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(GitHub)/P2_Banking_Industry/"/>
    </mc:Choice>
  </mc:AlternateContent>
  <xr:revisionPtr revIDLastSave="695" documentId="11_F25DC773A252ABDACC10480A619D46605ADE58EC" xr6:coauthVersionLast="47" xr6:coauthVersionMax="47" xr10:uidLastSave="{FF5D5CE9-0274-45F4-AC48-816B6FA2CDCE}"/>
  <bookViews>
    <workbookView xWindow="-120" yWindow="-120" windowWidth="29040" windowHeight="15720" activeTab="9" xr2:uid="{00000000-000D-0000-FFFF-FFFF00000000}"/>
  </bookViews>
  <sheets>
    <sheet name="KP01" sheetId="1" r:id="rId1"/>
    <sheet name="Thresholds" sheetId="6" r:id="rId2"/>
    <sheet name="KP02" sheetId="7" r:id="rId3"/>
    <sheet name="KP03(1)" sheetId="9" r:id="rId4"/>
    <sheet name="KP03(2)False" sheetId="8" r:id="rId5"/>
    <sheet name="KP03(2)True" sheetId="10" r:id="rId6"/>
    <sheet name="KP04" sheetId="11" r:id="rId7"/>
    <sheet name="KP05(1)" sheetId="12" r:id="rId8"/>
    <sheet name="KP05(2)" sheetId="13" r:id="rId9"/>
    <sheet name="KP06" sheetId="14" r:id="rId10"/>
  </sheets>
  <definedNames>
    <definedName name="ExternalData_1" localSheetId="3" hidden="1">'KP03(1)'!$B$4:$K$1004</definedName>
    <definedName name="ExternalData_1" localSheetId="4" hidden="1">'KP03(2)False'!$B$4:$H$1968</definedName>
    <definedName name="ExternalData_1" localSheetId="5" hidden="1">'KP03(2)True'!$B$4:$C$1004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H571" i="10" s="1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H787" i="10" s="1"/>
  <c r="I787" i="10" s="1"/>
  <c r="D788" i="10"/>
  <c r="D789" i="10"/>
  <c r="D790" i="10"/>
  <c r="D791" i="10"/>
  <c r="D792" i="10"/>
  <c r="D793" i="10"/>
  <c r="D794" i="10"/>
  <c r="D795" i="10"/>
  <c r="H795" i="10" s="1"/>
  <c r="I795" i="10" s="1"/>
  <c r="D796" i="10"/>
  <c r="D797" i="10"/>
  <c r="D798" i="10"/>
  <c r="D799" i="10"/>
  <c r="D800" i="10"/>
  <c r="D801" i="10"/>
  <c r="D802" i="10"/>
  <c r="D803" i="10"/>
  <c r="H803" i="10" s="1"/>
  <c r="I803" i="10" s="1"/>
  <c r="D804" i="10"/>
  <c r="D805" i="10"/>
  <c r="D806" i="10"/>
  <c r="D807" i="10"/>
  <c r="D808" i="10"/>
  <c r="D809" i="10"/>
  <c r="D810" i="10"/>
  <c r="D811" i="10"/>
  <c r="H811" i="10" s="1"/>
  <c r="I811" i="10" s="1"/>
  <c r="D812" i="10"/>
  <c r="D813" i="10"/>
  <c r="D814" i="10"/>
  <c r="D815" i="10"/>
  <c r="D816" i="10"/>
  <c r="D817" i="10"/>
  <c r="D818" i="10"/>
  <c r="D819" i="10"/>
  <c r="H819" i="10" s="1"/>
  <c r="I819" i="10" s="1"/>
  <c r="D820" i="10"/>
  <c r="D821" i="10"/>
  <c r="D822" i="10"/>
  <c r="D823" i="10"/>
  <c r="D824" i="10"/>
  <c r="D825" i="10"/>
  <c r="D826" i="10"/>
  <c r="D827" i="10"/>
  <c r="H827" i="10" s="1"/>
  <c r="I827" i="10" s="1"/>
  <c r="D828" i="10"/>
  <c r="D829" i="10"/>
  <c r="D830" i="10"/>
  <c r="D831" i="10"/>
  <c r="D832" i="10"/>
  <c r="D833" i="10"/>
  <c r="D834" i="10"/>
  <c r="D835" i="10"/>
  <c r="H835" i="10" s="1"/>
  <c r="I835" i="10" s="1"/>
  <c r="D836" i="10"/>
  <c r="D837" i="10"/>
  <c r="D838" i="10"/>
  <c r="D839" i="10"/>
  <c r="D840" i="10"/>
  <c r="D841" i="10"/>
  <c r="D842" i="10"/>
  <c r="D843" i="10"/>
  <c r="H843" i="10" s="1"/>
  <c r="I843" i="10" s="1"/>
  <c r="D844" i="10"/>
  <c r="D845" i="10"/>
  <c r="D846" i="10"/>
  <c r="D847" i="10"/>
  <c r="D848" i="10"/>
  <c r="D849" i="10"/>
  <c r="D850" i="10"/>
  <c r="D851" i="10"/>
  <c r="H851" i="10" s="1"/>
  <c r="I851" i="10" s="1"/>
  <c r="D852" i="10"/>
  <c r="D853" i="10"/>
  <c r="D854" i="10"/>
  <c r="D855" i="10"/>
  <c r="D856" i="10"/>
  <c r="D857" i="10"/>
  <c r="D858" i="10"/>
  <c r="D859" i="10"/>
  <c r="H859" i="10" s="1"/>
  <c r="I859" i="10" s="1"/>
  <c r="D860" i="10"/>
  <c r="D861" i="10"/>
  <c r="D862" i="10"/>
  <c r="D863" i="10"/>
  <c r="D864" i="10"/>
  <c r="D865" i="10"/>
  <c r="D866" i="10"/>
  <c r="D867" i="10"/>
  <c r="H867" i="10" s="1"/>
  <c r="I867" i="10" s="1"/>
  <c r="D868" i="10"/>
  <c r="D869" i="10"/>
  <c r="D870" i="10"/>
  <c r="D871" i="10"/>
  <c r="D872" i="10"/>
  <c r="D873" i="10"/>
  <c r="D874" i="10"/>
  <c r="D875" i="10"/>
  <c r="H875" i="10" s="1"/>
  <c r="I875" i="10" s="1"/>
  <c r="D876" i="10"/>
  <c r="D877" i="10"/>
  <c r="D878" i="10"/>
  <c r="D879" i="10"/>
  <c r="D880" i="10"/>
  <c r="D881" i="10"/>
  <c r="D882" i="10"/>
  <c r="D883" i="10"/>
  <c r="H883" i="10" s="1"/>
  <c r="I883" i="10" s="1"/>
  <c r="D884" i="10"/>
  <c r="D885" i="10"/>
  <c r="D886" i="10"/>
  <c r="D887" i="10"/>
  <c r="D888" i="10"/>
  <c r="D889" i="10"/>
  <c r="D890" i="10"/>
  <c r="D891" i="10"/>
  <c r="H891" i="10" s="1"/>
  <c r="I891" i="10" s="1"/>
  <c r="D892" i="10"/>
  <c r="D893" i="10"/>
  <c r="D894" i="10"/>
  <c r="D895" i="10"/>
  <c r="D896" i="10"/>
  <c r="D897" i="10"/>
  <c r="D898" i="10"/>
  <c r="D899" i="10"/>
  <c r="H899" i="10" s="1"/>
  <c r="I899" i="10" s="1"/>
  <c r="D900" i="10"/>
  <c r="D901" i="10"/>
  <c r="D902" i="10"/>
  <c r="D903" i="10"/>
  <c r="D904" i="10"/>
  <c r="D905" i="10"/>
  <c r="D906" i="10"/>
  <c r="D907" i="10"/>
  <c r="H907" i="10" s="1"/>
  <c r="I907" i="10" s="1"/>
  <c r="D908" i="10"/>
  <c r="D909" i="10"/>
  <c r="D910" i="10"/>
  <c r="D911" i="10"/>
  <c r="D912" i="10"/>
  <c r="D913" i="10"/>
  <c r="D914" i="10"/>
  <c r="D915" i="10"/>
  <c r="H915" i="10" s="1"/>
  <c r="I915" i="10" s="1"/>
  <c r="D916" i="10"/>
  <c r="D917" i="10"/>
  <c r="D918" i="10"/>
  <c r="D919" i="10"/>
  <c r="D920" i="10"/>
  <c r="D921" i="10"/>
  <c r="D922" i="10"/>
  <c r="D923" i="10"/>
  <c r="H923" i="10" s="1"/>
  <c r="I923" i="10" s="1"/>
  <c r="D924" i="10"/>
  <c r="D925" i="10"/>
  <c r="D926" i="10"/>
  <c r="D927" i="10"/>
  <c r="D928" i="10"/>
  <c r="D929" i="10"/>
  <c r="D930" i="10"/>
  <c r="D931" i="10"/>
  <c r="H931" i="10" s="1"/>
  <c r="I931" i="10" s="1"/>
  <c r="D932" i="10"/>
  <c r="D933" i="10"/>
  <c r="D934" i="10"/>
  <c r="D935" i="10"/>
  <c r="D936" i="10"/>
  <c r="D937" i="10"/>
  <c r="D938" i="10"/>
  <c r="D939" i="10"/>
  <c r="H939" i="10" s="1"/>
  <c r="I939" i="10" s="1"/>
  <c r="D940" i="10"/>
  <c r="D941" i="10"/>
  <c r="D942" i="10"/>
  <c r="D943" i="10"/>
  <c r="D944" i="10"/>
  <c r="D945" i="10"/>
  <c r="D946" i="10"/>
  <c r="D947" i="10"/>
  <c r="H947" i="10" s="1"/>
  <c r="I947" i="10" s="1"/>
  <c r="D948" i="10"/>
  <c r="D949" i="10"/>
  <c r="D950" i="10"/>
  <c r="D951" i="10"/>
  <c r="D952" i="10"/>
  <c r="D953" i="10"/>
  <c r="D954" i="10"/>
  <c r="D955" i="10"/>
  <c r="H955" i="10" s="1"/>
  <c r="I955" i="10" s="1"/>
  <c r="D956" i="10"/>
  <c r="D957" i="10"/>
  <c r="D958" i="10"/>
  <c r="D959" i="10"/>
  <c r="D960" i="10"/>
  <c r="D961" i="10"/>
  <c r="D962" i="10"/>
  <c r="D963" i="10"/>
  <c r="H963" i="10" s="1"/>
  <c r="I963" i="10" s="1"/>
  <c r="D964" i="10"/>
  <c r="D965" i="10"/>
  <c r="D966" i="10"/>
  <c r="D967" i="10"/>
  <c r="D968" i="10"/>
  <c r="D969" i="10"/>
  <c r="D970" i="10"/>
  <c r="D971" i="10"/>
  <c r="H971" i="10" s="1"/>
  <c r="I971" i="10" s="1"/>
  <c r="D972" i="10"/>
  <c r="D973" i="10"/>
  <c r="D974" i="10"/>
  <c r="D975" i="10"/>
  <c r="D976" i="10"/>
  <c r="D977" i="10"/>
  <c r="D978" i="10"/>
  <c r="D979" i="10"/>
  <c r="H979" i="10" s="1"/>
  <c r="I979" i="10" s="1"/>
  <c r="D980" i="10"/>
  <c r="D981" i="10"/>
  <c r="D982" i="10"/>
  <c r="D983" i="10"/>
  <c r="D984" i="10"/>
  <c r="D985" i="10"/>
  <c r="D986" i="10"/>
  <c r="D987" i="10"/>
  <c r="H987" i="10" s="1"/>
  <c r="I987" i="10" s="1"/>
  <c r="D988" i="10"/>
  <c r="D989" i="10"/>
  <c r="D990" i="10"/>
  <c r="D991" i="10"/>
  <c r="D992" i="10"/>
  <c r="D993" i="10"/>
  <c r="D994" i="10"/>
  <c r="D995" i="10"/>
  <c r="H995" i="10" s="1"/>
  <c r="I995" i="10" s="1"/>
  <c r="D996" i="10"/>
  <c r="D997" i="10"/>
  <c r="D998" i="10"/>
  <c r="D999" i="10"/>
  <c r="D1000" i="10"/>
  <c r="D1001" i="10"/>
  <c r="D1002" i="10"/>
  <c r="D1003" i="10"/>
  <c r="H1003" i="10" s="1"/>
  <c r="I1003" i="10" s="1"/>
  <c r="D100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I586" i="10" s="1"/>
  <c r="G587" i="10"/>
  <c r="I587" i="10" s="1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I603" i="10" s="1"/>
  <c r="G604" i="10"/>
  <c r="G605" i="10"/>
  <c r="G606" i="10"/>
  <c r="G607" i="10"/>
  <c r="G608" i="10"/>
  <c r="G609" i="10"/>
  <c r="G610" i="10"/>
  <c r="G611" i="10"/>
  <c r="I611" i="10" s="1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I634" i="10" s="1"/>
  <c r="G635" i="10"/>
  <c r="I635" i="10" s="1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I650" i="10" s="1"/>
  <c r="G651" i="10"/>
  <c r="I651" i="10" s="1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I667" i="10" s="1"/>
  <c r="G668" i="10"/>
  <c r="G669" i="10"/>
  <c r="G670" i="10"/>
  <c r="G671" i="10"/>
  <c r="G672" i="10"/>
  <c r="G673" i="10"/>
  <c r="G674" i="10"/>
  <c r="G675" i="10"/>
  <c r="I675" i="10" s="1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H5" i="10"/>
  <c r="H6" i="10"/>
  <c r="H7" i="10"/>
  <c r="H8" i="10"/>
  <c r="I8" i="10" s="1"/>
  <c r="H9" i="10"/>
  <c r="H10" i="10"/>
  <c r="H11" i="10"/>
  <c r="I11" i="10" s="1"/>
  <c r="H12" i="10"/>
  <c r="I12" i="10" s="1"/>
  <c r="H13" i="10"/>
  <c r="H14" i="10"/>
  <c r="H15" i="10"/>
  <c r="H16" i="10"/>
  <c r="I16" i="10" s="1"/>
  <c r="H17" i="10"/>
  <c r="H18" i="10"/>
  <c r="I18" i="10" s="1"/>
  <c r="H19" i="10"/>
  <c r="I19" i="10" s="1"/>
  <c r="H20" i="10"/>
  <c r="I20" i="10" s="1"/>
  <c r="H21" i="10"/>
  <c r="H22" i="10"/>
  <c r="H23" i="10"/>
  <c r="H24" i="10"/>
  <c r="I24" i="10" s="1"/>
  <c r="H25" i="10"/>
  <c r="H26" i="10"/>
  <c r="H27" i="10"/>
  <c r="I27" i="10" s="1"/>
  <c r="H28" i="10"/>
  <c r="I28" i="10" s="1"/>
  <c r="H29" i="10"/>
  <c r="I29" i="10" s="1"/>
  <c r="H30" i="10"/>
  <c r="H31" i="10"/>
  <c r="H32" i="10"/>
  <c r="I32" i="10" s="1"/>
  <c r="H33" i="10"/>
  <c r="H34" i="10"/>
  <c r="H35" i="10"/>
  <c r="I35" i="10" s="1"/>
  <c r="H36" i="10"/>
  <c r="I36" i="10" s="1"/>
  <c r="H37" i="10"/>
  <c r="H38" i="10"/>
  <c r="I38" i="10" s="1"/>
  <c r="H39" i="10"/>
  <c r="H40" i="10"/>
  <c r="I40" i="10" s="1"/>
  <c r="H41" i="10"/>
  <c r="H42" i="10"/>
  <c r="H43" i="10"/>
  <c r="I43" i="10" s="1"/>
  <c r="H44" i="10"/>
  <c r="I44" i="10" s="1"/>
  <c r="H45" i="10"/>
  <c r="I45" i="10" s="1"/>
  <c r="H46" i="10"/>
  <c r="H47" i="10"/>
  <c r="H48" i="10"/>
  <c r="I48" i="10" s="1"/>
  <c r="H49" i="10"/>
  <c r="H50" i="10"/>
  <c r="H51" i="10"/>
  <c r="H52" i="10"/>
  <c r="I52" i="10" s="1"/>
  <c r="H53" i="10"/>
  <c r="H54" i="10"/>
  <c r="I54" i="10" s="1"/>
  <c r="H55" i="10"/>
  <c r="H56" i="10"/>
  <c r="I56" i="10" s="1"/>
  <c r="H57" i="10"/>
  <c r="H58" i="10"/>
  <c r="H59" i="10"/>
  <c r="H60" i="10"/>
  <c r="H61" i="10"/>
  <c r="H62" i="10"/>
  <c r="H63" i="10"/>
  <c r="H64" i="10"/>
  <c r="I64" i="10" s="1"/>
  <c r="H65" i="10"/>
  <c r="H66" i="10"/>
  <c r="I66" i="10" s="1"/>
  <c r="H67" i="10"/>
  <c r="I67" i="10" s="1"/>
  <c r="H68" i="10"/>
  <c r="H69" i="10"/>
  <c r="H70" i="10"/>
  <c r="H71" i="10"/>
  <c r="H72" i="10"/>
  <c r="I72" i="10" s="1"/>
  <c r="H73" i="10"/>
  <c r="H74" i="10"/>
  <c r="H75" i="10"/>
  <c r="I75" i="10" s="1"/>
  <c r="H76" i="10"/>
  <c r="I76" i="10" s="1"/>
  <c r="H77" i="10"/>
  <c r="H78" i="10"/>
  <c r="H79" i="10"/>
  <c r="H80" i="10"/>
  <c r="I80" i="10" s="1"/>
  <c r="H81" i="10"/>
  <c r="H82" i="10"/>
  <c r="I82" i="10" s="1"/>
  <c r="H83" i="10"/>
  <c r="I83" i="10" s="1"/>
  <c r="H84" i="10"/>
  <c r="I84" i="10" s="1"/>
  <c r="H85" i="10"/>
  <c r="H86" i="10"/>
  <c r="H87" i="10"/>
  <c r="H88" i="10"/>
  <c r="I88" i="10" s="1"/>
  <c r="H89" i="10"/>
  <c r="H90" i="10"/>
  <c r="H91" i="10"/>
  <c r="I91" i="10" s="1"/>
  <c r="H92" i="10"/>
  <c r="I92" i="10" s="1"/>
  <c r="H93" i="10"/>
  <c r="I93" i="10" s="1"/>
  <c r="H94" i="10"/>
  <c r="H95" i="10"/>
  <c r="H96" i="10"/>
  <c r="I96" i="10" s="1"/>
  <c r="H97" i="10"/>
  <c r="H98" i="10"/>
  <c r="H99" i="10"/>
  <c r="I99" i="10" s="1"/>
  <c r="H100" i="10"/>
  <c r="I100" i="10" s="1"/>
  <c r="H101" i="10"/>
  <c r="H102" i="10"/>
  <c r="I102" i="10" s="1"/>
  <c r="H103" i="10"/>
  <c r="H104" i="10"/>
  <c r="I104" i="10" s="1"/>
  <c r="H105" i="10"/>
  <c r="H106" i="10"/>
  <c r="H107" i="10"/>
  <c r="I107" i="10" s="1"/>
  <c r="H108" i="10"/>
  <c r="I108" i="10" s="1"/>
  <c r="H109" i="10"/>
  <c r="I109" i="10" s="1"/>
  <c r="H110" i="10"/>
  <c r="H111" i="10"/>
  <c r="H112" i="10"/>
  <c r="I112" i="10" s="1"/>
  <c r="H113" i="10"/>
  <c r="H114" i="10"/>
  <c r="H115" i="10"/>
  <c r="H116" i="10"/>
  <c r="I116" i="10" s="1"/>
  <c r="H117" i="10"/>
  <c r="H118" i="10"/>
  <c r="I118" i="10" s="1"/>
  <c r="H119" i="10"/>
  <c r="H120" i="10"/>
  <c r="I120" i="10" s="1"/>
  <c r="H121" i="10"/>
  <c r="H122" i="10"/>
  <c r="H123" i="10"/>
  <c r="H124" i="10"/>
  <c r="H125" i="10"/>
  <c r="H126" i="10"/>
  <c r="H127" i="10"/>
  <c r="H128" i="10"/>
  <c r="I128" i="10" s="1"/>
  <c r="H129" i="10"/>
  <c r="H130" i="10"/>
  <c r="I130" i="10" s="1"/>
  <c r="H131" i="10"/>
  <c r="I131" i="10" s="1"/>
  <c r="H132" i="10"/>
  <c r="H133" i="10"/>
  <c r="H134" i="10"/>
  <c r="H135" i="10"/>
  <c r="H136" i="10"/>
  <c r="I136" i="10" s="1"/>
  <c r="H137" i="10"/>
  <c r="H138" i="10"/>
  <c r="H139" i="10"/>
  <c r="I139" i="10" s="1"/>
  <c r="H140" i="10"/>
  <c r="I140" i="10" s="1"/>
  <c r="H141" i="10"/>
  <c r="H142" i="10"/>
  <c r="H143" i="10"/>
  <c r="H144" i="10"/>
  <c r="I144" i="10" s="1"/>
  <c r="H145" i="10"/>
  <c r="H146" i="10"/>
  <c r="I146" i="10" s="1"/>
  <c r="H147" i="10"/>
  <c r="I147" i="10" s="1"/>
  <c r="H148" i="10"/>
  <c r="I148" i="10" s="1"/>
  <c r="H149" i="10"/>
  <c r="H150" i="10"/>
  <c r="H151" i="10"/>
  <c r="H152" i="10"/>
  <c r="I152" i="10" s="1"/>
  <c r="H153" i="10"/>
  <c r="H154" i="10"/>
  <c r="H155" i="10"/>
  <c r="I155" i="10" s="1"/>
  <c r="H156" i="10"/>
  <c r="I156" i="10" s="1"/>
  <c r="H157" i="10"/>
  <c r="I157" i="10" s="1"/>
  <c r="H158" i="10"/>
  <c r="H159" i="10"/>
  <c r="H160" i="10"/>
  <c r="I160" i="10" s="1"/>
  <c r="H161" i="10"/>
  <c r="H162" i="10"/>
  <c r="H163" i="10"/>
  <c r="I163" i="10" s="1"/>
  <c r="H164" i="10"/>
  <c r="I164" i="10" s="1"/>
  <c r="H165" i="10"/>
  <c r="H166" i="10"/>
  <c r="I166" i="10" s="1"/>
  <c r="H167" i="10"/>
  <c r="H168" i="10"/>
  <c r="I168" i="10" s="1"/>
  <c r="H169" i="10"/>
  <c r="H170" i="10"/>
  <c r="H171" i="10"/>
  <c r="I171" i="10" s="1"/>
  <c r="H172" i="10"/>
  <c r="I172" i="10" s="1"/>
  <c r="H173" i="10"/>
  <c r="I173" i="10" s="1"/>
  <c r="H174" i="10"/>
  <c r="H175" i="10"/>
  <c r="H176" i="10"/>
  <c r="I176" i="10" s="1"/>
  <c r="H177" i="10"/>
  <c r="H178" i="10"/>
  <c r="H179" i="10"/>
  <c r="H180" i="10"/>
  <c r="I180" i="10" s="1"/>
  <c r="H181" i="10"/>
  <c r="H182" i="10"/>
  <c r="I182" i="10" s="1"/>
  <c r="H183" i="10"/>
  <c r="H184" i="10"/>
  <c r="I184" i="10" s="1"/>
  <c r="H185" i="10"/>
  <c r="H186" i="10"/>
  <c r="H187" i="10"/>
  <c r="H188" i="10"/>
  <c r="H189" i="10"/>
  <c r="H190" i="10"/>
  <c r="H191" i="10"/>
  <c r="H192" i="10"/>
  <c r="I192" i="10" s="1"/>
  <c r="H193" i="10"/>
  <c r="H194" i="10"/>
  <c r="I194" i="10" s="1"/>
  <c r="H195" i="10"/>
  <c r="I195" i="10" s="1"/>
  <c r="H196" i="10"/>
  <c r="H197" i="10"/>
  <c r="H198" i="10"/>
  <c r="H199" i="10"/>
  <c r="H200" i="10"/>
  <c r="I200" i="10" s="1"/>
  <c r="H201" i="10"/>
  <c r="H202" i="10"/>
  <c r="H203" i="10"/>
  <c r="I203" i="10" s="1"/>
  <c r="H204" i="10"/>
  <c r="I204" i="10" s="1"/>
  <c r="H205" i="10"/>
  <c r="H206" i="10"/>
  <c r="H207" i="10"/>
  <c r="H208" i="10"/>
  <c r="I208" i="10" s="1"/>
  <c r="H209" i="10"/>
  <c r="H210" i="10"/>
  <c r="I210" i="10" s="1"/>
  <c r="H211" i="10"/>
  <c r="I211" i="10" s="1"/>
  <c r="H212" i="10"/>
  <c r="I212" i="10" s="1"/>
  <c r="H213" i="10"/>
  <c r="H214" i="10"/>
  <c r="H215" i="10"/>
  <c r="H216" i="10"/>
  <c r="I216" i="10" s="1"/>
  <c r="H217" i="10"/>
  <c r="H218" i="10"/>
  <c r="H219" i="10"/>
  <c r="I219" i="10" s="1"/>
  <c r="H220" i="10"/>
  <c r="I220" i="10" s="1"/>
  <c r="H221" i="10"/>
  <c r="I221" i="10" s="1"/>
  <c r="H222" i="10"/>
  <c r="H223" i="10"/>
  <c r="H224" i="10"/>
  <c r="I224" i="10" s="1"/>
  <c r="H225" i="10"/>
  <c r="H226" i="10"/>
  <c r="H227" i="10"/>
  <c r="I227" i="10" s="1"/>
  <c r="H228" i="10"/>
  <c r="I228" i="10" s="1"/>
  <c r="H229" i="10"/>
  <c r="H230" i="10"/>
  <c r="I230" i="10" s="1"/>
  <c r="H231" i="10"/>
  <c r="H232" i="10"/>
  <c r="I232" i="10" s="1"/>
  <c r="H233" i="10"/>
  <c r="H234" i="10"/>
  <c r="H235" i="10"/>
  <c r="I235" i="10" s="1"/>
  <c r="H236" i="10"/>
  <c r="I236" i="10" s="1"/>
  <c r="H237" i="10"/>
  <c r="I237" i="10" s="1"/>
  <c r="H238" i="10"/>
  <c r="H239" i="10"/>
  <c r="H240" i="10"/>
  <c r="I240" i="10" s="1"/>
  <c r="H241" i="10"/>
  <c r="H242" i="10"/>
  <c r="H243" i="10"/>
  <c r="H244" i="10"/>
  <c r="I244" i="10" s="1"/>
  <c r="H245" i="10"/>
  <c r="H246" i="10"/>
  <c r="I246" i="10" s="1"/>
  <c r="H247" i="10"/>
  <c r="H248" i="10"/>
  <c r="I248" i="10" s="1"/>
  <c r="H249" i="10"/>
  <c r="H250" i="10"/>
  <c r="H251" i="10"/>
  <c r="H252" i="10"/>
  <c r="H253" i="10"/>
  <c r="H254" i="10"/>
  <c r="H255" i="10"/>
  <c r="H256" i="10"/>
  <c r="I256" i="10" s="1"/>
  <c r="H257" i="10"/>
  <c r="H258" i="10"/>
  <c r="I258" i="10" s="1"/>
  <c r="H259" i="10"/>
  <c r="I259" i="10" s="1"/>
  <c r="H260" i="10"/>
  <c r="H261" i="10"/>
  <c r="H262" i="10"/>
  <c r="H263" i="10"/>
  <c r="H264" i="10"/>
  <c r="I264" i="10" s="1"/>
  <c r="H265" i="10"/>
  <c r="H266" i="10"/>
  <c r="H267" i="10"/>
  <c r="I267" i="10" s="1"/>
  <c r="H268" i="10"/>
  <c r="I268" i="10" s="1"/>
  <c r="H269" i="10"/>
  <c r="H270" i="10"/>
  <c r="H271" i="10"/>
  <c r="H272" i="10"/>
  <c r="I272" i="10" s="1"/>
  <c r="H273" i="10"/>
  <c r="H274" i="10"/>
  <c r="I274" i="10" s="1"/>
  <c r="H275" i="10"/>
  <c r="I275" i="10" s="1"/>
  <c r="H276" i="10"/>
  <c r="I276" i="10" s="1"/>
  <c r="H277" i="10"/>
  <c r="H278" i="10"/>
  <c r="H279" i="10"/>
  <c r="H280" i="10"/>
  <c r="I280" i="10" s="1"/>
  <c r="H281" i="10"/>
  <c r="H282" i="10"/>
  <c r="H283" i="10"/>
  <c r="I283" i="10" s="1"/>
  <c r="H284" i="10"/>
  <c r="I284" i="10" s="1"/>
  <c r="H285" i="10"/>
  <c r="I285" i="10" s="1"/>
  <c r="H286" i="10"/>
  <c r="H287" i="10"/>
  <c r="H288" i="10"/>
  <c r="I288" i="10" s="1"/>
  <c r="H289" i="10"/>
  <c r="H290" i="10"/>
  <c r="H291" i="10"/>
  <c r="I291" i="10" s="1"/>
  <c r="H292" i="10"/>
  <c r="I292" i="10" s="1"/>
  <c r="H293" i="10"/>
  <c r="H294" i="10"/>
  <c r="I294" i="10" s="1"/>
  <c r="H295" i="10"/>
  <c r="H296" i="10"/>
  <c r="I296" i="10" s="1"/>
  <c r="H297" i="10"/>
  <c r="H298" i="10"/>
  <c r="H299" i="10"/>
  <c r="I299" i="10" s="1"/>
  <c r="H300" i="10"/>
  <c r="I300" i="10" s="1"/>
  <c r="H301" i="10"/>
  <c r="I301" i="10" s="1"/>
  <c r="H302" i="10"/>
  <c r="H303" i="10"/>
  <c r="H304" i="10"/>
  <c r="I304" i="10" s="1"/>
  <c r="H305" i="10"/>
  <c r="H306" i="10"/>
  <c r="H307" i="10"/>
  <c r="H308" i="10"/>
  <c r="I308" i="10" s="1"/>
  <c r="H309" i="10"/>
  <c r="H310" i="10"/>
  <c r="I310" i="10" s="1"/>
  <c r="H311" i="10"/>
  <c r="H312" i="10"/>
  <c r="I312" i="10" s="1"/>
  <c r="H313" i="10"/>
  <c r="H314" i="10"/>
  <c r="H315" i="10"/>
  <c r="H316" i="10"/>
  <c r="H317" i="10"/>
  <c r="H318" i="10"/>
  <c r="H319" i="10"/>
  <c r="H320" i="10"/>
  <c r="I320" i="10" s="1"/>
  <c r="H321" i="10"/>
  <c r="H322" i="10"/>
  <c r="I322" i="10" s="1"/>
  <c r="H323" i="10"/>
  <c r="I323" i="10" s="1"/>
  <c r="H324" i="10"/>
  <c r="I324" i="10" s="1"/>
  <c r="H325" i="10"/>
  <c r="H326" i="10"/>
  <c r="H327" i="10"/>
  <c r="H328" i="10"/>
  <c r="I328" i="10" s="1"/>
  <c r="H329" i="10"/>
  <c r="H330" i="10"/>
  <c r="H331" i="10"/>
  <c r="I331" i="10" s="1"/>
  <c r="H332" i="10"/>
  <c r="I332" i="10" s="1"/>
  <c r="H333" i="10"/>
  <c r="H334" i="10"/>
  <c r="H335" i="10"/>
  <c r="H336" i="10"/>
  <c r="I336" i="10" s="1"/>
  <c r="H337" i="10"/>
  <c r="H338" i="10"/>
  <c r="I338" i="10" s="1"/>
  <c r="H339" i="10"/>
  <c r="I339" i="10" s="1"/>
  <c r="H340" i="10"/>
  <c r="I340" i="10" s="1"/>
  <c r="H341" i="10"/>
  <c r="H342" i="10"/>
  <c r="H343" i="10"/>
  <c r="H344" i="10"/>
  <c r="I344" i="10" s="1"/>
  <c r="H345" i="10"/>
  <c r="H346" i="10"/>
  <c r="H347" i="10"/>
  <c r="I347" i="10" s="1"/>
  <c r="H348" i="10"/>
  <c r="I348" i="10" s="1"/>
  <c r="H349" i="10"/>
  <c r="I349" i="10" s="1"/>
  <c r="H350" i="10"/>
  <c r="H351" i="10"/>
  <c r="H352" i="10"/>
  <c r="I352" i="10" s="1"/>
  <c r="H353" i="10"/>
  <c r="H354" i="10"/>
  <c r="H355" i="10"/>
  <c r="I355" i="10" s="1"/>
  <c r="H356" i="10"/>
  <c r="I356" i="10" s="1"/>
  <c r="H357" i="10"/>
  <c r="H358" i="10"/>
  <c r="I358" i="10" s="1"/>
  <c r="H359" i="10"/>
  <c r="H360" i="10"/>
  <c r="I360" i="10" s="1"/>
  <c r="H361" i="10"/>
  <c r="H362" i="10"/>
  <c r="H363" i="10"/>
  <c r="I363" i="10" s="1"/>
  <c r="H364" i="10"/>
  <c r="I364" i="10" s="1"/>
  <c r="H365" i="10"/>
  <c r="I365" i="10" s="1"/>
  <c r="H366" i="10"/>
  <c r="H367" i="10"/>
  <c r="H368" i="10"/>
  <c r="I368" i="10" s="1"/>
  <c r="H369" i="10"/>
  <c r="H370" i="10"/>
  <c r="H371" i="10"/>
  <c r="H372" i="10"/>
  <c r="I372" i="10" s="1"/>
  <c r="H373" i="10"/>
  <c r="H374" i="10"/>
  <c r="I374" i="10" s="1"/>
  <c r="H375" i="10"/>
  <c r="H376" i="10"/>
  <c r="I376" i="10" s="1"/>
  <c r="H377" i="10"/>
  <c r="H378" i="10"/>
  <c r="H379" i="10"/>
  <c r="H380" i="10"/>
  <c r="H381" i="10"/>
  <c r="H382" i="10"/>
  <c r="H383" i="10"/>
  <c r="H384" i="10"/>
  <c r="I384" i="10" s="1"/>
  <c r="H385" i="10"/>
  <c r="H386" i="10"/>
  <c r="I386" i="10" s="1"/>
  <c r="H387" i="10"/>
  <c r="I387" i="10" s="1"/>
  <c r="H388" i="10"/>
  <c r="I388" i="10" s="1"/>
  <c r="H389" i="10"/>
  <c r="H390" i="10"/>
  <c r="H391" i="10"/>
  <c r="H392" i="10"/>
  <c r="I392" i="10" s="1"/>
  <c r="H393" i="10"/>
  <c r="H394" i="10"/>
  <c r="H395" i="10"/>
  <c r="I395" i="10" s="1"/>
  <c r="H396" i="10"/>
  <c r="I396" i="10" s="1"/>
  <c r="H397" i="10"/>
  <c r="H398" i="10"/>
  <c r="H399" i="10"/>
  <c r="H400" i="10"/>
  <c r="I400" i="10" s="1"/>
  <c r="H401" i="10"/>
  <c r="H402" i="10"/>
  <c r="I402" i="10" s="1"/>
  <c r="H403" i="10"/>
  <c r="I403" i="10" s="1"/>
  <c r="H404" i="10"/>
  <c r="I404" i="10" s="1"/>
  <c r="H405" i="10"/>
  <c r="H406" i="10"/>
  <c r="H407" i="10"/>
  <c r="H408" i="10"/>
  <c r="I408" i="10" s="1"/>
  <c r="H409" i="10"/>
  <c r="H410" i="10"/>
  <c r="H411" i="10"/>
  <c r="I411" i="10" s="1"/>
  <c r="H412" i="10"/>
  <c r="I412" i="10" s="1"/>
  <c r="H413" i="10"/>
  <c r="I413" i="10" s="1"/>
  <c r="H414" i="10"/>
  <c r="H415" i="10"/>
  <c r="H416" i="10"/>
  <c r="I416" i="10" s="1"/>
  <c r="H417" i="10"/>
  <c r="H418" i="10"/>
  <c r="H419" i="10"/>
  <c r="I419" i="10" s="1"/>
  <c r="H420" i="10"/>
  <c r="I420" i="10" s="1"/>
  <c r="H421" i="10"/>
  <c r="H422" i="10"/>
  <c r="I422" i="10" s="1"/>
  <c r="H423" i="10"/>
  <c r="H424" i="10"/>
  <c r="I424" i="10" s="1"/>
  <c r="H425" i="10"/>
  <c r="H426" i="10"/>
  <c r="H427" i="10"/>
  <c r="I427" i="10" s="1"/>
  <c r="H428" i="10"/>
  <c r="I428" i="10" s="1"/>
  <c r="H429" i="10"/>
  <c r="I429" i="10" s="1"/>
  <c r="H430" i="10"/>
  <c r="H431" i="10"/>
  <c r="H432" i="10"/>
  <c r="I432" i="10" s="1"/>
  <c r="H433" i="10"/>
  <c r="H434" i="10"/>
  <c r="H435" i="10"/>
  <c r="H436" i="10"/>
  <c r="I436" i="10" s="1"/>
  <c r="H437" i="10"/>
  <c r="H438" i="10"/>
  <c r="I438" i="10" s="1"/>
  <c r="H439" i="10"/>
  <c r="H440" i="10"/>
  <c r="I440" i="10" s="1"/>
  <c r="H441" i="10"/>
  <c r="H442" i="10"/>
  <c r="H443" i="10"/>
  <c r="H444" i="10"/>
  <c r="H445" i="10"/>
  <c r="H446" i="10"/>
  <c r="H447" i="10"/>
  <c r="H448" i="10"/>
  <c r="I448" i="10" s="1"/>
  <c r="H449" i="10"/>
  <c r="H450" i="10"/>
  <c r="I450" i="10" s="1"/>
  <c r="H451" i="10"/>
  <c r="I451" i="10" s="1"/>
  <c r="H452" i="10"/>
  <c r="I452" i="10" s="1"/>
  <c r="H453" i="10"/>
  <c r="H454" i="10"/>
  <c r="H455" i="10"/>
  <c r="H456" i="10"/>
  <c r="I456" i="10" s="1"/>
  <c r="H457" i="10"/>
  <c r="H458" i="10"/>
  <c r="H459" i="10"/>
  <c r="I459" i="10" s="1"/>
  <c r="H460" i="10"/>
  <c r="I460" i="10" s="1"/>
  <c r="H461" i="10"/>
  <c r="H462" i="10"/>
  <c r="H463" i="10"/>
  <c r="H464" i="10"/>
  <c r="I464" i="10" s="1"/>
  <c r="H465" i="10"/>
  <c r="H466" i="10"/>
  <c r="I466" i="10" s="1"/>
  <c r="H467" i="10"/>
  <c r="I467" i="10" s="1"/>
  <c r="H468" i="10"/>
  <c r="I468" i="10" s="1"/>
  <c r="H469" i="10"/>
  <c r="H470" i="10"/>
  <c r="H471" i="10"/>
  <c r="H472" i="10"/>
  <c r="I472" i="10" s="1"/>
  <c r="H473" i="10"/>
  <c r="H474" i="10"/>
  <c r="H475" i="10"/>
  <c r="I475" i="10" s="1"/>
  <c r="H476" i="10"/>
  <c r="I476" i="10" s="1"/>
  <c r="H477" i="10"/>
  <c r="I477" i="10" s="1"/>
  <c r="H478" i="10"/>
  <c r="H479" i="10"/>
  <c r="H480" i="10"/>
  <c r="I480" i="10" s="1"/>
  <c r="H481" i="10"/>
  <c r="H482" i="10"/>
  <c r="H483" i="10"/>
  <c r="I483" i="10" s="1"/>
  <c r="H484" i="10"/>
  <c r="I484" i="10" s="1"/>
  <c r="H485" i="10"/>
  <c r="H486" i="10"/>
  <c r="I486" i="10" s="1"/>
  <c r="H487" i="10"/>
  <c r="H488" i="10"/>
  <c r="I488" i="10" s="1"/>
  <c r="H489" i="10"/>
  <c r="H490" i="10"/>
  <c r="H491" i="10"/>
  <c r="I491" i="10" s="1"/>
  <c r="H492" i="10"/>
  <c r="I492" i="10" s="1"/>
  <c r="H493" i="10"/>
  <c r="I493" i="10" s="1"/>
  <c r="H494" i="10"/>
  <c r="H495" i="10"/>
  <c r="H496" i="10"/>
  <c r="I496" i="10" s="1"/>
  <c r="H497" i="10"/>
  <c r="H498" i="10"/>
  <c r="H499" i="10"/>
  <c r="H500" i="10"/>
  <c r="I500" i="10" s="1"/>
  <c r="H501" i="10"/>
  <c r="H502" i="10"/>
  <c r="I502" i="10" s="1"/>
  <c r="H503" i="10"/>
  <c r="H504" i="10"/>
  <c r="I504" i="10" s="1"/>
  <c r="H505" i="10"/>
  <c r="H506" i="10"/>
  <c r="H507" i="10"/>
  <c r="H508" i="10"/>
  <c r="H509" i="10"/>
  <c r="H510" i="10"/>
  <c r="H511" i="10"/>
  <c r="H512" i="10"/>
  <c r="I512" i="10" s="1"/>
  <c r="H513" i="10"/>
  <c r="H514" i="10"/>
  <c r="I514" i="10" s="1"/>
  <c r="H515" i="10"/>
  <c r="I515" i="10" s="1"/>
  <c r="H516" i="10"/>
  <c r="I516" i="10" s="1"/>
  <c r="H517" i="10"/>
  <c r="H518" i="10"/>
  <c r="H519" i="10"/>
  <c r="H520" i="10"/>
  <c r="I520" i="10" s="1"/>
  <c r="H521" i="10"/>
  <c r="H522" i="10"/>
  <c r="H523" i="10"/>
  <c r="I523" i="10" s="1"/>
  <c r="H524" i="10"/>
  <c r="I524" i="10" s="1"/>
  <c r="H525" i="10"/>
  <c r="H526" i="10"/>
  <c r="H527" i="10"/>
  <c r="H528" i="10"/>
  <c r="I528" i="10" s="1"/>
  <c r="H529" i="10"/>
  <c r="H530" i="10"/>
  <c r="I530" i="10" s="1"/>
  <c r="H531" i="10"/>
  <c r="I531" i="10" s="1"/>
  <c r="H532" i="10"/>
  <c r="I532" i="10" s="1"/>
  <c r="H533" i="10"/>
  <c r="H534" i="10"/>
  <c r="H535" i="10"/>
  <c r="H536" i="10"/>
  <c r="I536" i="10" s="1"/>
  <c r="H537" i="10"/>
  <c r="H538" i="10"/>
  <c r="H539" i="10"/>
  <c r="I539" i="10" s="1"/>
  <c r="H540" i="10"/>
  <c r="I540" i="10" s="1"/>
  <c r="H541" i="10"/>
  <c r="I541" i="10" s="1"/>
  <c r="H542" i="10"/>
  <c r="H543" i="10"/>
  <c r="H544" i="10"/>
  <c r="I544" i="10" s="1"/>
  <c r="H545" i="10"/>
  <c r="H546" i="10"/>
  <c r="H547" i="10"/>
  <c r="I547" i="10" s="1"/>
  <c r="H548" i="10"/>
  <c r="I548" i="10" s="1"/>
  <c r="H549" i="10"/>
  <c r="H550" i="10"/>
  <c r="I550" i="10" s="1"/>
  <c r="H551" i="10"/>
  <c r="H552" i="10"/>
  <c r="I552" i="10" s="1"/>
  <c r="H553" i="10"/>
  <c r="H554" i="10"/>
  <c r="H555" i="10"/>
  <c r="I555" i="10" s="1"/>
  <c r="H556" i="10"/>
  <c r="I556" i="10" s="1"/>
  <c r="H557" i="10"/>
  <c r="I557" i="10" s="1"/>
  <c r="H558" i="10"/>
  <c r="H559" i="10"/>
  <c r="H560" i="10"/>
  <c r="I560" i="10" s="1"/>
  <c r="H561" i="10"/>
  <c r="H562" i="10"/>
  <c r="H563" i="10"/>
  <c r="H564" i="10"/>
  <c r="I564" i="10" s="1"/>
  <c r="H565" i="10"/>
  <c r="H566" i="10"/>
  <c r="I566" i="10" s="1"/>
  <c r="H567" i="10"/>
  <c r="H568" i="10"/>
  <c r="I568" i="10" s="1"/>
  <c r="H569" i="10"/>
  <c r="H570" i="10"/>
  <c r="H572" i="10"/>
  <c r="H573" i="10"/>
  <c r="H574" i="10"/>
  <c r="H575" i="10"/>
  <c r="H576" i="10"/>
  <c r="H577" i="10"/>
  <c r="I577" i="10" s="1"/>
  <c r="H578" i="10"/>
  <c r="H579" i="10"/>
  <c r="I579" i="10" s="1"/>
  <c r="H580" i="10"/>
  <c r="I580" i="10" s="1"/>
  <c r="H581" i="10"/>
  <c r="I581" i="10" s="1"/>
  <c r="H582" i="10"/>
  <c r="H583" i="10"/>
  <c r="H584" i="10"/>
  <c r="H585" i="10"/>
  <c r="I585" i="10" s="1"/>
  <c r="H586" i="10"/>
  <c r="H587" i="10"/>
  <c r="H588" i="10"/>
  <c r="I588" i="10" s="1"/>
  <c r="H589" i="10"/>
  <c r="I589" i="10" s="1"/>
  <c r="H590" i="10"/>
  <c r="H591" i="10"/>
  <c r="H592" i="10"/>
  <c r="H593" i="10"/>
  <c r="I593" i="10" s="1"/>
  <c r="H594" i="10"/>
  <c r="H595" i="10"/>
  <c r="I595" i="10" s="1"/>
  <c r="H596" i="10"/>
  <c r="I596" i="10" s="1"/>
  <c r="H597" i="10"/>
  <c r="I597" i="10" s="1"/>
  <c r="H598" i="10"/>
  <c r="H599" i="10"/>
  <c r="H600" i="10"/>
  <c r="H601" i="10"/>
  <c r="I601" i="10" s="1"/>
  <c r="H602" i="10"/>
  <c r="H603" i="10"/>
  <c r="H604" i="10"/>
  <c r="I604" i="10" s="1"/>
  <c r="H605" i="10"/>
  <c r="I605" i="10" s="1"/>
  <c r="H606" i="10"/>
  <c r="I606" i="10" s="1"/>
  <c r="H607" i="10"/>
  <c r="H608" i="10"/>
  <c r="H609" i="10"/>
  <c r="I609" i="10" s="1"/>
  <c r="H610" i="10"/>
  <c r="H611" i="10"/>
  <c r="H612" i="10"/>
  <c r="I612" i="10" s="1"/>
  <c r="H613" i="10"/>
  <c r="I613" i="10" s="1"/>
  <c r="H614" i="10"/>
  <c r="H615" i="10"/>
  <c r="I615" i="10" s="1"/>
  <c r="H616" i="10"/>
  <c r="H617" i="10"/>
  <c r="I617" i="10" s="1"/>
  <c r="H618" i="10"/>
  <c r="H619" i="10"/>
  <c r="H620" i="10"/>
  <c r="I620" i="10" s="1"/>
  <c r="H621" i="10"/>
  <c r="I621" i="10" s="1"/>
  <c r="H622" i="10"/>
  <c r="I622" i="10" s="1"/>
  <c r="H623" i="10"/>
  <c r="H624" i="10"/>
  <c r="H625" i="10"/>
  <c r="I625" i="10" s="1"/>
  <c r="H626" i="10"/>
  <c r="H627" i="10"/>
  <c r="H628" i="10"/>
  <c r="H629" i="10"/>
  <c r="I629" i="10" s="1"/>
  <c r="H630" i="10"/>
  <c r="H631" i="10"/>
  <c r="I631" i="10" s="1"/>
  <c r="H632" i="10"/>
  <c r="H633" i="10"/>
  <c r="I633" i="10" s="1"/>
  <c r="H634" i="10"/>
  <c r="H635" i="10"/>
  <c r="H636" i="10"/>
  <c r="H637" i="10"/>
  <c r="H638" i="10"/>
  <c r="H639" i="10"/>
  <c r="H640" i="10"/>
  <c r="H641" i="10"/>
  <c r="I641" i="10" s="1"/>
  <c r="H642" i="10"/>
  <c r="H643" i="10"/>
  <c r="I643" i="10" s="1"/>
  <c r="H644" i="10"/>
  <c r="I644" i="10" s="1"/>
  <c r="H645" i="10"/>
  <c r="I645" i="10" s="1"/>
  <c r="H646" i="10"/>
  <c r="H647" i="10"/>
  <c r="H648" i="10"/>
  <c r="H649" i="10"/>
  <c r="I649" i="10" s="1"/>
  <c r="H650" i="10"/>
  <c r="H651" i="10"/>
  <c r="H652" i="10"/>
  <c r="I652" i="10" s="1"/>
  <c r="H653" i="10"/>
  <c r="I653" i="10" s="1"/>
  <c r="H654" i="10"/>
  <c r="H655" i="10"/>
  <c r="H656" i="10"/>
  <c r="H657" i="10"/>
  <c r="I657" i="10" s="1"/>
  <c r="H658" i="10"/>
  <c r="H659" i="10"/>
  <c r="I659" i="10" s="1"/>
  <c r="H660" i="10"/>
  <c r="I660" i="10" s="1"/>
  <c r="H661" i="10"/>
  <c r="I661" i="10" s="1"/>
  <c r="H662" i="10"/>
  <c r="H663" i="10"/>
  <c r="H664" i="10"/>
  <c r="H665" i="10"/>
  <c r="I665" i="10" s="1"/>
  <c r="H666" i="10"/>
  <c r="H667" i="10"/>
  <c r="H668" i="10"/>
  <c r="I668" i="10" s="1"/>
  <c r="H669" i="10"/>
  <c r="I669" i="10" s="1"/>
  <c r="H670" i="10"/>
  <c r="I670" i="10" s="1"/>
  <c r="H671" i="10"/>
  <c r="H672" i="10"/>
  <c r="H673" i="10"/>
  <c r="I673" i="10" s="1"/>
  <c r="H674" i="10"/>
  <c r="H675" i="10"/>
  <c r="H676" i="10"/>
  <c r="I676" i="10" s="1"/>
  <c r="H677" i="10"/>
  <c r="I677" i="10" s="1"/>
  <c r="H678" i="10"/>
  <c r="H679" i="10"/>
  <c r="I679" i="10" s="1"/>
  <c r="H680" i="10"/>
  <c r="H681" i="10"/>
  <c r="I681" i="10" s="1"/>
  <c r="H682" i="10"/>
  <c r="H683" i="10"/>
  <c r="H684" i="10"/>
  <c r="I684" i="10" s="1"/>
  <c r="H685" i="10"/>
  <c r="I685" i="10" s="1"/>
  <c r="H686" i="10"/>
  <c r="I686" i="10" s="1"/>
  <c r="H687" i="10"/>
  <c r="H688" i="10"/>
  <c r="H689" i="10"/>
  <c r="H690" i="10"/>
  <c r="H691" i="10"/>
  <c r="H692" i="10"/>
  <c r="I692" i="10" s="1"/>
  <c r="H693" i="10"/>
  <c r="I693" i="10" s="1"/>
  <c r="H694" i="10"/>
  <c r="I694" i="10" s="1"/>
  <c r="H695" i="10"/>
  <c r="H696" i="10"/>
  <c r="H697" i="10"/>
  <c r="H698" i="10"/>
  <c r="H699" i="10"/>
  <c r="H700" i="10"/>
  <c r="I700" i="10" s="1"/>
  <c r="H701" i="10"/>
  <c r="I701" i="10" s="1"/>
  <c r="H702" i="10"/>
  <c r="I702" i="10" s="1"/>
  <c r="H703" i="10"/>
  <c r="H704" i="10"/>
  <c r="H705" i="10"/>
  <c r="H706" i="10"/>
  <c r="H707" i="10"/>
  <c r="H708" i="10"/>
  <c r="I708" i="10" s="1"/>
  <c r="H709" i="10"/>
  <c r="I709" i="10" s="1"/>
  <c r="H710" i="10"/>
  <c r="I710" i="10" s="1"/>
  <c r="H711" i="10"/>
  <c r="H712" i="10"/>
  <c r="H713" i="10"/>
  <c r="H714" i="10"/>
  <c r="H715" i="10"/>
  <c r="H716" i="10"/>
  <c r="I716" i="10" s="1"/>
  <c r="H717" i="10"/>
  <c r="I717" i="10" s="1"/>
  <c r="H718" i="10"/>
  <c r="I718" i="10" s="1"/>
  <c r="H719" i="10"/>
  <c r="H720" i="10"/>
  <c r="H721" i="10"/>
  <c r="H722" i="10"/>
  <c r="H723" i="10"/>
  <c r="H724" i="10"/>
  <c r="I724" i="10" s="1"/>
  <c r="H725" i="10"/>
  <c r="I725" i="10" s="1"/>
  <c r="H726" i="10"/>
  <c r="I726" i="10" s="1"/>
  <c r="H727" i="10"/>
  <c r="H728" i="10"/>
  <c r="H729" i="10"/>
  <c r="H730" i="10"/>
  <c r="H731" i="10"/>
  <c r="H732" i="10"/>
  <c r="I732" i="10" s="1"/>
  <c r="H733" i="10"/>
  <c r="I733" i="10" s="1"/>
  <c r="H734" i="10"/>
  <c r="I734" i="10" s="1"/>
  <c r="H735" i="10"/>
  <c r="H736" i="10"/>
  <c r="H737" i="10"/>
  <c r="H738" i="10"/>
  <c r="H739" i="10"/>
  <c r="H740" i="10"/>
  <c r="I740" i="10" s="1"/>
  <c r="H741" i="10"/>
  <c r="I741" i="10" s="1"/>
  <c r="H742" i="10"/>
  <c r="I742" i="10" s="1"/>
  <c r="H743" i="10"/>
  <c r="H744" i="10"/>
  <c r="H745" i="10"/>
  <c r="H746" i="10"/>
  <c r="H747" i="10"/>
  <c r="H748" i="10"/>
  <c r="I748" i="10" s="1"/>
  <c r="H749" i="10"/>
  <c r="I749" i="10" s="1"/>
  <c r="H750" i="10"/>
  <c r="I750" i="10" s="1"/>
  <c r="H751" i="10"/>
  <c r="H752" i="10"/>
  <c r="H753" i="10"/>
  <c r="H754" i="10"/>
  <c r="H755" i="10"/>
  <c r="H756" i="10"/>
  <c r="I756" i="10" s="1"/>
  <c r="H757" i="10"/>
  <c r="I757" i="10" s="1"/>
  <c r="H758" i="10"/>
  <c r="I758" i="10" s="1"/>
  <c r="H759" i="10"/>
  <c r="H760" i="10"/>
  <c r="H761" i="10"/>
  <c r="H762" i="10"/>
  <c r="H763" i="10"/>
  <c r="H764" i="10"/>
  <c r="I764" i="10" s="1"/>
  <c r="H765" i="10"/>
  <c r="I765" i="10" s="1"/>
  <c r="H766" i="10"/>
  <c r="I766" i="10" s="1"/>
  <c r="H767" i="10"/>
  <c r="H768" i="10"/>
  <c r="H769" i="10"/>
  <c r="H770" i="10"/>
  <c r="H771" i="10"/>
  <c r="H772" i="10"/>
  <c r="I772" i="10" s="1"/>
  <c r="H773" i="10"/>
  <c r="I773" i="10" s="1"/>
  <c r="H774" i="10"/>
  <c r="I774" i="10" s="1"/>
  <c r="H775" i="10"/>
  <c r="H776" i="10"/>
  <c r="H777" i="10"/>
  <c r="H778" i="10"/>
  <c r="H779" i="10"/>
  <c r="H780" i="10"/>
  <c r="I780" i="10" s="1"/>
  <c r="H781" i="10"/>
  <c r="I781" i="10" s="1"/>
  <c r="H782" i="10"/>
  <c r="I782" i="10" s="1"/>
  <c r="H783" i="10"/>
  <c r="H784" i="10"/>
  <c r="H785" i="10"/>
  <c r="H786" i="10"/>
  <c r="H788" i="10"/>
  <c r="I788" i="10" s="1"/>
  <c r="H789" i="10"/>
  <c r="I789" i="10" s="1"/>
  <c r="H790" i="10"/>
  <c r="I790" i="10" s="1"/>
  <c r="H791" i="10"/>
  <c r="H792" i="10"/>
  <c r="H793" i="10"/>
  <c r="H794" i="10"/>
  <c r="H796" i="10"/>
  <c r="I796" i="10" s="1"/>
  <c r="H797" i="10"/>
  <c r="I797" i="10" s="1"/>
  <c r="H798" i="10"/>
  <c r="I798" i="10" s="1"/>
  <c r="H799" i="10"/>
  <c r="H800" i="10"/>
  <c r="H801" i="10"/>
  <c r="H802" i="10"/>
  <c r="H804" i="10"/>
  <c r="I804" i="10" s="1"/>
  <c r="H805" i="10"/>
  <c r="I805" i="10" s="1"/>
  <c r="H806" i="10"/>
  <c r="I806" i="10" s="1"/>
  <c r="H807" i="10"/>
  <c r="H808" i="10"/>
  <c r="H809" i="10"/>
  <c r="H810" i="10"/>
  <c r="H812" i="10"/>
  <c r="I812" i="10" s="1"/>
  <c r="H813" i="10"/>
  <c r="I813" i="10" s="1"/>
  <c r="H814" i="10"/>
  <c r="I814" i="10" s="1"/>
  <c r="H815" i="10"/>
  <c r="H816" i="10"/>
  <c r="H817" i="10"/>
  <c r="H818" i="10"/>
  <c r="H820" i="10"/>
  <c r="I820" i="10" s="1"/>
  <c r="H821" i="10"/>
  <c r="I821" i="10" s="1"/>
  <c r="H822" i="10"/>
  <c r="I822" i="10" s="1"/>
  <c r="H823" i="10"/>
  <c r="H824" i="10"/>
  <c r="H825" i="10"/>
  <c r="H826" i="10"/>
  <c r="H828" i="10"/>
  <c r="I828" i="10" s="1"/>
  <c r="H829" i="10"/>
  <c r="I829" i="10" s="1"/>
  <c r="H830" i="10"/>
  <c r="I830" i="10" s="1"/>
  <c r="H831" i="10"/>
  <c r="H832" i="10"/>
  <c r="H833" i="10"/>
  <c r="H834" i="10"/>
  <c r="H836" i="10"/>
  <c r="I836" i="10" s="1"/>
  <c r="H837" i="10"/>
  <c r="I837" i="10" s="1"/>
  <c r="H838" i="10"/>
  <c r="I838" i="10" s="1"/>
  <c r="H839" i="10"/>
  <c r="H840" i="10"/>
  <c r="H841" i="10"/>
  <c r="H842" i="10"/>
  <c r="H844" i="10"/>
  <c r="I844" i="10" s="1"/>
  <c r="H845" i="10"/>
  <c r="I845" i="10" s="1"/>
  <c r="H846" i="10"/>
  <c r="I846" i="10" s="1"/>
  <c r="H847" i="10"/>
  <c r="H848" i="10"/>
  <c r="H849" i="10"/>
  <c r="H850" i="10"/>
  <c r="H852" i="10"/>
  <c r="I852" i="10" s="1"/>
  <c r="H853" i="10"/>
  <c r="I853" i="10" s="1"/>
  <c r="H854" i="10"/>
  <c r="I854" i="10" s="1"/>
  <c r="H855" i="10"/>
  <c r="H856" i="10"/>
  <c r="H857" i="10"/>
  <c r="H858" i="10"/>
  <c r="H860" i="10"/>
  <c r="I860" i="10" s="1"/>
  <c r="H861" i="10"/>
  <c r="I861" i="10" s="1"/>
  <c r="H862" i="10"/>
  <c r="I862" i="10" s="1"/>
  <c r="H863" i="10"/>
  <c r="H864" i="10"/>
  <c r="H865" i="10"/>
  <c r="H866" i="10"/>
  <c r="H868" i="10"/>
  <c r="I868" i="10" s="1"/>
  <c r="H869" i="10"/>
  <c r="I869" i="10" s="1"/>
  <c r="H870" i="10"/>
  <c r="I870" i="10" s="1"/>
  <c r="H871" i="10"/>
  <c r="H872" i="10"/>
  <c r="H873" i="10"/>
  <c r="H874" i="10"/>
  <c r="H876" i="10"/>
  <c r="I876" i="10" s="1"/>
  <c r="H877" i="10"/>
  <c r="I877" i="10" s="1"/>
  <c r="H878" i="10"/>
  <c r="I878" i="10" s="1"/>
  <c r="H879" i="10"/>
  <c r="H880" i="10"/>
  <c r="H881" i="10"/>
  <c r="H882" i="10"/>
  <c r="H884" i="10"/>
  <c r="I884" i="10" s="1"/>
  <c r="H885" i="10"/>
  <c r="I885" i="10" s="1"/>
  <c r="H886" i="10"/>
  <c r="I886" i="10" s="1"/>
  <c r="H887" i="10"/>
  <c r="H888" i="10"/>
  <c r="H889" i="10"/>
  <c r="H890" i="10"/>
  <c r="H892" i="10"/>
  <c r="I892" i="10" s="1"/>
  <c r="H893" i="10"/>
  <c r="I893" i="10" s="1"/>
  <c r="H894" i="10"/>
  <c r="I894" i="10" s="1"/>
  <c r="H895" i="10"/>
  <c r="H896" i="10"/>
  <c r="H897" i="10"/>
  <c r="H898" i="10"/>
  <c r="H900" i="10"/>
  <c r="I900" i="10" s="1"/>
  <c r="H901" i="10"/>
  <c r="I901" i="10" s="1"/>
  <c r="H902" i="10"/>
  <c r="I902" i="10" s="1"/>
  <c r="H903" i="10"/>
  <c r="H904" i="10"/>
  <c r="H905" i="10"/>
  <c r="H906" i="10"/>
  <c r="H908" i="10"/>
  <c r="I908" i="10" s="1"/>
  <c r="H909" i="10"/>
  <c r="I909" i="10" s="1"/>
  <c r="H910" i="10"/>
  <c r="I910" i="10" s="1"/>
  <c r="H911" i="10"/>
  <c r="H912" i="10"/>
  <c r="H913" i="10"/>
  <c r="H914" i="10"/>
  <c r="H916" i="10"/>
  <c r="I916" i="10" s="1"/>
  <c r="H917" i="10"/>
  <c r="I917" i="10" s="1"/>
  <c r="H918" i="10"/>
  <c r="I918" i="10" s="1"/>
  <c r="H919" i="10"/>
  <c r="H920" i="10"/>
  <c r="H921" i="10"/>
  <c r="H922" i="10"/>
  <c r="H924" i="10"/>
  <c r="I924" i="10" s="1"/>
  <c r="H925" i="10"/>
  <c r="I925" i="10" s="1"/>
  <c r="H926" i="10"/>
  <c r="I926" i="10" s="1"/>
  <c r="H927" i="10"/>
  <c r="H928" i="10"/>
  <c r="H929" i="10"/>
  <c r="H930" i="10"/>
  <c r="H932" i="10"/>
  <c r="I932" i="10" s="1"/>
  <c r="H933" i="10"/>
  <c r="I933" i="10" s="1"/>
  <c r="H934" i="10"/>
  <c r="I934" i="10" s="1"/>
  <c r="H935" i="10"/>
  <c r="H936" i="10"/>
  <c r="H937" i="10"/>
  <c r="H938" i="10"/>
  <c r="H940" i="10"/>
  <c r="I940" i="10" s="1"/>
  <c r="H941" i="10"/>
  <c r="I941" i="10" s="1"/>
  <c r="H942" i="10"/>
  <c r="I942" i="10" s="1"/>
  <c r="H943" i="10"/>
  <c r="H944" i="10"/>
  <c r="H945" i="10"/>
  <c r="H946" i="10"/>
  <c r="H948" i="10"/>
  <c r="I948" i="10" s="1"/>
  <c r="H949" i="10"/>
  <c r="I949" i="10" s="1"/>
  <c r="H950" i="10"/>
  <c r="I950" i="10" s="1"/>
  <c r="H951" i="10"/>
  <c r="H952" i="10"/>
  <c r="H953" i="10"/>
  <c r="H954" i="10"/>
  <c r="H956" i="10"/>
  <c r="I956" i="10" s="1"/>
  <c r="H957" i="10"/>
  <c r="I957" i="10" s="1"/>
  <c r="H958" i="10"/>
  <c r="I958" i="10" s="1"/>
  <c r="H959" i="10"/>
  <c r="H960" i="10"/>
  <c r="H961" i="10"/>
  <c r="H962" i="10"/>
  <c r="H964" i="10"/>
  <c r="I964" i="10" s="1"/>
  <c r="H965" i="10"/>
  <c r="I965" i="10" s="1"/>
  <c r="H966" i="10"/>
  <c r="I966" i="10" s="1"/>
  <c r="H967" i="10"/>
  <c r="H968" i="10"/>
  <c r="H969" i="10"/>
  <c r="H970" i="10"/>
  <c r="H972" i="10"/>
  <c r="I972" i="10" s="1"/>
  <c r="H973" i="10"/>
  <c r="I973" i="10" s="1"/>
  <c r="H974" i="10"/>
  <c r="I974" i="10" s="1"/>
  <c r="H975" i="10"/>
  <c r="H976" i="10"/>
  <c r="H977" i="10"/>
  <c r="H978" i="10"/>
  <c r="H980" i="10"/>
  <c r="I980" i="10" s="1"/>
  <c r="H981" i="10"/>
  <c r="I981" i="10" s="1"/>
  <c r="H982" i="10"/>
  <c r="I982" i="10" s="1"/>
  <c r="H983" i="10"/>
  <c r="H984" i="10"/>
  <c r="H985" i="10"/>
  <c r="H986" i="10"/>
  <c r="H988" i="10"/>
  <c r="I988" i="10" s="1"/>
  <c r="H989" i="10"/>
  <c r="I989" i="10" s="1"/>
  <c r="H990" i="10"/>
  <c r="I990" i="10" s="1"/>
  <c r="H991" i="10"/>
  <c r="H992" i="10"/>
  <c r="H993" i="10"/>
  <c r="H994" i="10"/>
  <c r="H996" i="10"/>
  <c r="I996" i="10" s="1"/>
  <c r="H997" i="10"/>
  <c r="I997" i="10" s="1"/>
  <c r="H998" i="10"/>
  <c r="I998" i="10" s="1"/>
  <c r="H999" i="10"/>
  <c r="H1000" i="10"/>
  <c r="H1001" i="10"/>
  <c r="H1002" i="10"/>
  <c r="H1004" i="10"/>
  <c r="I1004" i="10" s="1"/>
  <c r="I5" i="10"/>
  <c r="I6" i="10"/>
  <c r="I7" i="10"/>
  <c r="I9" i="10"/>
  <c r="I10" i="10"/>
  <c r="I13" i="10"/>
  <c r="I14" i="10"/>
  <c r="I15" i="10"/>
  <c r="I17" i="10"/>
  <c r="I21" i="10"/>
  <c r="I22" i="10"/>
  <c r="I23" i="10"/>
  <c r="I25" i="10"/>
  <c r="I26" i="10"/>
  <c r="I30" i="10"/>
  <c r="I31" i="10"/>
  <c r="I33" i="10"/>
  <c r="I34" i="10"/>
  <c r="I37" i="10"/>
  <c r="I39" i="10"/>
  <c r="I41" i="10"/>
  <c r="I42" i="10"/>
  <c r="I46" i="10"/>
  <c r="I47" i="10"/>
  <c r="I49" i="10"/>
  <c r="I50" i="10"/>
  <c r="I51" i="10"/>
  <c r="I53" i="10"/>
  <c r="I55" i="10"/>
  <c r="I57" i="10"/>
  <c r="I58" i="10"/>
  <c r="I59" i="10"/>
  <c r="I60" i="10"/>
  <c r="I61" i="10"/>
  <c r="I62" i="10"/>
  <c r="I63" i="10"/>
  <c r="I65" i="10"/>
  <c r="I68" i="10"/>
  <c r="I69" i="10"/>
  <c r="I70" i="10"/>
  <c r="I71" i="10"/>
  <c r="I73" i="10"/>
  <c r="I74" i="10"/>
  <c r="I77" i="10"/>
  <c r="I78" i="10"/>
  <c r="I79" i="10"/>
  <c r="I81" i="10"/>
  <c r="I85" i="10"/>
  <c r="I86" i="10"/>
  <c r="I87" i="10"/>
  <c r="I89" i="10"/>
  <c r="I90" i="10"/>
  <c r="I94" i="10"/>
  <c r="I95" i="10"/>
  <c r="I97" i="10"/>
  <c r="I98" i="10"/>
  <c r="I101" i="10"/>
  <c r="I103" i="10"/>
  <c r="I105" i="10"/>
  <c r="I106" i="10"/>
  <c r="I110" i="10"/>
  <c r="I111" i="10"/>
  <c r="I113" i="10"/>
  <c r="I114" i="10"/>
  <c r="I115" i="10"/>
  <c r="I117" i="10"/>
  <c r="I119" i="10"/>
  <c r="I121" i="10"/>
  <c r="I122" i="10"/>
  <c r="I123" i="10"/>
  <c r="I124" i="10"/>
  <c r="I125" i="10"/>
  <c r="I126" i="10"/>
  <c r="I127" i="10"/>
  <c r="I129" i="10"/>
  <c r="I132" i="10"/>
  <c r="I133" i="10"/>
  <c r="I134" i="10"/>
  <c r="I135" i="10"/>
  <c r="I137" i="10"/>
  <c r="I138" i="10"/>
  <c r="I141" i="10"/>
  <c r="I142" i="10"/>
  <c r="I143" i="10"/>
  <c r="I145" i="10"/>
  <c r="I149" i="10"/>
  <c r="I150" i="10"/>
  <c r="I151" i="10"/>
  <c r="I153" i="10"/>
  <c r="I154" i="10"/>
  <c r="I158" i="10"/>
  <c r="I159" i="10"/>
  <c r="I161" i="10"/>
  <c r="I162" i="10"/>
  <c r="I165" i="10"/>
  <c r="I167" i="10"/>
  <c r="I169" i="10"/>
  <c r="I170" i="10"/>
  <c r="I174" i="10"/>
  <c r="I175" i="10"/>
  <c r="I177" i="10"/>
  <c r="I178" i="10"/>
  <c r="I179" i="10"/>
  <c r="I181" i="10"/>
  <c r="I183" i="10"/>
  <c r="I185" i="10"/>
  <c r="I186" i="10"/>
  <c r="I187" i="10"/>
  <c r="I188" i="10"/>
  <c r="I189" i="10"/>
  <c r="I190" i="10"/>
  <c r="I191" i="10"/>
  <c r="I193" i="10"/>
  <c r="I196" i="10"/>
  <c r="I197" i="10"/>
  <c r="I198" i="10"/>
  <c r="I199" i="10"/>
  <c r="I201" i="10"/>
  <c r="I202" i="10"/>
  <c r="I205" i="10"/>
  <c r="I206" i="10"/>
  <c r="I207" i="10"/>
  <c r="I209" i="10"/>
  <c r="I213" i="10"/>
  <c r="I214" i="10"/>
  <c r="I215" i="10"/>
  <c r="I217" i="10"/>
  <c r="I218" i="10"/>
  <c r="I222" i="10"/>
  <c r="I223" i="10"/>
  <c r="I225" i="10"/>
  <c r="I226" i="10"/>
  <c r="I229" i="10"/>
  <c r="I231" i="10"/>
  <c r="I233" i="10"/>
  <c r="I234" i="10"/>
  <c r="I238" i="10"/>
  <c r="I239" i="10"/>
  <c r="I241" i="10"/>
  <c r="I242" i="10"/>
  <c r="I243" i="10"/>
  <c r="I245" i="10"/>
  <c r="I247" i="10"/>
  <c r="I249" i="10"/>
  <c r="I250" i="10"/>
  <c r="I251" i="10"/>
  <c r="I252" i="10"/>
  <c r="I253" i="10"/>
  <c r="I254" i="10"/>
  <c r="I255" i="10"/>
  <c r="I257" i="10"/>
  <c r="I260" i="10"/>
  <c r="I261" i="10"/>
  <c r="I262" i="10"/>
  <c r="I263" i="10"/>
  <c r="I265" i="10"/>
  <c r="I266" i="10"/>
  <c r="I269" i="10"/>
  <c r="I270" i="10"/>
  <c r="I271" i="10"/>
  <c r="I273" i="10"/>
  <c r="I277" i="10"/>
  <c r="I278" i="10"/>
  <c r="I279" i="10"/>
  <c r="I281" i="10"/>
  <c r="I282" i="10"/>
  <c r="I286" i="10"/>
  <c r="I287" i="10"/>
  <c r="I289" i="10"/>
  <c r="I290" i="10"/>
  <c r="I293" i="10"/>
  <c r="I295" i="10"/>
  <c r="I297" i="10"/>
  <c r="I298" i="10"/>
  <c r="I302" i="10"/>
  <c r="I303" i="10"/>
  <c r="I305" i="10"/>
  <c r="I306" i="10"/>
  <c r="I307" i="10"/>
  <c r="I309" i="10"/>
  <c r="I311" i="10"/>
  <c r="I313" i="10"/>
  <c r="I314" i="10"/>
  <c r="I315" i="10"/>
  <c r="I316" i="10"/>
  <c r="I317" i="10"/>
  <c r="I318" i="10"/>
  <c r="I319" i="10"/>
  <c r="I321" i="10"/>
  <c r="I325" i="10"/>
  <c r="I326" i="10"/>
  <c r="I327" i="10"/>
  <c r="I329" i="10"/>
  <c r="I330" i="10"/>
  <c r="I333" i="10"/>
  <c r="I334" i="10"/>
  <c r="I335" i="10"/>
  <c r="I337" i="10"/>
  <c r="I341" i="10"/>
  <c r="I342" i="10"/>
  <c r="I343" i="10"/>
  <c r="I345" i="10"/>
  <c r="I346" i="10"/>
  <c r="I350" i="10"/>
  <c r="I351" i="10"/>
  <c r="I353" i="10"/>
  <c r="I354" i="10"/>
  <c r="I357" i="10"/>
  <c r="I359" i="10"/>
  <c r="I361" i="10"/>
  <c r="I362" i="10"/>
  <c r="I366" i="10"/>
  <c r="I367" i="10"/>
  <c r="I369" i="10"/>
  <c r="I370" i="10"/>
  <c r="I371" i="10"/>
  <c r="I373" i="10"/>
  <c r="I375" i="10"/>
  <c r="I377" i="10"/>
  <c r="I378" i="10"/>
  <c r="I379" i="10"/>
  <c r="I380" i="10"/>
  <c r="I381" i="10"/>
  <c r="I382" i="10"/>
  <c r="I383" i="10"/>
  <c r="I385" i="10"/>
  <c r="I389" i="10"/>
  <c r="I390" i="10"/>
  <c r="I391" i="10"/>
  <c r="I393" i="10"/>
  <c r="I394" i="10"/>
  <c r="I397" i="10"/>
  <c r="I398" i="10"/>
  <c r="I399" i="10"/>
  <c r="I401" i="10"/>
  <c r="I405" i="10"/>
  <c r="I406" i="10"/>
  <c r="I407" i="10"/>
  <c r="I409" i="10"/>
  <c r="I410" i="10"/>
  <c r="I414" i="10"/>
  <c r="I415" i="10"/>
  <c r="I417" i="10"/>
  <c r="I418" i="10"/>
  <c r="I421" i="10"/>
  <c r="I423" i="10"/>
  <c r="I425" i="10"/>
  <c r="I426" i="10"/>
  <c r="I430" i="10"/>
  <c r="I431" i="10"/>
  <c r="I433" i="10"/>
  <c r="I434" i="10"/>
  <c r="I435" i="10"/>
  <c r="I437" i="10"/>
  <c r="I439" i="10"/>
  <c r="I441" i="10"/>
  <c r="I442" i="10"/>
  <c r="I443" i="10"/>
  <c r="I444" i="10"/>
  <c r="I445" i="10"/>
  <c r="I446" i="10"/>
  <c r="I447" i="10"/>
  <c r="I449" i="10"/>
  <c r="I453" i="10"/>
  <c r="I454" i="10"/>
  <c r="I455" i="10"/>
  <c r="I457" i="10"/>
  <c r="I458" i="10"/>
  <c r="I461" i="10"/>
  <c r="I462" i="10"/>
  <c r="I463" i="10"/>
  <c r="I465" i="10"/>
  <c r="I469" i="10"/>
  <c r="I470" i="10"/>
  <c r="I471" i="10"/>
  <c r="I473" i="10"/>
  <c r="I474" i="10"/>
  <c r="I478" i="10"/>
  <c r="I479" i="10"/>
  <c r="I481" i="10"/>
  <c r="I482" i="10"/>
  <c r="I485" i="10"/>
  <c r="I487" i="10"/>
  <c r="I489" i="10"/>
  <c r="I490" i="10"/>
  <c r="I494" i="10"/>
  <c r="I495" i="10"/>
  <c r="I497" i="10"/>
  <c r="I498" i="10"/>
  <c r="I499" i="10"/>
  <c r="I501" i="10"/>
  <c r="I503" i="10"/>
  <c r="I505" i="10"/>
  <c r="I506" i="10"/>
  <c r="I507" i="10"/>
  <c r="I508" i="10"/>
  <c r="I509" i="10"/>
  <c r="I510" i="10"/>
  <c r="I511" i="10"/>
  <c r="I513" i="10"/>
  <c r="I517" i="10"/>
  <c r="I518" i="10"/>
  <c r="I519" i="10"/>
  <c r="I521" i="10"/>
  <c r="I522" i="10"/>
  <c r="I525" i="10"/>
  <c r="I526" i="10"/>
  <c r="I527" i="10"/>
  <c r="I529" i="10"/>
  <c r="I533" i="10"/>
  <c r="I534" i="10"/>
  <c r="I535" i="10"/>
  <c r="I537" i="10"/>
  <c r="I538" i="10"/>
  <c r="I542" i="10"/>
  <c r="I543" i="10"/>
  <c r="I545" i="10"/>
  <c r="I546" i="10"/>
  <c r="I549" i="10"/>
  <c r="I551" i="10"/>
  <c r="I553" i="10"/>
  <c r="I554" i="10"/>
  <c r="I558" i="10"/>
  <c r="I559" i="10"/>
  <c r="I561" i="10"/>
  <c r="I562" i="10"/>
  <c r="I563" i="10"/>
  <c r="I565" i="10"/>
  <c r="I567" i="10"/>
  <c r="I569" i="10"/>
  <c r="I570" i="10"/>
  <c r="I572" i="10"/>
  <c r="I573" i="10"/>
  <c r="I574" i="10"/>
  <c r="I575" i="10"/>
  <c r="I576" i="10"/>
  <c r="I578" i="10"/>
  <c r="I582" i="10"/>
  <c r="I583" i="10"/>
  <c r="I584" i="10"/>
  <c r="I590" i="10"/>
  <c r="I591" i="10"/>
  <c r="I592" i="10"/>
  <c r="I594" i="10"/>
  <c r="I598" i="10"/>
  <c r="I599" i="10"/>
  <c r="I600" i="10"/>
  <c r="I602" i="10"/>
  <c r="I607" i="10"/>
  <c r="I608" i="10"/>
  <c r="I610" i="10"/>
  <c r="I614" i="10"/>
  <c r="I616" i="10"/>
  <c r="I618" i="10"/>
  <c r="I619" i="10"/>
  <c r="I623" i="10"/>
  <c r="I624" i="10"/>
  <c r="I626" i="10"/>
  <c r="I627" i="10"/>
  <c r="I628" i="10"/>
  <c r="I630" i="10"/>
  <c r="I632" i="10"/>
  <c r="I636" i="10"/>
  <c r="I637" i="10"/>
  <c r="I638" i="10"/>
  <c r="I639" i="10"/>
  <c r="I640" i="10"/>
  <c r="I642" i="10"/>
  <c r="I646" i="10"/>
  <c r="I647" i="10"/>
  <c r="I648" i="10"/>
  <c r="I654" i="10"/>
  <c r="I655" i="10"/>
  <c r="I656" i="10"/>
  <c r="I658" i="10"/>
  <c r="I662" i="10"/>
  <c r="I663" i="10"/>
  <c r="I664" i="10"/>
  <c r="I666" i="10"/>
  <c r="I671" i="10"/>
  <c r="I672" i="10"/>
  <c r="I674" i="10"/>
  <c r="I678" i="10"/>
  <c r="I680" i="10"/>
  <c r="I682" i="10"/>
  <c r="I683" i="10"/>
  <c r="I687" i="10"/>
  <c r="I688" i="10"/>
  <c r="I689" i="10"/>
  <c r="I690" i="10"/>
  <c r="I691" i="10"/>
  <c r="I695" i="10"/>
  <c r="I696" i="10"/>
  <c r="I697" i="10"/>
  <c r="I698" i="10"/>
  <c r="I699" i="10"/>
  <c r="I703" i="10"/>
  <c r="I704" i="10"/>
  <c r="I705" i="10"/>
  <c r="I706" i="10"/>
  <c r="I707" i="10"/>
  <c r="I711" i="10"/>
  <c r="I712" i="10"/>
  <c r="I713" i="10"/>
  <c r="I714" i="10"/>
  <c r="I715" i="10"/>
  <c r="I719" i="10"/>
  <c r="I720" i="10"/>
  <c r="I721" i="10"/>
  <c r="I722" i="10"/>
  <c r="I723" i="10"/>
  <c r="I727" i="10"/>
  <c r="I728" i="10"/>
  <c r="I729" i="10"/>
  <c r="I730" i="10"/>
  <c r="I731" i="10"/>
  <c r="I735" i="10"/>
  <c r="I736" i="10"/>
  <c r="I737" i="10"/>
  <c r="I738" i="10"/>
  <c r="I739" i="10"/>
  <c r="I743" i="10"/>
  <c r="I744" i="10"/>
  <c r="I745" i="10"/>
  <c r="I746" i="10"/>
  <c r="I747" i="10"/>
  <c r="I751" i="10"/>
  <c r="I752" i="10"/>
  <c r="I753" i="10"/>
  <c r="I754" i="10"/>
  <c r="I755" i="10"/>
  <c r="I759" i="10"/>
  <c r="I760" i="10"/>
  <c r="I761" i="10"/>
  <c r="I762" i="10"/>
  <c r="I763" i="10"/>
  <c r="I767" i="10"/>
  <c r="I768" i="10"/>
  <c r="I769" i="10"/>
  <c r="I770" i="10"/>
  <c r="I771" i="10"/>
  <c r="I775" i="10"/>
  <c r="I776" i="10"/>
  <c r="I777" i="10"/>
  <c r="I778" i="10"/>
  <c r="I779" i="10"/>
  <c r="I783" i="10"/>
  <c r="I784" i="10"/>
  <c r="I785" i="10"/>
  <c r="I786" i="10"/>
  <c r="I791" i="10"/>
  <c r="I792" i="10"/>
  <c r="I793" i="10"/>
  <c r="I794" i="10"/>
  <c r="I799" i="10"/>
  <c r="I800" i="10"/>
  <c r="I801" i="10"/>
  <c r="I802" i="10"/>
  <c r="I807" i="10"/>
  <c r="I808" i="10"/>
  <c r="I809" i="10"/>
  <c r="I810" i="10"/>
  <c r="I815" i="10"/>
  <c r="I816" i="10"/>
  <c r="I817" i="10"/>
  <c r="I818" i="10"/>
  <c r="I823" i="10"/>
  <c r="I824" i="10"/>
  <c r="I825" i="10"/>
  <c r="I826" i="10"/>
  <c r="I831" i="10"/>
  <c r="I832" i="10"/>
  <c r="I833" i="10"/>
  <c r="I834" i="10"/>
  <c r="I839" i="10"/>
  <c r="I840" i="10"/>
  <c r="I841" i="10"/>
  <c r="I842" i="10"/>
  <c r="I847" i="10"/>
  <c r="I848" i="10"/>
  <c r="I849" i="10"/>
  <c r="I850" i="10"/>
  <c r="I855" i="10"/>
  <c r="I856" i="10"/>
  <c r="I857" i="10"/>
  <c r="I858" i="10"/>
  <c r="I863" i="10"/>
  <c r="I864" i="10"/>
  <c r="I865" i="10"/>
  <c r="I866" i="10"/>
  <c r="I871" i="10"/>
  <c r="I872" i="10"/>
  <c r="I873" i="10"/>
  <c r="I874" i="10"/>
  <c r="I879" i="10"/>
  <c r="I880" i="10"/>
  <c r="I881" i="10"/>
  <c r="I882" i="10"/>
  <c r="I887" i="10"/>
  <c r="I888" i="10"/>
  <c r="I889" i="10"/>
  <c r="I890" i="10"/>
  <c r="I895" i="10"/>
  <c r="I896" i="10"/>
  <c r="I897" i="10"/>
  <c r="I898" i="10"/>
  <c r="I903" i="10"/>
  <c r="I904" i="10"/>
  <c r="I905" i="10"/>
  <c r="I906" i="10"/>
  <c r="I911" i="10"/>
  <c r="I912" i="10"/>
  <c r="I913" i="10"/>
  <c r="I914" i="10"/>
  <c r="I919" i="10"/>
  <c r="I920" i="10"/>
  <c r="I921" i="10"/>
  <c r="I922" i="10"/>
  <c r="I927" i="10"/>
  <c r="I928" i="10"/>
  <c r="I929" i="10"/>
  <c r="I930" i="10"/>
  <c r="I935" i="10"/>
  <c r="I936" i="10"/>
  <c r="I937" i="10"/>
  <c r="I938" i="10"/>
  <c r="I943" i="10"/>
  <c r="I944" i="10"/>
  <c r="I945" i="10"/>
  <c r="I946" i="10"/>
  <c r="I951" i="10"/>
  <c r="I952" i="10"/>
  <c r="I953" i="10"/>
  <c r="I954" i="10"/>
  <c r="I959" i="10"/>
  <c r="I960" i="10"/>
  <c r="I961" i="10"/>
  <c r="I962" i="10"/>
  <c r="I967" i="10"/>
  <c r="I968" i="10"/>
  <c r="I969" i="10"/>
  <c r="I970" i="10"/>
  <c r="I975" i="10"/>
  <c r="I976" i="10"/>
  <c r="I977" i="10"/>
  <c r="I978" i="10"/>
  <c r="I983" i="10"/>
  <c r="I984" i="10"/>
  <c r="I985" i="10"/>
  <c r="I986" i="10"/>
  <c r="I991" i="10"/>
  <c r="I992" i="10"/>
  <c r="I993" i="10"/>
  <c r="I994" i="10"/>
  <c r="I999" i="10"/>
  <c r="I1000" i="10"/>
  <c r="I1001" i="10"/>
  <c r="I1002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M5" i="8"/>
  <c r="N5" i="8" s="1"/>
  <c r="M6" i="8"/>
  <c r="M7" i="8"/>
  <c r="N7" i="8" s="1"/>
  <c r="M8" i="8"/>
  <c r="M9" i="8"/>
  <c r="M10" i="8"/>
  <c r="N10" i="8" s="1"/>
  <c r="M11" i="8"/>
  <c r="M12" i="8"/>
  <c r="M13" i="8"/>
  <c r="N13" i="8" s="1"/>
  <c r="M14" i="8"/>
  <c r="M15" i="8"/>
  <c r="N15" i="8" s="1"/>
  <c r="M16" i="8"/>
  <c r="M17" i="8"/>
  <c r="M18" i="8"/>
  <c r="N18" i="8" s="1"/>
  <c r="M19" i="8"/>
  <c r="M20" i="8"/>
  <c r="N20" i="8" s="1"/>
  <c r="M21" i="8"/>
  <c r="N21" i="8" s="1"/>
  <c r="M22" i="8"/>
  <c r="M23" i="8"/>
  <c r="N23" i="8" s="1"/>
  <c r="M24" i="8"/>
  <c r="M25" i="8"/>
  <c r="M26" i="8"/>
  <c r="N26" i="8" s="1"/>
  <c r="M27" i="8"/>
  <c r="M28" i="8"/>
  <c r="N28" i="8" s="1"/>
  <c r="M29" i="8"/>
  <c r="N29" i="8" s="1"/>
  <c r="M30" i="8"/>
  <c r="M31" i="8"/>
  <c r="N31" i="8" s="1"/>
  <c r="M32" i="8"/>
  <c r="M33" i="8"/>
  <c r="M34" i="8"/>
  <c r="N34" i="8" s="1"/>
  <c r="M35" i="8"/>
  <c r="N35" i="8" s="1"/>
  <c r="M36" i="8"/>
  <c r="N36" i="8" s="1"/>
  <c r="M37" i="8"/>
  <c r="N37" i="8" s="1"/>
  <c r="M38" i="8"/>
  <c r="M39" i="8"/>
  <c r="N39" i="8" s="1"/>
  <c r="M40" i="8"/>
  <c r="M41" i="8"/>
  <c r="M42" i="8"/>
  <c r="N42" i="8" s="1"/>
  <c r="M43" i="8"/>
  <c r="M44" i="8"/>
  <c r="M45" i="8"/>
  <c r="N45" i="8" s="1"/>
  <c r="M46" i="8"/>
  <c r="M47" i="8"/>
  <c r="N47" i="8" s="1"/>
  <c r="M48" i="8"/>
  <c r="M49" i="8"/>
  <c r="M50" i="8"/>
  <c r="N50" i="8" s="1"/>
  <c r="M51" i="8"/>
  <c r="M52" i="8"/>
  <c r="N52" i="8" s="1"/>
  <c r="M53" i="8"/>
  <c r="N53" i="8" s="1"/>
  <c r="M54" i="8"/>
  <c r="M55" i="8"/>
  <c r="N55" i="8" s="1"/>
  <c r="M56" i="8"/>
  <c r="M57" i="8"/>
  <c r="M58" i="8"/>
  <c r="N58" i="8" s="1"/>
  <c r="M59" i="8"/>
  <c r="M60" i="8"/>
  <c r="M61" i="8"/>
  <c r="N61" i="8" s="1"/>
  <c r="M62" i="8"/>
  <c r="M63" i="8"/>
  <c r="N63" i="8" s="1"/>
  <c r="M64" i="8"/>
  <c r="M65" i="8"/>
  <c r="M66" i="8"/>
  <c r="N66" i="8" s="1"/>
  <c r="M67" i="8"/>
  <c r="M68" i="8"/>
  <c r="N68" i="8" s="1"/>
  <c r="M69" i="8"/>
  <c r="N69" i="8" s="1"/>
  <c r="M70" i="8"/>
  <c r="M71" i="8"/>
  <c r="N71" i="8" s="1"/>
  <c r="M72" i="8"/>
  <c r="M73" i="8"/>
  <c r="M74" i="8"/>
  <c r="N74" i="8" s="1"/>
  <c r="M75" i="8"/>
  <c r="M76" i="8"/>
  <c r="M77" i="8"/>
  <c r="N77" i="8" s="1"/>
  <c r="M78" i="8"/>
  <c r="M79" i="8"/>
  <c r="M80" i="8"/>
  <c r="M81" i="8"/>
  <c r="M82" i="8"/>
  <c r="N82" i="8" s="1"/>
  <c r="M83" i="8"/>
  <c r="M84" i="8"/>
  <c r="N84" i="8" s="1"/>
  <c r="M85" i="8"/>
  <c r="N85" i="8" s="1"/>
  <c r="M86" i="8"/>
  <c r="M87" i="8"/>
  <c r="N87" i="8" s="1"/>
  <c r="M88" i="8"/>
  <c r="M89" i="8"/>
  <c r="M90" i="8"/>
  <c r="N90" i="8" s="1"/>
  <c r="M91" i="8"/>
  <c r="N91" i="8" s="1"/>
  <c r="M92" i="8"/>
  <c r="M93" i="8"/>
  <c r="N93" i="8" s="1"/>
  <c r="M94" i="8"/>
  <c r="M95" i="8"/>
  <c r="N95" i="8" s="1"/>
  <c r="M96" i="8"/>
  <c r="M97" i="8"/>
  <c r="M98" i="8"/>
  <c r="N98" i="8" s="1"/>
  <c r="M99" i="8"/>
  <c r="M100" i="8"/>
  <c r="N100" i="8" s="1"/>
  <c r="M101" i="8"/>
  <c r="N101" i="8" s="1"/>
  <c r="M102" i="8"/>
  <c r="M103" i="8"/>
  <c r="N103" i="8" s="1"/>
  <c r="M104" i="8"/>
  <c r="M105" i="8"/>
  <c r="M106" i="8"/>
  <c r="N106" i="8" s="1"/>
  <c r="M107" i="8"/>
  <c r="M108" i="8"/>
  <c r="N108" i="8" s="1"/>
  <c r="M109" i="8"/>
  <c r="N109" i="8" s="1"/>
  <c r="M110" i="8"/>
  <c r="M111" i="8"/>
  <c r="N111" i="8" s="1"/>
  <c r="M112" i="8"/>
  <c r="M113" i="8"/>
  <c r="M114" i="8"/>
  <c r="N114" i="8" s="1"/>
  <c r="M115" i="8"/>
  <c r="M116" i="8"/>
  <c r="N116" i="8" s="1"/>
  <c r="M117" i="8"/>
  <c r="N117" i="8" s="1"/>
  <c r="M118" i="8"/>
  <c r="M119" i="8"/>
  <c r="M120" i="8"/>
  <c r="M121" i="8"/>
  <c r="M122" i="8"/>
  <c r="N122" i="8" s="1"/>
  <c r="M123" i="8"/>
  <c r="M124" i="8"/>
  <c r="M125" i="8"/>
  <c r="N125" i="8" s="1"/>
  <c r="M126" i="8"/>
  <c r="M127" i="8"/>
  <c r="N127" i="8" s="1"/>
  <c r="M128" i="8"/>
  <c r="M129" i="8"/>
  <c r="M130" i="8"/>
  <c r="N130" i="8" s="1"/>
  <c r="M131" i="8"/>
  <c r="M132" i="8"/>
  <c r="N132" i="8" s="1"/>
  <c r="M133" i="8"/>
  <c r="N133" i="8" s="1"/>
  <c r="M134" i="8"/>
  <c r="M135" i="8"/>
  <c r="N135" i="8" s="1"/>
  <c r="M136" i="8"/>
  <c r="M137" i="8"/>
  <c r="M138" i="8"/>
  <c r="N138" i="8" s="1"/>
  <c r="M139" i="8"/>
  <c r="M140" i="8"/>
  <c r="M141" i="8"/>
  <c r="N141" i="8" s="1"/>
  <c r="M142" i="8"/>
  <c r="M143" i="8"/>
  <c r="N143" i="8" s="1"/>
  <c r="M144" i="8"/>
  <c r="M145" i="8"/>
  <c r="M146" i="8"/>
  <c r="N146" i="8" s="1"/>
  <c r="M147" i="8"/>
  <c r="M148" i="8"/>
  <c r="N148" i="8" s="1"/>
  <c r="M149" i="8"/>
  <c r="N149" i="8" s="1"/>
  <c r="M150" i="8"/>
  <c r="M151" i="8"/>
  <c r="N151" i="8" s="1"/>
  <c r="M152" i="8"/>
  <c r="M153" i="8"/>
  <c r="M154" i="8"/>
  <c r="N154" i="8" s="1"/>
  <c r="M155" i="8"/>
  <c r="M156" i="8"/>
  <c r="N156" i="8" s="1"/>
  <c r="M157" i="8"/>
  <c r="N157" i="8" s="1"/>
  <c r="M158" i="8"/>
  <c r="M159" i="8"/>
  <c r="N159" i="8" s="1"/>
  <c r="M160" i="8"/>
  <c r="M161" i="8"/>
  <c r="M162" i="8"/>
  <c r="N162" i="8" s="1"/>
  <c r="M163" i="8"/>
  <c r="N163" i="8" s="1"/>
  <c r="M164" i="8"/>
  <c r="N164" i="8" s="1"/>
  <c r="M165" i="8"/>
  <c r="N165" i="8" s="1"/>
  <c r="M166" i="8"/>
  <c r="M167" i="8"/>
  <c r="N167" i="8" s="1"/>
  <c r="M168" i="8"/>
  <c r="M169" i="8"/>
  <c r="M170" i="8"/>
  <c r="N170" i="8" s="1"/>
  <c r="M171" i="8"/>
  <c r="M172" i="8"/>
  <c r="M173" i="8"/>
  <c r="N173" i="8" s="1"/>
  <c r="M174" i="8"/>
  <c r="M175" i="8"/>
  <c r="N175" i="8" s="1"/>
  <c r="M176" i="8"/>
  <c r="M177" i="8"/>
  <c r="M178" i="8"/>
  <c r="N178" i="8" s="1"/>
  <c r="M179" i="8"/>
  <c r="M180" i="8"/>
  <c r="N180" i="8" s="1"/>
  <c r="M181" i="8"/>
  <c r="N181" i="8" s="1"/>
  <c r="M182" i="8"/>
  <c r="M183" i="8"/>
  <c r="N183" i="8" s="1"/>
  <c r="M184" i="8"/>
  <c r="M185" i="8"/>
  <c r="M186" i="8"/>
  <c r="N186" i="8" s="1"/>
  <c r="M187" i="8"/>
  <c r="M188" i="8"/>
  <c r="M189" i="8"/>
  <c r="N189" i="8" s="1"/>
  <c r="M190" i="8"/>
  <c r="M191" i="8"/>
  <c r="N191" i="8" s="1"/>
  <c r="M192" i="8"/>
  <c r="M193" i="8"/>
  <c r="M194" i="8"/>
  <c r="N194" i="8" s="1"/>
  <c r="M195" i="8"/>
  <c r="M196" i="8"/>
  <c r="N196" i="8" s="1"/>
  <c r="M197" i="8"/>
  <c r="N197" i="8" s="1"/>
  <c r="M198" i="8"/>
  <c r="M199" i="8"/>
  <c r="M200" i="8"/>
  <c r="M201" i="8"/>
  <c r="M202" i="8"/>
  <c r="N202" i="8" s="1"/>
  <c r="M203" i="8"/>
  <c r="M204" i="8"/>
  <c r="M205" i="8"/>
  <c r="N205" i="8" s="1"/>
  <c r="M206" i="8"/>
  <c r="M207" i="8"/>
  <c r="N207" i="8" s="1"/>
  <c r="M208" i="8"/>
  <c r="M209" i="8"/>
  <c r="M210" i="8"/>
  <c r="N210" i="8" s="1"/>
  <c r="M211" i="8"/>
  <c r="M212" i="8"/>
  <c r="N212" i="8" s="1"/>
  <c r="M213" i="8"/>
  <c r="N213" i="8" s="1"/>
  <c r="M214" i="8"/>
  <c r="M215" i="8"/>
  <c r="N215" i="8" s="1"/>
  <c r="M216" i="8"/>
  <c r="M217" i="8"/>
  <c r="M218" i="8"/>
  <c r="N218" i="8" s="1"/>
  <c r="M219" i="8"/>
  <c r="N219" i="8" s="1"/>
  <c r="M220" i="8"/>
  <c r="M221" i="8"/>
  <c r="N221" i="8" s="1"/>
  <c r="M222" i="8"/>
  <c r="M223" i="8"/>
  <c r="N223" i="8" s="1"/>
  <c r="M224" i="8"/>
  <c r="M225" i="8"/>
  <c r="M226" i="8"/>
  <c r="N226" i="8" s="1"/>
  <c r="M227" i="8"/>
  <c r="M228" i="8"/>
  <c r="N228" i="8" s="1"/>
  <c r="M229" i="8"/>
  <c r="N229" i="8" s="1"/>
  <c r="M230" i="8"/>
  <c r="M231" i="8"/>
  <c r="N231" i="8" s="1"/>
  <c r="M232" i="8"/>
  <c r="M233" i="8"/>
  <c r="M234" i="8"/>
  <c r="N234" i="8" s="1"/>
  <c r="M235" i="8"/>
  <c r="M236" i="8"/>
  <c r="N236" i="8" s="1"/>
  <c r="M237" i="8"/>
  <c r="N237" i="8" s="1"/>
  <c r="M238" i="8"/>
  <c r="M239" i="8"/>
  <c r="N239" i="8" s="1"/>
  <c r="M240" i="8"/>
  <c r="M241" i="8"/>
  <c r="M242" i="8"/>
  <c r="N242" i="8" s="1"/>
  <c r="M243" i="8"/>
  <c r="M244" i="8"/>
  <c r="N244" i="8" s="1"/>
  <c r="M245" i="8"/>
  <c r="N245" i="8" s="1"/>
  <c r="M246" i="8"/>
  <c r="M247" i="8"/>
  <c r="N247" i="8" s="1"/>
  <c r="M248" i="8"/>
  <c r="M249" i="8"/>
  <c r="M250" i="8"/>
  <c r="N250" i="8" s="1"/>
  <c r="M251" i="8"/>
  <c r="M252" i="8"/>
  <c r="M253" i="8"/>
  <c r="N253" i="8" s="1"/>
  <c r="M254" i="8"/>
  <c r="M255" i="8"/>
  <c r="N255" i="8" s="1"/>
  <c r="M256" i="8"/>
  <c r="M257" i="8"/>
  <c r="M258" i="8"/>
  <c r="N258" i="8" s="1"/>
  <c r="M259" i="8"/>
  <c r="M260" i="8"/>
  <c r="N260" i="8" s="1"/>
  <c r="M261" i="8"/>
  <c r="N261" i="8" s="1"/>
  <c r="M262" i="8"/>
  <c r="M263" i="8"/>
  <c r="N263" i="8" s="1"/>
  <c r="M264" i="8"/>
  <c r="M265" i="8"/>
  <c r="M266" i="8"/>
  <c r="N266" i="8" s="1"/>
  <c r="M267" i="8"/>
  <c r="M268" i="8"/>
  <c r="M269" i="8"/>
  <c r="N269" i="8" s="1"/>
  <c r="M270" i="8"/>
  <c r="M271" i="8"/>
  <c r="N271" i="8" s="1"/>
  <c r="M272" i="8"/>
  <c r="M273" i="8"/>
  <c r="M274" i="8"/>
  <c r="N274" i="8" s="1"/>
  <c r="M275" i="8"/>
  <c r="M276" i="8"/>
  <c r="N276" i="8" s="1"/>
  <c r="M277" i="8"/>
  <c r="N277" i="8" s="1"/>
  <c r="M278" i="8"/>
  <c r="M279" i="8"/>
  <c r="N279" i="8" s="1"/>
  <c r="M280" i="8"/>
  <c r="M281" i="8"/>
  <c r="M282" i="8"/>
  <c r="N282" i="8" s="1"/>
  <c r="M283" i="8"/>
  <c r="M284" i="8"/>
  <c r="M285" i="8"/>
  <c r="N285" i="8" s="1"/>
  <c r="M286" i="8"/>
  <c r="M287" i="8"/>
  <c r="N287" i="8" s="1"/>
  <c r="M288" i="8"/>
  <c r="M289" i="8"/>
  <c r="M290" i="8"/>
  <c r="N290" i="8" s="1"/>
  <c r="M291" i="8"/>
  <c r="N291" i="8" s="1"/>
  <c r="M292" i="8"/>
  <c r="N292" i="8" s="1"/>
  <c r="M293" i="8"/>
  <c r="N293" i="8" s="1"/>
  <c r="M294" i="8"/>
  <c r="M295" i="8"/>
  <c r="N295" i="8" s="1"/>
  <c r="M296" i="8"/>
  <c r="M297" i="8"/>
  <c r="M298" i="8"/>
  <c r="N298" i="8" s="1"/>
  <c r="M299" i="8"/>
  <c r="M300" i="8"/>
  <c r="M301" i="8"/>
  <c r="N301" i="8" s="1"/>
  <c r="M302" i="8"/>
  <c r="M303" i="8"/>
  <c r="N303" i="8" s="1"/>
  <c r="M304" i="8"/>
  <c r="M305" i="8"/>
  <c r="M306" i="8"/>
  <c r="N306" i="8" s="1"/>
  <c r="M307" i="8"/>
  <c r="M308" i="8"/>
  <c r="N308" i="8" s="1"/>
  <c r="M309" i="8"/>
  <c r="N309" i="8" s="1"/>
  <c r="M310" i="8"/>
  <c r="M311" i="8"/>
  <c r="N311" i="8" s="1"/>
  <c r="M312" i="8"/>
  <c r="M313" i="8"/>
  <c r="M314" i="8"/>
  <c r="N314" i="8" s="1"/>
  <c r="M315" i="8"/>
  <c r="N315" i="8" s="1"/>
  <c r="M316" i="8"/>
  <c r="M317" i="8"/>
  <c r="N317" i="8" s="1"/>
  <c r="M318" i="8"/>
  <c r="M319" i="8"/>
  <c r="N319" i="8" s="1"/>
  <c r="M320" i="8"/>
  <c r="M321" i="8"/>
  <c r="M322" i="8"/>
  <c r="N322" i="8" s="1"/>
  <c r="M323" i="8"/>
  <c r="M324" i="8"/>
  <c r="N324" i="8" s="1"/>
  <c r="M325" i="8"/>
  <c r="N325" i="8" s="1"/>
  <c r="M326" i="8"/>
  <c r="M327" i="8"/>
  <c r="N327" i="8" s="1"/>
  <c r="M328" i="8"/>
  <c r="M329" i="8"/>
  <c r="M330" i="8"/>
  <c r="N330" i="8" s="1"/>
  <c r="M331" i="8"/>
  <c r="M332" i="8"/>
  <c r="M333" i="8"/>
  <c r="N333" i="8" s="1"/>
  <c r="M334" i="8"/>
  <c r="M335" i="8"/>
  <c r="M336" i="8"/>
  <c r="M337" i="8"/>
  <c r="M338" i="8"/>
  <c r="N338" i="8" s="1"/>
  <c r="M339" i="8"/>
  <c r="M340" i="8"/>
  <c r="N340" i="8" s="1"/>
  <c r="M341" i="8"/>
  <c r="N341" i="8" s="1"/>
  <c r="M342" i="8"/>
  <c r="M343" i="8"/>
  <c r="N343" i="8" s="1"/>
  <c r="M344" i="8"/>
  <c r="M345" i="8"/>
  <c r="M346" i="8"/>
  <c r="N346" i="8" s="1"/>
  <c r="M347" i="8"/>
  <c r="N347" i="8" s="1"/>
  <c r="M348" i="8"/>
  <c r="M349" i="8"/>
  <c r="N349" i="8" s="1"/>
  <c r="M350" i="8"/>
  <c r="M351" i="8"/>
  <c r="N351" i="8" s="1"/>
  <c r="M352" i="8"/>
  <c r="M353" i="8"/>
  <c r="M354" i="8"/>
  <c r="N354" i="8" s="1"/>
  <c r="M355" i="8"/>
  <c r="M356" i="8"/>
  <c r="N356" i="8" s="1"/>
  <c r="M357" i="8"/>
  <c r="N357" i="8" s="1"/>
  <c r="M358" i="8"/>
  <c r="M359" i="8"/>
  <c r="N359" i="8" s="1"/>
  <c r="M360" i="8"/>
  <c r="M361" i="8"/>
  <c r="M362" i="8"/>
  <c r="N362" i="8" s="1"/>
  <c r="M363" i="8"/>
  <c r="M364" i="8"/>
  <c r="N364" i="8" s="1"/>
  <c r="M365" i="8"/>
  <c r="N365" i="8" s="1"/>
  <c r="M366" i="8"/>
  <c r="M367" i="8"/>
  <c r="N367" i="8" s="1"/>
  <c r="M368" i="8"/>
  <c r="M369" i="8"/>
  <c r="M370" i="8"/>
  <c r="N370" i="8" s="1"/>
  <c r="M371" i="8"/>
  <c r="M372" i="8"/>
  <c r="N372" i="8" s="1"/>
  <c r="M373" i="8"/>
  <c r="N373" i="8" s="1"/>
  <c r="M374" i="8"/>
  <c r="M375" i="8"/>
  <c r="N375" i="8" s="1"/>
  <c r="M376" i="8"/>
  <c r="M377" i="8"/>
  <c r="M378" i="8"/>
  <c r="N378" i="8" s="1"/>
  <c r="M379" i="8"/>
  <c r="N379" i="8" s="1"/>
  <c r="M380" i="8"/>
  <c r="N380" i="8" s="1"/>
  <c r="M381" i="8"/>
  <c r="N381" i="8" s="1"/>
  <c r="M382" i="8"/>
  <c r="M383" i="8"/>
  <c r="N383" i="8" s="1"/>
  <c r="M384" i="8"/>
  <c r="M385" i="8"/>
  <c r="M386" i="8"/>
  <c r="N386" i="8" s="1"/>
  <c r="M387" i="8"/>
  <c r="N387" i="8" s="1"/>
  <c r="M388" i="8"/>
  <c r="N388" i="8" s="1"/>
  <c r="M389" i="8"/>
  <c r="N389" i="8" s="1"/>
  <c r="M390" i="8"/>
  <c r="M391" i="8"/>
  <c r="N391" i="8" s="1"/>
  <c r="M392" i="8"/>
  <c r="M393" i="8"/>
  <c r="M394" i="8"/>
  <c r="N394" i="8" s="1"/>
  <c r="M395" i="8"/>
  <c r="M396" i="8"/>
  <c r="N396" i="8" s="1"/>
  <c r="M397" i="8"/>
  <c r="N397" i="8" s="1"/>
  <c r="M398" i="8"/>
  <c r="M399" i="8"/>
  <c r="N399" i="8" s="1"/>
  <c r="M400" i="8"/>
  <c r="M401" i="8"/>
  <c r="M402" i="8"/>
  <c r="N402" i="8" s="1"/>
  <c r="M403" i="8"/>
  <c r="M404" i="8"/>
  <c r="N404" i="8" s="1"/>
  <c r="M405" i="8"/>
  <c r="N405" i="8" s="1"/>
  <c r="M406" i="8"/>
  <c r="M407" i="8"/>
  <c r="N407" i="8" s="1"/>
  <c r="M408" i="8"/>
  <c r="M409" i="8"/>
  <c r="M410" i="8"/>
  <c r="N410" i="8" s="1"/>
  <c r="M411" i="8"/>
  <c r="N411" i="8" s="1"/>
  <c r="M412" i="8"/>
  <c r="N412" i="8" s="1"/>
  <c r="M413" i="8"/>
  <c r="N413" i="8" s="1"/>
  <c r="M414" i="8"/>
  <c r="M415" i="8"/>
  <c r="N415" i="8" s="1"/>
  <c r="M416" i="8"/>
  <c r="M417" i="8"/>
  <c r="M418" i="8"/>
  <c r="N418" i="8" s="1"/>
  <c r="M419" i="8"/>
  <c r="M420" i="8"/>
  <c r="M421" i="8"/>
  <c r="N421" i="8" s="1"/>
  <c r="M422" i="8"/>
  <c r="M423" i="8"/>
  <c r="N423" i="8" s="1"/>
  <c r="M424" i="8"/>
  <c r="M425" i="8"/>
  <c r="M426" i="8"/>
  <c r="N426" i="8" s="1"/>
  <c r="M427" i="8"/>
  <c r="M428" i="8"/>
  <c r="N428" i="8" s="1"/>
  <c r="M429" i="8"/>
  <c r="N429" i="8" s="1"/>
  <c r="M430" i="8"/>
  <c r="M431" i="8"/>
  <c r="N431" i="8" s="1"/>
  <c r="M432" i="8"/>
  <c r="M433" i="8"/>
  <c r="M434" i="8"/>
  <c r="N434" i="8" s="1"/>
  <c r="M435" i="8"/>
  <c r="M436" i="8"/>
  <c r="N436" i="8" s="1"/>
  <c r="M437" i="8"/>
  <c r="N437" i="8" s="1"/>
  <c r="M438" i="8"/>
  <c r="M439" i="8"/>
  <c r="N439" i="8" s="1"/>
  <c r="M440" i="8"/>
  <c r="M441" i="8"/>
  <c r="M442" i="8"/>
  <c r="N442" i="8" s="1"/>
  <c r="M443" i="8"/>
  <c r="N443" i="8" s="1"/>
  <c r="M444" i="8"/>
  <c r="N444" i="8" s="1"/>
  <c r="M445" i="8"/>
  <c r="N445" i="8" s="1"/>
  <c r="M446" i="8"/>
  <c r="M447" i="8"/>
  <c r="N447" i="8" s="1"/>
  <c r="M448" i="8"/>
  <c r="M449" i="8"/>
  <c r="M450" i="8"/>
  <c r="N450" i="8" s="1"/>
  <c r="M451" i="8"/>
  <c r="N451" i="8" s="1"/>
  <c r="M452" i="8"/>
  <c r="N452" i="8" s="1"/>
  <c r="M453" i="8"/>
  <c r="N453" i="8" s="1"/>
  <c r="M454" i="8"/>
  <c r="M455" i="8"/>
  <c r="N455" i="8" s="1"/>
  <c r="M456" i="8"/>
  <c r="M457" i="8"/>
  <c r="M458" i="8"/>
  <c r="N458" i="8" s="1"/>
  <c r="M459" i="8"/>
  <c r="M460" i="8"/>
  <c r="N460" i="8" s="1"/>
  <c r="M461" i="8"/>
  <c r="N461" i="8" s="1"/>
  <c r="M462" i="8"/>
  <c r="M463" i="8"/>
  <c r="N463" i="8" s="1"/>
  <c r="M464" i="8"/>
  <c r="M465" i="8"/>
  <c r="M466" i="8"/>
  <c r="N466" i="8" s="1"/>
  <c r="M467" i="8"/>
  <c r="M468" i="8"/>
  <c r="N468" i="8" s="1"/>
  <c r="M469" i="8"/>
  <c r="N469" i="8" s="1"/>
  <c r="M470" i="8"/>
  <c r="M471" i="8"/>
  <c r="N471" i="8" s="1"/>
  <c r="M472" i="8"/>
  <c r="M473" i="8"/>
  <c r="M474" i="8"/>
  <c r="N474" i="8" s="1"/>
  <c r="M475" i="8"/>
  <c r="N475" i="8" s="1"/>
  <c r="M476" i="8"/>
  <c r="N476" i="8" s="1"/>
  <c r="M477" i="8"/>
  <c r="N477" i="8" s="1"/>
  <c r="M478" i="8"/>
  <c r="M479" i="8"/>
  <c r="N479" i="8" s="1"/>
  <c r="M480" i="8"/>
  <c r="M481" i="8"/>
  <c r="M482" i="8"/>
  <c r="N482" i="8" s="1"/>
  <c r="M483" i="8"/>
  <c r="M484" i="8"/>
  <c r="N484" i="8" s="1"/>
  <c r="M485" i="8"/>
  <c r="N485" i="8" s="1"/>
  <c r="M486" i="8"/>
  <c r="M487" i="8"/>
  <c r="N487" i="8" s="1"/>
  <c r="M488" i="8"/>
  <c r="M489" i="8"/>
  <c r="M490" i="8"/>
  <c r="N490" i="8" s="1"/>
  <c r="M491" i="8"/>
  <c r="M492" i="8"/>
  <c r="N492" i="8" s="1"/>
  <c r="M493" i="8"/>
  <c r="N493" i="8" s="1"/>
  <c r="M494" i="8"/>
  <c r="M495" i="8"/>
  <c r="N495" i="8" s="1"/>
  <c r="M496" i="8"/>
  <c r="M497" i="8"/>
  <c r="M498" i="8"/>
  <c r="N498" i="8" s="1"/>
  <c r="M499" i="8"/>
  <c r="M500" i="8"/>
  <c r="N500" i="8" s="1"/>
  <c r="M501" i="8"/>
  <c r="N501" i="8" s="1"/>
  <c r="M502" i="8"/>
  <c r="M503" i="8"/>
  <c r="N503" i="8" s="1"/>
  <c r="M504" i="8"/>
  <c r="M505" i="8"/>
  <c r="M506" i="8"/>
  <c r="N506" i="8" s="1"/>
  <c r="M507" i="8"/>
  <c r="N507" i="8" s="1"/>
  <c r="M508" i="8"/>
  <c r="N508" i="8" s="1"/>
  <c r="M509" i="8"/>
  <c r="N509" i="8" s="1"/>
  <c r="M510" i="8"/>
  <c r="M511" i="8"/>
  <c r="N511" i="8" s="1"/>
  <c r="M512" i="8"/>
  <c r="M513" i="8"/>
  <c r="M514" i="8"/>
  <c r="N514" i="8" s="1"/>
  <c r="M515" i="8"/>
  <c r="M516" i="8"/>
  <c r="N516" i="8" s="1"/>
  <c r="M517" i="8"/>
  <c r="N517" i="8" s="1"/>
  <c r="M518" i="8"/>
  <c r="M519" i="8"/>
  <c r="N519" i="8" s="1"/>
  <c r="M520" i="8"/>
  <c r="M521" i="8"/>
  <c r="M522" i="8"/>
  <c r="N522" i="8" s="1"/>
  <c r="M523" i="8"/>
  <c r="M524" i="8"/>
  <c r="N524" i="8" s="1"/>
  <c r="M525" i="8"/>
  <c r="N525" i="8" s="1"/>
  <c r="M526" i="8"/>
  <c r="M527" i="8"/>
  <c r="N527" i="8" s="1"/>
  <c r="M528" i="8"/>
  <c r="M529" i="8"/>
  <c r="M530" i="8"/>
  <c r="N530" i="8" s="1"/>
  <c r="M531" i="8"/>
  <c r="M532" i="8"/>
  <c r="N532" i="8" s="1"/>
  <c r="M533" i="8"/>
  <c r="N533" i="8" s="1"/>
  <c r="M534" i="8"/>
  <c r="M535" i="8"/>
  <c r="N535" i="8" s="1"/>
  <c r="M536" i="8"/>
  <c r="M537" i="8"/>
  <c r="M538" i="8"/>
  <c r="N538" i="8" s="1"/>
  <c r="M539" i="8"/>
  <c r="N539" i="8" s="1"/>
  <c r="M540" i="8"/>
  <c r="N540" i="8" s="1"/>
  <c r="M541" i="8"/>
  <c r="N541" i="8" s="1"/>
  <c r="M542" i="8"/>
  <c r="M543" i="8"/>
  <c r="N543" i="8" s="1"/>
  <c r="M544" i="8"/>
  <c r="M545" i="8"/>
  <c r="M546" i="8"/>
  <c r="N546" i="8" s="1"/>
  <c r="M547" i="8"/>
  <c r="M548" i="8"/>
  <c r="N548" i="8" s="1"/>
  <c r="M549" i="8"/>
  <c r="N549" i="8" s="1"/>
  <c r="M550" i="8"/>
  <c r="M551" i="8"/>
  <c r="N551" i="8" s="1"/>
  <c r="M552" i="8"/>
  <c r="M553" i="8"/>
  <c r="M554" i="8"/>
  <c r="N554" i="8" s="1"/>
  <c r="M555" i="8"/>
  <c r="M556" i="8"/>
  <c r="N556" i="8" s="1"/>
  <c r="M557" i="8"/>
  <c r="N557" i="8" s="1"/>
  <c r="M558" i="8"/>
  <c r="M559" i="8"/>
  <c r="N559" i="8" s="1"/>
  <c r="M560" i="8"/>
  <c r="M561" i="8"/>
  <c r="M562" i="8"/>
  <c r="N562" i="8" s="1"/>
  <c r="M563" i="8"/>
  <c r="N563" i="8" s="1"/>
  <c r="M564" i="8"/>
  <c r="N564" i="8" s="1"/>
  <c r="M565" i="8"/>
  <c r="N565" i="8" s="1"/>
  <c r="M566" i="8"/>
  <c r="M567" i="8"/>
  <c r="N567" i="8" s="1"/>
  <c r="M568" i="8"/>
  <c r="M569" i="8"/>
  <c r="M570" i="8"/>
  <c r="N570" i="8" s="1"/>
  <c r="M571" i="8"/>
  <c r="N571" i="8" s="1"/>
  <c r="M572" i="8"/>
  <c r="N572" i="8" s="1"/>
  <c r="M573" i="8"/>
  <c r="N573" i="8" s="1"/>
  <c r="M574" i="8"/>
  <c r="M575" i="8"/>
  <c r="N575" i="8" s="1"/>
  <c r="M576" i="8"/>
  <c r="M577" i="8"/>
  <c r="M578" i="8"/>
  <c r="N578" i="8" s="1"/>
  <c r="M579" i="8"/>
  <c r="M580" i="8"/>
  <c r="N580" i="8" s="1"/>
  <c r="M581" i="8"/>
  <c r="N581" i="8" s="1"/>
  <c r="M582" i="8"/>
  <c r="M583" i="8"/>
  <c r="N583" i="8" s="1"/>
  <c r="M584" i="8"/>
  <c r="M585" i="8"/>
  <c r="M586" i="8"/>
  <c r="N586" i="8" s="1"/>
  <c r="M587" i="8"/>
  <c r="N587" i="8" s="1"/>
  <c r="M588" i="8"/>
  <c r="N588" i="8" s="1"/>
  <c r="M589" i="8"/>
  <c r="N589" i="8" s="1"/>
  <c r="M590" i="8"/>
  <c r="M591" i="8"/>
  <c r="N591" i="8" s="1"/>
  <c r="M592" i="8"/>
  <c r="M593" i="8"/>
  <c r="M594" i="8"/>
  <c r="N594" i="8" s="1"/>
  <c r="M595" i="8"/>
  <c r="M596" i="8"/>
  <c r="N596" i="8" s="1"/>
  <c r="M597" i="8"/>
  <c r="N597" i="8" s="1"/>
  <c r="M598" i="8"/>
  <c r="M599" i="8"/>
  <c r="N599" i="8" s="1"/>
  <c r="M600" i="8"/>
  <c r="M601" i="8"/>
  <c r="M602" i="8"/>
  <c r="N602" i="8" s="1"/>
  <c r="M603" i="8"/>
  <c r="N603" i="8" s="1"/>
  <c r="M604" i="8"/>
  <c r="N604" i="8" s="1"/>
  <c r="M605" i="8"/>
  <c r="N605" i="8" s="1"/>
  <c r="M606" i="8"/>
  <c r="M607" i="8"/>
  <c r="N607" i="8" s="1"/>
  <c r="M608" i="8"/>
  <c r="M609" i="8"/>
  <c r="M610" i="8"/>
  <c r="N610" i="8" s="1"/>
  <c r="M611" i="8"/>
  <c r="N611" i="8" s="1"/>
  <c r="M612" i="8"/>
  <c r="M613" i="8"/>
  <c r="N613" i="8" s="1"/>
  <c r="M614" i="8"/>
  <c r="M615" i="8"/>
  <c r="N615" i="8" s="1"/>
  <c r="M616" i="8"/>
  <c r="M617" i="8"/>
  <c r="M618" i="8"/>
  <c r="N618" i="8" s="1"/>
  <c r="M619" i="8"/>
  <c r="M620" i="8"/>
  <c r="N620" i="8" s="1"/>
  <c r="M621" i="8"/>
  <c r="N621" i="8" s="1"/>
  <c r="M622" i="8"/>
  <c r="M623" i="8"/>
  <c r="N623" i="8" s="1"/>
  <c r="M624" i="8"/>
  <c r="M625" i="8"/>
  <c r="M626" i="8"/>
  <c r="N626" i="8" s="1"/>
  <c r="M627" i="8"/>
  <c r="M628" i="8"/>
  <c r="N628" i="8" s="1"/>
  <c r="M629" i="8"/>
  <c r="N629" i="8" s="1"/>
  <c r="M630" i="8"/>
  <c r="M631" i="8"/>
  <c r="N631" i="8" s="1"/>
  <c r="M632" i="8"/>
  <c r="M633" i="8"/>
  <c r="M634" i="8"/>
  <c r="N634" i="8" s="1"/>
  <c r="M635" i="8"/>
  <c r="N635" i="8" s="1"/>
  <c r="M636" i="8"/>
  <c r="N636" i="8" s="1"/>
  <c r="M637" i="8"/>
  <c r="N637" i="8" s="1"/>
  <c r="M638" i="8"/>
  <c r="M639" i="8"/>
  <c r="N639" i="8" s="1"/>
  <c r="M640" i="8"/>
  <c r="M641" i="8"/>
  <c r="M642" i="8"/>
  <c r="N642" i="8" s="1"/>
  <c r="M643" i="8"/>
  <c r="M644" i="8"/>
  <c r="N644" i="8" s="1"/>
  <c r="M645" i="8"/>
  <c r="N645" i="8" s="1"/>
  <c r="M646" i="8"/>
  <c r="M647" i="8"/>
  <c r="N647" i="8" s="1"/>
  <c r="M648" i="8"/>
  <c r="M649" i="8"/>
  <c r="M650" i="8"/>
  <c r="N650" i="8" s="1"/>
  <c r="M651" i="8"/>
  <c r="N651" i="8" s="1"/>
  <c r="M652" i="8"/>
  <c r="N652" i="8" s="1"/>
  <c r="M653" i="8"/>
  <c r="N653" i="8" s="1"/>
  <c r="M654" i="8"/>
  <c r="M655" i="8"/>
  <c r="N655" i="8" s="1"/>
  <c r="M656" i="8"/>
  <c r="M657" i="8"/>
  <c r="M658" i="8"/>
  <c r="N658" i="8" s="1"/>
  <c r="M659" i="8"/>
  <c r="M660" i="8"/>
  <c r="N660" i="8" s="1"/>
  <c r="M661" i="8"/>
  <c r="N661" i="8" s="1"/>
  <c r="M662" i="8"/>
  <c r="M663" i="8"/>
  <c r="N663" i="8" s="1"/>
  <c r="M664" i="8"/>
  <c r="M665" i="8"/>
  <c r="M666" i="8"/>
  <c r="N666" i="8" s="1"/>
  <c r="M667" i="8"/>
  <c r="N667" i="8" s="1"/>
  <c r="M668" i="8"/>
  <c r="N668" i="8" s="1"/>
  <c r="M669" i="8"/>
  <c r="N669" i="8" s="1"/>
  <c r="M670" i="8"/>
  <c r="M671" i="8"/>
  <c r="N671" i="8" s="1"/>
  <c r="M672" i="8"/>
  <c r="M673" i="8"/>
  <c r="M674" i="8"/>
  <c r="N674" i="8" s="1"/>
  <c r="M675" i="8"/>
  <c r="M676" i="8"/>
  <c r="N676" i="8" s="1"/>
  <c r="M677" i="8"/>
  <c r="N677" i="8" s="1"/>
  <c r="M678" i="8"/>
  <c r="M679" i="8"/>
  <c r="N679" i="8" s="1"/>
  <c r="M680" i="8"/>
  <c r="M681" i="8"/>
  <c r="M682" i="8"/>
  <c r="N682" i="8" s="1"/>
  <c r="M683" i="8"/>
  <c r="M684" i="8"/>
  <c r="N684" i="8" s="1"/>
  <c r="M685" i="8"/>
  <c r="N685" i="8" s="1"/>
  <c r="M686" i="8"/>
  <c r="M687" i="8"/>
  <c r="M688" i="8"/>
  <c r="M689" i="8"/>
  <c r="M690" i="8"/>
  <c r="N690" i="8" s="1"/>
  <c r="M691" i="8"/>
  <c r="N691" i="8" s="1"/>
  <c r="M692" i="8"/>
  <c r="N692" i="8" s="1"/>
  <c r="M693" i="8"/>
  <c r="N693" i="8" s="1"/>
  <c r="M694" i="8"/>
  <c r="M695" i="8"/>
  <c r="N695" i="8" s="1"/>
  <c r="M696" i="8"/>
  <c r="N696" i="8" s="1"/>
  <c r="M697" i="8"/>
  <c r="M698" i="8"/>
  <c r="N698" i="8" s="1"/>
  <c r="M699" i="8"/>
  <c r="M700" i="8"/>
  <c r="N700" i="8" s="1"/>
  <c r="M701" i="8"/>
  <c r="N701" i="8" s="1"/>
  <c r="M702" i="8"/>
  <c r="M703" i="8"/>
  <c r="N703" i="8" s="1"/>
  <c r="M704" i="8"/>
  <c r="M705" i="8"/>
  <c r="M706" i="8"/>
  <c r="N706" i="8" s="1"/>
  <c r="M707" i="8"/>
  <c r="M708" i="8"/>
  <c r="N708" i="8" s="1"/>
  <c r="M709" i="8"/>
  <c r="N709" i="8" s="1"/>
  <c r="M710" i="8"/>
  <c r="M711" i="8"/>
  <c r="N711" i="8" s="1"/>
  <c r="M712" i="8"/>
  <c r="M713" i="8"/>
  <c r="M714" i="8"/>
  <c r="N714" i="8" s="1"/>
  <c r="M715" i="8"/>
  <c r="M716" i="8"/>
  <c r="N716" i="8" s="1"/>
  <c r="M717" i="8"/>
  <c r="N717" i="8" s="1"/>
  <c r="M718" i="8"/>
  <c r="M719" i="8"/>
  <c r="N719" i="8" s="1"/>
  <c r="M720" i="8"/>
  <c r="N720" i="8" s="1"/>
  <c r="M721" i="8"/>
  <c r="M722" i="8"/>
  <c r="N722" i="8" s="1"/>
  <c r="M723" i="8"/>
  <c r="N723" i="8" s="1"/>
  <c r="M724" i="8"/>
  <c r="N724" i="8" s="1"/>
  <c r="M725" i="8"/>
  <c r="N725" i="8" s="1"/>
  <c r="M726" i="8"/>
  <c r="M727" i="8"/>
  <c r="N727" i="8" s="1"/>
  <c r="M728" i="8"/>
  <c r="M729" i="8"/>
  <c r="M730" i="8"/>
  <c r="N730" i="8" s="1"/>
  <c r="M731" i="8"/>
  <c r="M732" i="8"/>
  <c r="N732" i="8" s="1"/>
  <c r="M733" i="8"/>
  <c r="N733" i="8" s="1"/>
  <c r="M734" i="8"/>
  <c r="M735" i="8"/>
  <c r="N735" i="8" s="1"/>
  <c r="M736" i="8"/>
  <c r="M737" i="8"/>
  <c r="M738" i="8"/>
  <c r="N738" i="8" s="1"/>
  <c r="M739" i="8"/>
  <c r="M740" i="8"/>
  <c r="N740" i="8" s="1"/>
  <c r="M741" i="8"/>
  <c r="N741" i="8" s="1"/>
  <c r="M742" i="8"/>
  <c r="M743" i="8"/>
  <c r="N743" i="8" s="1"/>
  <c r="M744" i="8"/>
  <c r="M745" i="8"/>
  <c r="M746" i="8"/>
  <c r="N746" i="8" s="1"/>
  <c r="M747" i="8"/>
  <c r="M748" i="8"/>
  <c r="N748" i="8" s="1"/>
  <c r="M749" i="8"/>
  <c r="N749" i="8" s="1"/>
  <c r="M750" i="8"/>
  <c r="M751" i="8"/>
  <c r="N751" i="8" s="1"/>
  <c r="M752" i="8"/>
  <c r="M753" i="8"/>
  <c r="M754" i="8"/>
  <c r="N754" i="8" s="1"/>
  <c r="M755" i="8"/>
  <c r="M756" i="8"/>
  <c r="N756" i="8" s="1"/>
  <c r="M757" i="8"/>
  <c r="N757" i="8" s="1"/>
  <c r="M758" i="8"/>
  <c r="M759" i="8"/>
  <c r="N759" i="8" s="1"/>
  <c r="M760" i="8"/>
  <c r="M761" i="8"/>
  <c r="M762" i="8"/>
  <c r="N762" i="8" s="1"/>
  <c r="M763" i="8"/>
  <c r="N763" i="8" s="1"/>
  <c r="M764" i="8"/>
  <c r="N764" i="8" s="1"/>
  <c r="M765" i="8"/>
  <c r="N765" i="8" s="1"/>
  <c r="M766" i="8"/>
  <c r="M767" i="8"/>
  <c r="N767" i="8" s="1"/>
  <c r="M768" i="8"/>
  <c r="M769" i="8"/>
  <c r="M770" i="8"/>
  <c r="N770" i="8" s="1"/>
  <c r="M771" i="8"/>
  <c r="M772" i="8"/>
  <c r="N772" i="8" s="1"/>
  <c r="M773" i="8"/>
  <c r="N773" i="8" s="1"/>
  <c r="M774" i="8"/>
  <c r="M775" i="8"/>
  <c r="N775" i="8" s="1"/>
  <c r="M776" i="8"/>
  <c r="M777" i="8"/>
  <c r="M778" i="8"/>
  <c r="N778" i="8" s="1"/>
  <c r="M779" i="8"/>
  <c r="N779" i="8" s="1"/>
  <c r="M780" i="8"/>
  <c r="N780" i="8" s="1"/>
  <c r="M781" i="8"/>
  <c r="N781" i="8" s="1"/>
  <c r="M782" i="8"/>
  <c r="M783" i="8"/>
  <c r="N783" i="8" s="1"/>
  <c r="M784" i="8"/>
  <c r="M785" i="8"/>
  <c r="M786" i="8"/>
  <c r="N786" i="8" s="1"/>
  <c r="M787" i="8"/>
  <c r="N787" i="8" s="1"/>
  <c r="M788" i="8"/>
  <c r="M789" i="8"/>
  <c r="N789" i="8" s="1"/>
  <c r="M790" i="8"/>
  <c r="M791" i="8"/>
  <c r="N791" i="8" s="1"/>
  <c r="M792" i="8"/>
  <c r="M793" i="8"/>
  <c r="M794" i="8"/>
  <c r="N794" i="8" s="1"/>
  <c r="M795" i="8"/>
  <c r="M796" i="8"/>
  <c r="N796" i="8" s="1"/>
  <c r="M797" i="8"/>
  <c r="N797" i="8" s="1"/>
  <c r="M798" i="8"/>
  <c r="M799" i="8"/>
  <c r="N799" i="8" s="1"/>
  <c r="M800" i="8"/>
  <c r="M801" i="8"/>
  <c r="M802" i="8"/>
  <c r="N802" i="8" s="1"/>
  <c r="M803" i="8"/>
  <c r="M804" i="8"/>
  <c r="N804" i="8" s="1"/>
  <c r="M805" i="8"/>
  <c r="N805" i="8" s="1"/>
  <c r="M806" i="8"/>
  <c r="M807" i="8"/>
  <c r="N807" i="8" s="1"/>
  <c r="M808" i="8"/>
  <c r="M809" i="8"/>
  <c r="M810" i="8"/>
  <c r="N810" i="8" s="1"/>
  <c r="M811" i="8"/>
  <c r="N811" i="8" s="1"/>
  <c r="M812" i="8"/>
  <c r="N812" i="8" s="1"/>
  <c r="M813" i="8"/>
  <c r="N813" i="8" s="1"/>
  <c r="M814" i="8"/>
  <c r="M815" i="8"/>
  <c r="N815" i="8" s="1"/>
  <c r="M816" i="8"/>
  <c r="M817" i="8"/>
  <c r="M818" i="8"/>
  <c r="N818" i="8" s="1"/>
  <c r="M819" i="8"/>
  <c r="M820" i="8"/>
  <c r="N820" i="8" s="1"/>
  <c r="M821" i="8"/>
  <c r="N821" i="8" s="1"/>
  <c r="M822" i="8"/>
  <c r="M823" i="8"/>
  <c r="N823" i="8" s="1"/>
  <c r="M824" i="8"/>
  <c r="M825" i="8"/>
  <c r="M826" i="8"/>
  <c r="N826" i="8" s="1"/>
  <c r="M827" i="8"/>
  <c r="M828" i="8"/>
  <c r="N828" i="8" s="1"/>
  <c r="M829" i="8"/>
  <c r="N829" i="8" s="1"/>
  <c r="M830" i="8"/>
  <c r="M831" i="8"/>
  <c r="N831" i="8" s="1"/>
  <c r="M832" i="8"/>
  <c r="M833" i="8"/>
  <c r="M834" i="8"/>
  <c r="N834" i="8" s="1"/>
  <c r="M835" i="8"/>
  <c r="M836" i="8"/>
  <c r="N836" i="8" s="1"/>
  <c r="M837" i="8"/>
  <c r="N837" i="8" s="1"/>
  <c r="M838" i="8"/>
  <c r="M839" i="8"/>
  <c r="N839" i="8" s="1"/>
  <c r="M840" i="8"/>
  <c r="M841" i="8"/>
  <c r="M842" i="8"/>
  <c r="N842" i="8" s="1"/>
  <c r="M843" i="8"/>
  <c r="M844" i="8"/>
  <c r="N844" i="8" s="1"/>
  <c r="M845" i="8"/>
  <c r="M846" i="8"/>
  <c r="M847" i="8"/>
  <c r="N847" i="8" s="1"/>
  <c r="M848" i="8"/>
  <c r="M849" i="8"/>
  <c r="M850" i="8"/>
  <c r="N850" i="8" s="1"/>
  <c r="M851" i="8"/>
  <c r="M852" i="8"/>
  <c r="N852" i="8" s="1"/>
  <c r="M853" i="8"/>
  <c r="N853" i="8" s="1"/>
  <c r="M854" i="8"/>
  <c r="M855" i="8"/>
  <c r="N855" i="8" s="1"/>
  <c r="M856" i="8"/>
  <c r="M857" i="8"/>
  <c r="N857" i="8" s="1"/>
  <c r="M858" i="8"/>
  <c r="N858" i="8" s="1"/>
  <c r="M859" i="8"/>
  <c r="M860" i="8"/>
  <c r="N860" i="8" s="1"/>
  <c r="M861" i="8"/>
  <c r="N861" i="8" s="1"/>
  <c r="M862" i="8"/>
  <c r="M863" i="8"/>
  <c r="N863" i="8" s="1"/>
  <c r="M864" i="8"/>
  <c r="M865" i="8"/>
  <c r="M866" i="8"/>
  <c r="N866" i="8" s="1"/>
  <c r="M867" i="8"/>
  <c r="M868" i="8"/>
  <c r="N868" i="8" s="1"/>
  <c r="M869" i="8"/>
  <c r="N869" i="8" s="1"/>
  <c r="M870" i="8"/>
  <c r="M871" i="8"/>
  <c r="N871" i="8" s="1"/>
  <c r="M872" i="8"/>
  <c r="M873" i="8"/>
  <c r="M874" i="8"/>
  <c r="N874" i="8" s="1"/>
  <c r="M875" i="8"/>
  <c r="N875" i="8" s="1"/>
  <c r="M876" i="8"/>
  <c r="N876" i="8" s="1"/>
  <c r="M877" i="8"/>
  <c r="N877" i="8" s="1"/>
  <c r="M878" i="8"/>
  <c r="M879" i="8"/>
  <c r="N879" i="8" s="1"/>
  <c r="M880" i="8"/>
  <c r="M881" i="8"/>
  <c r="M882" i="8"/>
  <c r="N882" i="8" s="1"/>
  <c r="M883" i="8"/>
  <c r="M884" i="8"/>
  <c r="N884" i="8" s="1"/>
  <c r="M885" i="8"/>
  <c r="N885" i="8" s="1"/>
  <c r="M886" i="8"/>
  <c r="M887" i="8"/>
  <c r="N887" i="8" s="1"/>
  <c r="M888" i="8"/>
  <c r="M889" i="8"/>
  <c r="M890" i="8"/>
  <c r="N890" i="8" s="1"/>
  <c r="M891" i="8"/>
  <c r="M892" i="8"/>
  <c r="N892" i="8" s="1"/>
  <c r="M893" i="8"/>
  <c r="N893" i="8" s="1"/>
  <c r="M894" i="8"/>
  <c r="M895" i="8"/>
  <c r="N895" i="8" s="1"/>
  <c r="M896" i="8"/>
  <c r="M897" i="8"/>
  <c r="M898" i="8"/>
  <c r="N898" i="8" s="1"/>
  <c r="M899" i="8"/>
  <c r="N899" i="8" s="1"/>
  <c r="M900" i="8"/>
  <c r="N900" i="8" s="1"/>
  <c r="M901" i="8"/>
  <c r="N901" i="8" s="1"/>
  <c r="M902" i="8"/>
  <c r="M903" i="8"/>
  <c r="N903" i="8" s="1"/>
  <c r="M904" i="8"/>
  <c r="M905" i="8"/>
  <c r="M906" i="8"/>
  <c r="N906" i="8" s="1"/>
  <c r="M907" i="8"/>
  <c r="N907" i="8" s="1"/>
  <c r="M908" i="8"/>
  <c r="N908" i="8" s="1"/>
  <c r="M909" i="8"/>
  <c r="N909" i="8" s="1"/>
  <c r="M910" i="8"/>
  <c r="M911" i="8"/>
  <c r="N911" i="8" s="1"/>
  <c r="M912" i="8"/>
  <c r="N912" i="8" s="1"/>
  <c r="M913" i="8"/>
  <c r="M914" i="8"/>
  <c r="N914" i="8" s="1"/>
  <c r="M915" i="8"/>
  <c r="M916" i="8"/>
  <c r="N916" i="8" s="1"/>
  <c r="M917" i="8"/>
  <c r="N917" i="8" s="1"/>
  <c r="M918" i="8"/>
  <c r="M919" i="8"/>
  <c r="N919" i="8" s="1"/>
  <c r="M920" i="8"/>
  <c r="M921" i="8"/>
  <c r="M922" i="8"/>
  <c r="N922" i="8" s="1"/>
  <c r="M923" i="8"/>
  <c r="M924" i="8"/>
  <c r="N924" i="8" s="1"/>
  <c r="M925" i="8"/>
  <c r="N925" i="8" s="1"/>
  <c r="M926" i="8"/>
  <c r="M927" i="8"/>
  <c r="N927" i="8" s="1"/>
  <c r="M928" i="8"/>
  <c r="M929" i="8"/>
  <c r="M930" i="8"/>
  <c r="N930" i="8" s="1"/>
  <c r="M931" i="8"/>
  <c r="N931" i="8" s="1"/>
  <c r="M932" i="8"/>
  <c r="N932" i="8" s="1"/>
  <c r="M933" i="8"/>
  <c r="N933" i="8" s="1"/>
  <c r="M934" i="8"/>
  <c r="M935" i="8"/>
  <c r="N935" i="8" s="1"/>
  <c r="M936" i="8"/>
  <c r="N936" i="8" s="1"/>
  <c r="M937" i="8"/>
  <c r="M938" i="8"/>
  <c r="N938" i="8" s="1"/>
  <c r="M939" i="8"/>
  <c r="M940" i="8"/>
  <c r="N940" i="8" s="1"/>
  <c r="M941" i="8"/>
  <c r="N941" i="8" s="1"/>
  <c r="M942" i="8"/>
  <c r="M943" i="8"/>
  <c r="N943" i="8" s="1"/>
  <c r="M944" i="8"/>
  <c r="M945" i="8"/>
  <c r="M946" i="8"/>
  <c r="N946" i="8" s="1"/>
  <c r="M947" i="8"/>
  <c r="M948" i="8"/>
  <c r="N948" i="8" s="1"/>
  <c r="M949" i="8"/>
  <c r="N949" i="8" s="1"/>
  <c r="M950" i="8"/>
  <c r="M951" i="8"/>
  <c r="N951" i="8" s="1"/>
  <c r="M952" i="8"/>
  <c r="M953" i="8"/>
  <c r="M954" i="8"/>
  <c r="N954" i="8" s="1"/>
  <c r="M955" i="8"/>
  <c r="N955" i="8" s="1"/>
  <c r="M956" i="8"/>
  <c r="N956" i="8" s="1"/>
  <c r="M957" i="8"/>
  <c r="N957" i="8" s="1"/>
  <c r="M958" i="8"/>
  <c r="M959" i="8"/>
  <c r="N959" i="8" s="1"/>
  <c r="M960" i="8"/>
  <c r="M961" i="8"/>
  <c r="M962" i="8"/>
  <c r="N962" i="8" s="1"/>
  <c r="M963" i="8"/>
  <c r="N963" i="8" s="1"/>
  <c r="M964" i="8"/>
  <c r="N964" i="8" s="1"/>
  <c r="M965" i="8"/>
  <c r="N965" i="8" s="1"/>
  <c r="M966" i="8"/>
  <c r="M967" i="8"/>
  <c r="N967" i="8" s="1"/>
  <c r="M968" i="8"/>
  <c r="M969" i="8"/>
  <c r="M970" i="8"/>
  <c r="N970" i="8" s="1"/>
  <c r="M971" i="8"/>
  <c r="N971" i="8" s="1"/>
  <c r="M972" i="8"/>
  <c r="N972" i="8" s="1"/>
  <c r="M973" i="8"/>
  <c r="N973" i="8" s="1"/>
  <c r="M974" i="8"/>
  <c r="M975" i="8"/>
  <c r="N975" i="8" s="1"/>
  <c r="M976" i="8"/>
  <c r="N976" i="8" s="1"/>
  <c r="M977" i="8"/>
  <c r="M978" i="8"/>
  <c r="N978" i="8" s="1"/>
  <c r="M979" i="8"/>
  <c r="N979" i="8" s="1"/>
  <c r="M980" i="8"/>
  <c r="N980" i="8" s="1"/>
  <c r="M981" i="8"/>
  <c r="N981" i="8" s="1"/>
  <c r="M982" i="8"/>
  <c r="M983" i="8"/>
  <c r="M984" i="8"/>
  <c r="M985" i="8"/>
  <c r="M986" i="8"/>
  <c r="N986" i="8" s="1"/>
  <c r="M987" i="8"/>
  <c r="M988" i="8"/>
  <c r="N988" i="8" s="1"/>
  <c r="M989" i="8"/>
  <c r="N989" i="8" s="1"/>
  <c r="M990" i="8"/>
  <c r="M991" i="8"/>
  <c r="N991" i="8" s="1"/>
  <c r="M992" i="8"/>
  <c r="M993" i="8"/>
  <c r="N993" i="8" s="1"/>
  <c r="M994" i="8"/>
  <c r="N994" i="8" s="1"/>
  <c r="M995" i="8"/>
  <c r="M996" i="8"/>
  <c r="N996" i="8" s="1"/>
  <c r="M997" i="8"/>
  <c r="N997" i="8" s="1"/>
  <c r="M998" i="8"/>
  <c r="M999" i="8"/>
  <c r="N999" i="8" s="1"/>
  <c r="M1000" i="8"/>
  <c r="N1000" i="8" s="1"/>
  <c r="M1001" i="8"/>
  <c r="M1002" i="8"/>
  <c r="N1002" i="8" s="1"/>
  <c r="M1003" i="8"/>
  <c r="N1003" i="8" s="1"/>
  <c r="M1004" i="8"/>
  <c r="N1004" i="8" s="1"/>
  <c r="M1005" i="8"/>
  <c r="N1005" i="8" s="1"/>
  <c r="M1006" i="8"/>
  <c r="M1007" i="8"/>
  <c r="N1007" i="8" s="1"/>
  <c r="M1008" i="8"/>
  <c r="M1009" i="8"/>
  <c r="M1010" i="8"/>
  <c r="N1010" i="8" s="1"/>
  <c r="M1011" i="8"/>
  <c r="N1011" i="8" s="1"/>
  <c r="M1012" i="8"/>
  <c r="N1012" i="8" s="1"/>
  <c r="M1013" i="8"/>
  <c r="N1013" i="8" s="1"/>
  <c r="M1014" i="8"/>
  <c r="M1015" i="8"/>
  <c r="N1015" i="8" s="1"/>
  <c r="M1016" i="8"/>
  <c r="M1017" i="8"/>
  <c r="M1018" i="8"/>
  <c r="N1018" i="8" s="1"/>
  <c r="M1019" i="8"/>
  <c r="M1020" i="8"/>
  <c r="N1020" i="8" s="1"/>
  <c r="M1021" i="8"/>
  <c r="N1021" i="8" s="1"/>
  <c r="M1022" i="8"/>
  <c r="M1023" i="8"/>
  <c r="N1023" i="8" s="1"/>
  <c r="M1024" i="8"/>
  <c r="M1025" i="8"/>
  <c r="M1026" i="8"/>
  <c r="N1026" i="8" s="1"/>
  <c r="M1027" i="8"/>
  <c r="M1028" i="8"/>
  <c r="N1028" i="8" s="1"/>
  <c r="M1029" i="8"/>
  <c r="N1029" i="8" s="1"/>
  <c r="M1030" i="8"/>
  <c r="M1031" i="8"/>
  <c r="N1031" i="8" s="1"/>
  <c r="M1032" i="8"/>
  <c r="M1033" i="8"/>
  <c r="M1034" i="8"/>
  <c r="N1034" i="8" s="1"/>
  <c r="M1035" i="8"/>
  <c r="M1036" i="8"/>
  <c r="N1036" i="8" s="1"/>
  <c r="M1037" i="8"/>
  <c r="N1037" i="8" s="1"/>
  <c r="M1038" i="8"/>
  <c r="M1039" i="8"/>
  <c r="N1039" i="8" s="1"/>
  <c r="M1040" i="8"/>
  <c r="M1041" i="8"/>
  <c r="M1042" i="8"/>
  <c r="N1042" i="8" s="1"/>
  <c r="M1043" i="8"/>
  <c r="N1043" i="8" s="1"/>
  <c r="M1044" i="8"/>
  <c r="N1044" i="8" s="1"/>
  <c r="M1045" i="8"/>
  <c r="N1045" i="8" s="1"/>
  <c r="M1046" i="8"/>
  <c r="M1047" i="8"/>
  <c r="M1048" i="8"/>
  <c r="M1049" i="8"/>
  <c r="N1049" i="8" s="1"/>
  <c r="M1050" i="8"/>
  <c r="N1050" i="8" s="1"/>
  <c r="M1051" i="8"/>
  <c r="M1052" i="8"/>
  <c r="M1053" i="8"/>
  <c r="N1053" i="8" s="1"/>
  <c r="M1054" i="8"/>
  <c r="M1055" i="8"/>
  <c r="N1055" i="8" s="1"/>
  <c r="M1056" i="8"/>
  <c r="M1057" i="8"/>
  <c r="M1058" i="8"/>
  <c r="N1058" i="8" s="1"/>
  <c r="M1059" i="8"/>
  <c r="M1060" i="8"/>
  <c r="N1060" i="8" s="1"/>
  <c r="M1061" i="8"/>
  <c r="N1061" i="8" s="1"/>
  <c r="M1062" i="8"/>
  <c r="M1063" i="8"/>
  <c r="N1063" i="8" s="1"/>
  <c r="M1064" i="8"/>
  <c r="N1064" i="8" s="1"/>
  <c r="M1065" i="8"/>
  <c r="N1065" i="8" s="1"/>
  <c r="M1066" i="8"/>
  <c r="N1066" i="8" s="1"/>
  <c r="M1067" i="8"/>
  <c r="N1067" i="8" s="1"/>
  <c r="M1068" i="8"/>
  <c r="N1068" i="8" s="1"/>
  <c r="M1069" i="8"/>
  <c r="N1069" i="8" s="1"/>
  <c r="M1070" i="8"/>
  <c r="M1071" i="8"/>
  <c r="M1072" i="8"/>
  <c r="M1073" i="8"/>
  <c r="M1074" i="8"/>
  <c r="N1074" i="8" s="1"/>
  <c r="M1075" i="8"/>
  <c r="M1076" i="8"/>
  <c r="N1076" i="8" s="1"/>
  <c r="M1077" i="8"/>
  <c r="N1077" i="8" s="1"/>
  <c r="M1078" i="8"/>
  <c r="M1079" i="8"/>
  <c r="N1079" i="8" s="1"/>
  <c r="M1080" i="8"/>
  <c r="M1081" i="8"/>
  <c r="M1082" i="8"/>
  <c r="N1082" i="8" s="1"/>
  <c r="M1083" i="8"/>
  <c r="M1084" i="8"/>
  <c r="N1084" i="8" s="1"/>
  <c r="M1085" i="8"/>
  <c r="N1085" i="8" s="1"/>
  <c r="M1086" i="8"/>
  <c r="M1087" i="8"/>
  <c r="N1087" i="8" s="1"/>
  <c r="M1088" i="8"/>
  <c r="M1089" i="8"/>
  <c r="N1089" i="8" s="1"/>
  <c r="M1090" i="8"/>
  <c r="N1090" i="8" s="1"/>
  <c r="M1091" i="8"/>
  <c r="M1092" i="8"/>
  <c r="N1092" i="8" s="1"/>
  <c r="M1093" i="8"/>
  <c r="N1093" i="8" s="1"/>
  <c r="M1094" i="8"/>
  <c r="M1095" i="8"/>
  <c r="N1095" i="8" s="1"/>
  <c r="M1096" i="8"/>
  <c r="M1097" i="8"/>
  <c r="M1098" i="8"/>
  <c r="N1098" i="8" s="1"/>
  <c r="M1099" i="8"/>
  <c r="N1099" i="8" s="1"/>
  <c r="M1100" i="8"/>
  <c r="N1100" i="8" s="1"/>
  <c r="M1101" i="8"/>
  <c r="N1101" i="8" s="1"/>
  <c r="M1102" i="8"/>
  <c r="M1103" i="8"/>
  <c r="N1103" i="8" s="1"/>
  <c r="M1104" i="8"/>
  <c r="N1104" i="8" s="1"/>
  <c r="M1105" i="8"/>
  <c r="M1106" i="8"/>
  <c r="N1106" i="8" s="1"/>
  <c r="M1107" i="8"/>
  <c r="M1108" i="8"/>
  <c r="N1108" i="8" s="1"/>
  <c r="M1109" i="8"/>
  <c r="N1109" i="8" s="1"/>
  <c r="M1110" i="8"/>
  <c r="M1111" i="8"/>
  <c r="N1111" i="8" s="1"/>
  <c r="M1112" i="8"/>
  <c r="M1113" i="8"/>
  <c r="M1114" i="8"/>
  <c r="N1114" i="8" s="1"/>
  <c r="M1115" i="8"/>
  <c r="M1116" i="8"/>
  <c r="N1116" i="8" s="1"/>
  <c r="M1117" i="8"/>
  <c r="N1117" i="8" s="1"/>
  <c r="M1118" i="8"/>
  <c r="M1119" i="8"/>
  <c r="N1119" i="8" s="1"/>
  <c r="M1120" i="8"/>
  <c r="M1121" i="8"/>
  <c r="M1122" i="8"/>
  <c r="N1122" i="8" s="1"/>
  <c r="M1123" i="8"/>
  <c r="N1123" i="8" s="1"/>
  <c r="M1124" i="8"/>
  <c r="N1124" i="8" s="1"/>
  <c r="M1125" i="8"/>
  <c r="N1125" i="8" s="1"/>
  <c r="M1126" i="8"/>
  <c r="M1127" i="8"/>
  <c r="N1127" i="8" s="1"/>
  <c r="M1128" i="8"/>
  <c r="N1128" i="8" s="1"/>
  <c r="M1129" i="8"/>
  <c r="M1130" i="8"/>
  <c r="N1130" i="8" s="1"/>
  <c r="M1131" i="8"/>
  <c r="N1131" i="8" s="1"/>
  <c r="M1132" i="8"/>
  <c r="N1132" i="8" s="1"/>
  <c r="M1133" i="8"/>
  <c r="N1133" i="8" s="1"/>
  <c r="M1134" i="8"/>
  <c r="M1135" i="8"/>
  <c r="N1135" i="8" s="1"/>
  <c r="M1136" i="8"/>
  <c r="M1137" i="8"/>
  <c r="N1137" i="8" s="1"/>
  <c r="M1138" i="8"/>
  <c r="N1138" i="8" s="1"/>
  <c r="M1139" i="8"/>
  <c r="M1140" i="8"/>
  <c r="N1140" i="8" s="1"/>
  <c r="M1141" i="8"/>
  <c r="N1141" i="8" s="1"/>
  <c r="M1142" i="8"/>
  <c r="M1143" i="8"/>
  <c r="N1143" i="8" s="1"/>
  <c r="M1144" i="8"/>
  <c r="M1145" i="8"/>
  <c r="M1146" i="8"/>
  <c r="N1146" i="8" s="1"/>
  <c r="M1147" i="8"/>
  <c r="N1147" i="8" s="1"/>
  <c r="M1148" i="8"/>
  <c r="N1148" i="8" s="1"/>
  <c r="M1149" i="8"/>
  <c r="N1149" i="8" s="1"/>
  <c r="M1150" i="8"/>
  <c r="M1151" i="8"/>
  <c r="M1152" i="8"/>
  <c r="M1153" i="8"/>
  <c r="M1154" i="8"/>
  <c r="N1154" i="8" s="1"/>
  <c r="M1155" i="8"/>
  <c r="M1156" i="8"/>
  <c r="N1156" i="8" s="1"/>
  <c r="M1157" i="8"/>
  <c r="N1157" i="8" s="1"/>
  <c r="M1158" i="8"/>
  <c r="M1159" i="8"/>
  <c r="N1159" i="8" s="1"/>
  <c r="M1160" i="8"/>
  <c r="M1161" i="8"/>
  <c r="M1162" i="8"/>
  <c r="N1162" i="8" s="1"/>
  <c r="M1163" i="8"/>
  <c r="M1164" i="8"/>
  <c r="N1164" i="8" s="1"/>
  <c r="M1165" i="8"/>
  <c r="N1165" i="8" s="1"/>
  <c r="M1166" i="8"/>
  <c r="M1167" i="8"/>
  <c r="N1167" i="8" s="1"/>
  <c r="M1168" i="8"/>
  <c r="N1168" i="8" s="1"/>
  <c r="M1169" i="8"/>
  <c r="M1170" i="8"/>
  <c r="N1170" i="8" s="1"/>
  <c r="M1171" i="8"/>
  <c r="M1172" i="8"/>
  <c r="N1172" i="8" s="1"/>
  <c r="M1173" i="8"/>
  <c r="N1173" i="8" s="1"/>
  <c r="M1174" i="8"/>
  <c r="M1175" i="8"/>
  <c r="N1175" i="8" s="1"/>
  <c r="M1176" i="8"/>
  <c r="M1177" i="8"/>
  <c r="M1178" i="8"/>
  <c r="N1178" i="8" s="1"/>
  <c r="M1179" i="8"/>
  <c r="M1180" i="8"/>
  <c r="M1181" i="8"/>
  <c r="N1181" i="8" s="1"/>
  <c r="M1182" i="8"/>
  <c r="M1183" i="8"/>
  <c r="N1183" i="8" s="1"/>
  <c r="M1184" i="8"/>
  <c r="M1185" i="8"/>
  <c r="M1186" i="8"/>
  <c r="N1186" i="8" s="1"/>
  <c r="M1187" i="8"/>
  <c r="N1187" i="8" s="1"/>
  <c r="M1188" i="8"/>
  <c r="N1188" i="8" s="1"/>
  <c r="M1189" i="8"/>
  <c r="N1189" i="8" s="1"/>
  <c r="M1190" i="8"/>
  <c r="M1191" i="8"/>
  <c r="N1191" i="8" s="1"/>
  <c r="M1192" i="8"/>
  <c r="M1193" i="8"/>
  <c r="M1194" i="8"/>
  <c r="N1194" i="8" s="1"/>
  <c r="M1195" i="8"/>
  <c r="M1196" i="8"/>
  <c r="N1196" i="8" s="1"/>
  <c r="M1197" i="8"/>
  <c r="N1197" i="8" s="1"/>
  <c r="M1198" i="8"/>
  <c r="M1199" i="8"/>
  <c r="N1199" i="8" s="1"/>
  <c r="M1200" i="8"/>
  <c r="M1201" i="8"/>
  <c r="M1202" i="8"/>
  <c r="N1202" i="8" s="1"/>
  <c r="M1203" i="8"/>
  <c r="M1204" i="8"/>
  <c r="N1204" i="8" s="1"/>
  <c r="M1205" i="8"/>
  <c r="N1205" i="8" s="1"/>
  <c r="M1206" i="8"/>
  <c r="M1207" i="8"/>
  <c r="N1207" i="8" s="1"/>
  <c r="M1208" i="8"/>
  <c r="M1209" i="8"/>
  <c r="M1210" i="8"/>
  <c r="N1210" i="8" s="1"/>
  <c r="M1211" i="8"/>
  <c r="M1212" i="8"/>
  <c r="N1212" i="8" s="1"/>
  <c r="M1213" i="8"/>
  <c r="N1213" i="8" s="1"/>
  <c r="M1214" i="8"/>
  <c r="M1215" i="8"/>
  <c r="N1215" i="8" s="1"/>
  <c r="M1216" i="8"/>
  <c r="N1216" i="8" s="1"/>
  <c r="M1217" i="8"/>
  <c r="M1218" i="8"/>
  <c r="N1218" i="8" s="1"/>
  <c r="M1219" i="8"/>
  <c r="M1220" i="8"/>
  <c r="N1220" i="8" s="1"/>
  <c r="M1221" i="8"/>
  <c r="N1221" i="8" s="1"/>
  <c r="M1222" i="8"/>
  <c r="M1223" i="8"/>
  <c r="N1223" i="8" s="1"/>
  <c r="M1224" i="8"/>
  <c r="M1225" i="8"/>
  <c r="M1226" i="8"/>
  <c r="N1226" i="8" s="1"/>
  <c r="M1227" i="8"/>
  <c r="N1227" i="8" s="1"/>
  <c r="M1228" i="8"/>
  <c r="N1228" i="8" s="1"/>
  <c r="M1229" i="8"/>
  <c r="N1229" i="8" s="1"/>
  <c r="M1230" i="8"/>
  <c r="M1231" i="8"/>
  <c r="N1231" i="8" s="1"/>
  <c r="M1232" i="8"/>
  <c r="M1233" i="8"/>
  <c r="M1234" i="8"/>
  <c r="N1234" i="8" s="1"/>
  <c r="M1235" i="8"/>
  <c r="M1236" i="8"/>
  <c r="N1236" i="8" s="1"/>
  <c r="M1237" i="8"/>
  <c r="N1237" i="8" s="1"/>
  <c r="M1238" i="8"/>
  <c r="M1239" i="8"/>
  <c r="N1239" i="8" s="1"/>
  <c r="M1240" i="8"/>
  <c r="M1241" i="8"/>
  <c r="M1242" i="8"/>
  <c r="N1242" i="8" s="1"/>
  <c r="M1243" i="8"/>
  <c r="M1244" i="8"/>
  <c r="N1244" i="8" s="1"/>
  <c r="M1245" i="8"/>
  <c r="N1245" i="8" s="1"/>
  <c r="M1246" i="8"/>
  <c r="M1247" i="8"/>
  <c r="N1247" i="8" s="1"/>
  <c r="M1248" i="8"/>
  <c r="M1249" i="8"/>
  <c r="N1249" i="8" s="1"/>
  <c r="M1250" i="8"/>
  <c r="N1250" i="8" s="1"/>
  <c r="M1251" i="8"/>
  <c r="M1252" i="8"/>
  <c r="N1252" i="8" s="1"/>
  <c r="M1253" i="8"/>
  <c r="N1253" i="8" s="1"/>
  <c r="M1254" i="8"/>
  <c r="M1255" i="8"/>
  <c r="N1255" i="8" s="1"/>
  <c r="M1256" i="8"/>
  <c r="N1256" i="8" s="1"/>
  <c r="M1257" i="8"/>
  <c r="M1258" i="8"/>
  <c r="N1258" i="8" s="1"/>
  <c r="M1259" i="8"/>
  <c r="N1259" i="8" s="1"/>
  <c r="M1260" i="8"/>
  <c r="N1260" i="8" s="1"/>
  <c r="M1261" i="8"/>
  <c r="N1261" i="8" s="1"/>
  <c r="M1262" i="8"/>
  <c r="M1263" i="8"/>
  <c r="N1263" i="8" s="1"/>
  <c r="M1264" i="8"/>
  <c r="M1265" i="8"/>
  <c r="N1265" i="8" s="1"/>
  <c r="M1266" i="8"/>
  <c r="N1266" i="8" s="1"/>
  <c r="M1267" i="8"/>
  <c r="M1268" i="8"/>
  <c r="N1268" i="8" s="1"/>
  <c r="M1269" i="8"/>
  <c r="N1269" i="8" s="1"/>
  <c r="M1270" i="8"/>
  <c r="M1271" i="8"/>
  <c r="N1271" i="8" s="1"/>
  <c r="M1272" i="8"/>
  <c r="M1273" i="8"/>
  <c r="N1273" i="8" s="1"/>
  <c r="M1274" i="8"/>
  <c r="N1274" i="8" s="1"/>
  <c r="M1275" i="8"/>
  <c r="M1276" i="8"/>
  <c r="N1276" i="8" s="1"/>
  <c r="M1277" i="8"/>
  <c r="N1277" i="8" s="1"/>
  <c r="M1278" i="8"/>
  <c r="M1279" i="8"/>
  <c r="N1279" i="8" s="1"/>
  <c r="M1280" i="8"/>
  <c r="M1281" i="8"/>
  <c r="M1282" i="8"/>
  <c r="N1282" i="8" s="1"/>
  <c r="M1283" i="8"/>
  <c r="M1284" i="8"/>
  <c r="N1284" i="8" s="1"/>
  <c r="M1285" i="8"/>
  <c r="N1285" i="8" s="1"/>
  <c r="M1286" i="8"/>
  <c r="M1287" i="8"/>
  <c r="N1287" i="8" s="1"/>
  <c r="M1288" i="8"/>
  <c r="M1289" i="8"/>
  <c r="M1290" i="8"/>
  <c r="N1290" i="8" s="1"/>
  <c r="M1291" i="8"/>
  <c r="N1291" i="8" s="1"/>
  <c r="M1292" i="8"/>
  <c r="N1292" i="8" s="1"/>
  <c r="M1293" i="8"/>
  <c r="N1293" i="8" s="1"/>
  <c r="M1294" i="8"/>
  <c r="M1295" i="8"/>
  <c r="N1295" i="8" s="1"/>
  <c r="M1296" i="8"/>
  <c r="M1297" i="8"/>
  <c r="M1298" i="8"/>
  <c r="N1298" i="8" s="1"/>
  <c r="M1299" i="8"/>
  <c r="M1300" i="8"/>
  <c r="N1300" i="8" s="1"/>
  <c r="M1301" i="8"/>
  <c r="N1301" i="8" s="1"/>
  <c r="M1302" i="8"/>
  <c r="M1303" i="8"/>
  <c r="N1303" i="8" s="1"/>
  <c r="M1304" i="8"/>
  <c r="M1305" i="8"/>
  <c r="M1306" i="8"/>
  <c r="N1306" i="8" s="1"/>
  <c r="M1307" i="8"/>
  <c r="M1308" i="8"/>
  <c r="M1309" i="8"/>
  <c r="N1309" i="8" s="1"/>
  <c r="M1310" i="8"/>
  <c r="M1311" i="8"/>
  <c r="N1311" i="8" s="1"/>
  <c r="M1312" i="8"/>
  <c r="M1313" i="8"/>
  <c r="N1313" i="8" s="1"/>
  <c r="M1314" i="8"/>
  <c r="N1314" i="8" s="1"/>
  <c r="M1315" i="8"/>
  <c r="M1316" i="8"/>
  <c r="N1316" i="8" s="1"/>
  <c r="M1317" i="8"/>
  <c r="N1317" i="8" s="1"/>
  <c r="M1318" i="8"/>
  <c r="M1319" i="8"/>
  <c r="N1319" i="8" s="1"/>
  <c r="M1320" i="8"/>
  <c r="N1320" i="8" s="1"/>
  <c r="M1321" i="8"/>
  <c r="N1321" i="8" s="1"/>
  <c r="M1322" i="8"/>
  <c r="N1322" i="8" s="1"/>
  <c r="M1323" i="8"/>
  <c r="N1323" i="8" s="1"/>
  <c r="M1324" i="8"/>
  <c r="N1324" i="8" s="1"/>
  <c r="M1325" i="8"/>
  <c r="N1325" i="8" s="1"/>
  <c r="M1326" i="8"/>
  <c r="M1327" i="8"/>
  <c r="N1327" i="8" s="1"/>
  <c r="M1328" i="8"/>
  <c r="M1329" i="8"/>
  <c r="M1330" i="8"/>
  <c r="N1330" i="8" s="1"/>
  <c r="M1331" i="8"/>
  <c r="N1331" i="8" s="1"/>
  <c r="M1332" i="8"/>
  <c r="N1332" i="8" s="1"/>
  <c r="M1333" i="8"/>
  <c r="N1333" i="8" s="1"/>
  <c r="M1334" i="8"/>
  <c r="M1335" i="8"/>
  <c r="N1335" i="8" s="1"/>
  <c r="M1336" i="8"/>
  <c r="N1336" i="8" s="1"/>
  <c r="M1337" i="8"/>
  <c r="M1338" i="8"/>
  <c r="N1338" i="8" s="1"/>
  <c r="M1339" i="8"/>
  <c r="N1339" i="8" s="1"/>
  <c r="M1340" i="8"/>
  <c r="N1340" i="8" s="1"/>
  <c r="M1341" i="8"/>
  <c r="N1341" i="8" s="1"/>
  <c r="M1342" i="8"/>
  <c r="M1343" i="8"/>
  <c r="N1343" i="8" s="1"/>
  <c r="M1344" i="8"/>
  <c r="M1345" i="8"/>
  <c r="M1346" i="8"/>
  <c r="N1346" i="8" s="1"/>
  <c r="M1347" i="8"/>
  <c r="M1348" i="8"/>
  <c r="M1349" i="8"/>
  <c r="N1349" i="8" s="1"/>
  <c r="M1350" i="8"/>
  <c r="M1351" i="8"/>
  <c r="N1351" i="8" s="1"/>
  <c r="M1352" i="8"/>
  <c r="M1353" i="8"/>
  <c r="N1353" i="8" s="1"/>
  <c r="M1354" i="8"/>
  <c r="N1354" i="8" s="1"/>
  <c r="M1355" i="8"/>
  <c r="N1355" i="8" s="1"/>
  <c r="M1356" i="8"/>
  <c r="N1356" i="8" s="1"/>
  <c r="M1357" i="8"/>
  <c r="M1358" i="8"/>
  <c r="M1359" i="8"/>
  <c r="N1359" i="8" s="1"/>
  <c r="M1360" i="8"/>
  <c r="M1361" i="8"/>
  <c r="M1362" i="8"/>
  <c r="N1362" i="8" s="1"/>
  <c r="M1363" i="8"/>
  <c r="N1363" i="8" s="1"/>
  <c r="M1364" i="8"/>
  <c r="N1364" i="8" s="1"/>
  <c r="M1365" i="8"/>
  <c r="N1365" i="8" s="1"/>
  <c r="M1366" i="8"/>
  <c r="M1367" i="8"/>
  <c r="N1367" i="8" s="1"/>
  <c r="M1368" i="8"/>
  <c r="M1369" i="8"/>
  <c r="M1370" i="8"/>
  <c r="N1370" i="8" s="1"/>
  <c r="M1371" i="8"/>
  <c r="N1371" i="8" s="1"/>
  <c r="M1372" i="8"/>
  <c r="N1372" i="8" s="1"/>
  <c r="M1373" i="8"/>
  <c r="N1373" i="8" s="1"/>
  <c r="M1374" i="8"/>
  <c r="M1375" i="8"/>
  <c r="M1376" i="8"/>
  <c r="M1377" i="8"/>
  <c r="M1378" i="8"/>
  <c r="N1378" i="8" s="1"/>
  <c r="M1379" i="8"/>
  <c r="M1380" i="8"/>
  <c r="N1380" i="8" s="1"/>
  <c r="M1381" i="8"/>
  <c r="N1381" i="8" s="1"/>
  <c r="M1382" i="8"/>
  <c r="M1383" i="8"/>
  <c r="N1383" i="8" s="1"/>
  <c r="M1384" i="8"/>
  <c r="M1385" i="8"/>
  <c r="N1385" i="8" s="1"/>
  <c r="M1386" i="8"/>
  <c r="N1386" i="8" s="1"/>
  <c r="M1387" i="8"/>
  <c r="N1387" i="8" s="1"/>
  <c r="M1388" i="8"/>
  <c r="N1388" i="8" s="1"/>
  <c r="M1389" i="8"/>
  <c r="N1389" i="8" s="1"/>
  <c r="M1390" i="8"/>
  <c r="M1391" i="8"/>
  <c r="N1391" i="8" s="1"/>
  <c r="M1392" i="8"/>
  <c r="M1393" i="8"/>
  <c r="M1394" i="8"/>
  <c r="N1394" i="8" s="1"/>
  <c r="M1395" i="8"/>
  <c r="N1395" i="8" s="1"/>
  <c r="M1396" i="8"/>
  <c r="N1396" i="8" s="1"/>
  <c r="M1397" i="8"/>
  <c r="N1397" i="8" s="1"/>
  <c r="M1398" i="8"/>
  <c r="M1399" i="8"/>
  <c r="N1399" i="8" s="1"/>
  <c r="M1400" i="8"/>
  <c r="M1401" i="8"/>
  <c r="M1402" i="8"/>
  <c r="N1402" i="8" s="1"/>
  <c r="M1403" i="8"/>
  <c r="N1403" i="8" s="1"/>
  <c r="M1404" i="8"/>
  <c r="N1404" i="8" s="1"/>
  <c r="M1405" i="8"/>
  <c r="N1405" i="8" s="1"/>
  <c r="M1406" i="8"/>
  <c r="M1407" i="8"/>
  <c r="N1407" i="8" s="1"/>
  <c r="M1408" i="8"/>
  <c r="N1408" i="8" s="1"/>
  <c r="M1409" i="8"/>
  <c r="M1410" i="8"/>
  <c r="N1410" i="8" s="1"/>
  <c r="M1411" i="8"/>
  <c r="N1411" i="8" s="1"/>
  <c r="M1412" i="8"/>
  <c r="N1412" i="8" s="1"/>
  <c r="M1413" i="8"/>
  <c r="N1413" i="8" s="1"/>
  <c r="M1414" i="8"/>
  <c r="M1415" i="8"/>
  <c r="M1416" i="8"/>
  <c r="M1417" i="8"/>
  <c r="M1418" i="8"/>
  <c r="N1418" i="8" s="1"/>
  <c r="M1419" i="8"/>
  <c r="M1420" i="8"/>
  <c r="N1420" i="8" s="1"/>
  <c r="M1421" i="8"/>
  <c r="N1421" i="8" s="1"/>
  <c r="M1422" i="8"/>
  <c r="M1423" i="8"/>
  <c r="N1423" i="8" s="1"/>
  <c r="M1424" i="8"/>
  <c r="M1425" i="8"/>
  <c r="N1425" i="8" s="1"/>
  <c r="M1426" i="8"/>
  <c r="N1426" i="8" s="1"/>
  <c r="M1427" i="8"/>
  <c r="N1427" i="8" s="1"/>
  <c r="M1428" i="8"/>
  <c r="N1428" i="8" s="1"/>
  <c r="M1429" i="8"/>
  <c r="N1429" i="8" s="1"/>
  <c r="M1430" i="8"/>
  <c r="M1431" i="8"/>
  <c r="N1431" i="8" s="1"/>
  <c r="M1432" i="8"/>
  <c r="M1433" i="8"/>
  <c r="M1434" i="8"/>
  <c r="N1434" i="8" s="1"/>
  <c r="M1435" i="8"/>
  <c r="N1435" i="8" s="1"/>
  <c r="M1436" i="8"/>
  <c r="N1436" i="8" s="1"/>
  <c r="M1437" i="8"/>
  <c r="N1437" i="8" s="1"/>
  <c r="M1438" i="8"/>
  <c r="M1439" i="8"/>
  <c r="N1439" i="8" s="1"/>
  <c r="M1440" i="8"/>
  <c r="M1441" i="8"/>
  <c r="M1442" i="8"/>
  <c r="N1442" i="8" s="1"/>
  <c r="M1443" i="8"/>
  <c r="M1444" i="8"/>
  <c r="N1444" i="8" s="1"/>
  <c r="M1445" i="8"/>
  <c r="N1445" i="8" s="1"/>
  <c r="M1446" i="8"/>
  <c r="M1447" i="8"/>
  <c r="N1447" i="8" s="1"/>
  <c r="M1448" i="8"/>
  <c r="N1448" i="8" s="1"/>
  <c r="M1449" i="8"/>
  <c r="M1450" i="8"/>
  <c r="N1450" i="8" s="1"/>
  <c r="M1451" i="8"/>
  <c r="M1452" i="8"/>
  <c r="N1452" i="8" s="1"/>
  <c r="M1453" i="8"/>
  <c r="N1453" i="8" s="1"/>
  <c r="M1454" i="8"/>
  <c r="M1455" i="8"/>
  <c r="N1455" i="8" s="1"/>
  <c r="M1456" i="8"/>
  <c r="M1457" i="8"/>
  <c r="M1458" i="8"/>
  <c r="N1458" i="8" s="1"/>
  <c r="M1459" i="8"/>
  <c r="N1459" i="8" s="1"/>
  <c r="M1460" i="8"/>
  <c r="N1460" i="8" s="1"/>
  <c r="M1461" i="8"/>
  <c r="N1461" i="8" s="1"/>
  <c r="M1462" i="8"/>
  <c r="M1463" i="8"/>
  <c r="N1463" i="8" s="1"/>
  <c r="M1464" i="8"/>
  <c r="M1465" i="8"/>
  <c r="M1466" i="8"/>
  <c r="N1466" i="8" s="1"/>
  <c r="M1467" i="8"/>
  <c r="N1467" i="8" s="1"/>
  <c r="M1468" i="8"/>
  <c r="N1468" i="8" s="1"/>
  <c r="M1469" i="8"/>
  <c r="N1469" i="8" s="1"/>
  <c r="M1470" i="8"/>
  <c r="M1471" i="8"/>
  <c r="N1471" i="8" s="1"/>
  <c r="M1472" i="8"/>
  <c r="M1473" i="8"/>
  <c r="M1474" i="8"/>
  <c r="N1474" i="8" s="1"/>
  <c r="M1475" i="8"/>
  <c r="N1475" i="8" s="1"/>
  <c r="M1476" i="8"/>
  <c r="N1476" i="8" s="1"/>
  <c r="M1477" i="8"/>
  <c r="N1477" i="8" s="1"/>
  <c r="M1478" i="8"/>
  <c r="M1479" i="8"/>
  <c r="N1479" i="8" s="1"/>
  <c r="M1480" i="8"/>
  <c r="M1481" i="8"/>
  <c r="M1482" i="8"/>
  <c r="N1482" i="8" s="1"/>
  <c r="M1483" i="8"/>
  <c r="N1483" i="8" s="1"/>
  <c r="M1484" i="8"/>
  <c r="N1484" i="8" s="1"/>
  <c r="M1485" i="8"/>
  <c r="N1485" i="8" s="1"/>
  <c r="M1486" i="8"/>
  <c r="M1487" i="8"/>
  <c r="M1488" i="8"/>
  <c r="N1488" i="8" s="1"/>
  <c r="M1489" i="8"/>
  <c r="N1489" i="8" s="1"/>
  <c r="M1490" i="8"/>
  <c r="N1490" i="8" s="1"/>
  <c r="M1491" i="8"/>
  <c r="M1492" i="8"/>
  <c r="N1492" i="8" s="1"/>
  <c r="M1493" i="8"/>
  <c r="N1493" i="8" s="1"/>
  <c r="M1494" i="8"/>
  <c r="M1495" i="8"/>
  <c r="N1495" i="8" s="1"/>
  <c r="M1496" i="8"/>
  <c r="M1497" i="8"/>
  <c r="M1498" i="8"/>
  <c r="N1498" i="8" s="1"/>
  <c r="M1499" i="8"/>
  <c r="N1499" i="8" s="1"/>
  <c r="M1500" i="8"/>
  <c r="N1500" i="8" s="1"/>
  <c r="M1501" i="8"/>
  <c r="N1501" i="8" s="1"/>
  <c r="M1502" i="8"/>
  <c r="M1503" i="8"/>
  <c r="N1503" i="8" s="1"/>
  <c r="M1504" i="8"/>
  <c r="M1505" i="8"/>
  <c r="M1506" i="8"/>
  <c r="N1506" i="8" s="1"/>
  <c r="M1507" i="8"/>
  <c r="M1508" i="8"/>
  <c r="N1508" i="8" s="1"/>
  <c r="M1509" i="8"/>
  <c r="N1509" i="8" s="1"/>
  <c r="M1510" i="8"/>
  <c r="M1511" i="8"/>
  <c r="N1511" i="8" s="1"/>
  <c r="M1512" i="8"/>
  <c r="M1513" i="8"/>
  <c r="N1513" i="8" s="1"/>
  <c r="M1514" i="8"/>
  <c r="N1514" i="8" s="1"/>
  <c r="M1515" i="8"/>
  <c r="N1515" i="8" s="1"/>
  <c r="M1516" i="8"/>
  <c r="N1516" i="8" s="1"/>
  <c r="M1517" i="8"/>
  <c r="N1517" i="8" s="1"/>
  <c r="M1518" i="8"/>
  <c r="M1519" i="8"/>
  <c r="N1519" i="8" s="1"/>
  <c r="M1520" i="8"/>
  <c r="M1521" i="8"/>
  <c r="M1522" i="8"/>
  <c r="N1522" i="8" s="1"/>
  <c r="M1523" i="8"/>
  <c r="M1524" i="8"/>
  <c r="N1524" i="8" s="1"/>
  <c r="M1525" i="8"/>
  <c r="N1525" i="8" s="1"/>
  <c r="M1526" i="8"/>
  <c r="M1527" i="8"/>
  <c r="N1527" i="8" s="1"/>
  <c r="M1528" i="8"/>
  <c r="N1528" i="8" s="1"/>
  <c r="M1529" i="8"/>
  <c r="M1530" i="8"/>
  <c r="N1530" i="8" s="1"/>
  <c r="M1531" i="8"/>
  <c r="M1532" i="8"/>
  <c r="N1532" i="8" s="1"/>
  <c r="M1533" i="8"/>
  <c r="N1533" i="8" s="1"/>
  <c r="M1534" i="8"/>
  <c r="M1535" i="8"/>
  <c r="N1535" i="8" s="1"/>
  <c r="M1536" i="8"/>
  <c r="M1537" i="8"/>
  <c r="N1537" i="8" s="1"/>
  <c r="M1538" i="8"/>
  <c r="N1538" i="8" s="1"/>
  <c r="M1539" i="8"/>
  <c r="N1539" i="8" s="1"/>
  <c r="M1540" i="8"/>
  <c r="N1540" i="8" s="1"/>
  <c r="M1541" i="8"/>
  <c r="N1541" i="8" s="1"/>
  <c r="M1542" i="8"/>
  <c r="M1543" i="8"/>
  <c r="M1544" i="8"/>
  <c r="M1545" i="8"/>
  <c r="M1546" i="8"/>
  <c r="N1546" i="8" s="1"/>
  <c r="M1547" i="8"/>
  <c r="M1548" i="8"/>
  <c r="N1548" i="8" s="1"/>
  <c r="M1549" i="8"/>
  <c r="N1549" i="8" s="1"/>
  <c r="M1550" i="8"/>
  <c r="M1551" i="8"/>
  <c r="N1551" i="8" s="1"/>
  <c r="M1552" i="8"/>
  <c r="M1553" i="8"/>
  <c r="M1554" i="8"/>
  <c r="N1554" i="8" s="1"/>
  <c r="M1555" i="8"/>
  <c r="N1555" i="8" s="1"/>
  <c r="M1556" i="8"/>
  <c r="N1556" i="8" s="1"/>
  <c r="M1557" i="8"/>
  <c r="N1557" i="8" s="1"/>
  <c r="M1558" i="8"/>
  <c r="M1559" i="8"/>
  <c r="N1559" i="8" s="1"/>
  <c r="M1560" i="8"/>
  <c r="M1561" i="8"/>
  <c r="M1562" i="8"/>
  <c r="N1562" i="8" s="1"/>
  <c r="M1563" i="8"/>
  <c r="N1563" i="8" s="1"/>
  <c r="M1564" i="8"/>
  <c r="N1564" i="8" s="1"/>
  <c r="M1565" i="8"/>
  <c r="N1565" i="8" s="1"/>
  <c r="M1566" i="8"/>
  <c r="M1567" i="8"/>
  <c r="N1567" i="8" s="1"/>
  <c r="M1568" i="8"/>
  <c r="M1569" i="8"/>
  <c r="M1570" i="8"/>
  <c r="N1570" i="8" s="1"/>
  <c r="M1571" i="8"/>
  <c r="M1572" i="8"/>
  <c r="N1572" i="8" s="1"/>
  <c r="M1573" i="8"/>
  <c r="N1573" i="8" s="1"/>
  <c r="M1574" i="8"/>
  <c r="M1575" i="8"/>
  <c r="N1575" i="8" s="1"/>
  <c r="M1576" i="8"/>
  <c r="M1577" i="8"/>
  <c r="N1577" i="8" s="1"/>
  <c r="M1578" i="8"/>
  <c r="N1578" i="8" s="1"/>
  <c r="M1579" i="8"/>
  <c r="M1580" i="8"/>
  <c r="N1580" i="8" s="1"/>
  <c r="M1581" i="8"/>
  <c r="N1581" i="8" s="1"/>
  <c r="M1582" i="8"/>
  <c r="M1583" i="8"/>
  <c r="N1583" i="8" s="1"/>
  <c r="M1584" i="8"/>
  <c r="M1585" i="8"/>
  <c r="N1585" i="8" s="1"/>
  <c r="M1586" i="8"/>
  <c r="N1586" i="8" s="1"/>
  <c r="M1587" i="8"/>
  <c r="N1587" i="8" s="1"/>
  <c r="M1588" i="8"/>
  <c r="N1588" i="8" s="1"/>
  <c r="M1589" i="8"/>
  <c r="N1589" i="8" s="1"/>
  <c r="M1590" i="8"/>
  <c r="M1591" i="8"/>
  <c r="N1591" i="8" s="1"/>
  <c r="M1592" i="8"/>
  <c r="M1593" i="8"/>
  <c r="M1594" i="8"/>
  <c r="N1594" i="8" s="1"/>
  <c r="M1595" i="8"/>
  <c r="N1595" i="8" s="1"/>
  <c r="M1596" i="8"/>
  <c r="N1596" i="8" s="1"/>
  <c r="M1597" i="8"/>
  <c r="N1597" i="8" s="1"/>
  <c r="M1598" i="8"/>
  <c r="M1599" i="8"/>
  <c r="N1599" i="8" s="1"/>
  <c r="M1600" i="8"/>
  <c r="M1601" i="8"/>
  <c r="M1602" i="8"/>
  <c r="N1602" i="8" s="1"/>
  <c r="M1603" i="8"/>
  <c r="N1603" i="8" s="1"/>
  <c r="M1604" i="8"/>
  <c r="N1604" i="8" s="1"/>
  <c r="M1605" i="8"/>
  <c r="N1605" i="8" s="1"/>
  <c r="M1606" i="8"/>
  <c r="M1607" i="8"/>
  <c r="N1607" i="8" s="1"/>
  <c r="M1608" i="8"/>
  <c r="M1609" i="8"/>
  <c r="N1609" i="8" s="1"/>
  <c r="M1610" i="8"/>
  <c r="N1610" i="8" s="1"/>
  <c r="M1611" i="8"/>
  <c r="M1612" i="8"/>
  <c r="N1612" i="8" s="1"/>
  <c r="M1613" i="8"/>
  <c r="N1613" i="8" s="1"/>
  <c r="M1614" i="8"/>
  <c r="M1615" i="8"/>
  <c r="N1615" i="8" s="1"/>
  <c r="M1616" i="8"/>
  <c r="M1617" i="8"/>
  <c r="N1617" i="8" s="1"/>
  <c r="M1618" i="8"/>
  <c r="N1618" i="8" s="1"/>
  <c r="M1619" i="8"/>
  <c r="M1620" i="8"/>
  <c r="N1620" i="8" s="1"/>
  <c r="M1621" i="8"/>
  <c r="N1621" i="8" s="1"/>
  <c r="M1622" i="8"/>
  <c r="M1623" i="8"/>
  <c r="N1623" i="8" s="1"/>
  <c r="M1624" i="8"/>
  <c r="M1625" i="8"/>
  <c r="M1626" i="8"/>
  <c r="N1626" i="8" s="1"/>
  <c r="M1627" i="8"/>
  <c r="N1627" i="8" s="1"/>
  <c r="M1628" i="8"/>
  <c r="N1628" i="8" s="1"/>
  <c r="M1629" i="8"/>
  <c r="M1630" i="8"/>
  <c r="M1631" i="8"/>
  <c r="N1631" i="8" s="1"/>
  <c r="M1632" i="8"/>
  <c r="M1633" i="8"/>
  <c r="M1634" i="8"/>
  <c r="N1634" i="8" s="1"/>
  <c r="M1635" i="8"/>
  <c r="M1636" i="8"/>
  <c r="N1636" i="8" s="1"/>
  <c r="M1637" i="8"/>
  <c r="N1637" i="8" s="1"/>
  <c r="M1638" i="8"/>
  <c r="M1639" i="8"/>
  <c r="N1639" i="8" s="1"/>
  <c r="M1640" i="8"/>
  <c r="M1641" i="8"/>
  <c r="N1641" i="8" s="1"/>
  <c r="M1642" i="8"/>
  <c r="N1642" i="8" s="1"/>
  <c r="M1643" i="8"/>
  <c r="N1643" i="8" s="1"/>
  <c r="M1644" i="8"/>
  <c r="N1644" i="8" s="1"/>
  <c r="M1645" i="8"/>
  <c r="N1645" i="8" s="1"/>
  <c r="M1646" i="8"/>
  <c r="M1647" i="8"/>
  <c r="N1647" i="8" s="1"/>
  <c r="M1648" i="8"/>
  <c r="M1649" i="8"/>
  <c r="M1650" i="8"/>
  <c r="N1650" i="8" s="1"/>
  <c r="M1651" i="8"/>
  <c r="M1652" i="8"/>
  <c r="N1652" i="8" s="1"/>
  <c r="M1653" i="8"/>
  <c r="N1653" i="8" s="1"/>
  <c r="M1654" i="8"/>
  <c r="M1655" i="8"/>
  <c r="N1655" i="8" s="1"/>
  <c r="M1656" i="8"/>
  <c r="M1657" i="8"/>
  <c r="M1658" i="8"/>
  <c r="N1658" i="8" s="1"/>
  <c r="M1659" i="8"/>
  <c r="N1659" i="8" s="1"/>
  <c r="M1660" i="8"/>
  <c r="N1660" i="8" s="1"/>
  <c r="M1661" i="8"/>
  <c r="N1661" i="8" s="1"/>
  <c r="M1662" i="8"/>
  <c r="M1663" i="8"/>
  <c r="N1663" i="8" s="1"/>
  <c r="M1664" i="8"/>
  <c r="M1665" i="8"/>
  <c r="M1666" i="8"/>
  <c r="N1666" i="8" s="1"/>
  <c r="M1667" i="8"/>
  <c r="N1667" i="8" s="1"/>
  <c r="M1668" i="8"/>
  <c r="N1668" i="8" s="1"/>
  <c r="M1669" i="8"/>
  <c r="N1669" i="8" s="1"/>
  <c r="M1670" i="8"/>
  <c r="M1671" i="8"/>
  <c r="N1671" i="8" s="1"/>
  <c r="M1672" i="8"/>
  <c r="M1673" i="8"/>
  <c r="M1674" i="8"/>
  <c r="N1674" i="8" s="1"/>
  <c r="M1675" i="8"/>
  <c r="M1676" i="8"/>
  <c r="N1676" i="8" s="1"/>
  <c r="M1677" i="8"/>
  <c r="N1677" i="8" s="1"/>
  <c r="M1678" i="8"/>
  <c r="M1679" i="8"/>
  <c r="N1679" i="8" s="1"/>
  <c r="M1680" i="8"/>
  <c r="M1681" i="8"/>
  <c r="N1681" i="8" s="1"/>
  <c r="M1682" i="8"/>
  <c r="N1682" i="8" s="1"/>
  <c r="M1683" i="8"/>
  <c r="N1683" i="8" s="1"/>
  <c r="M1684" i="8"/>
  <c r="N1684" i="8" s="1"/>
  <c r="M1685" i="8"/>
  <c r="N1685" i="8" s="1"/>
  <c r="M1686" i="8"/>
  <c r="M1687" i="8"/>
  <c r="N1687" i="8" s="1"/>
  <c r="M1688" i="8"/>
  <c r="M1689" i="8"/>
  <c r="M1690" i="8"/>
  <c r="N1690" i="8" s="1"/>
  <c r="M1691" i="8"/>
  <c r="N1691" i="8" s="1"/>
  <c r="M1692" i="8"/>
  <c r="N1692" i="8" s="1"/>
  <c r="M1693" i="8"/>
  <c r="N1693" i="8" s="1"/>
  <c r="M1694" i="8"/>
  <c r="M1695" i="8"/>
  <c r="N1695" i="8" s="1"/>
  <c r="M1696" i="8"/>
  <c r="M1697" i="8"/>
  <c r="M1698" i="8"/>
  <c r="N1698" i="8" s="1"/>
  <c r="M1699" i="8"/>
  <c r="M1700" i="8"/>
  <c r="N1700" i="8" s="1"/>
  <c r="M1701" i="8"/>
  <c r="M1702" i="8"/>
  <c r="M1703" i="8"/>
  <c r="N1703" i="8" s="1"/>
  <c r="M1704" i="8"/>
  <c r="N1704" i="8" s="1"/>
  <c r="M1705" i="8"/>
  <c r="M1706" i="8"/>
  <c r="N1706" i="8" s="1"/>
  <c r="M1707" i="8"/>
  <c r="N1707" i="8" s="1"/>
  <c r="M1708" i="8"/>
  <c r="N1708" i="8" s="1"/>
  <c r="M1709" i="8"/>
  <c r="N1709" i="8" s="1"/>
  <c r="M1710" i="8"/>
  <c r="M1711" i="8"/>
  <c r="N1711" i="8" s="1"/>
  <c r="M1712" i="8"/>
  <c r="M1713" i="8"/>
  <c r="M1714" i="8"/>
  <c r="N1714" i="8" s="1"/>
  <c r="M1715" i="8"/>
  <c r="N1715" i="8" s="1"/>
  <c r="M1716" i="8"/>
  <c r="N1716" i="8" s="1"/>
  <c r="M1717" i="8"/>
  <c r="N1717" i="8" s="1"/>
  <c r="M1718" i="8"/>
  <c r="M1719" i="8"/>
  <c r="N1719" i="8" s="1"/>
  <c r="M1720" i="8"/>
  <c r="M1721" i="8"/>
  <c r="M1722" i="8"/>
  <c r="N1722" i="8" s="1"/>
  <c r="M1723" i="8"/>
  <c r="N1723" i="8" s="1"/>
  <c r="M1724" i="8"/>
  <c r="N1724" i="8" s="1"/>
  <c r="M1725" i="8"/>
  <c r="N1725" i="8" s="1"/>
  <c r="M1726" i="8"/>
  <c r="M1727" i="8"/>
  <c r="M1728" i="8"/>
  <c r="N1728" i="8" s="1"/>
  <c r="M1729" i="8"/>
  <c r="M1730" i="8"/>
  <c r="N1730" i="8" s="1"/>
  <c r="M1731" i="8"/>
  <c r="N1731" i="8" s="1"/>
  <c r="M1732" i="8"/>
  <c r="N1732" i="8" s="1"/>
  <c r="M1733" i="8"/>
  <c r="N1733" i="8" s="1"/>
  <c r="M1734" i="8"/>
  <c r="M1735" i="8"/>
  <c r="N1735" i="8" s="1"/>
  <c r="M1736" i="8"/>
  <c r="M1737" i="8"/>
  <c r="M1738" i="8"/>
  <c r="N1738" i="8" s="1"/>
  <c r="M1739" i="8"/>
  <c r="M1740" i="8"/>
  <c r="N1740" i="8" s="1"/>
  <c r="M1741" i="8"/>
  <c r="N1741" i="8" s="1"/>
  <c r="M1742" i="8"/>
  <c r="M1743" i="8"/>
  <c r="N1743" i="8" s="1"/>
  <c r="M1744" i="8"/>
  <c r="M1745" i="8"/>
  <c r="M1746" i="8"/>
  <c r="N1746" i="8" s="1"/>
  <c r="M1747" i="8"/>
  <c r="N1747" i="8" s="1"/>
  <c r="M1748" i="8"/>
  <c r="N1748" i="8" s="1"/>
  <c r="M1749" i="8"/>
  <c r="N1749" i="8" s="1"/>
  <c r="M1750" i="8"/>
  <c r="M1751" i="8"/>
  <c r="N1751" i="8" s="1"/>
  <c r="M1752" i="8"/>
  <c r="M1753" i="8"/>
  <c r="M1754" i="8"/>
  <c r="N1754" i="8" s="1"/>
  <c r="M1755" i="8"/>
  <c r="N1755" i="8" s="1"/>
  <c r="M1756" i="8"/>
  <c r="N1756" i="8" s="1"/>
  <c r="M1757" i="8"/>
  <c r="N1757" i="8" s="1"/>
  <c r="M1758" i="8"/>
  <c r="M1759" i="8"/>
  <c r="N1759" i="8" s="1"/>
  <c r="M1760" i="8"/>
  <c r="N1760" i="8" s="1"/>
  <c r="M1761" i="8"/>
  <c r="M1762" i="8"/>
  <c r="N1762" i="8" s="1"/>
  <c r="M1763" i="8"/>
  <c r="N1763" i="8" s="1"/>
  <c r="M1764" i="8"/>
  <c r="N1764" i="8" s="1"/>
  <c r="M1765" i="8"/>
  <c r="N1765" i="8" s="1"/>
  <c r="M1766" i="8"/>
  <c r="M1767" i="8"/>
  <c r="N1767" i="8" s="1"/>
  <c r="M1768" i="8"/>
  <c r="N1768" i="8" s="1"/>
  <c r="M1769" i="8"/>
  <c r="M1770" i="8"/>
  <c r="N1770" i="8" s="1"/>
  <c r="M1771" i="8"/>
  <c r="M1772" i="8"/>
  <c r="N1772" i="8" s="1"/>
  <c r="M1773" i="8"/>
  <c r="N1773" i="8" s="1"/>
  <c r="M1774" i="8"/>
  <c r="M1775" i="8"/>
  <c r="M1776" i="8"/>
  <c r="M1777" i="8"/>
  <c r="M1778" i="8"/>
  <c r="N1778" i="8" s="1"/>
  <c r="M1779" i="8"/>
  <c r="N1779" i="8" s="1"/>
  <c r="M1780" i="8"/>
  <c r="N1780" i="8" s="1"/>
  <c r="M1781" i="8"/>
  <c r="N1781" i="8" s="1"/>
  <c r="M1782" i="8"/>
  <c r="M1783" i="8"/>
  <c r="N1783" i="8" s="1"/>
  <c r="M1784" i="8"/>
  <c r="M1785" i="8"/>
  <c r="M1786" i="8"/>
  <c r="N1786" i="8" s="1"/>
  <c r="M1787" i="8"/>
  <c r="N1787" i="8" s="1"/>
  <c r="M1788" i="8"/>
  <c r="N1788" i="8" s="1"/>
  <c r="M1789" i="8"/>
  <c r="N1789" i="8" s="1"/>
  <c r="M1790" i="8"/>
  <c r="M1791" i="8"/>
  <c r="N1791" i="8" s="1"/>
  <c r="M1792" i="8"/>
  <c r="M1793" i="8"/>
  <c r="M1794" i="8"/>
  <c r="N1794" i="8" s="1"/>
  <c r="M1795" i="8"/>
  <c r="N1795" i="8" s="1"/>
  <c r="M1796" i="8"/>
  <c r="N1796" i="8" s="1"/>
  <c r="M1797" i="8"/>
  <c r="N1797" i="8" s="1"/>
  <c r="M1798" i="8"/>
  <c r="M1799" i="8"/>
  <c r="N1799" i="8" s="1"/>
  <c r="M1800" i="8"/>
  <c r="M1801" i="8"/>
  <c r="M1802" i="8"/>
  <c r="N1802" i="8" s="1"/>
  <c r="M1803" i="8"/>
  <c r="M1804" i="8"/>
  <c r="N1804" i="8" s="1"/>
  <c r="M1805" i="8"/>
  <c r="N1805" i="8" s="1"/>
  <c r="M1806" i="8"/>
  <c r="M1807" i="8"/>
  <c r="N1807" i="8" s="1"/>
  <c r="M1808" i="8"/>
  <c r="M1809" i="8"/>
  <c r="M1810" i="8"/>
  <c r="N1810" i="8" s="1"/>
  <c r="M1811" i="8"/>
  <c r="M1812" i="8"/>
  <c r="N1812" i="8" s="1"/>
  <c r="M1813" i="8"/>
  <c r="N1813" i="8" s="1"/>
  <c r="M1814" i="8"/>
  <c r="M1815" i="8"/>
  <c r="N1815" i="8" s="1"/>
  <c r="M1816" i="8"/>
  <c r="M1817" i="8"/>
  <c r="N1817" i="8" s="1"/>
  <c r="M1818" i="8"/>
  <c r="N1818" i="8" s="1"/>
  <c r="M1819" i="8"/>
  <c r="N1819" i="8" s="1"/>
  <c r="M1820" i="8"/>
  <c r="N1820" i="8" s="1"/>
  <c r="M1821" i="8"/>
  <c r="N1821" i="8" s="1"/>
  <c r="M1822" i="8"/>
  <c r="M1823" i="8"/>
  <c r="M1824" i="8"/>
  <c r="M1825" i="8"/>
  <c r="N1825" i="8" s="1"/>
  <c r="M1826" i="8"/>
  <c r="N1826" i="8" s="1"/>
  <c r="M1827" i="8"/>
  <c r="N1827" i="8" s="1"/>
  <c r="M1828" i="8"/>
  <c r="N1828" i="8" s="1"/>
  <c r="M1829" i="8"/>
  <c r="N1829" i="8" s="1"/>
  <c r="M1830" i="8"/>
  <c r="M1831" i="8"/>
  <c r="N1831" i="8" s="1"/>
  <c r="M1832" i="8"/>
  <c r="M1833" i="8"/>
  <c r="M1834" i="8"/>
  <c r="N1834" i="8" s="1"/>
  <c r="M1835" i="8"/>
  <c r="M1836" i="8"/>
  <c r="N1836" i="8" s="1"/>
  <c r="M1837" i="8"/>
  <c r="N1837" i="8" s="1"/>
  <c r="M1838" i="8"/>
  <c r="M1839" i="8"/>
  <c r="N1839" i="8" s="1"/>
  <c r="M1840" i="8"/>
  <c r="M1841" i="8"/>
  <c r="M1842" i="8"/>
  <c r="N1842" i="8" s="1"/>
  <c r="M1843" i="8"/>
  <c r="N1843" i="8" s="1"/>
  <c r="M1844" i="8"/>
  <c r="N1844" i="8" s="1"/>
  <c r="M1845" i="8"/>
  <c r="N1845" i="8" s="1"/>
  <c r="M1846" i="8"/>
  <c r="M1847" i="8"/>
  <c r="M1848" i="8"/>
  <c r="M1849" i="8"/>
  <c r="M1850" i="8"/>
  <c r="N1850" i="8" s="1"/>
  <c r="M1851" i="8"/>
  <c r="N1851" i="8" s="1"/>
  <c r="M1852" i="8"/>
  <c r="N1852" i="8" s="1"/>
  <c r="M1853" i="8"/>
  <c r="N1853" i="8" s="1"/>
  <c r="M1854" i="8"/>
  <c r="M1855" i="8"/>
  <c r="N1855" i="8" s="1"/>
  <c r="M1856" i="8"/>
  <c r="M1857" i="8"/>
  <c r="M1858" i="8"/>
  <c r="N1858" i="8" s="1"/>
  <c r="M1859" i="8"/>
  <c r="N1859" i="8" s="1"/>
  <c r="M1860" i="8"/>
  <c r="N1860" i="8" s="1"/>
  <c r="M1861" i="8"/>
  <c r="N1861" i="8" s="1"/>
  <c r="M1862" i="8"/>
  <c r="M1863" i="8"/>
  <c r="N1863" i="8" s="1"/>
  <c r="M1864" i="8"/>
  <c r="M1865" i="8"/>
  <c r="N1865" i="8" s="1"/>
  <c r="M1866" i="8"/>
  <c r="N1866" i="8" s="1"/>
  <c r="M1867" i="8"/>
  <c r="N1867" i="8" s="1"/>
  <c r="M1868" i="8"/>
  <c r="N1868" i="8" s="1"/>
  <c r="M1869" i="8"/>
  <c r="N1869" i="8" s="1"/>
  <c r="M1870" i="8"/>
  <c r="M1871" i="8"/>
  <c r="N1871" i="8" s="1"/>
  <c r="M1872" i="8"/>
  <c r="N1872" i="8" s="1"/>
  <c r="M1873" i="8"/>
  <c r="M1874" i="8"/>
  <c r="N1874" i="8" s="1"/>
  <c r="M1875" i="8"/>
  <c r="N1875" i="8" s="1"/>
  <c r="M1876" i="8"/>
  <c r="N1876" i="8" s="1"/>
  <c r="M1877" i="8"/>
  <c r="N1877" i="8" s="1"/>
  <c r="M1878" i="8"/>
  <c r="M1879" i="8"/>
  <c r="N1879" i="8" s="1"/>
  <c r="M1880" i="8"/>
  <c r="N1880" i="8" s="1"/>
  <c r="M1881" i="8"/>
  <c r="M1882" i="8"/>
  <c r="N1882" i="8" s="1"/>
  <c r="M1883" i="8"/>
  <c r="M1884" i="8"/>
  <c r="N1884" i="8" s="1"/>
  <c r="M1885" i="8"/>
  <c r="M1886" i="8"/>
  <c r="M1887" i="8"/>
  <c r="N1887" i="8" s="1"/>
  <c r="M1888" i="8"/>
  <c r="M1889" i="8"/>
  <c r="M1890" i="8"/>
  <c r="N1890" i="8" s="1"/>
  <c r="M1891" i="8"/>
  <c r="N1891" i="8" s="1"/>
  <c r="M1892" i="8"/>
  <c r="N1892" i="8" s="1"/>
  <c r="M1893" i="8"/>
  <c r="N1893" i="8" s="1"/>
  <c r="M1894" i="8"/>
  <c r="M1895" i="8"/>
  <c r="N1895" i="8" s="1"/>
  <c r="M1896" i="8"/>
  <c r="M1897" i="8"/>
  <c r="M1898" i="8"/>
  <c r="N1898" i="8" s="1"/>
  <c r="M1899" i="8"/>
  <c r="N1899" i="8" s="1"/>
  <c r="M1900" i="8"/>
  <c r="N1900" i="8" s="1"/>
  <c r="M1901" i="8"/>
  <c r="N1901" i="8" s="1"/>
  <c r="M1902" i="8"/>
  <c r="M1903" i="8"/>
  <c r="N1903" i="8" s="1"/>
  <c r="M1904" i="8"/>
  <c r="N1904" i="8" s="1"/>
  <c r="M1905" i="8"/>
  <c r="M1906" i="8"/>
  <c r="N1906" i="8" s="1"/>
  <c r="M1907" i="8"/>
  <c r="M1908" i="8"/>
  <c r="N1908" i="8" s="1"/>
  <c r="M1909" i="8"/>
  <c r="N1909" i="8" s="1"/>
  <c r="M1910" i="8"/>
  <c r="M1911" i="8"/>
  <c r="N1911" i="8" s="1"/>
  <c r="M1912" i="8"/>
  <c r="N1912" i="8" s="1"/>
  <c r="M1913" i="8"/>
  <c r="M1914" i="8"/>
  <c r="N1914" i="8" s="1"/>
  <c r="M1915" i="8"/>
  <c r="M1916" i="8"/>
  <c r="N1916" i="8" s="1"/>
  <c r="M1917" i="8"/>
  <c r="N1917" i="8" s="1"/>
  <c r="M1918" i="8"/>
  <c r="M1919" i="8"/>
  <c r="N1919" i="8" s="1"/>
  <c r="M1920" i="8"/>
  <c r="M1921" i="8"/>
  <c r="M1922" i="8"/>
  <c r="N1922" i="8" s="1"/>
  <c r="M1923" i="8"/>
  <c r="N1923" i="8" s="1"/>
  <c r="M1924" i="8"/>
  <c r="N1924" i="8" s="1"/>
  <c r="M1925" i="8"/>
  <c r="N1925" i="8" s="1"/>
  <c r="M1926" i="8"/>
  <c r="M1927" i="8"/>
  <c r="N1927" i="8" s="1"/>
  <c r="M1928" i="8"/>
  <c r="M1929" i="8"/>
  <c r="N1929" i="8" s="1"/>
  <c r="M1930" i="8"/>
  <c r="N1930" i="8" s="1"/>
  <c r="M1931" i="8"/>
  <c r="M1932" i="8"/>
  <c r="N1932" i="8" s="1"/>
  <c r="M1933" i="8"/>
  <c r="N1933" i="8" s="1"/>
  <c r="M1934" i="8"/>
  <c r="M1935" i="8"/>
  <c r="N1935" i="8" s="1"/>
  <c r="M1936" i="8"/>
  <c r="N1936" i="8" s="1"/>
  <c r="M1937" i="8"/>
  <c r="N1937" i="8" s="1"/>
  <c r="M1938" i="8"/>
  <c r="N1938" i="8" s="1"/>
  <c r="M1939" i="8"/>
  <c r="N1939" i="8" s="1"/>
  <c r="M1940" i="8"/>
  <c r="N1940" i="8" s="1"/>
  <c r="M1941" i="8"/>
  <c r="N1941" i="8" s="1"/>
  <c r="M1942" i="8"/>
  <c r="M1943" i="8"/>
  <c r="N1943" i="8" s="1"/>
  <c r="M1944" i="8"/>
  <c r="N1944" i="8" s="1"/>
  <c r="M1945" i="8"/>
  <c r="M1946" i="8"/>
  <c r="N1946" i="8" s="1"/>
  <c r="M1947" i="8"/>
  <c r="M1948" i="8"/>
  <c r="N1948" i="8" s="1"/>
  <c r="M1949" i="8"/>
  <c r="N1949" i="8" s="1"/>
  <c r="M1950" i="8"/>
  <c r="M1951" i="8"/>
  <c r="M1952" i="8"/>
  <c r="M1953" i="8"/>
  <c r="M1954" i="8"/>
  <c r="N1954" i="8" s="1"/>
  <c r="M1955" i="8"/>
  <c r="N1955" i="8" s="1"/>
  <c r="M1956" i="8"/>
  <c r="N1956" i="8" s="1"/>
  <c r="M1957" i="8"/>
  <c r="N1957" i="8" s="1"/>
  <c r="M1958" i="8"/>
  <c r="M1959" i="8"/>
  <c r="N1959" i="8" s="1"/>
  <c r="M1960" i="8"/>
  <c r="M1961" i="8"/>
  <c r="M1962" i="8"/>
  <c r="N1962" i="8" s="1"/>
  <c r="M1963" i="8"/>
  <c r="M1964" i="8"/>
  <c r="N1964" i="8" s="1"/>
  <c r="M1965" i="8"/>
  <c r="N1965" i="8" s="1"/>
  <c r="M1966" i="8"/>
  <c r="M1967" i="8"/>
  <c r="N1967" i="8" s="1"/>
  <c r="M1968" i="8"/>
  <c r="N1968" i="8" s="1"/>
  <c r="N9" i="8"/>
  <c r="N11" i="8"/>
  <c r="N12" i="8"/>
  <c r="N17" i="8"/>
  <c r="N19" i="8"/>
  <c r="N25" i="8"/>
  <c r="N27" i="8"/>
  <c r="N33" i="8"/>
  <c r="N41" i="8"/>
  <c r="N43" i="8"/>
  <c r="N44" i="8"/>
  <c r="N49" i="8"/>
  <c r="N51" i="8"/>
  <c r="N57" i="8"/>
  <c r="N59" i="8"/>
  <c r="N60" i="8"/>
  <c r="N65" i="8"/>
  <c r="N67" i="8"/>
  <c r="N73" i="8"/>
  <c r="N75" i="8"/>
  <c r="N76" i="8"/>
  <c r="N79" i="8"/>
  <c r="N81" i="8"/>
  <c r="N83" i="8"/>
  <c r="N89" i="8"/>
  <c r="N92" i="8"/>
  <c r="N97" i="8"/>
  <c r="N99" i="8"/>
  <c r="N105" i="8"/>
  <c r="N107" i="8"/>
  <c r="N113" i="8"/>
  <c r="N115" i="8"/>
  <c r="N119" i="8"/>
  <c r="N121" i="8"/>
  <c r="N123" i="8"/>
  <c r="N124" i="8"/>
  <c r="N129" i="8"/>
  <c r="N131" i="8"/>
  <c r="N137" i="8"/>
  <c r="N139" i="8"/>
  <c r="N140" i="8"/>
  <c r="N145" i="8"/>
  <c r="N147" i="8"/>
  <c r="N153" i="8"/>
  <c r="N155" i="8"/>
  <c r="N161" i="8"/>
  <c r="N169" i="8"/>
  <c r="N171" i="8"/>
  <c r="N172" i="8"/>
  <c r="N177" i="8"/>
  <c r="N179" i="8"/>
  <c r="N185" i="8"/>
  <c r="N187" i="8"/>
  <c r="N188" i="8"/>
  <c r="N193" i="8"/>
  <c r="N195" i="8"/>
  <c r="N199" i="8"/>
  <c r="N201" i="8"/>
  <c r="N203" i="8"/>
  <c r="N204" i="8"/>
  <c r="N209" i="8"/>
  <c r="N211" i="8"/>
  <c r="N217" i="8"/>
  <c r="N220" i="8"/>
  <c r="N225" i="8"/>
  <c r="N227" i="8"/>
  <c r="N233" i="8"/>
  <c r="N235" i="8"/>
  <c r="N241" i="8"/>
  <c r="N243" i="8"/>
  <c r="N249" i="8"/>
  <c r="N251" i="8"/>
  <c r="N252" i="8"/>
  <c r="N257" i="8"/>
  <c r="N259" i="8"/>
  <c r="N265" i="8"/>
  <c r="N267" i="8"/>
  <c r="N268" i="8"/>
  <c r="N273" i="8"/>
  <c r="N275" i="8"/>
  <c r="N281" i="8"/>
  <c r="N283" i="8"/>
  <c r="N284" i="8"/>
  <c r="N289" i="8"/>
  <c r="N297" i="8"/>
  <c r="N299" i="8"/>
  <c r="N300" i="8"/>
  <c r="N305" i="8"/>
  <c r="N307" i="8"/>
  <c r="N313" i="8"/>
  <c r="N316" i="8"/>
  <c r="N321" i="8"/>
  <c r="N323" i="8"/>
  <c r="N329" i="8"/>
  <c r="N331" i="8"/>
  <c r="N332" i="8"/>
  <c r="N335" i="8"/>
  <c r="N337" i="8"/>
  <c r="N339" i="8"/>
  <c r="N345" i="8"/>
  <c r="N348" i="8"/>
  <c r="N353" i="8"/>
  <c r="N355" i="8"/>
  <c r="N361" i="8"/>
  <c r="N363" i="8"/>
  <c r="N369" i="8"/>
  <c r="N371" i="8"/>
  <c r="N377" i="8"/>
  <c r="N385" i="8"/>
  <c r="N393" i="8"/>
  <c r="N395" i="8"/>
  <c r="N401" i="8"/>
  <c r="N403" i="8"/>
  <c r="N409" i="8"/>
  <c r="N417" i="8"/>
  <c r="N419" i="8"/>
  <c r="N420" i="8"/>
  <c r="N425" i="8"/>
  <c r="N427" i="8"/>
  <c r="N433" i="8"/>
  <c r="N435" i="8"/>
  <c r="N441" i="8"/>
  <c r="N449" i="8"/>
  <c r="N457" i="8"/>
  <c r="N459" i="8"/>
  <c r="N465" i="8"/>
  <c r="N467" i="8"/>
  <c r="N473" i="8"/>
  <c r="N481" i="8"/>
  <c r="N483" i="8"/>
  <c r="N489" i="8"/>
  <c r="N491" i="8"/>
  <c r="N497" i="8"/>
  <c r="N499" i="8"/>
  <c r="N505" i="8"/>
  <c r="N513" i="8"/>
  <c r="N515" i="8"/>
  <c r="N521" i="8"/>
  <c r="N523" i="8"/>
  <c r="N529" i="8"/>
  <c r="N531" i="8"/>
  <c r="N537" i="8"/>
  <c r="N545" i="8"/>
  <c r="N547" i="8"/>
  <c r="N553" i="8"/>
  <c r="N555" i="8"/>
  <c r="N561" i="8"/>
  <c r="N569" i="8"/>
  <c r="N577" i="8"/>
  <c r="N579" i="8"/>
  <c r="N585" i="8"/>
  <c r="N593" i="8"/>
  <c r="N595" i="8"/>
  <c r="N601" i="8"/>
  <c r="N609" i="8"/>
  <c r="N612" i="8"/>
  <c r="N617" i="8"/>
  <c r="N619" i="8"/>
  <c r="N625" i="8"/>
  <c r="N627" i="8"/>
  <c r="N633" i="8"/>
  <c r="N641" i="8"/>
  <c r="N643" i="8"/>
  <c r="N649" i="8"/>
  <c r="N657" i="8"/>
  <c r="N659" i="8"/>
  <c r="N665" i="8"/>
  <c r="N673" i="8"/>
  <c r="N675" i="8"/>
  <c r="N681" i="8"/>
  <c r="N683" i="8"/>
  <c r="N687" i="8"/>
  <c r="N689" i="8"/>
  <c r="N697" i="8"/>
  <c r="N699" i="8"/>
  <c r="N705" i="8"/>
  <c r="N707" i="8"/>
  <c r="N713" i="8"/>
  <c r="N715" i="8"/>
  <c r="N721" i="8"/>
  <c r="N729" i="8"/>
  <c r="N731" i="8"/>
  <c r="N737" i="8"/>
  <c r="N739" i="8"/>
  <c r="N745" i="8"/>
  <c r="N747" i="8"/>
  <c r="N753" i="8"/>
  <c r="N755" i="8"/>
  <c r="N761" i="8"/>
  <c r="N769" i="8"/>
  <c r="N771" i="8"/>
  <c r="N777" i="8"/>
  <c r="N785" i="8"/>
  <c r="N788" i="8"/>
  <c r="N793" i="8"/>
  <c r="N795" i="8"/>
  <c r="N801" i="8"/>
  <c r="N803" i="8"/>
  <c r="N809" i="8"/>
  <c r="N817" i="8"/>
  <c r="N819" i="8"/>
  <c r="N825" i="8"/>
  <c r="N827" i="8"/>
  <c r="N832" i="8"/>
  <c r="N833" i="8"/>
  <c r="N835" i="8"/>
  <c r="N841" i="8"/>
  <c r="N843" i="8"/>
  <c r="N845" i="8"/>
  <c r="N849" i="8"/>
  <c r="N851" i="8"/>
  <c r="N859" i="8"/>
  <c r="N865" i="8"/>
  <c r="N867" i="8"/>
  <c r="N873" i="8"/>
  <c r="N881" i="8"/>
  <c r="N883" i="8"/>
  <c r="N888" i="8"/>
  <c r="N889" i="8"/>
  <c r="N891" i="8"/>
  <c r="N897" i="8"/>
  <c r="N905" i="8"/>
  <c r="N913" i="8"/>
  <c r="N915" i="8"/>
  <c r="N921" i="8"/>
  <c r="N923" i="8"/>
  <c r="N929" i="8"/>
  <c r="N937" i="8"/>
  <c r="N939" i="8"/>
  <c r="N945" i="8"/>
  <c r="N947" i="8"/>
  <c r="N953" i="8"/>
  <c r="N961" i="8"/>
  <c r="N969" i="8"/>
  <c r="N977" i="8"/>
  <c r="N983" i="8"/>
  <c r="N985" i="8"/>
  <c r="N987" i="8"/>
  <c r="N995" i="8"/>
  <c r="N1001" i="8"/>
  <c r="N1009" i="8"/>
  <c r="N1017" i="8"/>
  <c r="N1019" i="8"/>
  <c r="N1025" i="8"/>
  <c r="N1027" i="8"/>
  <c r="N1033" i="8"/>
  <c r="N1035" i="8"/>
  <c r="N1040" i="8"/>
  <c r="N1041" i="8"/>
  <c r="N1047" i="8"/>
  <c r="N1051" i="8"/>
  <c r="N1052" i="8"/>
  <c r="N1057" i="8"/>
  <c r="N1059" i="8"/>
  <c r="N1071" i="8"/>
  <c r="N1073" i="8"/>
  <c r="N1075" i="8"/>
  <c r="N1080" i="8"/>
  <c r="N1081" i="8"/>
  <c r="N1083" i="8"/>
  <c r="N1091" i="8"/>
  <c r="N1097" i="8"/>
  <c r="N1105" i="8"/>
  <c r="N1107" i="8"/>
  <c r="N1113" i="8"/>
  <c r="N1115" i="8"/>
  <c r="N1121" i="8"/>
  <c r="N1129" i="8"/>
  <c r="N1139" i="8"/>
  <c r="N1145" i="8"/>
  <c r="N1151" i="8"/>
  <c r="N1153" i="8"/>
  <c r="N1155" i="8"/>
  <c r="N1161" i="8"/>
  <c r="N1163" i="8"/>
  <c r="N1169" i="8"/>
  <c r="N1171" i="8"/>
  <c r="N1177" i="8"/>
  <c r="N1179" i="8"/>
  <c r="N1180" i="8"/>
  <c r="N1185" i="8"/>
  <c r="N1192" i="8"/>
  <c r="N1193" i="8"/>
  <c r="N1195" i="8"/>
  <c r="N1201" i="8"/>
  <c r="N1203" i="8"/>
  <c r="N1209" i="8"/>
  <c r="N1211" i="8"/>
  <c r="N1217" i="8"/>
  <c r="N1219" i="8"/>
  <c r="N1225" i="8"/>
  <c r="N1232" i="8"/>
  <c r="N1233" i="8"/>
  <c r="N1235" i="8"/>
  <c r="N1241" i="8"/>
  <c r="N1243" i="8"/>
  <c r="N1251" i="8"/>
  <c r="N1257" i="8"/>
  <c r="N1267" i="8"/>
  <c r="N1275" i="8"/>
  <c r="N1281" i="8"/>
  <c r="N1283" i="8"/>
  <c r="N1289" i="8"/>
  <c r="N1296" i="8"/>
  <c r="N1297" i="8"/>
  <c r="N1299" i="8"/>
  <c r="N1305" i="8"/>
  <c r="N1307" i="8"/>
  <c r="N1308" i="8"/>
  <c r="N1315" i="8"/>
  <c r="N1329" i="8"/>
  <c r="N1337" i="8"/>
  <c r="N1345" i="8"/>
  <c r="N1347" i="8"/>
  <c r="N1348" i="8"/>
  <c r="N1357" i="8"/>
  <c r="N1360" i="8"/>
  <c r="N1361" i="8"/>
  <c r="N1369" i="8"/>
  <c r="N1375" i="8"/>
  <c r="N1377" i="8"/>
  <c r="N1379" i="8"/>
  <c r="N1384" i="8"/>
  <c r="N1393" i="8"/>
  <c r="N1401" i="8"/>
  <c r="N1409" i="8"/>
  <c r="N1415" i="8"/>
  <c r="N1417" i="8"/>
  <c r="N1419" i="8"/>
  <c r="N1433" i="8"/>
  <c r="N1441" i="8"/>
  <c r="N1443" i="8"/>
  <c r="N1449" i="8"/>
  <c r="N1451" i="8"/>
  <c r="N1457" i="8"/>
  <c r="N1465" i="8"/>
  <c r="N1473" i="8"/>
  <c r="N1481" i="8"/>
  <c r="N1487" i="8"/>
  <c r="N1491" i="8"/>
  <c r="N1497" i="8"/>
  <c r="N1505" i="8"/>
  <c r="N1507" i="8"/>
  <c r="N1521" i="8"/>
  <c r="N1523" i="8"/>
  <c r="N1529" i="8"/>
  <c r="N1531" i="8"/>
  <c r="N1543" i="8"/>
  <c r="N1545" i="8"/>
  <c r="N1547" i="8"/>
  <c r="N1553" i="8"/>
  <c r="N1561" i="8"/>
  <c r="N1569" i="8"/>
  <c r="N1571" i="8"/>
  <c r="N1579" i="8"/>
  <c r="N1593" i="8"/>
  <c r="N1601" i="8"/>
  <c r="N1611" i="8"/>
  <c r="N1619" i="8"/>
  <c r="N1625" i="8"/>
  <c r="N1629" i="8"/>
  <c r="N1633" i="8"/>
  <c r="N1635" i="8"/>
  <c r="N1649" i="8"/>
  <c r="N1651" i="8"/>
  <c r="N1657" i="8"/>
  <c r="N1665" i="8"/>
  <c r="N1673" i="8"/>
  <c r="N1675" i="8"/>
  <c r="N1689" i="8"/>
  <c r="N1697" i="8"/>
  <c r="N1699" i="8"/>
  <c r="N1701" i="8"/>
  <c r="N1705" i="8"/>
  <c r="N1713" i="8"/>
  <c r="N1721" i="8"/>
  <c r="N1727" i="8"/>
  <c r="N1729" i="8"/>
  <c r="N1737" i="8"/>
  <c r="N1739" i="8"/>
  <c r="N1744" i="8"/>
  <c r="N1745" i="8"/>
  <c r="N1753" i="8"/>
  <c r="N1761" i="8"/>
  <c r="N1769" i="8"/>
  <c r="N1771" i="8"/>
  <c r="N1775" i="8"/>
  <c r="N1777" i="8"/>
  <c r="N1785" i="8"/>
  <c r="N1793" i="8"/>
  <c r="N1801" i="8"/>
  <c r="N1803" i="8"/>
  <c r="N1809" i="8"/>
  <c r="N1811" i="8"/>
  <c r="N1816" i="8"/>
  <c r="N1823" i="8"/>
  <c r="N1833" i="8"/>
  <c r="N1835" i="8"/>
  <c r="N1841" i="8"/>
  <c r="N1847" i="8"/>
  <c r="N1849" i="8"/>
  <c r="N1857" i="8"/>
  <c r="N1873" i="8"/>
  <c r="N1881" i="8"/>
  <c r="N1883" i="8"/>
  <c r="N1885" i="8"/>
  <c r="N1889" i="8"/>
  <c r="N1897" i="8"/>
  <c r="N1905" i="8"/>
  <c r="N1907" i="8"/>
  <c r="N1913" i="8"/>
  <c r="N1915" i="8"/>
  <c r="N1921" i="8"/>
  <c r="N1931" i="8"/>
  <c r="N1945" i="8"/>
  <c r="N1947" i="8"/>
  <c r="N1951" i="8"/>
  <c r="N1953" i="8"/>
  <c r="N1961" i="8"/>
  <c r="N1963" i="8"/>
  <c r="I571" i="10" l="1"/>
  <c r="N1960" i="8"/>
  <c r="N1952" i="8"/>
  <c r="N1928" i="8"/>
  <c r="N1920" i="8"/>
  <c r="N1896" i="8"/>
  <c r="N1888" i="8"/>
  <c r="N1848" i="8"/>
  <c r="N1832" i="8"/>
  <c r="N1824" i="8"/>
  <c r="N1808" i="8"/>
  <c r="N1784" i="8"/>
  <c r="N1720" i="8"/>
  <c r="N1696" i="8"/>
  <c r="N1688" i="8"/>
  <c r="N1680" i="8"/>
  <c r="N1664" i="8"/>
  <c r="N1656" i="8"/>
  <c r="N1640" i="8"/>
  <c r="N1632" i="8"/>
  <c r="N1624" i="8"/>
  <c r="N1616" i="8"/>
  <c r="N1600" i="8"/>
  <c r="N1592" i="8"/>
  <c r="N1576" i="8"/>
  <c r="N1568" i="8"/>
  <c r="N1560" i="8"/>
  <c r="N1552" i="8"/>
  <c r="N1536" i="8"/>
  <c r="N1512" i="8"/>
  <c r="N1504" i="8"/>
  <c r="N1496" i="8"/>
  <c r="N1472" i="8"/>
  <c r="N1464" i="8"/>
  <c r="N1440" i="8"/>
  <c r="N1432" i="8"/>
  <c r="N1424" i="8"/>
  <c r="N1400" i="8"/>
  <c r="N1376" i="8"/>
  <c r="N1368" i="8"/>
  <c r="N1344" i="8"/>
  <c r="N1312" i="8"/>
  <c r="N1304" i="8"/>
  <c r="N1280" i="8"/>
  <c r="N1272" i="8"/>
  <c r="N1248" i="8"/>
  <c r="N1240" i="8"/>
  <c r="N1208" i="8"/>
  <c r="N1184" i="8"/>
  <c r="N1176" i="8"/>
  <c r="N1152" i="8"/>
  <c r="N1144" i="8"/>
  <c r="N1120" i="8"/>
  <c r="N1112" i="8"/>
  <c r="N1088" i="8"/>
  <c r="N1056" i="8"/>
  <c r="N1048" i="8"/>
  <c r="N1024" i="8"/>
  <c r="N1016" i="8"/>
  <c r="N992" i="8"/>
  <c r="N984" i="8"/>
  <c r="N960" i="8"/>
  <c r="N952" i="8"/>
  <c r="N928" i="8"/>
  <c r="N920" i="8"/>
  <c r="N896" i="8"/>
  <c r="N864" i="8"/>
  <c r="N856" i="8"/>
  <c r="N808" i="8"/>
  <c r="N800" i="8"/>
  <c r="N792" i="8"/>
  <c r="N768" i="8"/>
  <c r="N744" i="8"/>
  <c r="N728" i="8"/>
  <c r="N704" i="8"/>
  <c r="N1864" i="8"/>
  <c r="N1856" i="8"/>
  <c r="N1840" i="8"/>
  <c r="N1800" i="8"/>
  <c r="N1792" i="8"/>
  <c r="N1776" i="8"/>
  <c r="N1752" i="8"/>
  <c r="N1736" i="8"/>
  <c r="N1712" i="8"/>
  <c r="N1672" i="8"/>
  <c r="N1648" i="8"/>
  <c r="N1608" i="8"/>
  <c r="N1584" i="8"/>
  <c r="N1544" i="8"/>
  <c r="N1520" i="8"/>
  <c r="N1480" i="8"/>
  <c r="N1456" i="8"/>
  <c r="N1416" i="8"/>
  <c r="N1392" i="8"/>
  <c r="N1352" i="8"/>
  <c r="N1328" i="8"/>
  <c r="N1288" i="8"/>
  <c r="N1264" i="8"/>
  <c r="N1224" i="8"/>
  <c r="N1200" i="8"/>
  <c r="N1160" i="8"/>
  <c r="N1136" i="8"/>
  <c r="N1096" i="8"/>
  <c r="N1072" i="8"/>
  <c r="N1032" i="8"/>
  <c r="N1008" i="8"/>
  <c r="N968" i="8"/>
  <c r="N944" i="8"/>
  <c r="N904" i="8"/>
  <c r="N880" i="8"/>
  <c r="N872" i="8"/>
  <c r="N848" i="8"/>
  <c r="N840" i="8"/>
  <c r="N824" i="8"/>
  <c r="N816" i="8"/>
  <c r="N784" i="8"/>
  <c r="N776" i="8"/>
  <c r="N760" i="8"/>
  <c r="N752" i="8"/>
  <c r="N736" i="8"/>
  <c r="N712" i="8"/>
  <c r="N688" i="8"/>
  <c r="N662" i="8"/>
  <c r="N680" i="8"/>
  <c r="N672" i="8"/>
  <c r="N664" i="8"/>
  <c r="N656" i="8"/>
  <c r="N648" i="8"/>
  <c r="N640" i="8"/>
  <c r="N632" i="8"/>
  <c r="N624" i="8"/>
  <c r="N616" i="8"/>
  <c r="N608" i="8"/>
  <c r="N600" i="8"/>
  <c r="N592" i="8"/>
  <c r="N584" i="8"/>
  <c r="N576" i="8"/>
  <c r="N568" i="8"/>
  <c r="N560" i="8"/>
  <c r="N552" i="8"/>
  <c r="N544" i="8"/>
  <c r="N536" i="8"/>
  <c r="N528" i="8"/>
  <c r="N520" i="8"/>
  <c r="N512" i="8"/>
  <c r="N504" i="8"/>
  <c r="N496" i="8"/>
  <c r="N488" i="8"/>
  <c r="N480" i="8"/>
  <c r="N472" i="8"/>
  <c r="N464" i="8"/>
  <c r="N456" i="8"/>
  <c r="N448" i="8"/>
  <c r="N440" i="8"/>
  <c r="N432" i="8"/>
  <c r="N424" i="8"/>
  <c r="N416" i="8"/>
  <c r="N408" i="8"/>
  <c r="N400" i="8"/>
  <c r="N392" i="8"/>
  <c r="N384" i="8"/>
  <c r="N376" i="8"/>
  <c r="N368" i="8"/>
  <c r="N360" i="8"/>
  <c r="N352" i="8"/>
  <c r="N344" i="8"/>
  <c r="N336" i="8"/>
  <c r="N328" i="8"/>
  <c r="N320" i="8"/>
  <c r="N312" i="8"/>
  <c r="N304" i="8"/>
  <c r="N296" i="8"/>
  <c r="N288" i="8"/>
  <c r="N280" i="8"/>
  <c r="N272" i="8"/>
  <c r="N264" i="8"/>
  <c r="N256" i="8"/>
  <c r="N248" i="8"/>
  <c r="N240" i="8"/>
  <c r="N232" i="8"/>
  <c r="N224" i="8"/>
  <c r="N216" i="8"/>
  <c r="N208" i="8"/>
  <c r="N200" i="8"/>
  <c r="N192" i="8"/>
  <c r="N184" i="8"/>
  <c r="N176" i="8"/>
  <c r="N168" i="8"/>
  <c r="N160" i="8"/>
  <c r="N152" i="8"/>
  <c r="N144" i="8"/>
  <c r="N136" i="8"/>
  <c r="N128" i="8"/>
  <c r="N120" i="8"/>
  <c r="N112" i="8"/>
  <c r="N104" i="8"/>
  <c r="N96" i="8"/>
  <c r="N88" i="8"/>
  <c r="N80" i="8"/>
  <c r="N72" i="8"/>
  <c r="N64" i="8"/>
  <c r="N56" i="8"/>
  <c r="N48" i="8"/>
  <c r="N40" i="8"/>
  <c r="N32" i="8"/>
  <c r="N24" i="8"/>
  <c r="N16" i="8"/>
  <c r="N8" i="8"/>
  <c r="N1854" i="8"/>
  <c r="N1046" i="8"/>
  <c r="N1966" i="8"/>
  <c r="N1958" i="8"/>
  <c r="N1950" i="8"/>
  <c r="N1942" i="8"/>
  <c r="N1934" i="8"/>
  <c r="N1926" i="8"/>
  <c r="N1918" i="8"/>
  <c r="N1910" i="8"/>
  <c r="N1902" i="8"/>
  <c r="N1894" i="8"/>
  <c r="N1886" i="8"/>
  <c r="N1878" i="8"/>
  <c r="N1870" i="8"/>
  <c r="N1862" i="8"/>
  <c r="N1846" i="8"/>
  <c r="N1838" i="8"/>
  <c r="N1830" i="8"/>
  <c r="N1822" i="8"/>
  <c r="N1814" i="8"/>
  <c r="N1806" i="8"/>
  <c r="N1798" i="8"/>
  <c r="N1790" i="8"/>
  <c r="N1782" i="8"/>
  <c r="N1774" i="8"/>
  <c r="N1766" i="8"/>
  <c r="N1758" i="8"/>
  <c r="N1750" i="8"/>
  <c r="N1742" i="8"/>
  <c r="N1734" i="8"/>
  <c r="N1726" i="8"/>
  <c r="N1718" i="8"/>
  <c r="N1710" i="8"/>
  <c r="N1702" i="8"/>
  <c r="N1694" i="8"/>
  <c r="N1686" i="8"/>
  <c r="N1678" i="8"/>
  <c r="N1670" i="8"/>
  <c r="N1662" i="8"/>
  <c r="N1654" i="8"/>
  <c r="N1646" i="8"/>
  <c r="N1638" i="8"/>
  <c r="N1630" i="8"/>
  <c r="N1622" i="8"/>
  <c r="N1614" i="8"/>
  <c r="N1606" i="8"/>
  <c r="N1598" i="8"/>
  <c r="N1590" i="8"/>
  <c r="N1582" i="8"/>
  <c r="N1574" i="8"/>
  <c r="N1566" i="8"/>
  <c r="N1558" i="8"/>
  <c r="N1550" i="8"/>
  <c r="N1542" i="8"/>
  <c r="N1534" i="8"/>
  <c r="N1526" i="8"/>
  <c r="N1518" i="8"/>
  <c r="N1510" i="8"/>
  <c r="N1502" i="8"/>
  <c r="N1494" i="8"/>
  <c r="N1486" i="8"/>
  <c r="N1478" i="8"/>
  <c r="N1470" i="8"/>
  <c r="N1462" i="8"/>
  <c r="N1454" i="8"/>
  <c r="N1446" i="8"/>
  <c r="N1438" i="8"/>
  <c r="N1430" i="8"/>
  <c r="N1422" i="8"/>
  <c r="N1414" i="8"/>
  <c r="N1406" i="8"/>
  <c r="N1398" i="8"/>
  <c r="N1390" i="8"/>
  <c r="N1382" i="8"/>
  <c r="N1374" i="8"/>
  <c r="N1366" i="8"/>
  <c r="N1358" i="8"/>
  <c r="N1350" i="8"/>
  <c r="N1342" i="8"/>
  <c r="N1334" i="8"/>
  <c r="N1326" i="8"/>
  <c r="N1318" i="8"/>
  <c r="N1310" i="8"/>
  <c r="N1302" i="8"/>
  <c r="N1294" i="8"/>
  <c r="N1286" i="8"/>
  <c r="N1278" i="8"/>
  <c r="N1270" i="8"/>
  <c r="N1262" i="8"/>
  <c r="N1254" i="8"/>
  <c r="N1246" i="8"/>
  <c r="N1238" i="8"/>
  <c r="N1230" i="8"/>
  <c r="N1222" i="8"/>
  <c r="N1214" i="8"/>
  <c r="N1206" i="8"/>
  <c r="N1198" i="8"/>
  <c r="N1190" i="8"/>
  <c r="N1182" i="8"/>
  <c r="N1174" i="8"/>
  <c r="N1166" i="8"/>
  <c r="N1158" i="8"/>
  <c r="N1150" i="8"/>
  <c r="N1142" i="8"/>
  <c r="N1134" i="8"/>
  <c r="N1126" i="8"/>
  <c r="N1118" i="8"/>
  <c r="N1110" i="8"/>
  <c r="N1102" i="8"/>
  <c r="N1094" i="8"/>
  <c r="N1086" i="8"/>
  <c r="N1078" i="8"/>
  <c r="N1070" i="8"/>
  <c r="N1062" i="8"/>
  <c r="N1054" i="8"/>
  <c r="N1038" i="8"/>
  <c r="N1030" i="8"/>
  <c r="N1022" i="8"/>
  <c r="N1014" i="8"/>
  <c r="N1006" i="8"/>
  <c r="N998" i="8"/>
  <c r="N990" i="8"/>
  <c r="N982" i="8"/>
  <c r="N974" i="8"/>
  <c r="N966" i="8"/>
  <c r="N958" i="8"/>
  <c r="N950" i="8"/>
  <c r="N942" i="8"/>
  <c r="N934" i="8"/>
  <c r="N926" i="8"/>
  <c r="N918" i="8"/>
  <c r="N910" i="8"/>
  <c r="N902" i="8"/>
  <c r="N894" i="8"/>
  <c r="N886" i="8"/>
  <c r="N878" i="8"/>
  <c r="N870" i="8"/>
  <c r="N862" i="8"/>
  <c r="N854" i="8"/>
  <c r="N846" i="8"/>
  <c r="N838" i="8"/>
  <c r="N830" i="8"/>
  <c r="N822" i="8"/>
  <c r="N814" i="8"/>
  <c r="N806" i="8"/>
  <c r="N798" i="8"/>
  <c r="N790" i="8"/>
  <c r="N782" i="8"/>
  <c r="N774" i="8"/>
  <c r="N766" i="8"/>
  <c r="N758" i="8"/>
  <c r="N750" i="8"/>
  <c r="N742" i="8"/>
  <c r="N734" i="8"/>
  <c r="N726" i="8"/>
  <c r="N718" i="8"/>
  <c r="N710" i="8"/>
  <c r="N406" i="8"/>
  <c r="N246" i="8"/>
  <c r="N702" i="8"/>
  <c r="N694" i="8"/>
  <c r="N686" i="8"/>
  <c r="N678" i="8"/>
  <c r="N670" i="8"/>
  <c r="N654" i="8"/>
  <c r="N646" i="8"/>
  <c r="N638" i="8"/>
  <c r="N630" i="8"/>
  <c r="N622" i="8"/>
  <c r="N614" i="8"/>
  <c r="N606" i="8"/>
  <c r="N598" i="8"/>
  <c r="N590" i="8"/>
  <c r="N582" i="8"/>
  <c r="N574" i="8"/>
  <c r="N566" i="8"/>
  <c r="N558" i="8"/>
  <c r="N550" i="8"/>
  <c r="N542" i="8"/>
  <c r="N534" i="8"/>
  <c r="N526" i="8"/>
  <c r="N518" i="8"/>
  <c r="N510" i="8"/>
  <c r="N502" i="8"/>
  <c r="N494" i="8"/>
  <c r="N486" i="8"/>
  <c r="N478" i="8"/>
  <c r="N470" i="8"/>
  <c r="N462" i="8"/>
  <c r="N454" i="8"/>
  <c r="N446" i="8"/>
  <c r="N438" i="8"/>
  <c r="N430" i="8"/>
  <c r="N422" i="8"/>
  <c r="N414" i="8"/>
  <c r="N398" i="8"/>
  <c r="N390" i="8"/>
  <c r="N382" i="8"/>
  <c r="N374" i="8"/>
  <c r="N366" i="8"/>
  <c r="N358" i="8"/>
  <c r="N350" i="8"/>
  <c r="N342" i="8"/>
  <c r="N334" i="8"/>
  <c r="N326" i="8"/>
  <c r="N318" i="8"/>
  <c r="N310" i="8"/>
  <c r="N302" i="8"/>
  <c r="N294" i="8"/>
  <c r="N286" i="8"/>
  <c r="N278" i="8"/>
  <c r="N270" i="8"/>
  <c r="N262" i="8"/>
  <c r="N254" i="8"/>
  <c r="N238" i="8"/>
  <c r="N230" i="8"/>
  <c r="N222" i="8"/>
  <c r="N214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B9D63B-BCFD-478D-BB66-4E5EF6EE72DB}" keepAlive="1" name="Query - Account(Appended)" description="Connection to the 'Account(Appended)' query in the workbook." type="5" refreshedVersion="8" background="1" saveData="1">
    <dbPr connection="Provider=Microsoft.Mashup.OleDb.1;Data Source=$Workbook$;Location=Account(Appended);Extended Properties=&quot;&quot;" command="SELECT * FROM [Account(Appended)]"/>
  </connection>
  <connection id="2" xr16:uid="{2E1C7D05-A344-40C4-A4EE-21BA18DC1116}" keepAlive="1" name="Query - AccountBalanceSummary" description="Connection to the 'AccountBalanceSummary' query in the workbook." type="5" refreshedVersion="8" background="1" saveData="1">
    <dbPr connection="Provider=Microsoft.Mashup.OleDb.1;Data Source=$Workbook$;Location=AccountBalanceSummary;Extended Properties=&quot;&quot;" command="SELECT * FROM [AccountBalanceSummary]"/>
  </connection>
  <connection id="3" xr16:uid="{1976BE61-C8DE-4CBD-821C-834948EF7070}" keepAlive="1" name="Query - Customer_Info(Appended)" description="Connection to the 'Customer_Info(Appended)' query in the workbook." type="5" refreshedVersion="8" background="1" saveData="1">
    <dbPr connection="Provider=Microsoft.Mashup.OleDb.1;Data Source=$Workbook$;Location=Customer_Info(Appended);Extended Properties=&quot;&quot;" command="SELECT * FROM [Customer_Info(Appended)]"/>
  </connection>
  <connection id="4" xr16:uid="{37F2EACA-A26C-4BD5-BAB8-5BBE66FC9DF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48B8EDE4-1493-41C2-AD21-2AB0AF54B34E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6" xr16:uid="{B5482AC4-3D48-45D4-81D9-01D77FE78D6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2724D030-7D3B-4771-8559-525EDA99A69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8" xr16:uid="{3589FA38-9C6C-480D-B5E7-FAA429D236F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782F6C89-5B1B-4D41-A8F7-DA0DC70F99B1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0" xr16:uid="{1040C70C-D87F-4CE5-A19E-7AFFB1C32C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1" xr16:uid="{6CE0E88F-9CA5-48AB-BE0E-305F17661821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<sst xmlns="http://schemas.openxmlformats.org/spreadsheetml/2006/main" count="19014" uniqueCount="7138">
  <si>
    <t>Understanding Business Problems, Questions</t>
  </si>
  <si>
    <t>⚠️ The bank needs to retain its most valuable customers and prevent customer churn. Customer attrition can lead to significant revenue loss and higher costs associated with acquiring new customers.</t>
  </si>
  <si>
    <t>⚠️ The bank needs to tailor marketing campaigns to different customer segments to improve the effectiveness of marketing spend and increase cross-selling opportunities.</t>
  </si>
  <si>
    <t>⚠️ The bank needs to develop new financial products or improve existing ones to meet the evolving needs of its customer base.</t>
  </si>
  <si>
    <t>⚠️ The bank needs to improve customer service and satisfaction by offering more personalized and efficient service to its diverse customer base.</t>
  </si>
  <si>
    <t>⚠️ The bank needs to allocate resources and services effectively across branches and regions to match local demand and customer demographics.</t>
  </si>
  <si>
    <t>⚠️ The bank needs to maximize profitability by focusing on the most profitable customer segments and reducing costs associated with less profitable ones.</t>
  </si>
  <si>
    <r>
      <rPr>
        <sz val="11"/>
        <color rgb="FF00B050"/>
        <rFont val="Aptos Narrow"/>
        <family val="2"/>
        <scheme val="minor"/>
      </rPr>
      <t>📊</t>
    </r>
    <r>
      <rPr>
        <sz val="11"/>
        <color rgb="FF0000CC"/>
        <rFont val="Aptos Narrow"/>
        <family val="2"/>
        <scheme val="minor"/>
      </rPr>
      <t xml:space="preserve"> DA Techniques: Customer Segmentation</t>
    </r>
  </si>
  <si>
    <t>Middle</t>
  </si>
  <si>
    <t>High</t>
  </si>
  <si>
    <t>Middle - High</t>
  </si>
  <si>
    <t>Senior</t>
  </si>
  <si>
    <t>Medium</t>
  </si>
  <si>
    <t>Senior - Medium</t>
  </si>
  <si>
    <t>Senior - High</t>
  </si>
  <si>
    <t>Young</t>
  </si>
  <si>
    <t>Young - High</t>
  </si>
  <si>
    <t>Middle - Medium</t>
  </si>
  <si>
    <t>Low</t>
  </si>
  <si>
    <t>Senior - Low</t>
  </si>
  <si>
    <t>Young - Medium</t>
  </si>
  <si>
    <t>Young - Low</t>
  </si>
  <si>
    <t>Middle - Low</t>
  </si>
  <si>
    <t>Predefined Thresholds for Age Segmentation</t>
  </si>
  <si>
    <t>Lookup Value</t>
  </si>
  <si>
    <t>Range (Years)</t>
  </si>
  <si>
    <t>Age Group</t>
  </si>
  <si>
    <t>Description</t>
  </si>
  <si>
    <t>18 - 30</t>
  </si>
  <si>
    <t>Early adulthood</t>
  </si>
  <si>
    <t>31 - 50</t>
  </si>
  <si>
    <t>Mid-career</t>
  </si>
  <si>
    <t>51+</t>
  </si>
  <si>
    <t>Pre-retirement/Retirement</t>
  </si>
  <si>
    <t>Predefined Thresholds for Balance Segmentation</t>
  </si>
  <si>
    <t>Range (MMK)</t>
  </si>
  <si>
    <t>Balance Group</t>
  </si>
  <si>
    <t>&lt; 5,000,000 MMK</t>
  </si>
  <si>
    <t>Limited financial reserves</t>
  </si>
  <si>
    <t>5,000,000 - 15,000,000 MMK</t>
  </si>
  <si>
    <t>Moderate financial reserves</t>
  </si>
  <si>
    <t>&gt; 15,000,000 MMK</t>
  </si>
  <si>
    <t>Substantial financial reserves</t>
  </si>
  <si>
    <t>Interpretation</t>
  </si>
  <si>
    <t>Financially stable customers in their peak earning years with significant savings.</t>
  </si>
  <si>
    <t>High-value clients, potential for investments, wealth management, and premium services.</t>
  </si>
  <si>
    <t>Offer premium services, investment products, personalized financial advice.</t>
  </si>
  <si>
    <t>Growing financially, likely saving for major life events like home purchases or education.</t>
  </si>
  <si>
    <t>Moderate value, potential to grow into high-value clients, needs personal loans and retirement products.</t>
  </si>
  <si>
    <t>Offer financial planning, savings, and retirement accounts to support growth.</t>
  </si>
  <si>
    <t>Building wealth, possibly managing debts, lower financial stability.</t>
  </si>
  <si>
    <t>Low current value, may struggle financially, needs basic financial guidance and savings products.</t>
  </si>
  <si>
    <t>Provide financial education, debt management services, and entry-level savings plans.</t>
  </si>
  <si>
    <t>Retirees or near-retirees with substantial savings and focus on wealth preservation.</t>
  </si>
  <si>
    <t>High-value clients, strong potential for wealth management and retirement planning services.</t>
  </si>
  <si>
    <t>Offer low-risk investments, retirement income products, and personalized financial advice.</t>
  </si>
  <si>
    <t>Adequate savings for retirement but may require financial management and healthcare planning.</t>
  </si>
  <si>
    <t>Moderate value, needs retirement income solutions, and healthcare-related financial products.</t>
  </si>
  <si>
    <t>Focus on retirement income strategies, healthcare savings, and fixed deposit products.</t>
  </si>
  <si>
    <t>Financially vulnerable, likely on fixed incomes like pensions, may need support.</t>
  </si>
  <si>
    <t>Low-value, high risk of financial distress, may require low-fee services or government assistance guidance.</t>
  </si>
  <si>
    <t>Offer low-risk products, financial assistance, and social benefit integration.</t>
  </si>
  <si>
    <t>Young professionals with high income or early accumulated wealth.</t>
  </si>
  <si>
    <t>High potential for future growth, valuable for long-term investment and wealth accumulation.</t>
  </si>
  <si>
    <t>Retain with attractive investment options, financial planning, and future wealth management.</t>
  </si>
  <si>
    <t>Early in their careers, accumulating moderate savings, making key financial decisions.</t>
  </si>
  <si>
    <t>Moderate value, potential to grow into high-value customers, needs loans, and savings tools.</t>
  </si>
  <si>
    <t>Focus on growing relationships with personal loans, savings accounts, and investment education.</t>
  </si>
  <si>
    <t>Early career or students, low financial assets, but long-term growth potential.</t>
  </si>
  <si>
    <t>Low current value, future potential for growth, needs entry-level financial products and education.</t>
  </si>
  <si>
    <t>Provide entry-level products, financial literacy programs, and savings incentives.</t>
  </si>
  <si>
    <t>Segment Type</t>
  </si>
  <si>
    <t>Impact</t>
  </si>
  <si>
    <t>Analysis Action</t>
  </si>
  <si>
    <t>Data Accessing</t>
  </si>
  <si>
    <t>Folder Path</t>
  </si>
  <si>
    <t>Files</t>
  </si>
  <si>
    <t>myanmar_bank_data_part_1</t>
  </si>
  <si>
    <t>myanmar_bank_data_part_2</t>
  </si>
  <si>
    <t>myanmar_bank_data_part_3</t>
  </si>
  <si>
    <t>myanmar_bank_data_part_4</t>
  </si>
  <si>
    <t>myanmar_bank_data_part_5</t>
  </si>
  <si>
    <t>Key Notes:</t>
  </si>
  <si>
    <t>&gt;Customer_info sheets</t>
  </si>
  <si>
    <t>&gt;Need to combine (append) from Folder(5 files)</t>
  </si>
  <si>
    <t>&gt; Unique indentifier check</t>
  </si>
  <si>
    <t>&gt;Customer_into sheets&gt;Customer ID&gt;Unique (OK)</t>
  </si>
  <si>
    <t>&gt;Account sheets&gt;Account ID&gt;Unique (OK)</t>
  </si>
  <si>
    <t>&gt;Quality Review</t>
  </si>
  <si>
    <t>&gt;Need to transform &gt; Need to combine (Merge)</t>
  </si>
  <si>
    <t>Join key column &gt; Customer ID</t>
  </si>
  <si>
    <t>Account sheet &gt; Based</t>
  </si>
  <si>
    <t>Customer info sheet &gt; Match &amp; Join</t>
  </si>
  <si>
    <t>&gt; Account sheets</t>
  </si>
  <si>
    <t>Data Cleaning &amp; Transformation</t>
  </si>
  <si>
    <t>Account(Appended)</t>
  </si>
  <si>
    <t>Customer_Info(Appended)</t>
  </si>
  <si>
    <t>Source.Name</t>
  </si>
  <si>
    <t>Customer_ID</t>
  </si>
  <si>
    <t>Name</t>
  </si>
  <si>
    <t>Age</t>
  </si>
  <si>
    <t>Gender</t>
  </si>
  <si>
    <t>Address</t>
  </si>
  <si>
    <t>State/Region</t>
  </si>
  <si>
    <t>Phone_Number</t>
  </si>
  <si>
    <t>Email</t>
  </si>
  <si>
    <t>Account_Open_Date</t>
  </si>
  <si>
    <t>part_1</t>
  </si>
  <si>
    <t>1001</t>
  </si>
  <si>
    <t>Customer_0</t>
  </si>
  <si>
    <t>Female</t>
  </si>
  <si>
    <t>0 Main Street</t>
  </si>
  <si>
    <t>Yangon</t>
  </si>
  <si>
    <t>09-8972119078</t>
  </si>
  <si>
    <t>customer0@example.com</t>
  </si>
  <si>
    <t>1002</t>
  </si>
  <si>
    <t>Customer_1</t>
  </si>
  <si>
    <t>1 Main Street</t>
  </si>
  <si>
    <t>Mandalay</t>
  </si>
  <si>
    <t>09-1426222509</t>
  </si>
  <si>
    <t>customer1@example.com</t>
  </si>
  <si>
    <t>1003</t>
  </si>
  <si>
    <t>Customer_2</t>
  </si>
  <si>
    <t>2 Main Street</t>
  </si>
  <si>
    <t>Bago</t>
  </si>
  <si>
    <t>09-6423235799</t>
  </si>
  <si>
    <t>customer2@example.com</t>
  </si>
  <si>
    <t>1004</t>
  </si>
  <si>
    <t>Customer_3</t>
  </si>
  <si>
    <t>3 Main Street</t>
  </si>
  <si>
    <t>09-7971323980</t>
  </si>
  <si>
    <t>customer3@example.com</t>
  </si>
  <si>
    <t>1005</t>
  </si>
  <si>
    <t>Customer_4</t>
  </si>
  <si>
    <t>Male</t>
  </si>
  <si>
    <t>4 Main Street</t>
  </si>
  <si>
    <t>09-3745350974</t>
  </si>
  <si>
    <t>customer4@example.com</t>
  </si>
  <si>
    <t>1006</t>
  </si>
  <si>
    <t>Customer_5</t>
  </si>
  <si>
    <t>5 Main Street</t>
  </si>
  <si>
    <t>Shan</t>
  </si>
  <si>
    <t>09-2012248789</t>
  </si>
  <si>
    <t>customer5@example.com</t>
  </si>
  <si>
    <t>1007</t>
  </si>
  <si>
    <t>Customer_6</t>
  </si>
  <si>
    <t>6 Main Street</t>
  </si>
  <si>
    <t>09-9047385879</t>
  </si>
  <si>
    <t>customer6@example.com</t>
  </si>
  <si>
    <t>1008</t>
  </si>
  <si>
    <t>Customer_7</t>
  </si>
  <si>
    <t>7 Main Street</t>
  </si>
  <si>
    <t>09-5839576880</t>
  </si>
  <si>
    <t>customer7@example.com</t>
  </si>
  <si>
    <t>1009</t>
  </si>
  <si>
    <t>Customer_8</t>
  </si>
  <si>
    <t>8 Main Street</t>
  </si>
  <si>
    <t>09-9016967430</t>
  </si>
  <si>
    <t>customer8@example.com</t>
  </si>
  <si>
    <t>1010</t>
  </si>
  <si>
    <t>Customer_9</t>
  </si>
  <si>
    <t>9 Main Street</t>
  </si>
  <si>
    <t>09-1545935419</t>
  </si>
  <si>
    <t>customer9@example.com</t>
  </si>
  <si>
    <t>1011</t>
  </si>
  <si>
    <t>Customer_10</t>
  </si>
  <si>
    <t>10 Main Street</t>
  </si>
  <si>
    <t>09-8302938577</t>
  </si>
  <si>
    <t>customer10@example.com</t>
  </si>
  <si>
    <t>1012</t>
  </si>
  <si>
    <t>Customer_11</t>
  </si>
  <si>
    <t>11 Main Street</t>
  </si>
  <si>
    <t>09-4259313814</t>
  </si>
  <si>
    <t>customer11@example.com</t>
  </si>
  <si>
    <t>1013</t>
  </si>
  <si>
    <t>Customer_12</t>
  </si>
  <si>
    <t>12 Main Street</t>
  </si>
  <si>
    <t>09-1454392589</t>
  </si>
  <si>
    <t>customer12@example.com</t>
  </si>
  <si>
    <t>1014</t>
  </si>
  <si>
    <t>Customer_13</t>
  </si>
  <si>
    <t>13 Main Street</t>
  </si>
  <si>
    <t>09-4498787992</t>
  </si>
  <si>
    <t>customer13@example.com</t>
  </si>
  <si>
    <t>1015</t>
  </si>
  <si>
    <t>Customer_14</t>
  </si>
  <si>
    <t>14 Main Street</t>
  </si>
  <si>
    <t>09-5020789648</t>
  </si>
  <si>
    <t>customer14@example.com</t>
  </si>
  <si>
    <t>1016</t>
  </si>
  <si>
    <t>Customer_15</t>
  </si>
  <si>
    <t>15 Main Street</t>
  </si>
  <si>
    <t>09-7595733901</t>
  </si>
  <si>
    <t>customer15@example.com</t>
  </si>
  <si>
    <t>1017</t>
  </si>
  <si>
    <t>Customer_16</t>
  </si>
  <si>
    <t>16 Main Street</t>
  </si>
  <si>
    <t>09-2693035283</t>
  </si>
  <si>
    <t>customer16@example.com</t>
  </si>
  <si>
    <t>1018</t>
  </si>
  <si>
    <t>Customer_17</t>
  </si>
  <si>
    <t>17 Main Street</t>
  </si>
  <si>
    <t>09-8937971986</t>
  </si>
  <si>
    <t>customer17@example.com</t>
  </si>
  <si>
    <t>1019</t>
  </si>
  <si>
    <t>Customer_18</t>
  </si>
  <si>
    <t>18 Main Street</t>
  </si>
  <si>
    <t>Naypyitaw</t>
  </si>
  <si>
    <t>09-3117344614</t>
  </si>
  <si>
    <t>customer18@example.com</t>
  </si>
  <si>
    <t>1020</t>
  </si>
  <si>
    <t>Customer_19</t>
  </si>
  <si>
    <t>19 Main Street</t>
  </si>
  <si>
    <t>09-7400843414</t>
  </si>
  <si>
    <t>customer19@example.com</t>
  </si>
  <si>
    <t>1021</t>
  </si>
  <si>
    <t>Customer_20</t>
  </si>
  <si>
    <t>20 Main Street</t>
  </si>
  <si>
    <t>09-8931881197</t>
  </si>
  <si>
    <t>customer20@example.com</t>
  </si>
  <si>
    <t>1022</t>
  </si>
  <si>
    <t>Customer_21</t>
  </si>
  <si>
    <t>21 Main Street</t>
  </si>
  <si>
    <t>09-4573161702</t>
  </si>
  <si>
    <t>customer21@example.com</t>
  </si>
  <si>
    <t>1023</t>
  </si>
  <si>
    <t>Customer_22</t>
  </si>
  <si>
    <t>22 Main Street</t>
  </si>
  <si>
    <t>09-2431511968</t>
  </si>
  <si>
    <t>customer22@example.com</t>
  </si>
  <si>
    <t>1024</t>
  </si>
  <si>
    <t>Customer_23</t>
  </si>
  <si>
    <t>23 Main Street</t>
  </si>
  <si>
    <t>09-7755006480</t>
  </si>
  <si>
    <t>customer23@example.com</t>
  </si>
  <si>
    <t>1025</t>
  </si>
  <si>
    <t>Customer_24</t>
  </si>
  <si>
    <t>24 Main Street</t>
  </si>
  <si>
    <t>09-8704978402</t>
  </si>
  <si>
    <t>customer24@example.com</t>
  </si>
  <si>
    <t>1026</t>
  </si>
  <si>
    <t>Customer_25</t>
  </si>
  <si>
    <t>25 Main Street</t>
  </si>
  <si>
    <t>09-6729682003</t>
  </si>
  <si>
    <t>customer25@example.com</t>
  </si>
  <si>
    <t>1027</t>
  </si>
  <si>
    <t>Customer_26</t>
  </si>
  <si>
    <t>26 Main Street</t>
  </si>
  <si>
    <t>09-1458792643</t>
  </si>
  <si>
    <t>customer26@example.com</t>
  </si>
  <si>
    <t>1028</t>
  </si>
  <si>
    <t>Customer_27</t>
  </si>
  <si>
    <t>27 Main Street</t>
  </si>
  <si>
    <t>09-6320799433</t>
  </si>
  <si>
    <t>customer27@example.com</t>
  </si>
  <si>
    <t>1029</t>
  </si>
  <si>
    <t>Customer_28</t>
  </si>
  <si>
    <t>28 Main Street</t>
  </si>
  <si>
    <t>09-2978574588</t>
  </si>
  <si>
    <t>customer28@example.com</t>
  </si>
  <si>
    <t>1030</t>
  </si>
  <si>
    <t>Customer_29</t>
  </si>
  <si>
    <t>29 Main Street</t>
  </si>
  <si>
    <t>09-6613899134</t>
  </si>
  <si>
    <t>customer29@example.com</t>
  </si>
  <si>
    <t>1031</t>
  </si>
  <si>
    <t>Customer_30</t>
  </si>
  <si>
    <t>30 Main Street</t>
  </si>
  <si>
    <t>09-1151007823</t>
  </si>
  <si>
    <t>customer30@example.com</t>
  </si>
  <si>
    <t>1032</t>
  </si>
  <si>
    <t>Customer_31</t>
  </si>
  <si>
    <t>31 Main Street</t>
  </si>
  <si>
    <t>09-6826376203</t>
  </si>
  <si>
    <t>customer31@example.com</t>
  </si>
  <si>
    <t>1033</t>
  </si>
  <si>
    <t>Customer_32</t>
  </si>
  <si>
    <t>32 Main Street</t>
  </si>
  <si>
    <t>09-5146867889</t>
  </si>
  <si>
    <t>customer32@example.com</t>
  </si>
  <si>
    <t>1034</t>
  </si>
  <si>
    <t>Customer_33</t>
  </si>
  <si>
    <t>33 Main Street</t>
  </si>
  <si>
    <t>09-7261051351</t>
  </si>
  <si>
    <t>customer33@example.com</t>
  </si>
  <si>
    <t>1035</t>
  </si>
  <si>
    <t>Customer_34</t>
  </si>
  <si>
    <t>34 Main Street</t>
  </si>
  <si>
    <t>09-1884712513</t>
  </si>
  <si>
    <t>customer34@example.com</t>
  </si>
  <si>
    <t>1036</t>
  </si>
  <si>
    <t>Customer_35</t>
  </si>
  <si>
    <t>35 Main Street</t>
  </si>
  <si>
    <t>09-4046403675</t>
  </si>
  <si>
    <t>customer35@example.com</t>
  </si>
  <si>
    <t>1037</t>
  </si>
  <si>
    <t>Customer_36</t>
  </si>
  <si>
    <t>36 Main Street</t>
  </si>
  <si>
    <t>09-1090837820</t>
  </si>
  <si>
    <t>customer36@example.com</t>
  </si>
  <si>
    <t>1038</t>
  </si>
  <si>
    <t>Customer_37</t>
  </si>
  <si>
    <t>37 Main Street</t>
  </si>
  <si>
    <t>09-7094270722</t>
  </si>
  <si>
    <t>customer37@example.com</t>
  </si>
  <si>
    <t>1039</t>
  </si>
  <si>
    <t>Customer_38</t>
  </si>
  <si>
    <t>38 Main Street</t>
  </si>
  <si>
    <t>09-1880379077</t>
  </si>
  <si>
    <t>customer38@example.com</t>
  </si>
  <si>
    <t>1040</t>
  </si>
  <si>
    <t>Customer_39</t>
  </si>
  <si>
    <t>39 Main Street</t>
  </si>
  <si>
    <t>09-4186845921</t>
  </si>
  <si>
    <t>customer39@example.com</t>
  </si>
  <si>
    <t>1041</t>
  </si>
  <si>
    <t>Customer_40</t>
  </si>
  <si>
    <t>40 Main Street</t>
  </si>
  <si>
    <t>09-9814471630</t>
  </si>
  <si>
    <t>customer40@example.com</t>
  </si>
  <si>
    <t>1042</t>
  </si>
  <si>
    <t>Customer_41</t>
  </si>
  <si>
    <t>41 Main Street</t>
  </si>
  <si>
    <t>09-4661642777</t>
  </si>
  <si>
    <t>customer41@example.com</t>
  </si>
  <si>
    <t>1043</t>
  </si>
  <si>
    <t>Customer_42</t>
  </si>
  <si>
    <t>42 Main Street</t>
  </si>
  <si>
    <t>09-1851246989</t>
  </si>
  <si>
    <t>customer42@example.com</t>
  </si>
  <si>
    <t>1044</t>
  </si>
  <si>
    <t>Customer_43</t>
  </si>
  <si>
    <t>43 Main Street</t>
  </si>
  <si>
    <t>09-9050478261</t>
  </si>
  <si>
    <t>customer43@example.com</t>
  </si>
  <si>
    <t>1045</t>
  </si>
  <si>
    <t>Customer_44</t>
  </si>
  <si>
    <t>44 Main Street</t>
  </si>
  <si>
    <t>09-1543902313</t>
  </si>
  <si>
    <t>customer44@example.com</t>
  </si>
  <si>
    <t>1046</t>
  </si>
  <si>
    <t>Customer_45</t>
  </si>
  <si>
    <t>45 Main Street</t>
  </si>
  <si>
    <t>09-7412515559</t>
  </si>
  <si>
    <t>customer45@example.com</t>
  </si>
  <si>
    <t>1047</t>
  </si>
  <si>
    <t>Customer_46</t>
  </si>
  <si>
    <t>46 Main Street</t>
  </si>
  <si>
    <t>09-6136695791</t>
  </si>
  <si>
    <t>customer46@example.com</t>
  </si>
  <si>
    <t>1048</t>
  </si>
  <si>
    <t>Customer_47</t>
  </si>
  <si>
    <t>47 Main Street</t>
  </si>
  <si>
    <t>09-6453502353</t>
  </si>
  <si>
    <t>customer47@example.com</t>
  </si>
  <si>
    <t>1049</t>
  </si>
  <si>
    <t>Customer_48</t>
  </si>
  <si>
    <t>48 Main Street</t>
  </si>
  <si>
    <t>09-4016779545</t>
  </si>
  <si>
    <t>customer48@example.com</t>
  </si>
  <si>
    <t>1050</t>
  </si>
  <si>
    <t>Customer_49</t>
  </si>
  <si>
    <t>49 Main Street</t>
  </si>
  <si>
    <t>09-3829961723</t>
  </si>
  <si>
    <t>customer49@example.com</t>
  </si>
  <si>
    <t>1051</t>
  </si>
  <si>
    <t>Customer_50</t>
  </si>
  <si>
    <t>50 Main Street</t>
  </si>
  <si>
    <t>09-8181440873</t>
  </si>
  <si>
    <t>customer50@example.com</t>
  </si>
  <si>
    <t>1052</t>
  </si>
  <si>
    <t>Customer_51</t>
  </si>
  <si>
    <t>51 Main Street</t>
  </si>
  <si>
    <t>09-5518407634</t>
  </si>
  <si>
    <t>customer51@example.com</t>
  </si>
  <si>
    <t>1053</t>
  </si>
  <si>
    <t>Customer_52</t>
  </si>
  <si>
    <t>52 Main Street</t>
  </si>
  <si>
    <t>09-5783073332</t>
  </si>
  <si>
    <t>customer52@example.com</t>
  </si>
  <si>
    <t>1054</t>
  </si>
  <si>
    <t>Customer_53</t>
  </si>
  <si>
    <t>53 Main Street</t>
  </si>
  <si>
    <t>09-4378949615</t>
  </si>
  <si>
    <t>customer53@example.com</t>
  </si>
  <si>
    <t>1055</t>
  </si>
  <si>
    <t>Customer_54</t>
  </si>
  <si>
    <t>54 Main Street</t>
  </si>
  <si>
    <t>09-6583745622</t>
  </si>
  <si>
    <t>customer54@example.com</t>
  </si>
  <si>
    <t>1056</t>
  </si>
  <si>
    <t>Customer_55</t>
  </si>
  <si>
    <t>55 Main Street</t>
  </si>
  <si>
    <t>09-4248327118</t>
  </si>
  <si>
    <t>customer55@example.com</t>
  </si>
  <si>
    <t>1057</t>
  </si>
  <si>
    <t>Customer_56</t>
  </si>
  <si>
    <t>56 Main Street</t>
  </si>
  <si>
    <t>09-3317829745</t>
  </si>
  <si>
    <t>customer56@example.com</t>
  </si>
  <si>
    <t>1058</t>
  </si>
  <si>
    <t>Customer_57</t>
  </si>
  <si>
    <t>57 Main Street</t>
  </si>
  <si>
    <t>09-9922724249</t>
  </si>
  <si>
    <t>customer57@example.com</t>
  </si>
  <si>
    <t>1059</t>
  </si>
  <si>
    <t>Customer_58</t>
  </si>
  <si>
    <t>58 Main Street</t>
  </si>
  <si>
    <t>09-9303000369</t>
  </si>
  <si>
    <t>customer58@example.com</t>
  </si>
  <si>
    <t>1060</t>
  </si>
  <si>
    <t>Customer_59</t>
  </si>
  <si>
    <t>59 Main Street</t>
  </si>
  <si>
    <t>09-8032590102</t>
  </si>
  <si>
    <t>customer59@example.com</t>
  </si>
  <si>
    <t>1061</t>
  </si>
  <si>
    <t>Customer_60</t>
  </si>
  <si>
    <t>60 Main Street</t>
  </si>
  <si>
    <t>09-5760543354</t>
  </si>
  <si>
    <t>customer60@example.com</t>
  </si>
  <si>
    <t>1062</t>
  </si>
  <si>
    <t>Customer_61</t>
  </si>
  <si>
    <t>61 Main Street</t>
  </si>
  <si>
    <t>09-6017029046</t>
  </si>
  <si>
    <t>customer61@example.com</t>
  </si>
  <si>
    <t>1063</t>
  </si>
  <si>
    <t>Customer_62</t>
  </si>
  <si>
    <t>62 Main Street</t>
  </si>
  <si>
    <t>09-7495109681</t>
  </si>
  <si>
    <t>customer62@example.com</t>
  </si>
  <si>
    <t>1064</t>
  </si>
  <si>
    <t>Customer_63</t>
  </si>
  <si>
    <t>63 Main Street</t>
  </si>
  <si>
    <t>09-7388226165</t>
  </si>
  <si>
    <t>customer63@example.com</t>
  </si>
  <si>
    <t>1065</t>
  </si>
  <si>
    <t>Customer_64</t>
  </si>
  <si>
    <t>64 Main Street</t>
  </si>
  <si>
    <t>09-7979715042</t>
  </si>
  <si>
    <t>customer64@example.com</t>
  </si>
  <si>
    <t>1066</t>
  </si>
  <si>
    <t>Customer_65</t>
  </si>
  <si>
    <t>65 Main Street</t>
  </si>
  <si>
    <t>09-5063841762</t>
  </si>
  <si>
    <t>customer65@example.com</t>
  </si>
  <si>
    <t>1067</t>
  </si>
  <si>
    <t>Customer_66</t>
  </si>
  <si>
    <t>66 Main Street</t>
  </si>
  <si>
    <t>09-9806069940</t>
  </si>
  <si>
    <t>customer66@example.com</t>
  </si>
  <si>
    <t>1068</t>
  </si>
  <si>
    <t>Customer_67</t>
  </si>
  <si>
    <t>67 Main Street</t>
  </si>
  <si>
    <t>09-9860120141</t>
  </si>
  <si>
    <t>customer67@example.com</t>
  </si>
  <si>
    <t>1069</t>
  </si>
  <si>
    <t>Customer_68</t>
  </si>
  <si>
    <t>68 Main Street</t>
  </si>
  <si>
    <t>09-9729395494</t>
  </si>
  <si>
    <t>customer68@example.com</t>
  </si>
  <si>
    <t>1070</t>
  </si>
  <si>
    <t>Customer_69</t>
  </si>
  <si>
    <t>69 Main Street</t>
  </si>
  <si>
    <t>09-4192676372</t>
  </si>
  <si>
    <t>customer69@example.com</t>
  </si>
  <si>
    <t>1071</t>
  </si>
  <si>
    <t>Customer_70</t>
  </si>
  <si>
    <t>70 Main Street</t>
  </si>
  <si>
    <t>09-8401647274</t>
  </si>
  <si>
    <t>customer70@example.com</t>
  </si>
  <si>
    <t>1072</t>
  </si>
  <si>
    <t>Customer_71</t>
  </si>
  <si>
    <t>71 Main Street</t>
  </si>
  <si>
    <t>09-1664800955</t>
  </si>
  <si>
    <t>customer71@example.com</t>
  </si>
  <si>
    <t>1073</t>
  </si>
  <si>
    <t>Customer_72</t>
  </si>
  <si>
    <t>72 Main Street</t>
  </si>
  <si>
    <t>09-2093772547</t>
  </si>
  <si>
    <t>customer72@example.com</t>
  </si>
  <si>
    <t>1074</t>
  </si>
  <si>
    <t>Customer_73</t>
  </si>
  <si>
    <t>73 Main Street</t>
  </si>
  <si>
    <t>09-5237283698</t>
  </si>
  <si>
    <t>customer73@example.com</t>
  </si>
  <si>
    <t>1075</t>
  </si>
  <si>
    <t>Customer_74</t>
  </si>
  <si>
    <t>74 Main Street</t>
  </si>
  <si>
    <t>09-9830136420</t>
  </si>
  <si>
    <t>customer74@example.com</t>
  </si>
  <si>
    <t>1076</t>
  </si>
  <si>
    <t>Customer_75</t>
  </si>
  <si>
    <t>75 Main Street</t>
  </si>
  <si>
    <t>09-1610664377</t>
  </si>
  <si>
    <t>customer75@example.com</t>
  </si>
  <si>
    <t>1077</t>
  </si>
  <si>
    <t>Customer_76</t>
  </si>
  <si>
    <t>76 Main Street</t>
  </si>
  <si>
    <t>09-5521852768</t>
  </si>
  <si>
    <t>customer76@example.com</t>
  </si>
  <si>
    <t>1078</t>
  </si>
  <si>
    <t>Customer_77</t>
  </si>
  <si>
    <t>77 Main Street</t>
  </si>
  <si>
    <t>09-1234115583</t>
  </si>
  <si>
    <t>customer77@example.com</t>
  </si>
  <si>
    <t>1079</t>
  </si>
  <si>
    <t>Customer_78</t>
  </si>
  <si>
    <t>78 Main Street</t>
  </si>
  <si>
    <t>09-4592481322</t>
  </si>
  <si>
    <t>customer78@example.com</t>
  </si>
  <si>
    <t>1080</t>
  </si>
  <si>
    <t>Customer_79</t>
  </si>
  <si>
    <t>79 Main Street</t>
  </si>
  <si>
    <t>09-7558447829</t>
  </si>
  <si>
    <t>customer79@example.com</t>
  </si>
  <si>
    <t>1081</t>
  </si>
  <si>
    <t>Customer_80</t>
  </si>
  <si>
    <t>80 Main Street</t>
  </si>
  <si>
    <t>09-7706997314</t>
  </si>
  <si>
    <t>customer80@example.com</t>
  </si>
  <si>
    <t>1082</t>
  </si>
  <si>
    <t>Customer_81</t>
  </si>
  <si>
    <t>81 Main Street</t>
  </si>
  <si>
    <t>09-6664277249</t>
  </si>
  <si>
    <t>customer81@example.com</t>
  </si>
  <si>
    <t>1083</t>
  </si>
  <si>
    <t>Customer_82</t>
  </si>
  <si>
    <t>82 Main Street</t>
  </si>
  <si>
    <t>09-1902448976</t>
  </si>
  <si>
    <t>customer82@example.com</t>
  </si>
  <si>
    <t>1084</t>
  </si>
  <si>
    <t>Customer_83</t>
  </si>
  <si>
    <t>83 Main Street</t>
  </si>
  <si>
    <t>09-9461587611</t>
  </si>
  <si>
    <t>customer83@example.com</t>
  </si>
  <si>
    <t>1085</t>
  </si>
  <si>
    <t>Customer_84</t>
  </si>
  <si>
    <t>84 Main Street</t>
  </si>
  <si>
    <t>09-5389378475</t>
  </si>
  <si>
    <t>customer84@example.com</t>
  </si>
  <si>
    <t>1086</t>
  </si>
  <si>
    <t>Customer_85</t>
  </si>
  <si>
    <t>85 Main Street</t>
  </si>
  <si>
    <t>09-8742526416</t>
  </si>
  <si>
    <t>customer85@example.com</t>
  </si>
  <si>
    <t>1087</t>
  </si>
  <si>
    <t>Customer_86</t>
  </si>
  <si>
    <t>86 Main Street</t>
  </si>
  <si>
    <t>09-6571492210</t>
  </si>
  <si>
    <t>customer86@example.com</t>
  </si>
  <si>
    <t>1088</t>
  </si>
  <si>
    <t>Customer_87</t>
  </si>
  <si>
    <t>87 Main Street</t>
  </si>
  <si>
    <t>09-8656834337</t>
  </si>
  <si>
    <t>customer87@example.com</t>
  </si>
  <si>
    <t>1089</t>
  </si>
  <si>
    <t>Customer_88</t>
  </si>
  <si>
    <t>88 Main Street</t>
  </si>
  <si>
    <t>09-5964344565</t>
  </si>
  <si>
    <t>customer88@example.com</t>
  </si>
  <si>
    <t>1090</t>
  </si>
  <si>
    <t>Customer_89</t>
  </si>
  <si>
    <t>89 Main Street</t>
  </si>
  <si>
    <t>09-8912161835</t>
  </si>
  <si>
    <t>customer89@example.com</t>
  </si>
  <si>
    <t>1091</t>
  </si>
  <si>
    <t>Customer_90</t>
  </si>
  <si>
    <t>90 Main Street</t>
  </si>
  <si>
    <t>09-9901415579</t>
  </si>
  <si>
    <t>customer90@example.com</t>
  </si>
  <si>
    <t>1092</t>
  </si>
  <si>
    <t>Customer_91</t>
  </si>
  <si>
    <t>91 Main Street</t>
  </si>
  <si>
    <t>09-4951541921</t>
  </si>
  <si>
    <t>customer91@example.com</t>
  </si>
  <si>
    <t>1093</t>
  </si>
  <si>
    <t>Customer_92</t>
  </si>
  <si>
    <t>92 Main Street</t>
  </si>
  <si>
    <t>09-5683313826</t>
  </si>
  <si>
    <t>customer92@example.com</t>
  </si>
  <si>
    <t>1094</t>
  </si>
  <si>
    <t>Customer_93</t>
  </si>
  <si>
    <t>93 Main Street</t>
  </si>
  <si>
    <t>09-6405462299</t>
  </si>
  <si>
    <t>customer93@example.com</t>
  </si>
  <si>
    <t>1095</t>
  </si>
  <si>
    <t>Customer_94</t>
  </si>
  <si>
    <t>94 Main Street</t>
  </si>
  <si>
    <t>09-7022662609</t>
  </si>
  <si>
    <t>customer94@example.com</t>
  </si>
  <si>
    <t>1096</t>
  </si>
  <si>
    <t>Customer_95</t>
  </si>
  <si>
    <t>95 Main Street</t>
  </si>
  <si>
    <t>09-5824616172</t>
  </si>
  <si>
    <t>customer95@example.com</t>
  </si>
  <si>
    <t>1097</t>
  </si>
  <si>
    <t>Customer_96</t>
  </si>
  <si>
    <t>96 Main Street</t>
  </si>
  <si>
    <t>09-2722154439</t>
  </si>
  <si>
    <t>customer96@example.com</t>
  </si>
  <si>
    <t>1098</t>
  </si>
  <si>
    <t>Customer_97</t>
  </si>
  <si>
    <t>97 Main Street</t>
  </si>
  <si>
    <t>09-4449591088</t>
  </si>
  <si>
    <t>customer97@example.com</t>
  </si>
  <si>
    <t>1099</t>
  </si>
  <si>
    <t>Customer_98</t>
  </si>
  <si>
    <t>98 Main Street</t>
  </si>
  <si>
    <t>09-5953870621</t>
  </si>
  <si>
    <t>customer98@example.com</t>
  </si>
  <si>
    <t>1100</t>
  </si>
  <si>
    <t>Customer_99</t>
  </si>
  <si>
    <t>99 Main Street</t>
  </si>
  <si>
    <t>09-5945270200</t>
  </si>
  <si>
    <t>customer99@example.com</t>
  </si>
  <si>
    <t>1101</t>
  </si>
  <si>
    <t>Customer_100</t>
  </si>
  <si>
    <t>100 Main Street</t>
  </si>
  <si>
    <t>09-4429331681</t>
  </si>
  <si>
    <t>customer100@example.com</t>
  </si>
  <si>
    <t>1102</t>
  </si>
  <si>
    <t>Customer_101</t>
  </si>
  <si>
    <t>101 Main Street</t>
  </si>
  <si>
    <t>09-1521288433</t>
  </si>
  <si>
    <t>customer101@example.com</t>
  </si>
  <si>
    <t>1103</t>
  </si>
  <si>
    <t>Customer_102</t>
  </si>
  <si>
    <t>102 Main Street</t>
  </si>
  <si>
    <t>09-9529522307</t>
  </si>
  <si>
    <t>customer102@example.com</t>
  </si>
  <si>
    <t>1104</t>
  </si>
  <si>
    <t>Customer_103</t>
  </si>
  <si>
    <t>103 Main Street</t>
  </si>
  <si>
    <t>09-8647971281</t>
  </si>
  <si>
    <t>customer103@example.com</t>
  </si>
  <si>
    <t>1105</t>
  </si>
  <si>
    <t>Customer_104</t>
  </si>
  <si>
    <t>104 Main Street</t>
  </si>
  <si>
    <t>09-3484913158</t>
  </si>
  <si>
    <t>customer104@example.com</t>
  </si>
  <si>
    <t>1106</t>
  </si>
  <si>
    <t>Customer_105</t>
  </si>
  <si>
    <t>105 Main Street</t>
  </si>
  <si>
    <t>09-9209150619</t>
  </si>
  <si>
    <t>customer105@example.com</t>
  </si>
  <si>
    <t>1107</t>
  </si>
  <si>
    <t>Customer_106</t>
  </si>
  <si>
    <t>106 Main Street</t>
  </si>
  <si>
    <t>09-3379838274</t>
  </si>
  <si>
    <t>customer106@example.com</t>
  </si>
  <si>
    <t>1108</t>
  </si>
  <si>
    <t>Customer_107</t>
  </si>
  <si>
    <t>107 Main Street</t>
  </si>
  <si>
    <t>09-8916246931</t>
  </si>
  <si>
    <t>customer107@example.com</t>
  </si>
  <si>
    <t>1109</t>
  </si>
  <si>
    <t>Customer_108</t>
  </si>
  <si>
    <t>108 Main Street</t>
  </si>
  <si>
    <t>09-9997308781</t>
  </si>
  <si>
    <t>customer108@example.com</t>
  </si>
  <si>
    <t>1110</t>
  </si>
  <si>
    <t>Customer_109</t>
  </si>
  <si>
    <t>109 Main Street</t>
  </si>
  <si>
    <t>09-7631970665</t>
  </si>
  <si>
    <t>customer109@example.com</t>
  </si>
  <si>
    <t>1111</t>
  </si>
  <si>
    <t>Customer_110</t>
  </si>
  <si>
    <t>110 Main Street</t>
  </si>
  <si>
    <t>09-4250976047</t>
  </si>
  <si>
    <t>customer110@example.com</t>
  </si>
  <si>
    <t>1112</t>
  </si>
  <si>
    <t>Customer_111</t>
  </si>
  <si>
    <t>111 Main Street</t>
  </si>
  <si>
    <t>09-1716346159</t>
  </si>
  <si>
    <t>customer111@example.com</t>
  </si>
  <si>
    <t>1113</t>
  </si>
  <si>
    <t>Customer_112</t>
  </si>
  <si>
    <t>112 Main Street</t>
  </si>
  <si>
    <t>09-4424895209</t>
  </si>
  <si>
    <t>customer112@example.com</t>
  </si>
  <si>
    <t>1114</t>
  </si>
  <si>
    <t>Customer_113</t>
  </si>
  <si>
    <t>113 Main Street</t>
  </si>
  <si>
    <t>09-4092854643</t>
  </si>
  <si>
    <t>customer113@example.com</t>
  </si>
  <si>
    <t>1115</t>
  </si>
  <si>
    <t>Customer_114</t>
  </si>
  <si>
    <t>114 Main Street</t>
  </si>
  <si>
    <t>09-5664917611</t>
  </si>
  <si>
    <t>customer114@example.com</t>
  </si>
  <si>
    <t>1116</t>
  </si>
  <si>
    <t>Customer_115</t>
  </si>
  <si>
    <t>115 Main Street</t>
  </si>
  <si>
    <t>09-2992048018</t>
  </si>
  <si>
    <t>customer115@example.com</t>
  </si>
  <si>
    <t>1117</t>
  </si>
  <si>
    <t>Customer_116</t>
  </si>
  <si>
    <t>116 Main Street</t>
  </si>
  <si>
    <t>09-9667592295</t>
  </si>
  <si>
    <t>customer116@example.com</t>
  </si>
  <si>
    <t>1118</t>
  </si>
  <si>
    <t>Customer_117</t>
  </si>
  <si>
    <t>117 Main Street</t>
  </si>
  <si>
    <t>09-7014371006</t>
  </si>
  <si>
    <t>customer117@example.com</t>
  </si>
  <si>
    <t>1119</t>
  </si>
  <si>
    <t>Customer_118</t>
  </si>
  <si>
    <t>118 Main Street</t>
  </si>
  <si>
    <t>09-6220373408</t>
  </si>
  <si>
    <t>customer118@example.com</t>
  </si>
  <si>
    <t>1120</t>
  </si>
  <si>
    <t>Customer_119</t>
  </si>
  <si>
    <t>119 Main Street</t>
  </si>
  <si>
    <t>09-5967614210</t>
  </si>
  <si>
    <t>customer119@example.com</t>
  </si>
  <si>
    <t>1121</t>
  </si>
  <si>
    <t>Customer_120</t>
  </si>
  <si>
    <t>120 Main Street</t>
  </si>
  <si>
    <t>09-5186562664</t>
  </si>
  <si>
    <t>customer120@example.com</t>
  </si>
  <si>
    <t>1122</t>
  </si>
  <si>
    <t>Customer_121</t>
  </si>
  <si>
    <t>121 Main Street</t>
  </si>
  <si>
    <t>09-8913641418</t>
  </si>
  <si>
    <t>customer121@example.com</t>
  </si>
  <si>
    <t>1123</t>
  </si>
  <si>
    <t>Customer_122</t>
  </si>
  <si>
    <t>122 Main Street</t>
  </si>
  <si>
    <t>09-5713197162</t>
  </si>
  <si>
    <t>customer122@example.com</t>
  </si>
  <si>
    <t>1124</t>
  </si>
  <si>
    <t>Customer_123</t>
  </si>
  <si>
    <t>123 Main Street</t>
  </si>
  <si>
    <t>09-9282297032</t>
  </si>
  <si>
    <t>customer123@example.com</t>
  </si>
  <si>
    <t>1125</t>
  </si>
  <si>
    <t>Customer_124</t>
  </si>
  <si>
    <t>124 Main Street</t>
  </si>
  <si>
    <t>09-9871796481</t>
  </si>
  <si>
    <t>customer124@example.com</t>
  </si>
  <si>
    <t>1126</t>
  </si>
  <si>
    <t>Customer_125</t>
  </si>
  <si>
    <t>125 Main Street</t>
  </si>
  <si>
    <t>09-3359705824</t>
  </si>
  <si>
    <t>customer125@example.com</t>
  </si>
  <si>
    <t>1127</t>
  </si>
  <si>
    <t>Customer_126</t>
  </si>
  <si>
    <t>126 Main Street</t>
  </si>
  <si>
    <t>09-7832718561</t>
  </si>
  <si>
    <t>customer126@example.com</t>
  </si>
  <si>
    <t>1128</t>
  </si>
  <si>
    <t>Customer_127</t>
  </si>
  <si>
    <t>127 Main Street</t>
  </si>
  <si>
    <t>09-6860768187</t>
  </si>
  <si>
    <t>customer127@example.com</t>
  </si>
  <si>
    <t>1129</t>
  </si>
  <si>
    <t>Customer_128</t>
  </si>
  <si>
    <t>128 Main Street</t>
  </si>
  <si>
    <t>09-4623580270</t>
  </si>
  <si>
    <t>customer128@example.com</t>
  </si>
  <si>
    <t>1130</t>
  </si>
  <si>
    <t>Customer_129</t>
  </si>
  <si>
    <t>129 Main Street</t>
  </si>
  <si>
    <t>09-6132240107</t>
  </si>
  <si>
    <t>customer129@example.com</t>
  </si>
  <si>
    <t>1131</t>
  </si>
  <si>
    <t>Customer_130</t>
  </si>
  <si>
    <t>130 Main Street</t>
  </si>
  <si>
    <t>09-3416586642</t>
  </si>
  <si>
    <t>customer130@example.com</t>
  </si>
  <si>
    <t>1132</t>
  </si>
  <si>
    <t>Customer_131</t>
  </si>
  <si>
    <t>131 Main Street</t>
  </si>
  <si>
    <t>09-4064920298</t>
  </si>
  <si>
    <t>customer131@example.com</t>
  </si>
  <si>
    <t>1133</t>
  </si>
  <si>
    <t>Customer_132</t>
  </si>
  <si>
    <t>132 Main Street</t>
  </si>
  <si>
    <t>09-7737999399</t>
  </si>
  <si>
    <t>customer132@example.com</t>
  </si>
  <si>
    <t>1134</t>
  </si>
  <si>
    <t>Customer_133</t>
  </si>
  <si>
    <t>133 Main Street</t>
  </si>
  <si>
    <t>09-2855925117</t>
  </si>
  <si>
    <t>customer133@example.com</t>
  </si>
  <si>
    <t>1135</t>
  </si>
  <si>
    <t>Customer_134</t>
  </si>
  <si>
    <t>134 Main Street</t>
  </si>
  <si>
    <t>09-7237216353</t>
  </si>
  <si>
    <t>customer134@example.com</t>
  </si>
  <si>
    <t>1136</t>
  </si>
  <si>
    <t>Customer_135</t>
  </si>
  <si>
    <t>135 Main Street</t>
  </si>
  <si>
    <t>09-1613259639</t>
  </si>
  <si>
    <t>customer135@example.com</t>
  </si>
  <si>
    <t>1137</t>
  </si>
  <si>
    <t>Customer_136</t>
  </si>
  <si>
    <t>136 Main Street</t>
  </si>
  <si>
    <t>09-9382497990</t>
  </si>
  <si>
    <t>customer136@example.com</t>
  </si>
  <si>
    <t>1138</t>
  </si>
  <si>
    <t>Customer_137</t>
  </si>
  <si>
    <t>137 Main Street</t>
  </si>
  <si>
    <t>09-9023420499</t>
  </si>
  <si>
    <t>customer137@example.com</t>
  </si>
  <si>
    <t>1139</t>
  </si>
  <si>
    <t>Customer_138</t>
  </si>
  <si>
    <t>138 Main Street</t>
  </si>
  <si>
    <t>09-9079910168</t>
  </si>
  <si>
    <t>customer138@example.com</t>
  </si>
  <si>
    <t>1140</t>
  </si>
  <si>
    <t>Customer_139</t>
  </si>
  <si>
    <t>139 Main Street</t>
  </si>
  <si>
    <t>09-5652556214</t>
  </si>
  <si>
    <t>customer139@example.com</t>
  </si>
  <si>
    <t>1141</t>
  </si>
  <si>
    <t>Customer_140</t>
  </si>
  <si>
    <t>140 Main Street</t>
  </si>
  <si>
    <t>09-8406919831</t>
  </si>
  <si>
    <t>customer140@example.com</t>
  </si>
  <si>
    <t>1142</t>
  </si>
  <si>
    <t>Customer_141</t>
  </si>
  <si>
    <t>141 Main Street</t>
  </si>
  <si>
    <t>09-6632902445</t>
  </si>
  <si>
    <t>customer141@example.com</t>
  </si>
  <si>
    <t>1143</t>
  </si>
  <si>
    <t>Customer_142</t>
  </si>
  <si>
    <t>142 Main Street</t>
  </si>
  <si>
    <t>09-8657598602</t>
  </si>
  <si>
    <t>customer142@example.com</t>
  </si>
  <si>
    <t>1144</t>
  </si>
  <si>
    <t>Customer_143</t>
  </si>
  <si>
    <t>143 Main Street</t>
  </si>
  <si>
    <t>09-6937205285</t>
  </si>
  <si>
    <t>customer143@example.com</t>
  </si>
  <si>
    <t>1145</t>
  </si>
  <si>
    <t>Customer_144</t>
  </si>
  <si>
    <t>144 Main Street</t>
  </si>
  <si>
    <t>09-2615725786</t>
  </si>
  <si>
    <t>customer144@example.com</t>
  </si>
  <si>
    <t>1146</t>
  </si>
  <si>
    <t>Customer_145</t>
  </si>
  <si>
    <t>145 Main Street</t>
  </si>
  <si>
    <t>09-7553890655</t>
  </si>
  <si>
    <t>customer145@example.com</t>
  </si>
  <si>
    <t>1147</t>
  </si>
  <si>
    <t>Customer_146</t>
  </si>
  <si>
    <t>146 Main Street</t>
  </si>
  <si>
    <t>09-3251656878</t>
  </si>
  <si>
    <t>customer146@example.com</t>
  </si>
  <si>
    <t>1148</t>
  </si>
  <si>
    <t>Customer_147</t>
  </si>
  <si>
    <t>147 Main Street</t>
  </si>
  <si>
    <t>09-8175719219</t>
  </si>
  <si>
    <t>customer147@example.com</t>
  </si>
  <si>
    <t>1149</t>
  </si>
  <si>
    <t>Customer_148</t>
  </si>
  <si>
    <t>148 Main Street</t>
  </si>
  <si>
    <t>09-6452200911</t>
  </si>
  <si>
    <t>customer148@example.com</t>
  </si>
  <si>
    <t>1150</t>
  </si>
  <si>
    <t>Customer_149</t>
  </si>
  <si>
    <t>149 Main Street</t>
  </si>
  <si>
    <t>09-2191951368</t>
  </si>
  <si>
    <t>customer149@example.com</t>
  </si>
  <si>
    <t>1151</t>
  </si>
  <si>
    <t>Customer_150</t>
  </si>
  <si>
    <t>150 Main Street</t>
  </si>
  <si>
    <t>09-5008978875</t>
  </si>
  <si>
    <t>customer150@example.com</t>
  </si>
  <si>
    <t>1152</t>
  </si>
  <si>
    <t>Customer_151</t>
  </si>
  <si>
    <t>151 Main Street</t>
  </si>
  <si>
    <t>09-4107557340</t>
  </si>
  <si>
    <t>customer151@example.com</t>
  </si>
  <si>
    <t>1153</t>
  </si>
  <si>
    <t>Customer_152</t>
  </si>
  <si>
    <t>152 Main Street</t>
  </si>
  <si>
    <t>09-3478997908</t>
  </si>
  <si>
    <t>customer152@example.com</t>
  </si>
  <si>
    <t>1154</t>
  </si>
  <si>
    <t>Customer_153</t>
  </si>
  <si>
    <t>153 Main Street</t>
  </si>
  <si>
    <t>09-8076903764</t>
  </si>
  <si>
    <t>customer153@example.com</t>
  </si>
  <si>
    <t>1155</t>
  </si>
  <si>
    <t>Customer_154</t>
  </si>
  <si>
    <t>154 Main Street</t>
  </si>
  <si>
    <t>09-1125840137</t>
  </si>
  <si>
    <t>customer154@example.com</t>
  </si>
  <si>
    <t>1156</t>
  </si>
  <si>
    <t>Customer_155</t>
  </si>
  <si>
    <t>155 Main Street</t>
  </si>
  <si>
    <t>09-7949699319</t>
  </si>
  <si>
    <t>customer155@example.com</t>
  </si>
  <si>
    <t>1157</t>
  </si>
  <si>
    <t>Customer_156</t>
  </si>
  <si>
    <t>156 Main Street</t>
  </si>
  <si>
    <t>09-3343977024</t>
  </si>
  <si>
    <t>customer156@example.com</t>
  </si>
  <si>
    <t>1158</t>
  </si>
  <si>
    <t>Customer_157</t>
  </si>
  <si>
    <t>157 Main Street</t>
  </si>
  <si>
    <t>09-9939862317</t>
  </si>
  <si>
    <t>customer157@example.com</t>
  </si>
  <si>
    <t>1159</t>
  </si>
  <si>
    <t>Customer_158</t>
  </si>
  <si>
    <t>158 Main Street</t>
  </si>
  <si>
    <t>09-5083417456</t>
  </si>
  <si>
    <t>customer158@example.com</t>
  </si>
  <si>
    <t>1160</t>
  </si>
  <si>
    <t>Customer_159</t>
  </si>
  <si>
    <t>159 Main Street</t>
  </si>
  <si>
    <t>09-2755351234</t>
  </si>
  <si>
    <t>customer159@example.com</t>
  </si>
  <si>
    <t>1161</t>
  </si>
  <si>
    <t>Customer_160</t>
  </si>
  <si>
    <t>160 Main Street</t>
  </si>
  <si>
    <t>09-5521354136</t>
  </si>
  <si>
    <t>customer160@example.com</t>
  </si>
  <si>
    <t>1162</t>
  </si>
  <si>
    <t>Customer_161</t>
  </si>
  <si>
    <t>161 Main Street</t>
  </si>
  <si>
    <t>09-1161345712</t>
  </si>
  <si>
    <t>customer161@example.com</t>
  </si>
  <si>
    <t>1163</t>
  </si>
  <si>
    <t>Customer_162</t>
  </si>
  <si>
    <t>162 Main Street</t>
  </si>
  <si>
    <t>09-4080270858</t>
  </si>
  <si>
    <t>customer162@example.com</t>
  </si>
  <si>
    <t>1164</t>
  </si>
  <si>
    <t>Customer_163</t>
  </si>
  <si>
    <t>163 Main Street</t>
  </si>
  <si>
    <t>09-7606066293</t>
  </si>
  <si>
    <t>customer163@example.com</t>
  </si>
  <si>
    <t>1165</t>
  </si>
  <si>
    <t>Customer_164</t>
  </si>
  <si>
    <t>164 Main Street</t>
  </si>
  <si>
    <t>09-2044211929</t>
  </si>
  <si>
    <t>customer164@example.com</t>
  </si>
  <si>
    <t>1166</t>
  </si>
  <si>
    <t>Customer_165</t>
  </si>
  <si>
    <t>165 Main Street</t>
  </si>
  <si>
    <t>09-8493647334</t>
  </si>
  <si>
    <t>customer165@example.com</t>
  </si>
  <si>
    <t>1167</t>
  </si>
  <si>
    <t>Customer_166</t>
  </si>
  <si>
    <t>166 Main Street</t>
  </si>
  <si>
    <t>09-1815763511</t>
  </si>
  <si>
    <t>customer166@example.com</t>
  </si>
  <si>
    <t>1168</t>
  </si>
  <si>
    <t>Customer_167</t>
  </si>
  <si>
    <t>167 Main Street</t>
  </si>
  <si>
    <t>09-7273710979</t>
  </si>
  <si>
    <t>customer167@example.com</t>
  </si>
  <si>
    <t>1169</t>
  </si>
  <si>
    <t>Customer_168</t>
  </si>
  <si>
    <t>168 Main Street</t>
  </si>
  <si>
    <t>09-2229562653</t>
  </si>
  <si>
    <t>customer168@example.com</t>
  </si>
  <si>
    <t>1170</t>
  </si>
  <si>
    <t>Customer_169</t>
  </si>
  <si>
    <t>169 Main Street</t>
  </si>
  <si>
    <t>09-8836241130</t>
  </si>
  <si>
    <t>customer169@example.com</t>
  </si>
  <si>
    <t>1171</t>
  </si>
  <si>
    <t>Customer_170</t>
  </si>
  <si>
    <t>170 Main Street</t>
  </si>
  <si>
    <t>09-5209091402</t>
  </si>
  <si>
    <t>customer170@example.com</t>
  </si>
  <si>
    <t>1172</t>
  </si>
  <si>
    <t>Customer_171</t>
  </si>
  <si>
    <t>171 Main Street</t>
  </si>
  <si>
    <t>09-8343264860</t>
  </si>
  <si>
    <t>customer171@example.com</t>
  </si>
  <si>
    <t>1173</t>
  </si>
  <si>
    <t>Customer_172</t>
  </si>
  <si>
    <t>172 Main Street</t>
  </si>
  <si>
    <t>09-9751118975</t>
  </si>
  <si>
    <t>customer172@example.com</t>
  </si>
  <si>
    <t>1174</t>
  </si>
  <si>
    <t>Customer_173</t>
  </si>
  <si>
    <t>173 Main Street</t>
  </si>
  <si>
    <t>09-9454295791</t>
  </si>
  <si>
    <t>customer173@example.com</t>
  </si>
  <si>
    <t>1175</t>
  </si>
  <si>
    <t>Customer_174</t>
  </si>
  <si>
    <t>174 Main Street</t>
  </si>
  <si>
    <t>09-7616623335</t>
  </si>
  <si>
    <t>customer174@example.com</t>
  </si>
  <si>
    <t>1176</t>
  </si>
  <si>
    <t>Customer_175</t>
  </si>
  <si>
    <t>175 Main Street</t>
  </si>
  <si>
    <t>09-2967974632</t>
  </si>
  <si>
    <t>customer175@example.com</t>
  </si>
  <si>
    <t>1177</t>
  </si>
  <si>
    <t>Customer_176</t>
  </si>
  <si>
    <t>176 Main Street</t>
  </si>
  <si>
    <t>09-9353784812</t>
  </si>
  <si>
    <t>customer176@example.com</t>
  </si>
  <si>
    <t>1178</t>
  </si>
  <si>
    <t>Customer_177</t>
  </si>
  <si>
    <t>177 Main Street</t>
  </si>
  <si>
    <t>09-3893132214</t>
  </si>
  <si>
    <t>customer177@example.com</t>
  </si>
  <si>
    <t>1179</t>
  </si>
  <si>
    <t>Customer_178</t>
  </si>
  <si>
    <t>178 Main Street</t>
  </si>
  <si>
    <t>09-9868674851</t>
  </si>
  <si>
    <t>customer178@example.com</t>
  </si>
  <si>
    <t>1180</t>
  </si>
  <si>
    <t>Customer_179</t>
  </si>
  <si>
    <t>179 Main Street</t>
  </si>
  <si>
    <t>09-3000276119</t>
  </si>
  <si>
    <t>customer179@example.com</t>
  </si>
  <si>
    <t>1181</t>
  </si>
  <si>
    <t>Customer_180</t>
  </si>
  <si>
    <t>180 Main Street</t>
  </si>
  <si>
    <t>09-7312761484</t>
  </si>
  <si>
    <t>customer180@example.com</t>
  </si>
  <si>
    <t>1182</t>
  </si>
  <si>
    <t>Customer_181</t>
  </si>
  <si>
    <t>181 Main Street</t>
  </si>
  <si>
    <t>09-7795260187</t>
  </si>
  <si>
    <t>customer181@example.com</t>
  </si>
  <si>
    <t>1183</t>
  </si>
  <si>
    <t>Customer_182</t>
  </si>
  <si>
    <t>182 Main Street</t>
  </si>
  <si>
    <t>09-4565694227</t>
  </si>
  <si>
    <t>customer182@example.com</t>
  </si>
  <si>
    <t>1184</t>
  </si>
  <si>
    <t>Customer_183</t>
  </si>
  <si>
    <t>183 Main Street</t>
  </si>
  <si>
    <t>09-8146878091</t>
  </si>
  <si>
    <t>customer183@example.com</t>
  </si>
  <si>
    <t>1185</t>
  </si>
  <si>
    <t>Customer_184</t>
  </si>
  <si>
    <t>184 Main Street</t>
  </si>
  <si>
    <t>09-2453278920</t>
  </si>
  <si>
    <t>customer184@example.com</t>
  </si>
  <si>
    <t>1186</t>
  </si>
  <si>
    <t>Customer_185</t>
  </si>
  <si>
    <t>185 Main Street</t>
  </si>
  <si>
    <t>09-6194111834</t>
  </si>
  <si>
    <t>customer185@example.com</t>
  </si>
  <si>
    <t>1187</t>
  </si>
  <si>
    <t>Customer_186</t>
  </si>
  <si>
    <t>186 Main Street</t>
  </si>
  <si>
    <t>09-1169297228</t>
  </si>
  <si>
    <t>customer186@example.com</t>
  </si>
  <si>
    <t>1188</t>
  </si>
  <si>
    <t>Customer_187</t>
  </si>
  <si>
    <t>187 Main Street</t>
  </si>
  <si>
    <t>09-4554559006</t>
  </si>
  <si>
    <t>customer187@example.com</t>
  </si>
  <si>
    <t>1189</t>
  </si>
  <si>
    <t>Customer_188</t>
  </si>
  <si>
    <t>188 Main Street</t>
  </si>
  <si>
    <t>09-5156946671</t>
  </si>
  <si>
    <t>customer188@example.com</t>
  </si>
  <si>
    <t>1190</t>
  </si>
  <si>
    <t>Customer_189</t>
  </si>
  <si>
    <t>189 Main Street</t>
  </si>
  <si>
    <t>09-9116785514</t>
  </si>
  <si>
    <t>customer189@example.com</t>
  </si>
  <si>
    <t>1191</t>
  </si>
  <si>
    <t>Customer_190</t>
  </si>
  <si>
    <t>190 Main Street</t>
  </si>
  <si>
    <t>09-7874244484</t>
  </si>
  <si>
    <t>customer190@example.com</t>
  </si>
  <si>
    <t>1192</t>
  </si>
  <si>
    <t>Customer_191</t>
  </si>
  <si>
    <t>191 Main Street</t>
  </si>
  <si>
    <t>09-3276557467</t>
  </si>
  <si>
    <t>customer191@example.com</t>
  </si>
  <si>
    <t>1193</t>
  </si>
  <si>
    <t>Customer_192</t>
  </si>
  <si>
    <t>192 Main Street</t>
  </si>
  <si>
    <t>09-9709511000</t>
  </si>
  <si>
    <t>customer192@example.com</t>
  </si>
  <si>
    <t>1194</t>
  </si>
  <si>
    <t>Customer_193</t>
  </si>
  <si>
    <t>193 Main Street</t>
  </si>
  <si>
    <t>09-8484564588</t>
  </si>
  <si>
    <t>customer193@example.com</t>
  </si>
  <si>
    <t>1195</t>
  </si>
  <si>
    <t>Customer_194</t>
  </si>
  <si>
    <t>194 Main Street</t>
  </si>
  <si>
    <t>09-5673535357</t>
  </si>
  <si>
    <t>customer194@example.com</t>
  </si>
  <si>
    <t>1196</t>
  </si>
  <si>
    <t>Customer_195</t>
  </si>
  <si>
    <t>195 Main Street</t>
  </si>
  <si>
    <t>09-3978133997</t>
  </si>
  <si>
    <t>customer195@example.com</t>
  </si>
  <si>
    <t>1197</t>
  </si>
  <si>
    <t>Customer_196</t>
  </si>
  <si>
    <t>196 Main Street</t>
  </si>
  <si>
    <t>09-5254778153</t>
  </si>
  <si>
    <t>customer196@example.com</t>
  </si>
  <si>
    <t>1198</t>
  </si>
  <si>
    <t>Customer_197</t>
  </si>
  <si>
    <t>197 Main Street</t>
  </si>
  <si>
    <t>09-7434674045</t>
  </si>
  <si>
    <t>customer197@example.com</t>
  </si>
  <si>
    <t>1199</t>
  </si>
  <si>
    <t>Customer_198</t>
  </si>
  <si>
    <t>198 Main Street</t>
  </si>
  <si>
    <t>09-3938655600</t>
  </si>
  <si>
    <t>customer198@example.com</t>
  </si>
  <si>
    <t>1200</t>
  </si>
  <si>
    <t>Customer_199</t>
  </si>
  <si>
    <t>199 Main Street</t>
  </si>
  <si>
    <t>09-6169040860</t>
  </si>
  <si>
    <t>customer199@example.com</t>
  </si>
  <si>
    <t>part_2</t>
  </si>
  <si>
    <t>1201</t>
  </si>
  <si>
    <t>Customer_200</t>
  </si>
  <si>
    <t>200 Main Street</t>
  </si>
  <si>
    <t>09-9046024723</t>
  </si>
  <si>
    <t>customer200@example.com</t>
  </si>
  <si>
    <t>1202</t>
  </si>
  <si>
    <t>Customer_201</t>
  </si>
  <si>
    <t>201 Main Street</t>
  </si>
  <si>
    <t>09-7494370996</t>
  </si>
  <si>
    <t>customer201@example.com</t>
  </si>
  <si>
    <t>1203</t>
  </si>
  <si>
    <t>Customer_202</t>
  </si>
  <si>
    <t>202 Main Street</t>
  </si>
  <si>
    <t>09-5040233576</t>
  </si>
  <si>
    <t>customer202@example.com</t>
  </si>
  <si>
    <t>1204</t>
  </si>
  <si>
    <t>Customer_203</t>
  </si>
  <si>
    <t>203 Main Street</t>
  </si>
  <si>
    <t>09-9539986553</t>
  </si>
  <si>
    <t>customer203@example.com</t>
  </si>
  <si>
    <t>1205</t>
  </si>
  <si>
    <t>Customer_204</t>
  </si>
  <si>
    <t>204 Main Street</t>
  </si>
  <si>
    <t>09-6421426917</t>
  </si>
  <si>
    <t>customer204@example.com</t>
  </si>
  <si>
    <t>1206</t>
  </si>
  <si>
    <t>Customer_205</t>
  </si>
  <si>
    <t>205 Main Street</t>
  </si>
  <si>
    <t>09-1673891645</t>
  </si>
  <si>
    <t>customer205@example.com</t>
  </si>
  <si>
    <t>1207</t>
  </si>
  <si>
    <t>Customer_206</t>
  </si>
  <si>
    <t>206 Main Street</t>
  </si>
  <si>
    <t>09-5069761233</t>
  </si>
  <si>
    <t>customer206@example.com</t>
  </si>
  <si>
    <t>1208</t>
  </si>
  <si>
    <t>Customer_207</t>
  </si>
  <si>
    <t>207 Main Street</t>
  </si>
  <si>
    <t>09-2152284767</t>
  </si>
  <si>
    <t>customer207@example.com</t>
  </si>
  <si>
    <t>1209</t>
  </si>
  <si>
    <t>Customer_208</t>
  </si>
  <si>
    <t>208 Main Street</t>
  </si>
  <si>
    <t>09-7832453465</t>
  </si>
  <si>
    <t>customer208@example.com</t>
  </si>
  <si>
    <t>1210</t>
  </si>
  <si>
    <t>Customer_209</t>
  </si>
  <si>
    <t>209 Main Street</t>
  </si>
  <si>
    <t>09-9081562295</t>
  </si>
  <si>
    <t>customer209@example.com</t>
  </si>
  <si>
    <t>1211</t>
  </si>
  <si>
    <t>Customer_210</t>
  </si>
  <si>
    <t>210 Main Street</t>
  </si>
  <si>
    <t>09-3212733771</t>
  </si>
  <si>
    <t>customer210@example.com</t>
  </si>
  <si>
    <t>1212</t>
  </si>
  <si>
    <t>Customer_211</t>
  </si>
  <si>
    <t>211 Main Street</t>
  </si>
  <si>
    <t>09-4327107675</t>
  </si>
  <si>
    <t>customer211@example.com</t>
  </si>
  <si>
    <t>1213</t>
  </si>
  <si>
    <t>Customer_212</t>
  </si>
  <si>
    <t>212 Main Street</t>
  </si>
  <si>
    <t>09-7709360634</t>
  </si>
  <si>
    <t>customer212@example.com</t>
  </si>
  <si>
    <t>1214</t>
  </si>
  <si>
    <t>Customer_213</t>
  </si>
  <si>
    <t>213 Main Street</t>
  </si>
  <si>
    <t>09-5836724410</t>
  </si>
  <si>
    <t>customer213@example.com</t>
  </si>
  <si>
    <t>1215</t>
  </si>
  <si>
    <t>Customer_214</t>
  </si>
  <si>
    <t>214 Main Street</t>
  </si>
  <si>
    <t>09-3274329551</t>
  </si>
  <si>
    <t>customer214@example.com</t>
  </si>
  <si>
    <t>1216</t>
  </si>
  <si>
    <t>Customer_215</t>
  </si>
  <si>
    <t>215 Main Street</t>
  </si>
  <si>
    <t>09-6449718829</t>
  </si>
  <si>
    <t>customer215@example.com</t>
  </si>
  <si>
    <t>1217</t>
  </si>
  <si>
    <t>Customer_216</t>
  </si>
  <si>
    <t>216 Main Street</t>
  </si>
  <si>
    <t>09-5385320127</t>
  </si>
  <si>
    <t>customer216@example.com</t>
  </si>
  <si>
    <t>1218</t>
  </si>
  <si>
    <t>Customer_217</t>
  </si>
  <si>
    <t>217 Main Street</t>
  </si>
  <si>
    <t>09-7851661862</t>
  </si>
  <si>
    <t>customer217@example.com</t>
  </si>
  <si>
    <t>1219</t>
  </si>
  <si>
    <t>Customer_218</t>
  </si>
  <si>
    <t>218 Main Street</t>
  </si>
  <si>
    <t>09-3315819697</t>
  </si>
  <si>
    <t>customer218@example.com</t>
  </si>
  <si>
    <t>1220</t>
  </si>
  <si>
    <t>Customer_219</t>
  </si>
  <si>
    <t>219 Main Street</t>
  </si>
  <si>
    <t>09-9455994698</t>
  </si>
  <si>
    <t>customer219@example.com</t>
  </si>
  <si>
    <t>1221</t>
  </si>
  <si>
    <t>Customer_220</t>
  </si>
  <si>
    <t>220 Main Street</t>
  </si>
  <si>
    <t>09-7374646887</t>
  </si>
  <si>
    <t>customer220@example.com</t>
  </si>
  <si>
    <t>1222</t>
  </si>
  <si>
    <t>Customer_221</t>
  </si>
  <si>
    <t>221 Main Street</t>
  </si>
  <si>
    <t>09-1273166110</t>
  </si>
  <si>
    <t>customer221@example.com</t>
  </si>
  <si>
    <t>1223</t>
  </si>
  <si>
    <t>Customer_222</t>
  </si>
  <si>
    <t>222 Main Street</t>
  </si>
  <si>
    <t>09-9576402374</t>
  </si>
  <si>
    <t>customer222@example.com</t>
  </si>
  <si>
    <t>1224</t>
  </si>
  <si>
    <t>Customer_223</t>
  </si>
  <si>
    <t>223 Main Street</t>
  </si>
  <si>
    <t>09-7143277168</t>
  </si>
  <si>
    <t>customer223@example.com</t>
  </si>
  <si>
    <t>1225</t>
  </si>
  <si>
    <t>Customer_224</t>
  </si>
  <si>
    <t>224 Main Street</t>
  </si>
  <si>
    <t>09-6670639933</t>
  </si>
  <si>
    <t>customer224@example.com</t>
  </si>
  <si>
    <t>1226</t>
  </si>
  <si>
    <t>Customer_225</t>
  </si>
  <si>
    <t>225 Main Street</t>
  </si>
  <si>
    <t>09-7938214360</t>
  </si>
  <si>
    <t>customer225@example.com</t>
  </si>
  <si>
    <t>1227</t>
  </si>
  <si>
    <t>Customer_226</t>
  </si>
  <si>
    <t>226 Main Street</t>
  </si>
  <si>
    <t>09-2742530178</t>
  </si>
  <si>
    <t>customer226@example.com</t>
  </si>
  <si>
    <t>1228</t>
  </si>
  <si>
    <t>Customer_227</t>
  </si>
  <si>
    <t>227 Main Street</t>
  </si>
  <si>
    <t>09-9766381989</t>
  </si>
  <si>
    <t>customer227@example.com</t>
  </si>
  <si>
    <t>1229</t>
  </si>
  <si>
    <t>Customer_228</t>
  </si>
  <si>
    <t>228 Main Street</t>
  </si>
  <si>
    <t>09-2139147819</t>
  </si>
  <si>
    <t>customer228@example.com</t>
  </si>
  <si>
    <t>1230</t>
  </si>
  <si>
    <t>Customer_229</t>
  </si>
  <si>
    <t>229 Main Street</t>
  </si>
  <si>
    <t>09-9369991440</t>
  </si>
  <si>
    <t>customer229@example.com</t>
  </si>
  <si>
    <t>1231</t>
  </si>
  <si>
    <t>Customer_230</t>
  </si>
  <si>
    <t>230 Main Street</t>
  </si>
  <si>
    <t>09-3311212139</t>
  </si>
  <si>
    <t>customer230@example.com</t>
  </si>
  <si>
    <t>1232</t>
  </si>
  <si>
    <t>Customer_231</t>
  </si>
  <si>
    <t>231 Main Street</t>
  </si>
  <si>
    <t>09-9892944826</t>
  </si>
  <si>
    <t>customer231@example.com</t>
  </si>
  <si>
    <t>1233</t>
  </si>
  <si>
    <t>Customer_232</t>
  </si>
  <si>
    <t>232 Main Street</t>
  </si>
  <si>
    <t>09-9306608442</t>
  </si>
  <si>
    <t>customer232@example.com</t>
  </si>
  <si>
    <t>1234</t>
  </si>
  <si>
    <t>Customer_233</t>
  </si>
  <si>
    <t>233 Main Street</t>
  </si>
  <si>
    <t>09-4291453667</t>
  </si>
  <si>
    <t>customer233@example.com</t>
  </si>
  <si>
    <t>1235</t>
  </si>
  <si>
    <t>Customer_234</t>
  </si>
  <si>
    <t>234 Main Street</t>
  </si>
  <si>
    <t>09-9456551802</t>
  </si>
  <si>
    <t>customer234@example.com</t>
  </si>
  <si>
    <t>1236</t>
  </si>
  <si>
    <t>Customer_235</t>
  </si>
  <si>
    <t>235 Main Street</t>
  </si>
  <si>
    <t>09-4066426045</t>
  </si>
  <si>
    <t>customer235@example.com</t>
  </si>
  <si>
    <t>1237</t>
  </si>
  <si>
    <t>Customer_236</t>
  </si>
  <si>
    <t>236 Main Street</t>
  </si>
  <si>
    <t>09-1502787815</t>
  </si>
  <si>
    <t>customer236@example.com</t>
  </si>
  <si>
    <t>1238</t>
  </si>
  <si>
    <t>Customer_237</t>
  </si>
  <si>
    <t>237 Main Street</t>
  </si>
  <si>
    <t>09-3673940978</t>
  </si>
  <si>
    <t>customer237@example.com</t>
  </si>
  <si>
    <t>1239</t>
  </si>
  <si>
    <t>Customer_238</t>
  </si>
  <si>
    <t>238 Main Street</t>
  </si>
  <si>
    <t>09-3593270155</t>
  </si>
  <si>
    <t>customer238@example.com</t>
  </si>
  <si>
    <t>1240</t>
  </si>
  <si>
    <t>Customer_239</t>
  </si>
  <si>
    <t>239 Main Street</t>
  </si>
  <si>
    <t>09-2283878025</t>
  </si>
  <si>
    <t>customer239@example.com</t>
  </si>
  <si>
    <t>1241</t>
  </si>
  <si>
    <t>Customer_240</t>
  </si>
  <si>
    <t>240 Main Street</t>
  </si>
  <si>
    <t>09-5149030563</t>
  </si>
  <si>
    <t>customer240@example.com</t>
  </si>
  <si>
    <t>1242</t>
  </si>
  <si>
    <t>Customer_241</t>
  </si>
  <si>
    <t>241 Main Street</t>
  </si>
  <si>
    <t>09-1561070372</t>
  </si>
  <si>
    <t>customer241@example.com</t>
  </si>
  <si>
    <t>1243</t>
  </si>
  <si>
    <t>Customer_242</t>
  </si>
  <si>
    <t>242 Main Street</t>
  </si>
  <si>
    <t>09-9700912152</t>
  </si>
  <si>
    <t>customer242@example.com</t>
  </si>
  <si>
    <t>1244</t>
  </si>
  <si>
    <t>Customer_243</t>
  </si>
  <si>
    <t>243 Main Street</t>
  </si>
  <si>
    <t>09-8647065296</t>
  </si>
  <si>
    <t>customer243@example.com</t>
  </si>
  <si>
    <t>1245</t>
  </si>
  <si>
    <t>Customer_244</t>
  </si>
  <si>
    <t>244 Main Street</t>
  </si>
  <si>
    <t>09-1864041053</t>
  </si>
  <si>
    <t>customer244@example.com</t>
  </si>
  <si>
    <t>1246</t>
  </si>
  <si>
    <t>Customer_245</t>
  </si>
  <si>
    <t>245 Main Street</t>
  </si>
  <si>
    <t>09-9933804256</t>
  </si>
  <si>
    <t>customer245@example.com</t>
  </si>
  <si>
    <t>1247</t>
  </si>
  <si>
    <t>Customer_246</t>
  </si>
  <si>
    <t>246 Main Street</t>
  </si>
  <si>
    <t>09-1364067851</t>
  </si>
  <si>
    <t>customer246@example.com</t>
  </si>
  <si>
    <t>1248</t>
  </si>
  <si>
    <t>Customer_247</t>
  </si>
  <si>
    <t>247 Main Street</t>
  </si>
  <si>
    <t>09-4670115862</t>
  </si>
  <si>
    <t>customer247@example.com</t>
  </si>
  <si>
    <t>1249</t>
  </si>
  <si>
    <t>Customer_248</t>
  </si>
  <si>
    <t>248 Main Street</t>
  </si>
  <si>
    <t>09-1224767910</t>
  </si>
  <si>
    <t>customer248@example.com</t>
  </si>
  <si>
    <t>1250</t>
  </si>
  <si>
    <t>Customer_249</t>
  </si>
  <si>
    <t>249 Main Street</t>
  </si>
  <si>
    <t>09-4631441291</t>
  </si>
  <si>
    <t>customer249@example.com</t>
  </si>
  <si>
    <t>1251</t>
  </si>
  <si>
    <t>Customer_250</t>
  </si>
  <si>
    <t>250 Main Street</t>
  </si>
  <si>
    <t>09-8726998982</t>
  </si>
  <si>
    <t>customer250@example.com</t>
  </si>
  <si>
    <t>1252</t>
  </si>
  <si>
    <t>Customer_251</t>
  </si>
  <si>
    <t>251 Main Street</t>
  </si>
  <si>
    <t>09-2000305791</t>
  </si>
  <si>
    <t>customer251@example.com</t>
  </si>
  <si>
    <t>1253</t>
  </si>
  <si>
    <t>Customer_252</t>
  </si>
  <si>
    <t>252 Main Street</t>
  </si>
  <si>
    <t>09-8925631884</t>
  </si>
  <si>
    <t>customer252@example.com</t>
  </si>
  <si>
    <t>1254</t>
  </si>
  <si>
    <t>Customer_253</t>
  </si>
  <si>
    <t>253 Main Street</t>
  </si>
  <si>
    <t>09-1668694602</t>
  </si>
  <si>
    <t>customer253@example.com</t>
  </si>
  <si>
    <t>1255</t>
  </si>
  <si>
    <t>Customer_254</t>
  </si>
  <si>
    <t>254 Main Street</t>
  </si>
  <si>
    <t>09-6264189286</t>
  </si>
  <si>
    <t>customer254@example.com</t>
  </si>
  <si>
    <t>1256</t>
  </si>
  <si>
    <t>Customer_255</t>
  </si>
  <si>
    <t>255 Main Street</t>
  </si>
  <si>
    <t>09-4403932353</t>
  </si>
  <si>
    <t>customer255@example.com</t>
  </si>
  <si>
    <t>1257</t>
  </si>
  <si>
    <t>Customer_256</t>
  </si>
  <si>
    <t>256 Main Street</t>
  </si>
  <si>
    <t>09-1802760719</t>
  </si>
  <si>
    <t>customer256@example.com</t>
  </si>
  <si>
    <t>1258</t>
  </si>
  <si>
    <t>Customer_257</t>
  </si>
  <si>
    <t>257 Main Street</t>
  </si>
  <si>
    <t>09-9876236364</t>
  </si>
  <si>
    <t>customer257@example.com</t>
  </si>
  <si>
    <t>1259</t>
  </si>
  <si>
    <t>Customer_258</t>
  </si>
  <si>
    <t>258 Main Street</t>
  </si>
  <si>
    <t>09-5288786000</t>
  </si>
  <si>
    <t>customer258@example.com</t>
  </si>
  <si>
    <t>1260</t>
  </si>
  <si>
    <t>Customer_259</t>
  </si>
  <si>
    <t>259 Main Street</t>
  </si>
  <si>
    <t>09-1106589099</t>
  </si>
  <si>
    <t>customer259@example.com</t>
  </si>
  <si>
    <t>1261</t>
  </si>
  <si>
    <t>Customer_260</t>
  </si>
  <si>
    <t>260 Main Street</t>
  </si>
  <si>
    <t>09-3382076865</t>
  </si>
  <si>
    <t>customer260@example.com</t>
  </si>
  <si>
    <t>1262</t>
  </si>
  <si>
    <t>Customer_261</t>
  </si>
  <si>
    <t>261 Main Street</t>
  </si>
  <si>
    <t>09-4872476669</t>
  </si>
  <si>
    <t>customer261@example.com</t>
  </si>
  <si>
    <t>1263</t>
  </si>
  <si>
    <t>Customer_262</t>
  </si>
  <si>
    <t>262 Main Street</t>
  </si>
  <si>
    <t>09-5334043708</t>
  </si>
  <si>
    <t>customer262@example.com</t>
  </si>
  <si>
    <t>1264</t>
  </si>
  <si>
    <t>Customer_263</t>
  </si>
  <si>
    <t>263 Main Street</t>
  </si>
  <si>
    <t>09-5618860102</t>
  </si>
  <si>
    <t>customer263@example.com</t>
  </si>
  <si>
    <t>1265</t>
  </si>
  <si>
    <t>Customer_264</t>
  </si>
  <si>
    <t>264 Main Street</t>
  </si>
  <si>
    <t>09-2075282534</t>
  </si>
  <si>
    <t>customer264@example.com</t>
  </si>
  <si>
    <t>1266</t>
  </si>
  <si>
    <t>Customer_265</t>
  </si>
  <si>
    <t>265 Main Street</t>
  </si>
  <si>
    <t>09-7901896978</t>
  </si>
  <si>
    <t>customer265@example.com</t>
  </si>
  <si>
    <t>1267</t>
  </si>
  <si>
    <t>Customer_266</t>
  </si>
  <si>
    <t>266 Main Street</t>
  </si>
  <si>
    <t>09-8752273520</t>
  </si>
  <si>
    <t>customer266@example.com</t>
  </si>
  <si>
    <t>1268</t>
  </si>
  <si>
    <t>Customer_267</t>
  </si>
  <si>
    <t>267 Main Street</t>
  </si>
  <si>
    <t>09-5154642596</t>
  </si>
  <si>
    <t>customer267@example.com</t>
  </si>
  <si>
    <t>1269</t>
  </si>
  <si>
    <t>Customer_268</t>
  </si>
  <si>
    <t>268 Main Street</t>
  </si>
  <si>
    <t>09-2153623643</t>
  </si>
  <si>
    <t>customer268@example.com</t>
  </si>
  <si>
    <t>1270</t>
  </si>
  <si>
    <t>Customer_269</t>
  </si>
  <si>
    <t>269 Main Street</t>
  </si>
  <si>
    <t>09-7420228550</t>
  </si>
  <si>
    <t>customer269@example.com</t>
  </si>
  <si>
    <t>1271</t>
  </si>
  <si>
    <t>Customer_270</t>
  </si>
  <si>
    <t>270 Main Street</t>
  </si>
  <si>
    <t>09-1369865880</t>
  </si>
  <si>
    <t>customer270@example.com</t>
  </si>
  <si>
    <t>1272</t>
  </si>
  <si>
    <t>Customer_271</t>
  </si>
  <si>
    <t>271 Main Street</t>
  </si>
  <si>
    <t>09-3401473662</t>
  </si>
  <si>
    <t>customer271@example.com</t>
  </si>
  <si>
    <t>1273</t>
  </si>
  <si>
    <t>Customer_272</t>
  </si>
  <si>
    <t>272 Main Street</t>
  </si>
  <si>
    <t>09-3159438450</t>
  </si>
  <si>
    <t>customer272@example.com</t>
  </si>
  <si>
    <t>1274</t>
  </si>
  <si>
    <t>Customer_273</t>
  </si>
  <si>
    <t>273 Main Street</t>
  </si>
  <si>
    <t>09-5915317265</t>
  </si>
  <si>
    <t>customer273@example.com</t>
  </si>
  <si>
    <t>1275</t>
  </si>
  <si>
    <t>Customer_274</t>
  </si>
  <si>
    <t>274 Main Street</t>
  </si>
  <si>
    <t>09-7193627227</t>
  </si>
  <si>
    <t>customer274@example.com</t>
  </si>
  <si>
    <t>1276</t>
  </si>
  <si>
    <t>Customer_275</t>
  </si>
  <si>
    <t>275 Main Street</t>
  </si>
  <si>
    <t>09-3241246540</t>
  </si>
  <si>
    <t>customer275@example.com</t>
  </si>
  <si>
    <t>1277</t>
  </si>
  <si>
    <t>Customer_276</t>
  </si>
  <si>
    <t>276 Main Street</t>
  </si>
  <si>
    <t>09-3515366227</t>
  </si>
  <si>
    <t>customer276@example.com</t>
  </si>
  <si>
    <t>1278</t>
  </si>
  <si>
    <t>Customer_277</t>
  </si>
  <si>
    <t>277 Main Street</t>
  </si>
  <si>
    <t>09-1036488243</t>
  </si>
  <si>
    <t>customer277@example.com</t>
  </si>
  <si>
    <t>1279</t>
  </si>
  <si>
    <t>Customer_278</t>
  </si>
  <si>
    <t>278 Main Street</t>
  </si>
  <si>
    <t>09-4062373069</t>
  </si>
  <si>
    <t>customer278@example.com</t>
  </si>
  <si>
    <t>1280</t>
  </si>
  <si>
    <t>Customer_279</t>
  </si>
  <si>
    <t>279 Main Street</t>
  </si>
  <si>
    <t>09-1227358134</t>
  </si>
  <si>
    <t>customer279@example.com</t>
  </si>
  <si>
    <t>1281</t>
  </si>
  <si>
    <t>Customer_280</t>
  </si>
  <si>
    <t>280 Main Street</t>
  </si>
  <si>
    <t>09-8537377884</t>
  </si>
  <si>
    <t>customer280@example.com</t>
  </si>
  <si>
    <t>1282</t>
  </si>
  <si>
    <t>Customer_281</t>
  </si>
  <si>
    <t>281 Main Street</t>
  </si>
  <si>
    <t>09-6326410548</t>
  </si>
  <si>
    <t>customer281@example.com</t>
  </si>
  <si>
    <t>1283</t>
  </si>
  <si>
    <t>Customer_282</t>
  </si>
  <si>
    <t>282 Main Street</t>
  </si>
  <si>
    <t>09-2389527637</t>
  </si>
  <si>
    <t>customer282@example.com</t>
  </si>
  <si>
    <t>1284</t>
  </si>
  <si>
    <t>Customer_283</t>
  </si>
  <si>
    <t>283 Main Street</t>
  </si>
  <si>
    <t>09-1789470360</t>
  </si>
  <si>
    <t>customer283@example.com</t>
  </si>
  <si>
    <t>1285</t>
  </si>
  <si>
    <t>Customer_284</t>
  </si>
  <si>
    <t>284 Main Street</t>
  </si>
  <si>
    <t>09-7772889078</t>
  </si>
  <si>
    <t>customer284@example.com</t>
  </si>
  <si>
    <t>1286</t>
  </si>
  <si>
    <t>Customer_285</t>
  </si>
  <si>
    <t>285 Main Street</t>
  </si>
  <si>
    <t>09-5960006020</t>
  </si>
  <si>
    <t>customer285@example.com</t>
  </si>
  <si>
    <t>1287</t>
  </si>
  <si>
    <t>Customer_286</t>
  </si>
  <si>
    <t>286 Main Street</t>
  </si>
  <si>
    <t>09-8288615411</t>
  </si>
  <si>
    <t>customer286@example.com</t>
  </si>
  <si>
    <t>1288</t>
  </si>
  <si>
    <t>Customer_287</t>
  </si>
  <si>
    <t>287 Main Street</t>
  </si>
  <si>
    <t>09-3405679820</t>
  </si>
  <si>
    <t>customer287@example.com</t>
  </si>
  <si>
    <t>1289</t>
  </si>
  <si>
    <t>Customer_288</t>
  </si>
  <si>
    <t>288 Main Street</t>
  </si>
  <si>
    <t>09-6954811364</t>
  </si>
  <si>
    <t>customer288@example.com</t>
  </si>
  <si>
    <t>1290</t>
  </si>
  <si>
    <t>Customer_289</t>
  </si>
  <si>
    <t>289 Main Street</t>
  </si>
  <si>
    <t>09-7709215158</t>
  </si>
  <si>
    <t>customer289@example.com</t>
  </si>
  <si>
    <t>1291</t>
  </si>
  <si>
    <t>Customer_290</t>
  </si>
  <si>
    <t>290 Main Street</t>
  </si>
  <si>
    <t>09-9615123411</t>
  </si>
  <si>
    <t>customer290@example.com</t>
  </si>
  <si>
    <t>1292</t>
  </si>
  <si>
    <t>Customer_291</t>
  </si>
  <si>
    <t>291 Main Street</t>
  </si>
  <si>
    <t>09-1337197325</t>
  </si>
  <si>
    <t>customer291@example.com</t>
  </si>
  <si>
    <t>1293</t>
  </si>
  <si>
    <t>Customer_292</t>
  </si>
  <si>
    <t>292 Main Street</t>
  </si>
  <si>
    <t>09-1334487700</t>
  </si>
  <si>
    <t>customer292@example.com</t>
  </si>
  <si>
    <t>1294</t>
  </si>
  <si>
    <t>Customer_293</t>
  </si>
  <si>
    <t>293 Main Street</t>
  </si>
  <si>
    <t>09-8330665615</t>
  </si>
  <si>
    <t>customer293@example.com</t>
  </si>
  <si>
    <t>1295</t>
  </si>
  <si>
    <t>Customer_294</t>
  </si>
  <si>
    <t>294 Main Street</t>
  </si>
  <si>
    <t>09-9246501135</t>
  </si>
  <si>
    <t>customer294@example.com</t>
  </si>
  <si>
    <t>1296</t>
  </si>
  <si>
    <t>Customer_295</t>
  </si>
  <si>
    <t>295 Main Street</t>
  </si>
  <si>
    <t>09-2591248603</t>
  </si>
  <si>
    <t>customer295@example.com</t>
  </si>
  <si>
    <t>1297</t>
  </si>
  <si>
    <t>Customer_296</t>
  </si>
  <si>
    <t>296 Main Street</t>
  </si>
  <si>
    <t>09-8471367246</t>
  </si>
  <si>
    <t>customer296@example.com</t>
  </si>
  <si>
    <t>1298</t>
  </si>
  <si>
    <t>Customer_297</t>
  </si>
  <si>
    <t>297 Main Street</t>
  </si>
  <si>
    <t>09-5666996347</t>
  </si>
  <si>
    <t>customer297@example.com</t>
  </si>
  <si>
    <t>1299</t>
  </si>
  <si>
    <t>Customer_298</t>
  </si>
  <si>
    <t>298 Main Street</t>
  </si>
  <si>
    <t>09-8168962513</t>
  </si>
  <si>
    <t>customer298@example.com</t>
  </si>
  <si>
    <t>1300</t>
  </si>
  <si>
    <t>Customer_299</t>
  </si>
  <si>
    <t>299 Main Street</t>
  </si>
  <si>
    <t>09-7057208365</t>
  </si>
  <si>
    <t>customer299@example.com</t>
  </si>
  <si>
    <t>1301</t>
  </si>
  <si>
    <t>Customer_300</t>
  </si>
  <si>
    <t>300 Main Street</t>
  </si>
  <si>
    <t>09-3021645402</t>
  </si>
  <si>
    <t>customer300@example.com</t>
  </si>
  <si>
    <t>1302</t>
  </si>
  <si>
    <t>Customer_301</t>
  </si>
  <si>
    <t>301 Main Street</t>
  </si>
  <si>
    <t>09-1211090720</t>
  </si>
  <si>
    <t>customer301@example.com</t>
  </si>
  <si>
    <t>1303</t>
  </si>
  <si>
    <t>Customer_302</t>
  </si>
  <si>
    <t>302 Main Street</t>
  </si>
  <si>
    <t>09-1820605657</t>
  </si>
  <si>
    <t>customer302@example.com</t>
  </si>
  <si>
    <t>1304</t>
  </si>
  <si>
    <t>Customer_303</t>
  </si>
  <si>
    <t>303 Main Street</t>
  </si>
  <si>
    <t>09-4395230106</t>
  </si>
  <si>
    <t>customer303@example.com</t>
  </si>
  <si>
    <t>1305</t>
  </si>
  <si>
    <t>Customer_304</t>
  </si>
  <si>
    <t>304 Main Street</t>
  </si>
  <si>
    <t>09-2949738367</t>
  </si>
  <si>
    <t>customer304@example.com</t>
  </si>
  <si>
    <t>1306</t>
  </si>
  <si>
    <t>Customer_305</t>
  </si>
  <si>
    <t>305 Main Street</t>
  </si>
  <si>
    <t>09-6590596759</t>
  </si>
  <si>
    <t>customer305@example.com</t>
  </si>
  <si>
    <t>1307</t>
  </si>
  <si>
    <t>Customer_306</t>
  </si>
  <si>
    <t>306 Main Street</t>
  </si>
  <si>
    <t>09-4216926301</t>
  </si>
  <si>
    <t>customer306@example.com</t>
  </si>
  <si>
    <t>1308</t>
  </si>
  <si>
    <t>Customer_307</t>
  </si>
  <si>
    <t>307 Main Street</t>
  </si>
  <si>
    <t>09-3561491000</t>
  </si>
  <si>
    <t>customer307@example.com</t>
  </si>
  <si>
    <t>1309</t>
  </si>
  <si>
    <t>Customer_308</t>
  </si>
  <si>
    <t>308 Main Street</t>
  </si>
  <si>
    <t>09-3247497336</t>
  </si>
  <si>
    <t>customer308@example.com</t>
  </si>
  <si>
    <t>1310</t>
  </si>
  <si>
    <t>Customer_309</t>
  </si>
  <si>
    <t>309 Main Street</t>
  </si>
  <si>
    <t>09-5796395721</t>
  </si>
  <si>
    <t>customer309@example.com</t>
  </si>
  <si>
    <t>1311</t>
  </si>
  <si>
    <t>Customer_310</t>
  </si>
  <si>
    <t>310 Main Street</t>
  </si>
  <si>
    <t>09-5849297770</t>
  </si>
  <si>
    <t>customer310@example.com</t>
  </si>
  <si>
    <t>1312</t>
  </si>
  <si>
    <t>Customer_311</t>
  </si>
  <si>
    <t>311 Main Street</t>
  </si>
  <si>
    <t>09-2064346348</t>
  </si>
  <si>
    <t>customer311@example.com</t>
  </si>
  <si>
    <t>1313</t>
  </si>
  <si>
    <t>Customer_312</t>
  </si>
  <si>
    <t>312 Main Street</t>
  </si>
  <si>
    <t>09-1156082309</t>
  </si>
  <si>
    <t>customer312@example.com</t>
  </si>
  <si>
    <t>1314</t>
  </si>
  <si>
    <t>Customer_313</t>
  </si>
  <si>
    <t>313 Main Street</t>
  </si>
  <si>
    <t>09-1437430661</t>
  </si>
  <si>
    <t>customer313@example.com</t>
  </si>
  <si>
    <t>1315</t>
  </si>
  <si>
    <t>Customer_314</t>
  </si>
  <si>
    <t>314 Main Street</t>
  </si>
  <si>
    <t>09-8423824917</t>
  </si>
  <si>
    <t>customer314@example.com</t>
  </si>
  <si>
    <t>1316</t>
  </si>
  <si>
    <t>Customer_315</t>
  </si>
  <si>
    <t>315 Main Street</t>
  </si>
  <si>
    <t>09-1857574999</t>
  </si>
  <si>
    <t>customer315@example.com</t>
  </si>
  <si>
    <t>1317</t>
  </si>
  <si>
    <t>Customer_316</t>
  </si>
  <si>
    <t>316 Main Street</t>
  </si>
  <si>
    <t>09-2594596476</t>
  </si>
  <si>
    <t>customer316@example.com</t>
  </si>
  <si>
    <t>1318</t>
  </si>
  <si>
    <t>Customer_317</t>
  </si>
  <si>
    <t>317 Main Street</t>
  </si>
  <si>
    <t>09-7040297724</t>
  </si>
  <si>
    <t>customer317@example.com</t>
  </si>
  <si>
    <t>1319</t>
  </si>
  <si>
    <t>Customer_318</t>
  </si>
  <si>
    <t>318 Main Street</t>
  </si>
  <si>
    <t>09-7378339573</t>
  </si>
  <si>
    <t>customer318@example.com</t>
  </si>
  <si>
    <t>1320</t>
  </si>
  <si>
    <t>Customer_319</t>
  </si>
  <si>
    <t>319 Main Street</t>
  </si>
  <si>
    <t>09-4514832187</t>
  </si>
  <si>
    <t>customer319@example.com</t>
  </si>
  <si>
    <t>1321</t>
  </si>
  <si>
    <t>Customer_320</t>
  </si>
  <si>
    <t>320 Main Street</t>
  </si>
  <si>
    <t>09-6032319523</t>
  </si>
  <si>
    <t>customer320@example.com</t>
  </si>
  <si>
    <t>1322</t>
  </si>
  <si>
    <t>Customer_321</t>
  </si>
  <si>
    <t>321 Main Street</t>
  </si>
  <si>
    <t>09-8764576971</t>
  </si>
  <si>
    <t>customer321@example.com</t>
  </si>
  <si>
    <t>1323</t>
  </si>
  <si>
    <t>Customer_322</t>
  </si>
  <si>
    <t>322 Main Street</t>
  </si>
  <si>
    <t>09-8270857482</t>
  </si>
  <si>
    <t>customer322@example.com</t>
  </si>
  <si>
    <t>1324</t>
  </si>
  <si>
    <t>Customer_323</t>
  </si>
  <si>
    <t>323 Main Street</t>
  </si>
  <si>
    <t>09-8299416614</t>
  </si>
  <si>
    <t>customer323@example.com</t>
  </si>
  <si>
    <t>1325</t>
  </si>
  <si>
    <t>Customer_324</t>
  </si>
  <si>
    <t>324 Main Street</t>
  </si>
  <si>
    <t>09-3253450385</t>
  </si>
  <si>
    <t>customer324@example.com</t>
  </si>
  <si>
    <t>1326</t>
  </si>
  <si>
    <t>Customer_325</t>
  </si>
  <si>
    <t>325 Main Street</t>
  </si>
  <si>
    <t>09-3746093881</t>
  </si>
  <si>
    <t>customer325@example.com</t>
  </si>
  <si>
    <t>1327</t>
  </si>
  <si>
    <t>Customer_326</t>
  </si>
  <si>
    <t>326 Main Street</t>
  </si>
  <si>
    <t>09-4894962303</t>
  </si>
  <si>
    <t>customer326@example.com</t>
  </si>
  <si>
    <t>1328</t>
  </si>
  <si>
    <t>Customer_327</t>
  </si>
  <si>
    <t>327 Main Street</t>
  </si>
  <si>
    <t>09-1366800872</t>
  </si>
  <si>
    <t>customer327@example.com</t>
  </si>
  <si>
    <t>1329</t>
  </si>
  <si>
    <t>Customer_328</t>
  </si>
  <si>
    <t>328 Main Street</t>
  </si>
  <si>
    <t>09-7226860731</t>
  </si>
  <si>
    <t>customer328@example.com</t>
  </si>
  <si>
    <t>1330</t>
  </si>
  <si>
    <t>Customer_329</t>
  </si>
  <si>
    <t>329 Main Street</t>
  </si>
  <si>
    <t>09-8543491813</t>
  </si>
  <si>
    <t>customer329@example.com</t>
  </si>
  <si>
    <t>1331</t>
  </si>
  <si>
    <t>Customer_330</t>
  </si>
  <si>
    <t>330 Main Street</t>
  </si>
  <si>
    <t>09-9137878850</t>
  </si>
  <si>
    <t>customer330@example.com</t>
  </si>
  <si>
    <t>1332</t>
  </si>
  <si>
    <t>Customer_331</t>
  </si>
  <si>
    <t>331 Main Street</t>
  </si>
  <si>
    <t>09-4859444339</t>
  </si>
  <si>
    <t>customer331@example.com</t>
  </si>
  <si>
    <t>1333</t>
  </si>
  <si>
    <t>Customer_332</t>
  </si>
  <si>
    <t>332 Main Street</t>
  </si>
  <si>
    <t>09-8240081198</t>
  </si>
  <si>
    <t>customer332@example.com</t>
  </si>
  <si>
    <t>1334</t>
  </si>
  <si>
    <t>Customer_333</t>
  </si>
  <si>
    <t>333 Main Street</t>
  </si>
  <si>
    <t>09-4689293361</t>
  </si>
  <si>
    <t>customer333@example.com</t>
  </si>
  <si>
    <t>1335</t>
  </si>
  <si>
    <t>Customer_334</t>
  </si>
  <si>
    <t>334 Main Street</t>
  </si>
  <si>
    <t>09-5676245574</t>
  </si>
  <si>
    <t>customer334@example.com</t>
  </si>
  <si>
    <t>1336</t>
  </si>
  <si>
    <t>Customer_335</t>
  </si>
  <si>
    <t>335 Main Street</t>
  </si>
  <si>
    <t>09-6672019315</t>
  </si>
  <si>
    <t>customer335@example.com</t>
  </si>
  <si>
    <t>1337</t>
  </si>
  <si>
    <t>Customer_336</t>
  </si>
  <si>
    <t>336 Main Street</t>
  </si>
  <si>
    <t>09-1765928023</t>
  </si>
  <si>
    <t>customer336@example.com</t>
  </si>
  <si>
    <t>1338</t>
  </si>
  <si>
    <t>Customer_337</t>
  </si>
  <si>
    <t>337 Main Street</t>
  </si>
  <si>
    <t>09-6323052903</t>
  </si>
  <si>
    <t>customer337@example.com</t>
  </si>
  <si>
    <t>1339</t>
  </si>
  <si>
    <t>Customer_338</t>
  </si>
  <si>
    <t>338 Main Street</t>
  </si>
  <si>
    <t>09-5874695465</t>
  </si>
  <si>
    <t>customer338@example.com</t>
  </si>
  <si>
    <t>1340</t>
  </si>
  <si>
    <t>Customer_339</t>
  </si>
  <si>
    <t>339 Main Street</t>
  </si>
  <si>
    <t>09-2272069514</t>
  </si>
  <si>
    <t>customer339@example.com</t>
  </si>
  <si>
    <t>1341</t>
  </si>
  <si>
    <t>Customer_340</t>
  </si>
  <si>
    <t>340 Main Street</t>
  </si>
  <si>
    <t>09-3457940257</t>
  </si>
  <si>
    <t>customer340@example.com</t>
  </si>
  <si>
    <t>1342</t>
  </si>
  <si>
    <t>Customer_341</t>
  </si>
  <si>
    <t>341 Main Street</t>
  </si>
  <si>
    <t>09-4205987475</t>
  </si>
  <si>
    <t>customer341@example.com</t>
  </si>
  <si>
    <t>1343</t>
  </si>
  <si>
    <t>Customer_342</t>
  </si>
  <si>
    <t>342 Main Street</t>
  </si>
  <si>
    <t>09-4837596118</t>
  </si>
  <si>
    <t>customer342@example.com</t>
  </si>
  <si>
    <t>1344</t>
  </si>
  <si>
    <t>Customer_343</t>
  </si>
  <si>
    <t>343 Main Street</t>
  </si>
  <si>
    <t>09-4250384983</t>
  </si>
  <si>
    <t>customer343@example.com</t>
  </si>
  <si>
    <t>1345</t>
  </si>
  <si>
    <t>Customer_344</t>
  </si>
  <si>
    <t>344 Main Street</t>
  </si>
  <si>
    <t>09-1559711517</t>
  </si>
  <si>
    <t>customer344@example.com</t>
  </si>
  <si>
    <t>1346</t>
  </si>
  <si>
    <t>Customer_345</t>
  </si>
  <si>
    <t>345 Main Street</t>
  </si>
  <si>
    <t>09-6779424096</t>
  </si>
  <si>
    <t>customer345@example.com</t>
  </si>
  <si>
    <t>1347</t>
  </si>
  <si>
    <t>Customer_346</t>
  </si>
  <si>
    <t>346 Main Street</t>
  </si>
  <si>
    <t>09-9861605911</t>
  </si>
  <si>
    <t>customer346@example.com</t>
  </si>
  <si>
    <t>1348</t>
  </si>
  <si>
    <t>Customer_347</t>
  </si>
  <si>
    <t>347 Main Street</t>
  </si>
  <si>
    <t>09-2087490711</t>
  </si>
  <si>
    <t>customer347@example.com</t>
  </si>
  <si>
    <t>1349</t>
  </si>
  <si>
    <t>Customer_348</t>
  </si>
  <si>
    <t>348 Main Street</t>
  </si>
  <si>
    <t>09-7679944729</t>
  </si>
  <si>
    <t>customer348@example.com</t>
  </si>
  <si>
    <t>1350</t>
  </si>
  <si>
    <t>Customer_349</t>
  </si>
  <si>
    <t>349 Main Street</t>
  </si>
  <si>
    <t>09-7560904527</t>
  </si>
  <si>
    <t>customer349@example.com</t>
  </si>
  <si>
    <t>1351</t>
  </si>
  <si>
    <t>Customer_350</t>
  </si>
  <si>
    <t>350 Main Street</t>
  </si>
  <si>
    <t>09-8110043373</t>
  </si>
  <si>
    <t>customer350@example.com</t>
  </si>
  <si>
    <t>1352</t>
  </si>
  <si>
    <t>Customer_351</t>
  </si>
  <si>
    <t>351 Main Street</t>
  </si>
  <si>
    <t>09-2001532912</t>
  </si>
  <si>
    <t>customer351@example.com</t>
  </si>
  <si>
    <t>1353</t>
  </si>
  <si>
    <t>Customer_352</t>
  </si>
  <si>
    <t>352 Main Street</t>
  </si>
  <si>
    <t>09-3981272740</t>
  </si>
  <si>
    <t>customer352@example.com</t>
  </si>
  <si>
    <t>1354</t>
  </si>
  <si>
    <t>Customer_353</t>
  </si>
  <si>
    <t>353 Main Street</t>
  </si>
  <si>
    <t>09-1069254841</t>
  </si>
  <si>
    <t>customer353@example.com</t>
  </si>
  <si>
    <t>1355</t>
  </si>
  <si>
    <t>Customer_354</t>
  </si>
  <si>
    <t>354 Main Street</t>
  </si>
  <si>
    <t>09-6895517478</t>
  </si>
  <si>
    <t>customer354@example.com</t>
  </si>
  <si>
    <t>1356</t>
  </si>
  <si>
    <t>Customer_355</t>
  </si>
  <si>
    <t>355 Main Street</t>
  </si>
  <si>
    <t>09-6805549467</t>
  </si>
  <si>
    <t>customer355@example.com</t>
  </si>
  <si>
    <t>1357</t>
  </si>
  <si>
    <t>Customer_356</t>
  </si>
  <si>
    <t>356 Main Street</t>
  </si>
  <si>
    <t>09-3334247850</t>
  </si>
  <si>
    <t>customer356@example.com</t>
  </si>
  <si>
    <t>1358</t>
  </si>
  <si>
    <t>Customer_357</t>
  </si>
  <si>
    <t>357 Main Street</t>
  </si>
  <si>
    <t>09-9902334451</t>
  </si>
  <si>
    <t>customer357@example.com</t>
  </si>
  <si>
    <t>1359</t>
  </si>
  <si>
    <t>Customer_358</t>
  </si>
  <si>
    <t>358 Main Street</t>
  </si>
  <si>
    <t>09-8688555706</t>
  </si>
  <si>
    <t>customer358@example.com</t>
  </si>
  <si>
    <t>1360</t>
  </si>
  <si>
    <t>Customer_359</t>
  </si>
  <si>
    <t>359 Main Street</t>
  </si>
  <si>
    <t>09-6230328717</t>
  </si>
  <si>
    <t>customer359@example.com</t>
  </si>
  <si>
    <t>1361</t>
  </si>
  <si>
    <t>Customer_360</t>
  </si>
  <si>
    <t>360 Main Street</t>
  </si>
  <si>
    <t>09-8744737117</t>
  </si>
  <si>
    <t>customer360@example.com</t>
  </si>
  <si>
    <t>1362</t>
  </si>
  <si>
    <t>Customer_361</t>
  </si>
  <si>
    <t>361 Main Street</t>
  </si>
  <si>
    <t>09-8477036447</t>
  </si>
  <si>
    <t>customer361@example.com</t>
  </si>
  <si>
    <t>1363</t>
  </si>
  <si>
    <t>Customer_362</t>
  </si>
  <si>
    <t>362 Main Street</t>
  </si>
  <si>
    <t>09-8137635698</t>
  </si>
  <si>
    <t>customer362@example.com</t>
  </si>
  <si>
    <t>1364</t>
  </si>
  <si>
    <t>Customer_363</t>
  </si>
  <si>
    <t>363 Main Street</t>
  </si>
  <si>
    <t>09-2526988855</t>
  </si>
  <si>
    <t>customer363@example.com</t>
  </si>
  <si>
    <t>1365</t>
  </si>
  <si>
    <t>Customer_364</t>
  </si>
  <si>
    <t>364 Main Street</t>
  </si>
  <si>
    <t>09-4474020985</t>
  </si>
  <si>
    <t>customer364@example.com</t>
  </si>
  <si>
    <t>1366</t>
  </si>
  <si>
    <t>Customer_365</t>
  </si>
  <si>
    <t>365 Main Street</t>
  </si>
  <si>
    <t>09-6560700033</t>
  </si>
  <si>
    <t>customer365@example.com</t>
  </si>
  <si>
    <t>1367</t>
  </si>
  <si>
    <t>Customer_366</t>
  </si>
  <si>
    <t>366 Main Street</t>
  </si>
  <si>
    <t>09-3453340829</t>
  </si>
  <si>
    <t>customer366@example.com</t>
  </si>
  <si>
    <t>1368</t>
  </si>
  <si>
    <t>Customer_367</t>
  </si>
  <si>
    <t>367 Main Street</t>
  </si>
  <si>
    <t>09-7267843361</t>
  </si>
  <si>
    <t>customer367@example.com</t>
  </si>
  <si>
    <t>1369</t>
  </si>
  <si>
    <t>Customer_368</t>
  </si>
  <si>
    <t>368 Main Street</t>
  </si>
  <si>
    <t>09-8808093744</t>
  </si>
  <si>
    <t>customer368@example.com</t>
  </si>
  <si>
    <t>1370</t>
  </si>
  <si>
    <t>Customer_369</t>
  </si>
  <si>
    <t>369 Main Street</t>
  </si>
  <si>
    <t>09-4993983560</t>
  </si>
  <si>
    <t>customer369@example.com</t>
  </si>
  <si>
    <t>1371</t>
  </si>
  <si>
    <t>Customer_370</t>
  </si>
  <si>
    <t>370 Main Street</t>
  </si>
  <si>
    <t>09-1423255491</t>
  </si>
  <si>
    <t>customer370@example.com</t>
  </si>
  <si>
    <t>1372</t>
  </si>
  <si>
    <t>Customer_371</t>
  </si>
  <si>
    <t>371 Main Street</t>
  </si>
  <si>
    <t>09-1996769896</t>
  </si>
  <si>
    <t>customer371@example.com</t>
  </si>
  <si>
    <t>1373</t>
  </si>
  <si>
    <t>Customer_372</t>
  </si>
  <si>
    <t>372 Main Street</t>
  </si>
  <si>
    <t>09-8832922827</t>
  </si>
  <si>
    <t>customer372@example.com</t>
  </si>
  <si>
    <t>1374</t>
  </si>
  <si>
    <t>Customer_373</t>
  </si>
  <si>
    <t>373 Main Street</t>
  </si>
  <si>
    <t>09-8975878954</t>
  </si>
  <si>
    <t>customer373@example.com</t>
  </si>
  <si>
    <t>1375</t>
  </si>
  <si>
    <t>Customer_374</t>
  </si>
  <si>
    <t>374 Main Street</t>
  </si>
  <si>
    <t>09-5678679250</t>
  </si>
  <si>
    <t>customer374@example.com</t>
  </si>
  <si>
    <t>1376</t>
  </si>
  <si>
    <t>Customer_375</t>
  </si>
  <si>
    <t>375 Main Street</t>
  </si>
  <si>
    <t>09-9914320932</t>
  </si>
  <si>
    <t>customer375@example.com</t>
  </si>
  <si>
    <t>1377</t>
  </si>
  <si>
    <t>Customer_376</t>
  </si>
  <si>
    <t>376 Main Street</t>
  </si>
  <si>
    <t>09-7131792036</t>
  </si>
  <si>
    <t>customer376@example.com</t>
  </si>
  <si>
    <t>1378</t>
  </si>
  <si>
    <t>Customer_377</t>
  </si>
  <si>
    <t>377 Main Street</t>
  </si>
  <si>
    <t>09-3560075088</t>
  </si>
  <si>
    <t>customer377@example.com</t>
  </si>
  <si>
    <t>1379</t>
  </si>
  <si>
    <t>Customer_378</t>
  </si>
  <si>
    <t>378 Main Street</t>
  </si>
  <si>
    <t>09-6743913533</t>
  </si>
  <si>
    <t>customer378@example.com</t>
  </si>
  <si>
    <t>1380</t>
  </si>
  <si>
    <t>Customer_379</t>
  </si>
  <si>
    <t>379 Main Street</t>
  </si>
  <si>
    <t>09-5129798816</t>
  </si>
  <si>
    <t>customer379@example.com</t>
  </si>
  <si>
    <t>1381</t>
  </si>
  <si>
    <t>Customer_380</t>
  </si>
  <si>
    <t>380 Main Street</t>
  </si>
  <si>
    <t>09-8762129693</t>
  </si>
  <si>
    <t>customer380@example.com</t>
  </si>
  <si>
    <t>1382</t>
  </si>
  <si>
    <t>Customer_381</t>
  </si>
  <si>
    <t>381 Main Street</t>
  </si>
  <si>
    <t>09-6774998423</t>
  </si>
  <si>
    <t>customer381@example.com</t>
  </si>
  <si>
    <t>1383</t>
  </si>
  <si>
    <t>Customer_382</t>
  </si>
  <si>
    <t>382 Main Street</t>
  </si>
  <si>
    <t>09-3418772611</t>
  </si>
  <si>
    <t>customer382@example.com</t>
  </si>
  <si>
    <t>1384</t>
  </si>
  <si>
    <t>Customer_383</t>
  </si>
  <si>
    <t>383 Main Street</t>
  </si>
  <si>
    <t>09-5053479000</t>
  </si>
  <si>
    <t>customer383@example.com</t>
  </si>
  <si>
    <t>1385</t>
  </si>
  <si>
    <t>Customer_384</t>
  </si>
  <si>
    <t>384 Main Street</t>
  </si>
  <si>
    <t>09-1016450961</t>
  </si>
  <si>
    <t>customer384@example.com</t>
  </si>
  <si>
    <t>1386</t>
  </si>
  <si>
    <t>Customer_385</t>
  </si>
  <si>
    <t>385 Main Street</t>
  </si>
  <si>
    <t>09-2022738426</t>
  </si>
  <si>
    <t>customer385@example.com</t>
  </si>
  <si>
    <t>1387</t>
  </si>
  <si>
    <t>Customer_386</t>
  </si>
  <si>
    <t>386 Main Street</t>
  </si>
  <si>
    <t>09-5781344210</t>
  </si>
  <si>
    <t>customer386@example.com</t>
  </si>
  <si>
    <t>1388</t>
  </si>
  <si>
    <t>Customer_387</t>
  </si>
  <si>
    <t>387 Main Street</t>
  </si>
  <si>
    <t>09-3448935451</t>
  </si>
  <si>
    <t>customer387@example.com</t>
  </si>
  <si>
    <t>1389</t>
  </si>
  <si>
    <t>Customer_388</t>
  </si>
  <si>
    <t>388 Main Street</t>
  </si>
  <si>
    <t>09-9566588224</t>
  </si>
  <si>
    <t>customer388@example.com</t>
  </si>
  <si>
    <t>1390</t>
  </si>
  <si>
    <t>Customer_389</t>
  </si>
  <si>
    <t>389 Main Street</t>
  </si>
  <si>
    <t>09-8211987540</t>
  </si>
  <si>
    <t>customer389@example.com</t>
  </si>
  <si>
    <t>1391</t>
  </si>
  <si>
    <t>Customer_390</t>
  </si>
  <si>
    <t>390 Main Street</t>
  </si>
  <si>
    <t>09-1318149307</t>
  </si>
  <si>
    <t>customer390@example.com</t>
  </si>
  <si>
    <t>1392</t>
  </si>
  <si>
    <t>Customer_391</t>
  </si>
  <si>
    <t>391 Main Street</t>
  </si>
  <si>
    <t>09-2234384488</t>
  </si>
  <si>
    <t>customer391@example.com</t>
  </si>
  <si>
    <t>1393</t>
  </si>
  <si>
    <t>Customer_392</t>
  </si>
  <si>
    <t>392 Main Street</t>
  </si>
  <si>
    <t>09-7691040149</t>
  </si>
  <si>
    <t>customer392@example.com</t>
  </si>
  <si>
    <t>1394</t>
  </si>
  <si>
    <t>Customer_393</t>
  </si>
  <si>
    <t>393 Main Street</t>
  </si>
  <si>
    <t>09-9961266758</t>
  </si>
  <si>
    <t>customer393@example.com</t>
  </si>
  <si>
    <t>1395</t>
  </si>
  <si>
    <t>Customer_394</t>
  </si>
  <si>
    <t>394 Main Street</t>
  </si>
  <si>
    <t>09-7753042294</t>
  </si>
  <si>
    <t>customer394@example.com</t>
  </si>
  <si>
    <t>1396</t>
  </si>
  <si>
    <t>Customer_395</t>
  </si>
  <si>
    <t>395 Main Street</t>
  </si>
  <si>
    <t>09-9586529982</t>
  </si>
  <si>
    <t>customer395@example.com</t>
  </si>
  <si>
    <t>1397</t>
  </si>
  <si>
    <t>Customer_396</t>
  </si>
  <si>
    <t>396 Main Street</t>
  </si>
  <si>
    <t>09-2231996987</t>
  </si>
  <si>
    <t>customer396@example.com</t>
  </si>
  <si>
    <t>1398</t>
  </si>
  <si>
    <t>Customer_397</t>
  </si>
  <si>
    <t>397 Main Street</t>
  </si>
  <si>
    <t>09-2204545328</t>
  </si>
  <si>
    <t>customer397@example.com</t>
  </si>
  <si>
    <t>1399</t>
  </si>
  <si>
    <t>Customer_398</t>
  </si>
  <si>
    <t>398 Main Street</t>
  </si>
  <si>
    <t>09-1686118706</t>
  </si>
  <si>
    <t>customer398@example.com</t>
  </si>
  <si>
    <t>1400</t>
  </si>
  <si>
    <t>Customer_399</t>
  </si>
  <si>
    <t>399 Main Street</t>
  </si>
  <si>
    <t>09-2224867102</t>
  </si>
  <si>
    <t>customer399@example.com</t>
  </si>
  <si>
    <t>part_3</t>
  </si>
  <si>
    <t>1401</t>
  </si>
  <si>
    <t>Customer_400</t>
  </si>
  <si>
    <t>400 Main Street</t>
  </si>
  <si>
    <t>09-8700189352</t>
  </si>
  <si>
    <t>customer400@example.com</t>
  </si>
  <si>
    <t>1402</t>
  </si>
  <si>
    <t>Customer_401</t>
  </si>
  <si>
    <t>401 Main Street</t>
  </si>
  <si>
    <t>09-9185163100</t>
  </si>
  <si>
    <t>customer401@example.com</t>
  </si>
  <si>
    <t>1403</t>
  </si>
  <si>
    <t>Customer_402</t>
  </si>
  <si>
    <t>402 Main Street</t>
  </si>
  <si>
    <t>09-9482934797</t>
  </si>
  <si>
    <t>customer402@example.com</t>
  </si>
  <si>
    <t>1404</t>
  </si>
  <si>
    <t>Customer_403</t>
  </si>
  <si>
    <t>403 Main Street</t>
  </si>
  <si>
    <t>09-4785144142</t>
  </si>
  <si>
    <t>customer403@example.com</t>
  </si>
  <si>
    <t>1405</t>
  </si>
  <si>
    <t>Customer_404</t>
  </si>
  <si>
    <t>404 Main Street</t>
  </si>
  <si>
    <t>09-4736728603</t>
  </si>
  <si>
    <t>customer404@example.com</t>
  </si>
  <si>
    <t>1406</t>
  </si>
  <si>
    <t>Customer_405</t>
  </si>
  <si>
    <t>405 Main Street</t>
  </si>
  <si>
    <t>09-8459475881</t>
  </si>
  <si>
    <t>customer405@example.com</t>
  </si>
  <si>
    <t>1407</t>
  </si>
  <si>
    <t>Customer_406</t>
  </si>
  <si>
    <t>406 Main Street</t>
  </si>
  <si>
    <t>09-2947407900</t>
  </si>
  <si>
    <t>customer406@example.com</t>
  </si>
  <si>
    <t>1408</t>
  </si>
  <si>
    <t>Customer_407</t>
  </si>
  <si>
    <t>407 Main Street</t>
  </si>
  <si>
    <t>09-5530095209</t>
  </si>
  <si>
    <t>customer407@example.com</t>
  </si>
  <si>
    <t>1409</t>
  </si>
  <si>
    <t>Customer_408</t>
  </si>
  <si>
    <t>408 Main Street</t>
  </si>
  <si>
    <t>09-3069745446</t>
  </si>
  <si>
    <t>customer408@example.com</t>
  </si>
  <si>
    <t>1410</t>
  </si>
  <si>
    <t>Customer_409</t>
  </si>
  <si>
    <t>409 Main Street</t>
  </si>
  <si>
    <t>09-3160942144</t>
  </si>
  <si>
    <t>customer409@example.com</t>
  </si>
  <si>
    <t>1411</t>
  </si>
  <si>
    <t>Customer_410</t>
  </si>
  <si>
    <t>410 Main Street</t>
  </si>
  <si>
    <t>09-8752817019</t>
  </si>
  <si>
    <t>customer410@example.com</t>
  </si>
  <si>
    <t>1412</t>
  </si>
  <si>
    <t>Customer_411</t>
  </si>
  <si>
    <t>411 Main Street</t>
  </si>
  <si>
    <t>09-8948181423</t>
  </si>
  <si>
    <t>customer411@example.com</t>
  </si>
  <si>
    <t>1413</t>
  </si>
  <si>
    <t>Customer_412</t>
  </si>
  <si>
    <t>412 Main Street</t>
  </si>
  <si>
    <t>09-3364574049</t>
  </si>
  <si>
    <t>customer412@example.com</t>
  </si>
  <si>
    <t>1414</t>
  </si>
  <si>
    <t>Customer_413</t>
  </si>
  <si>
    <t>413 Main Street</t>
  </si>
  <si>
    <t>09-6598506677</t>
  </si>
  <si>
    <t>customer413@example.com</t>
  </si>
  <si>
    <t>1415</t>
  </si>
  <si>
    <t>Customer_414</t>
  </si>
  <si>
    <t>414 Main Street</t>
  </si>
  <si>
    <t>09-2361131008</t>
  </si>
  <si>
    <t>customer414@example.com</t>
  </si>
  <si>
    <t>1416</t>
  </si>
  <si>
    <t>Customer_415</t>
  </si>
  <si>
    <t>415 Main Street</t>
  </si>
  <si>
    <t>09-3007413327</t>
  </si>
  <si>
    <t>customer415@example.com</t>
  </si>
  <si>
    <t>1417</t>
  </si>
  <si>
    <t>Customer_416</t>
  </si>
  <si>
    <t>416 Main Street</t>
  </si>
  <si>
    <t>09-1421098090</t>
  </si>
  <si>
    <t>customer416@example.com</t>
  </si>
  <si>
    <t>1418</t>
  </si>
  <si>
    <t>Customer_417</t>
  </si>
  <si>
    <t>417 Main Street</t>
  </si>
  <si>
    <t>09-3262662512</t>
  </si>
  <si>
    <t>customer417@example.com</t>
  </si>
  <si>
    <t>1419</t>
  </si>
  <si>
    <t>Customer_418</t>
  </si>
  <si>
    <t>418 Main Street</t>
  </si>
  <si>
    <t>09-5540205964</t>
  </si>
  <si>
    <t>customer418@example.com</t>
  </si>
  <si>
    <t>1420</t>
  </si>
  <si>
    <t>Customer_419</t>
  </si>
  <si>
    <t>419 Main Street</t>
  </si>
  <si>
    <t>09-5769746570</t>
  </si>
  <si>
    <t>customer419@example.com</t>
  </si>
  <si>
    <t>1421</t>
  </si>
  <si>
    <t>Customer_420</t>
  </si>
  <si>
    <t>420 Main Street</t>
  </si>
  <si>
    <t>09-2860798586</t>
  </si>
  <si>
    <t>customer420@example.com</t>
  </si>
  <si>
    <t>1422</t>
  </si>
  <si>
    <t>Customer_421</t>
  </si>
  <si>
    <t>421 Main Street</t>
  </si>
  <si>
    <t>09-4176019438</t>
  </si>
  <si>
    <t>customer421@example.com</t>
  </si>
  <si>
    <t>1423</t>
  </si>
  <si>
    <t>Customer_422</t>
  </si>
  <si>
    <t>422 Main Street</t>
  </si>
  <si>
    <t>09-2831023113</t>
  </si>
  <si>
    <t>customer422@example.com</t>
  </si>
  <si>
    <t>1424</t>
  </si>
  <si>
    <t>Customer_423</t>
  </si>
  <si>
    <t>423 Main Street</t>
  </si>
  <si>
    <t>09-2359223098</t>
  </si>
  <si>
    <t>customer423@example.com</t>
  </si>
  <si>
    <t>1425</t>
  </si>
  <si>
    <t>Customer_424</t>
  </si>
  <si>
    <t>424 Main Street</t>
  </si>
  <si>
    <t>09-8619250884</t>
  </si>
  <si>
    <t>customer424@example.com</t>
  </si>
  <si>
    <t>1426</t>
  </si>
  <si>
    <t>Customer_425</t>
  </si>
  <si>
    <t>425 Main Street</t>
  </si>
  <si>
    <t>09-5518616605</t>
  </si>
  <si>
    <t>customer425@example.com</t>
  </si>
  <si>
    <t>1427</t>
  </si>
  <si>
    <t>Customer_426</t>
  </si>
  <si>
    <t>426 Main Street</t>
  </si>
  <si>
    <t>09-9645003152</t>
  </si>
  <si>
    <t>customer426@example.com</t>
  </si>
  <si>
    <t>1428</t>
  </si>
  <si>
    <t>Customer_427</t>
  </si>
  <si>
    <t>427 Main Street</t>
  </si>
  <si>
    <t>09-5857097508</t>
  </si>
  <si>
    <t>customer427@example.com</t>
  </si>
  <si>
    <t>1429</t>
  </si>
  <si>
    <t>Customer_428</t>
  </si>
  <si>
    <t>428 Main Street</t>
  </si>
  <si>
    <t>09-2011747971</t>
  </si>
  <si>
    <t>customer428@example.com</t>
  </si>
  <si>
    <t>1430</t>
  </si>
  <si>
    <t>Customer_429</t>
  </si>
  <si>
    <t>429 Main Street</t>
  </si>
  <si>
    <t>09-8986504472</t>
  </si>
  <si>
    <t>customer429@example.com</t>
  </si>
  <si>
    <t>1431</t>
  </si>
  <si>
    <t>Customer_430</t>
  </si>
  <si>
    <t>430 Main Street</t>
  </si>
  <si>
    <t>09-7366108886</t>
  </si>
  <si>
    <t>customer430@example.com</t>
  </si>
  <si>
    <t>1432</t>
  </si>
  <si>
    <t>Customer_431</t>
  </si>
  <si>
    <t>431 Main Street</t>
  </si>
  <si>
    <t>09-9483610666</t>
  </si>
  <si>
    <t>customer431@example.com</t>
  </si>
  <si>
    <t>1433</t>
  </si>
  <si>
    <t>Customer_432</t>
  </si>
  <si>
    <t>432 Main Street</t>
  </si>
  <si>
    <t>09-9442919773</t>
  </si>
  <si>
    <t>customer432@example.com</t>
  </si>
  <si>
    <t>1434</t>
  </si>
  <si>
    <t>Customer_433</t>
  </si>
  <si>
    <t>433 Main Street</t>
  </si>
  <si>
    <t>09-6219540805</t>
  </si>
  <si>
    <t>customer433@example.com</t>
  </si>
  <si>
    <t>1435</t>
  </si>
  <si>
    <t>Customer_434</t>
  </si>
  <si>
    <t>434 Main Street</t>
  </si>
  <si>
    <t>09-8778634881</t>
  </si>
  <si>
    <t>customer434@example.com</t>
  </si>
  <si>
    <t>1436</t>
  </si>
  <si>
    <t>Customer_435</t>
  </si>
  <si>
    <t>435 Main Street</t>
  </si>
  <si>
    <t>09-6142118081</t>
  </si>
  <si>
    <t>customer435@example.com</t>
  </si>
  <si>
    <t>1437</t>
  </si>
  <si>
    <t>Customer_436</t>
  </si>
  <si>
    <t>436 Main Street</t>
  </si>
  <si>
    <t>09-2739466484</t>
  </si>
  <si>
    <t>customer436@example.com</t>
  </si>
  <si>
    <t>1438</t>
  </si>
  <si>
    <t>Customer_437</t>
  </si>
  <si>
    <t>437 Main Street</t>
  </si>
  <si>
    <t>09-5677261196</t>
  </si>
  <si>
    <t>customer437@example.com</t>
  </si>
  <si>
    <t>1439</t>
  </si>
  <si>
    <t>Customer_438</t>
  </si>
  <si>
    <t>438 Main Street</t>
  </si>
  <si>
    <t>09-9178105901</t>
  </si>
  <si>
    <t>customer438@example.com</t>
  </si>
  <si>
    <t>1440</t>
  </si>
  <si>
    <t>Customer_439</t>
  </si>
  <si>
    <t>439 Main Street</t>
  </si>
  <si>
    <t>09-1672287857</t>
  </si>
  <si>
    <t>customer439@example.com</t>
  </si>
  <si>
    <t>1441</t>
  </si>
  <si>
    <t>Customer_440</t>
  </si>
  <si>
    <t>440 Main Street</t>
  </si>
  <si>
    <t>09-7954073466</t>
  </si>
  <si>
    <t>customer440@example.com</t>
  </si>
  <si>
    <t>1442</t>
  </si>
  <si>
    <t>Customer_441</t>
  </si>
  <si>
    <t>441 Main Street</t>
  </si>
  <si>
    <t>09-6012012856</t>
  </si>
  <si>
    <t>customer441@example.com</t>
  </si>
  <si>
    <t>1443</t>
  </si>
  <si>
    <t>Customer_442</t>
  </si>
  <si>
    <t>442 Main Street</t>
  </si>
  <si>
    <t>09-5815326025</t>
  </si>
  <si>
    <t>customer442@example.com</t>
  </si>
  <si>
    <t>1444</t>
  </si>
  <si>
    <t>Customer_443</t>
  </si>
  <si>
    <t>443 Main Street</t>
  </si>
  <si>
    <t>09-5661793945</t>
  </si>
  <si>
    <t>customer443@example.com</t>
  </si>
  <si>
    <t>1445</t>
  </si>
  <si>
    <t>Customer_444</t>
  </si>
  <si>
    <t>444 Main Street</t>
  </si>
  <si>
    <t>09-9200998088</t>
  </si>
  <si>
    <t>customer444@example.com</t>
  </si>
  <si>
    <t>1446</t>
  </si>
  <si>
    <t>Customer_445</t>
  </si>
  <si>
    <t>445 Main Street</t>
  </si>
  <si>
    <t>09-6126575218</t>
  </si>
  <si>
    <t>customer445@example.com</t>
  </si>
  <si>
    <t>1447</t>
  </si>
  <si>
    <t>Customer_446</t>
  </si>
  <si>
    <t>446 Main Street</t>
  </si>
  <si>
    <t>09-3572732860</t>
  </si>
  <si>
    <t>customer446@example.com</t>
  </si>
  <si>
    <t>1448</t>
  </si>
  <si>
    <t>Customer_447</t>
  </si>
  <si>
    <t>447 Main Street</t>
  </si>
  <si>
    <t>09-5603068237</t>
  </si>
  <si>
    <t>customer447@example.com</t>
  </si>
  <si>
    <t>1449</t>
  </si>
  <si>
    <t>Customer_448</t>
  </si>
  <si>
    <t>448 Main Street</t>
  </si>
  <si>
    <t>09-9673262320</t>
  </si>
  <si>
    <t>customer448@example.com</t>
  </si>
  <si>
    <t>1450</t>
  </si>
  <si>
    <t>Customer_449</t>
  </si>
  <si>
    <t>449 Main Street</t>
  </si>
  <si>
    <t>09-6699450686</t>
  </si>
  <si>
    <t>customer449@example.com</t>
  </si>
  <si>
    <t>1451</t>
  </si>
  <si>
    <t>Customer_450</t>
  </si>
  <si>
    <t>450 Main Street</t>
  </si>
  <si>
    <t>09-3697062218</t>
  </si>
  <si>
    <t>customer450@example.com</t>
  </si>
  <si>
    <t>1452</t>
  </si>
  <si>
    <t>Customer_451</t>
  </si>
  <si>
    <t>451 Main Street</t>
  </si>
  <si>
    <t>09-4906645095</t>
  </si>
  <si>
    <t>customer451@example.com</t>
  </si>
  <si>
    <t>1453</t>
  </si>
  <si>
    <t>Customer_452</t>
  </si>
  <si>
    <t>452 Main Street</t>
  </si>
  <si>
    <t>09-9898771609</t>
  </si>
  <si>
    <t>customer452@example.com</t>
  </si>
  <si>
    <t>1454</t>
  </si>
  <si>
    <t>Customer_453</t>
  </si>
  <si>
    <t>453 Main Street</t>
  </si>
  <si>
    <t>09-5113576466</t>
  </si>
  <si>
    <t>customer453@example.com</t>
  </si>
  <si>
    <t>1455</t>
  </si>
  <si>
    <t>Customer_454</t>
  </si>
  <si>
    <t>454 Main Street</t>
  </si>
  <si>
    <t>09-9923706905</t>
  </si>
  <si>
    <t>customer454@example.com</t>
  </si>
  <si>
    <t>1456</t>
  </si>
  <si>
    <t>Customer_455</t>
  </si>
  <si>
    <t>455 Main Street</t>
  </si>
  <si>
    <t>09-7581437096</t>
  </si>
  <si>
    <t>customer455@example.com</t>
  </si>
  <si>
    <t>1457</t>
  </si>
  <si>
    <t>Customer_456</t>
  </si>
  <si>
    <t>456 Main Street</t>
  </si>
  <si>
    <t>09-1771596097</t>
  </si>
  <si>
    <t>customer456@example.com</t>
  </si>
  <si>
    <t>1458</t>
  </si>
  <si>
    <t>Customer_457</t>
  </si>
  <si>
    <t>457 Main Street</t>
  </si>
  <si>
    <t>09-7777768079</t>
  </si>
  <si>
    <t>customer457@example.com</t>
  </si>
  <si>
    <t>1459</t>
  </si>
  <si>
    <t>Customer_458</t>
  </si>
  <si>
    <t>458 Main Street</t>
  </si>
  <si>
    <t>09-5114490011</t>
  </si>
  <si>
    <t>customer458@example.com</t>
  </si>
  <si>
    <t>1460</t>
  </si>
  <si>
    <t>Customer_459</t>
  </si>
  <si>
    <t>459 Main Street</t>
  </si>
  <si>
    <t>09-3160680354</t>
  </si>
  <si>
    <t>customer459@example.com</t>
  </si>
  <si>
    <t>1461</t>
  </si>
  <si>
    <t>Customer_460</t>
  </si>
  <si>
    <t>460 Main Street</t>
  </si>
  <si>
    <t>09-1356115404</t>
  </si>
  <si>
    <t>customer460@example.com</t>
  </si>
  <si>
    <t>1462</t>
  </si>
  <si>
    <t>Customer_461</t>
  </si>
  <si>
    <t>461 Main Street</t>
  </si>
  <si>
    <t>09-8971137991</t>
  </si>
  <si>
    <t>customer461@example.com</t>
  </si>
  <si>
    <t>1463</t>
  </si>
  <si>
    <t>Customer_462</t>
  </si>
  <si>
    <t>462 Main Street</t>
  </si>
  <si>
    <t>09-6115759711</t>
  </si>
  <si>
    <t>customer462@example.com</t>
  </si>
  <si>
    <t>1464</t>
  </si>
  <si>
    <t>Customer_463</t>
  </si>
  <si>
    <t>463 Main Street</t>
  </si>
  <si>
    <t>09-8596784295</t>
  </si>
  <si>
    <t>customer463@example.com</t>
  </si>
  <si>
    <t>1465</t>
  </si>
  <si>
    <t>Customer_464</t>
  </si>
  <si>
    <t>464 Main Street</t>
  </si>
  <si>
    <t>09-6435657371</t>
  </si>
  <si>
    <t>customer464@example.com</t>
  </si>
  <si>
    <t>1466</t>
  </si>
  <si>
    <t>Customer_465</t>
  </si>
  <si>
    <t>465 Main Street</t>
  </si>
  <si>
    <t>09-4295242344</t>
  </si>
  <si>
    <t>customer465@example.com</t>
  </si>
  <si>
    <t>1467</t>
  </si>
  <si>
    <t>Customer_466</t>
  </si>
  <si>
    <t>466 Main Street</t>
  </si>
  <si>
    <t>09-1884279272</t>
  </si>
  <si>
    <t>customer466@example.com</t>
  </si>
  <si>
    <t>1468</t>
  </si>
  <si>
    <t>Customer_467</t>
  </si>
  <si>
    <t>467 Main Street</t>
  </si>
  <si>
    <t>09-6676599734</t>
  </si>
  <si>
    <t>customer467@example.com</t>
  </si>
  <si>
    <t>1469</t>
  </si>
  <si>
    <t>Customer_468</t>
  </si>
  <si>
    <t>468 Main Street</t>
  </si>
  <si>
    <t>09-9345962633</t>
  </si>
  <si>
    <t>customer468@example.com</t>
  </si>
  <si>
    <t>1470</t>
  </si>
  <si>
    <t>Customer_469</t>
  </si>
  <si>
    <t>469 Main Street</t>
  </si>
  <si>
    <t>09-6183475237</t>
  </si>
  <si>
    <t>customer469@example.com</t>
  </si>
  <si>
    <t>1471</t>
  </si>
  <si>
    <t>Customer_470</t>
  </si>
  <si>
    <t>470 Main Street</t>
  </si>
  <si>
    <t>09-1641665487</t>
  </si>
  <si>
    <t>customer470@example.com</t>
  </si>
  <si>
    <t>1472</t>
  </si>
  <si>
    <t>Customer_471</t>
  </si>
  <si>
    <t>471 Main Street</t>
  </si>
  <si>
    <t>09-4868735426</t>
  </si>
  <si>
    <t>customer471@example.com</t>
  </si>
  <si>
    <t>1473</t>
  </si>
  <si>
    <t>Customer_472</t>
  </si>
  <si>
    <t>472 Main Street</t>
  </si>
  <si>
    <t>09-4994342673</t>
  </si>
  <si>
    <t>customer472@example.com</t>
  </si>
  <si>
    <t>1474</t>
  </si>
  <si>
    <t>Customer_473</t>
  </si>
  <si>
    <t>473 Main Street</t>
  </si>
  <si>
    <t>09-7406965665</t>
  </si>
  <si>
    <t>customer473@example.com</t>
  </si>
  <si>
    <t>1475</t>
  </si>
  <si>
    <t>Customer_474</t>
  </si>
  <si>
    <t>474 Main Street</t>
  </si>
  <si>
    <t>09-4849305397</t>
  </si>
  <si>
    <t>customer474@example.com</t>
  </si>
  <si>
    <t>1476</t>
  </si>
  <si>
    <t>Customer_475</t>
  </si>
  <si>
    <t>475 Main Street</t>
  </si>
  <si>
    <t>09-6669612671</t>
  </si>
  <si>
    <t>customer475@example.com</t>
  </si>
  <si>
    <t>1477</t>
  </si>
  <si>
    <t>Customer_476</t>
  </si>
  <si>
    <t>476 Main Street</t>
  </si>
  <si>
    <t>09-7106473885</t>
  </si>
  <si>
    <t>customer476@example.com</t>
  </si>
  <si>
    <t>1478</t>
  </si>
  <si>
    <t>Customer_477</t>
  </si>
  <si>
    <t>477 Main Street</t>
  </si>
  <si>
    <t>09-1986623934</t>
  </si>
  <si>
    <t>customer477@example.com</t>
  </si>
  <si>
    <t>1479</t>
  </si>
  <si>
    <t>Customer_478</t>
  </si>
  <si>
    <t>478 Main Street</t>
  </si>
  <si>
    <t>09-1857153554</t>
  </si>
  <si>
    <t>customer478@example.com</t>
  </si>
  <si>
    <t>1480</t>
  </si>
  <si>
    <t>Customer_479</t>
  </si>
  <si>
    <t>479 Main Street</t>
  </si>
  <si>
    <t>09-6287015888</t>
  </si>
  <si>
    <t>customer479@example.com</t>
  </si>
  <si>
    <t>1481</t>
  </si>
  <si>
    <t>Customer_480</t>
  </si>
  <si>
    <t>480 Main Street</t>
  </si>
  <si>
    <t>09-8952085490</t>
  </si>
  <si>
    <t>customer480@example.com</t>
  </si>
  <si>
    <t>1482</t>
  </si>
  <si>
    <t>Customer_481</t>
  </si>
  <si>
    <t>481 Main Street</t>
  </si>
  <si>
    <t>09-3074753725</t>
  </si>
  <si>
    <t>customer481@example.com</t>
  </si>
  <si>
    <t>1483</t>
  </si>
  <si>
    <t>Customer_482</t>
  </si>
  <si>
    <t>482 Main Street</t>
  </si>
  <si>
    <t>09-7081977236</t>
  </si>
  <si>
    <t>customer482@example.com</t>
  </si>
  <si>
    <t>1484</t>
  </si>
  <si>
    <t>Customer_483</t>
  </si>
  <si>
    <t>483 Main Street</t>
  </si>
  <si>
    <t>09-2253559982</t>
  </si>
  <si>
    <t>customer483@example.com</t>
  </si>
  <si>
    <t>1485</t>
  </si>
  <si>
    <t>Customer_484</t>
  </si>
  <si>
    <t>484 Main Street</t>
  </si>
  <si>
    <t>09-6036954314</t>
  </si>
  <si>
    <t>customer484@example.com</t>
  </si>
  <si>
    <t>1486</t>
  </si>
  <si>
    <t>Customer_485</t>
  </si>
  <si>
    <t>485 Main Street</t>
  </si>
  <si>
    <t>09-7064264238</t>
  </si>
  <si>
    <t>customer485@example.com</t>
  </si>
  <si>
    <t>1487</t>
  </si>
  <si>
    <t>Customer_486</t>
  </si>
  <si>
    <t>486 Main Street</t>
  </si>
  <si>
    <t>09-9308231083</t>
  </si>
  <si>
    <t>customer486@example.com</t>
  </si>
  <si>
    <t>1488</t>
  </si>
  <si>
    <t>Customer_487</t>
  </si>
  <si>
    <t>487 Main Street</t>
  </si>
  <si>
    <t>09-9759832780</t>
  </si>
  <si>
    <t>customer487@example.com</t>
  </si>
  <si>
    <t>1489</t>
  </si>
  <si>
    <t>Customer_488</t>
  </si>
  <si>
    <t>488 Main Street</t>
  </si>
  <si>
    <t>09-2731038280</t>
  </si>
  <si>
    <t>customer488@example.com</t>
  </si>
  <si>
    <t>1490</t>
  </si>
  <si>
    <t>Customer_489</t>
  </si>
  <si>
    <t>489 Main Street</t>
  </si>
  <si>
    <t>09-3998190156</t>
  </si>
  <si>
    <t>customer489@example.com</t>
  </si>
  <si>
    <t>1491</t>
  </si>
  <si>
    <t>Customer_490</t>
  </si>
  <si>
    <t>490 Main Street</t>
  </si>
  <si>
    <t>09-6671775845</t>
  </si>
  <si>
    <t>customer490@example.com</t>
  </si>
  <si>
    <t>1492</t>
  </si>
  <si>
    <t>Customer_491</t>
  </si>
  <si>
    <t>491 Main Street</t>
  </si>
  <si>
    <t>09-5696633164</t>
  </si>
  <si>
    <t>customer491@example.com</t>
  </si>
  <si>
    <t>1493</t>
  </si>
  <si>
    <t>Customer_492</t>
  </si>
  <si>
    <t>492 Main Street</t>
  </si>
  <si>
    <t>09-5847963410</t>
  </si>
  <si>
    <t>customer492@example.com</t>
  </si>
  <si>
    <t>1494</t>
  </si>
  <si>
    <t>Customer_493</t>
  </si>
  <si>
    <t>493 Main Street</t>
  </si>
  <si>
    <t>09-3040843340</t>
  </si>
  <si>
    <t>customer493@example.com</t>
  </si>
  <si>
    <t>1495</t>
  </si>
  <si>
    <t>Customer_494</t>
  </si>
  <si>
    <t>494 Main Street</t>
  </si>
  <si>
    <t>09-2362617785</t>
  </si>
  <si>
    <t>customer494@example.com</t>
  </si>
  <si>
    <t>1496</t>
  </si>
  <si>
    <t>Customer_495</t>
  </si>
  <si>
    <t>495 Main Street</t>
  </si>
  <si>
    <t>09-7433640201</t>
  </si>
  <si>
    <t>customer495@example.com</t>
  </si>
  <si>
    <t>1497</t>
  </si>
  <si>
    <t>Customer_496</t>
  </si>
  <si>
    <t>496 Main Street</t>
  </si>
  <si>
    <t>09-6626553301</t>
  </si>
  <si>
    <t>customer496@example.com</t>
  </si>
  <si>
    <t>1498</t>
  </si>
  <si>
    <t>Customer_497</t>
  </si>
  <si>
    <t>497 Main Street</t>
  </si>
  <si>
    <t>09-4487374905</t>
  </si>
  <si>
    <t>customer497@example.com</t>
  </si>
  <si>
    <t>1499</t>
  </si>
  <si>
    <t>Customer_498</t>
  </si>
  <si>
    <t>498 Main Street</t>
  </si>
  <si>
    <t>09-4724390112</t>
  </si>
  <si>
    <t>customer498@example.com</t>
  </si>
  <si>
    <t>1500</t>
  </si>
  <si>
    <t>Customer_499</t>
  </si>
  <si>
    <t>499 Main Street</t>
  </si>
  <si>
    <t>09-8185515388</t>
  </si>
  <si>
    <t>customer499@example.com</t>
  </si>
  <si>
    <t>1501</t>
  </si>
  <si>
    <t>Customer_500</t>
  </si>
  <si>
    <t>500 Main Street</t>
  </si>
  <si>
    <t>09-4278326672</t>
  </si>
  <si>
    <t>customer500@example.com</t>
  </si>
  <si>
    <t>1502</t>
  </si>
  <si>
    <t>Customer_501</t>
  </si>
  <si>
    <t>501 Main Street</t>
  </si>
  <si>
    <t>09-6277100684</t>
  </si>
  <si>
    <t>customer501@example.com</t>
  </si>
  <si>
    <t>1503</t>
  </si>
  <si>
    <t>Customer_502</t>
  </si>
  <si>
    <t>502 Main Street</t>
  </si>
  <si>
    <t>09-9085254906</t>
  </si>
  <si>
    <t>customer502@example.com</t>
  </si>
  <si>
    <t>1504</t>
  </si>
  <si>
    <t>Customer_503</t>
  </si>
  <si>
    <t>503 Main Street</t>
  </si>
  <si>
    <t>09-9676356719</t>
  </si>
  <si>
    <t>customer503@example.com</t>
  </si>
  <si>
    <t>1505</t>
  </si>
  <si>
    <t>Customer_504</t>
  </si>
  <si>
    <t>504 Main Street</t>
  </si>
  <si>
    <t>09-3034840799</t>
  </si>
  <si>
    <t>customer504@example.com</t>
  </si>
  <si>
    <t>1506</t>
  </si>
  <si>
    <t>Customer_505</t>
  </si>
  <si>
    <t>505 Main Street</t>
  </si>
  <si>
    <t>09-4519288587</t>
  </si>
  <si>
    <t>customer505@example.com</t>
  </si>
  <si>
    <t>1507</t>
  </si>
  <si>
    <t>Customer_506</t>
  </si>
  <si>
    <t>506 Main Street</t>
  </si>
  <si>
    <t>09-7617537999</t>
  </si>
  <si>
    <t>customer506@example.com</t>
  </si>
  <si>
    <t>1508</t>
  </si>
  <si>
    <t>Customer_507</t>
  </si>
  <si>
    <t>507 Main Street</t>
  </si>
  <si>
    <t>09-4017771070</t>
  </si>
  <si>
    <t>customer507@example.com</t>
  </si>
  <si>
    <t>1509</t>
  </si>
  <si>
    <t>Customer_508</t>
  </si>
  <si>
    <t>508 Main Street</t>
  </si>
  <si>
    <t>09-9400870378</t>
  </si>
  <si>
    <t>customer508@example.com</t>
  </si>
  <si>
    <t>1510</t>
  </si>
  <si>
    <t>Customer_509</t>
  </si>
  <si>
    <t>509 Main Street</t>
  </si>
  <si>
    <t>09-3282087730</t>
  </si>
  <si>
    <t>customer509@example.com</t>
  </si>
  <si>
    <t>1511</t>
  </si>
  <si>
    <t>Customer_510</t>
  </si>
  <si>
    <t>510 Main Street</t>
  </si>
  <si>
    <t>09-7011749664</t>
  </si>
  <si>
    <t>customer510@example.com</t>
  </si>
  <si>
    <t>1512</t>
  </si>
  <si>
    <t>Customer_511</t>
  </si>
  <si>
    <t>511 Main Street</t>
  </si>
  <si>
    <t>09-9391093178</t>
  </si>
  <si>
    <t>customer511@example.com</t>
  </si>
  <si>
    <t>1513</t>
  </si>
  <si>
    <t>Customer_512</t>
  </si>
  <si>
    <t>512 Main Street</t>
  </si>
  <si>
    <t>09-6575513342</t>
  </si>
  <si>
    <t>customer512@example.com</t>
  </si>
  <si>
    <t>1514</t>
  </si>
  <si>
    <t>Customer_513</t>
  </si>
  <si>
    <t>513 Main Street</t>
  </si>
  <si>
    <t>09-6850525408</t>
  </si>
  <si>
    <t>customer513@example.com</t>
  </si>
  <si>
    <t>1515</t>
  </si>
  <si>
    <t>Customer_514</t>
  </si>
  <si>
    <t>514 Main Street</t>
  </si>
  <si>
    <t>09-3836695869</t>
  </si>
  <si>
    <t>customer514@example.com</t>
  </si>
  <si>
    <t>1516</t>
  </si>
  <si>
    <t>Customer_515</t>
  </si>
  <si>
    <t>515 Main Street</t>
  </si>
  <si>
    <t>09-7879191597</t>
  </si>
  <si>
    <t>customer515@example.com</t>
  </si>
  <si>
    <t>1517</t>
  </si>
  <si>
    <t>Customer_516</t>
  </si>
  <si>
    <t>516 Main Street</t>
  </si>
  <si>
    <t>09-7070259639</t>
  </si>
  <si>
    <t>customer516@example.com</t>
  </si>
  <si>
    <t>1518</t>
  </si>
  <si>
    <t>Customer_517</t>
  </si>
  <si>
    <t>517 Main Street</t>
  </si>
  <si>
    <t>09-3347693301</t>
  </si>
  <si>
    <t>customer517@example.com</t>
  </si>
  <si>
    <t>1519</t>
  </si>
  <si>
    <t>Customer_518</t>
  </si>
  <si>
    <t>518 Main Street</t>
  </si>
  <si>
    <t>09-4215522526</t>
  </si>
  <si>
    <t>customer518@example.com</t>
  </si>
  <si>
    <t>1520</t>
  </si>
  <si>
    <t>Customer_519</t>
  </si>
  <si>
    <t>519 Main Street</t>
  </si>
  <si>
    <t>09-8850877912</t>
  </si>
  <si>
    <t>customer519@example.com</t>
  </si>
  <si>
    <t>1521</t>
  </si>
  <si>
    <t>Customer_520</t>
  </si>
  <si>
    <t>520 Main Street</t>
  </si>
  <si>
    <t>09-7599678995</t>
  </si>
  <si>
    <t>customer520@example.com</t>
  </si>
  <si>
    <t>1522</t>
  </si>
  <si>
    <t>Customer_521</t>
  </si>
  <si>
    <t>521 Main Street</t>
  </si>
  <si>
    <t>09-5015030087</t>
  </si>
  <si>
    <t>customer521@example.com</t>
  </si>
  <si>
    <t>1523</t>
  </si>
  <si>
    <t>Customer_522</t>
  </si>
  <si>
    <t>522 Main Street</t>
  </si>
  <si>
    <t>09-4586112045</t>
  </si>
  <si>
    <t>customer522@example.com</t>
  </si>
  <si>
    <t>1524</t>
  </si>
  <si>
    <t>Customer_523</t>
  </si>
  <si>
    <t>523 Main Street</t>
  </si>
  <si>
    <t>09-4618658145</t>
  </si>
  <si>
    <t>customer523@example.com</t>
  </si>
  <si>
    <t>1525</t>
  </si>
  <si>
    <t>Customer_524</t>
  </si>
  <si>
    <t>524 Main Street</t>
  </si>
  <si>
    <t>09-2302269270</t>
  </si>
  <si>
    <t>customer524@example.com</t>
  </si>
  <si>
    <t>1526</t>
  </si>
  <si>
    <t>Customer_525</t>
  </si>
  <si>
    <t>525 Main Street</t>
  </si>
  <si>
    <t>09-2844464694</t>
  </si>
  <si>
    <t>customer525@example.com</t>
  </si>
  <si>
    <t>1527</t>
  </si>
  <si>
    <t>Customer_526</t>
  </si>
  <si>
    <t>526 Main Street</t>
  </si>
  <si>
    <t>09-3021666648</t>
  </si>
  <si>
    <t>customer526@example.com</t>
  </si>
  <si>
    <t>1528</t>
  </si>
  <si>
    <t>Customer_527</t>
  </si>
  <si>
    <t>527 Main Street</t>
  </si>
  <si>
    <t>09-5428403887</t>
  </si>
  <si>
    <t>customer527@example.com</t>
  </si>
  <si>
    <t>1529</t>
  </si>
  <si>
    <t>Customer_528</t>
  </si>
  <si>
    <t>528 Main Street</t>
  </si>
  <si>
    <t>09-5066916979</t>
  </si>
  <si>
    <t>customer528@example.com</t>
  </si>
  <si>
    <t>1530</t>
  </si>
  <si>
    <t>Customer_529</t>
  </si>
  <si>
    <t>529 Main Street</t>
  </si>
  <si>
    <t>09-2033852686</t>
  </si>
  <si>
    <t>customer529@example.com</t>
  </si>
  <si>
    <t>1531</t>
  </si>
  <si>
    <t>Customer_530</t>
  </si>
  <si>
    <t>530 Main Street</t>
  </si>
  <si>
    <t>09-2030572693</t>
  </si>
  <si>
    <t>customer530@example.com</t>
  </si>
  <si>
    <t>1532</t>
  </si>
  <si>
    <t>Customer_531</t>
  </si>
  <si>
    <t>531 Main Street</t>
  </si>
  <si>
    <t>09-9948044901</t>
  </si>
  <si>
    <t>customer531@example.com</t>
  </si>
  <si>
    <t>1533</t>
  </si>
  <si>
    <t>Customer_532</t>
  </si>
  <si>
    <t>532 Main Street</t>
  </si>
  <si>
    <t>09-9282877709</t>
  </si>
  <si>
    <t>customer532@example.com</t>
  </si>
  <si>
    <t>1534</t>
  </si>
  <si>
    <t>Customer_533</t>
  </si>
  <si>
    <t>533 Main Street</t>
  </si>
  <si>
    <t>09-9210160194</t>
  </si>
  <si>
    <t>customer533@example.com</t>
  </si>
  <si>
    <t>1535</t>
  </si>
  <si>
    <t>Customer_534</t>
  </si>
  <si>
    <t>534 Main Street</t>
  </si>
  <si>
    <t>09-6779394608</t>
  </si>
  <si>
    <t>customer534@example.com</t>
  </si>
  <si>
    <t>1536</t>
  </si>
  <si>
    <t>Customer_535</t>
  </si>
  <si>
    <t>535 Main Street</t>
  </si>
  <si>
    <t>09-1166642394</t>
  </si>
  <si>
    <t>customer535@example.com</t>
  </si>
  <si>
    <t>1537</t>
  </si>
  <si>
    <t>Customer_536</t>
  </si>
  <si>
    <t>536 Main Street</t>
  </si>
  <si>
    <t>09-1802181914</t>
  </si>
  <si>
    <t>customer536@example.com</t>
  </si>
  <si>
    <t>1538</t>
  </si>
  <si>
    <t>Customer_537</t>
  </si>
  <si>
    <t>537 Main Street</t>
  </si>
  <si>
    <t>09-4293244998</t>
  </si>
  <si>
    <t>customer537@example.com</t>
  </si>
  <si>
    <t>1539</t>
  </si>
  <si>
    <t>Customer_538</t>
  </si>
  <si>
    <t>538 Main Street</t>
  </si>
  <si>
    <t>09-9590969700</t>
  </si>
  <si>
    <t>customer538@example.com</t>
  </si>
  <si>
    <t>1540</t>
  </si>
  <si>
    <t>Customer_539</t>
  </si>
  <si>
    <t>539 Main Street</t>
  </si>
  <si>
    <t>09-6189316115</t>
  </si>
  <si>
    <t>customer539@example.com</t>
  </si>
  <si>
    <t>1541</t>
  </si>
  <si>
    <t>Customer_540</t>
  </si>
  <si>
    <t>540 Main Street</t>
  </si>
  <si>
    <t>09-2075816066</t>
  </si>
  <si>
    <t>customer540@example.com</t>
  </si>
  <si>
    <t>1542</t>
  </si>
  <si>
    <t>Customer_541</t>
  </si>
  <si>
    <t>541 Main Street</t>
  </si>
  <si>
    <t>09-4461339257</t>
  </si>
  <si>
    <t>customer541@example.com</t>
  </si>
  <si>
    <t>1543</t>
  </si>
  <si>
    <t>Customer_542</t>
  </si>
  <si>
    <t>542 Main Street</t>
  </si>
  <si>
    <t>09-2201190054</t>
  </si>
  <si>
    <t>customer542@example.com</t>
  </si>
  <si>
    <t>1544</t>
  </si>
  <si>
    <t>Customer_543</t>
  </si>
  <si>
    <t>543 Main Street</t>
  </si>
  <si>
    <t>09-6117545089</t>
  </si>
  <si>
    <t>customer543@example.com</t>
  </si>
  <si>
    <t>1545</t>
  </si>
  <si>
    <t>Customer_544</t>
  </si>
  <si>
    <t>544 Main Street</t>
  </si>
  <si>
    <t>09-1337310619</t>
  </si>
  <si>
    <t>customer544@example.com</t>
  </si>
  <si>
    <t>1546</t>
  </si>
  <si>
    <t>Customer_545</t>
  </si>
  <si>
    <t>545 Main Street</t>
  </si>
  <si>
    <t>09-3365197861</t>
  </si>
  <si>
    <t>customer545@example.com</t>
  </si>
  <si>
    <t>1547</t>
  </si>
  <si>
    <t>Customer_546</t>
  </si>
  <si>
    <t>546 Main Street</t>
  </si>
  <si>
    <t>09-9416384190</t>
  </si>
  <si>
    <t>customer546@example.com</t>
  </si>
  <si>
    <t>1548</t>
  </si>
  <si>
    <t>Customer_547</t>
  </si>
  <si>
    <t>547 Main Street</t>
  </si>
  <si>
    <t>09-3593314471</t>
  </si>
  <si>
    <t>customer547@example.com</t>
  </si>
  <si>
    <t>1549</t>
  </si>
  <si>
    <t>Customer_548</t>
  </si>
  <si>
    <t>548 Main Street</t>
  </si>
  <si>
    <t>09-9762029994</t>
  </si>
  <si>
    <t>customer548@example.com</t>
  </si>
  <si>
    <t>1550</t>
  </si>
  <si>
    <t>Customer_549</t>
  </si>
  <si>
    <t>549 Main Street</t>
  </si>
  <si>
    <t>09-2221008905</t>
  </si>
  <si>
    <t>customer549@example.com</t>
  </si>
  <si>
    <t>1551</t>
  </si>
  <si>
    <t>Customer_550</t>
  </si>
  <si>
    <t>550 Main Street</t>
  </si>
  <si>
    <t>09-7815116264</t>
  </si>
  <si>
    <t>customer550@example.com</t>
  </si>
  <si>
    <t>1552</t>
  </si>
  <si>
    <t>Customer_551</t>
  </si>
  <si>
    <t>551 Main Street</t>
  </si>
  <si>
    <t>09-2914394987</t>
  </si>
  <si>
    <t>customer551@example.com</t>
  </si>
  <si>
    <t>1553</t>
  </si>
  <si>
    <t>Customer_552</t>
  </si>
  <si>
    <t>552 Main Street</t>
  </si>
  <si>
    <t>09-6432992145</t>
  </si>
  <si>
    <t>customer552@example.com</t>
  </si>
  <si>
    <t>1554</t>
  </si>
  <si>
    <t>Customer_553</t>
  </si>
  <si>
    <t>553 Main Street</t>
  </si>
  <si>
    <t>09-7221829611</t>
  </si>
  <si>
    <t>customer553@example.com</t>
  </si>
  <si>
    <t>1555</t>
  </si>
  <si>
    <t>Customer_554</t>
  </si>
  <si>
    <t>554 Main Street</t>
  </si>
  <si>
    <t>09-4367133451</t>
  </si>
  <si>
    <t>customer554@example.com</t>
  </si>
  <si>
    <t>1556</t>
  </si>
  <si>
    <t>Customer_555</t>
  </si>
  <si>
    <t>555 Main Street</t>
  </si>
  <si>
    <t>09-2695684376</t>
  </si>
  <si>
    <t>customer555@example.com</t>
  </si>
  <si>
    <t>1557</t>
  </si>
  <si>
    <t>Customer_556</t>
  </si>
  <si>
    <t>556 Main Street</t>
  </si>
  <si>
    <t>09-1646869117</t>
  </si>
  <si>
    <t>customer556@example.com</t>
  </si>
  <si>
    <t>1558</t>
  </si>
  <si>
    <t>Customer_557</t>
  </si>
  <si>
    <t>557 Main Street</t>
  </si>
  <si>
    <t>09-9300660413</t>
  </si>
  <si>
    <t>customer557@example.com</t>
  </si>
  <si>
    <t>1559</t>
  </si>
  <si>
    <t>Customer_558</t>
  </si>
  <si>
    <t>558 Main Street</t>
  </si>
  <si>
    <t>09-6176239360</t>
  </si>
  <si>
    <t>customer558@example.com</t>
  </si>
  <si>
    <t>1560</t>
  </si>
  <si>
    <t>Customer_559</t>
  </si>
  <si>
    <t>559 Main Street</t>
  </si>
  <si>
    <t>09-3092003608</t>
  </si>
  <si>
    <t>customer559@example.com</t>
  </si>
  <si>
    <t>1561</t>
  </si>
  <si>
    <t>Customer_560</t>
  </si>
  <si>
    <t>560 Main Street</t>
  </si>
  <si>
    <t>09-3264543620</t>
  </si>
  <si>
    <t>customer560@example.com</t>
  </si>
  <si>
    <t>1562</t>
  </si>
  <si>
    <t>Customer_561</t>
  </si>
  <si>
    <t>561 Main Street</t>
  </si>
  <si>
    <t>09-4993763298</t>
  </si>
  <si>
    <t>customer561@example.com</t>
  </si>
  <si>
    <t>1563</t>
  </si>
  <si>
    <t>Customer_562</t>
  </si>
  <si>
    <t>562 Main Street</t>
  </si>
  <si>
    <t>09-3106462837</t>
  </si>
  <si>
    <t>customer562@example.com</t>
  </si>
  <si>
    <t>1564</t>
  </si>
  <si>
    <t>Customer_563</t>
  </si>
  <si>
    <t>563 Main Street</t>
  </si>
  <si>
    <t>09-5809275825</t>
  </si>
  <si>
    <t>customer563@example.com</t>
  </si>
  <si>
    <t>1565</t>
  </si>
  <si>
    <t>Customer_564</t>
  </si>
  <si>
    <t>564 Main Street</t>
  </si>
  <si>
    <t>09-6355675661</t>
  </si>
  <si>
    <t>customer564@example.com</t>
  </si>
  <si>
    <t>1566</t>
  </si>
  <si>
    <t>Customer_565</t>
  </si>
  <si>
    <t>565 Main Street</t>
  </si>
  <si>
    <t>09-9158773504</t>
  </si>
  <si>
    <t>customer565@example.com</t>
  </si>
  <si>
    <t>1567</t>
  </si>
  <si>
    <t>Customer_566</t>
  </si>
  <si>
    <t>566 Main Street</t>
  </si>
  <si>
    <t>09-9206927545</t>
  </si>
  <si>
    <t>customer566@example.com</t>
  </si>
  <si>
    <t>1568</t>
  </si>
  <si>
    <t>Customer_567</t>
  </si>
  <si>
    <t>567 Main Street</t>
  </si>
  <si>
    <t>09-5051486095</t>
  </si>
  <si>
    <t>customer567@example.com</t>
  </si>
  <si>
    <t>1569</t>
  </si>
  <si>
    <t>Customer_568</t>
  </si>
  <si>
    <t>568 Main Street</t>
  </si>
  <si>
    <t>09-1562703511</t>
  </si>
  <si>
    <t>customer568@example.com</t>
  </si>
  <si>
    <t>1570</t>
  </si>
  <si>
    <t>Customer_569</t>
  </si>
  <si>
    <t>569 Main Street</t>
  </si>
  <si>
    <t>09-9737242962</t>
  </si>
  <si>
    <t>customer569@example.com</t>
  </si>
  <si>
    <t>1571</t>
  </si>
  <si>
    <t>Customer_570</t>
  </si>
  <si>
    <t>570 Main Street</t>
  </si>
  <si>
    <t>09-5960011546</t>
  </si>
  <si>
    <t>customer570@example.com</t>
  </si>
  <si>
    <t>1572</t>
  </si>
  <si>
    <t>Customer_571</t>
  </si>
  <si>
    <t>571 Main Street</t>
  </si>
  <si>
    <t>09-6080615266</t>
  </si>
  <si>
    <t>customer571@example.com</t>
  </si>
  <si>
    <t>1573</t>
  </si>
  <si>
    <t>Customer_572</t>
  </si>
  <si>
    <t>572 Main Street</t>
  </si>
  <si>
    <t>09-5614634942</t>
  </si>
  <si>
    <t>customer572@example.com</t>
  </si>
  <si>
    <t>1574</t>
  </si>
  <si>
    <t>Customer_573</t>
  </si>
  <si>
    <t>573 Main Street</t>
  </si>
  <si>
    <t>09-3163339625</t>
  </si>
  <si>
    <t>customer573@example.com</t>
  </si>
  <si>
    <t>1575</t>
  </si>
  <si>
    <t>Customer_574</t>
  </si>
  <si>
    <t>574 Main Street</t>
  </si>
  <si>
    <t>09-1784368960</t>
  </si>
  <si>
    <t>customer574@example.com</t>
  </si>
  <si>
    <t>1576</t>
  </si>
  <si>
    <t>Customer_575</t>
  </si>
  <si>
    <t>575 Main Street</t>
  </si>
  <si>
    <t>09-3391048048</t>
  </si>
  <si>
    <t>customer575@example.com</t>
  </si>
  <si>
    <t>1577</t>
  </si>
  <si>
    <t>Customer_576</t>
  </si>
  <si>
    <t>576 Main Street</t>
  </si>
  <si>
    <t>09-8465922384</t>
  </si>
  <si>
    <t>customer576@example.com</t>
  </si>
  <si>
    <t>1578</t>
  </si>
  <si>
    <t>Customer_577</t>
  </si>
  <si>
    <t>577 Main Street</t>
  </si>
  <si>
    <t>09-3079556603</t>
  </si>
  <si>
    <t>customer577@example.com</t>
  </si>
  <si>
    <t>1579</t>
  </si>
  <si>
    <t>Customer_578</t>
  </si>
  <si>
    <t>578 Main Street</t>
  </si>
  <si>
    <t>09-8078544763</t>
  </si>
  <si>
    <t>customer578@example.com</t>
  </si>
  <si>
    <t>1580</t>
  </si>
  <si>
    <t>Customer_579</t>
  </si>
  <si>
    <t>579 Main Street</t>
  </si>
  <si>
    <t>09-9668783255</t>
  </si>
  <si>
    <t>customer579@example.com</t>
  </si>
  <si>
    <t>1581</t>
  </si>
  <si>
    <t>Customer_580</t>
  </si>
  <si>
    <t>580 Main Street</t>
  </si>
  <si>
    <t>09-3808883799</t>
  </si>
  <si>
    <t>customer580@example.com</t>
  </si>
  <si>
    <t>1582</t>
  </si>
  <si>
    <t>Customer_581</t>
  </si>
  <si>
    <t>581 Main Street</t>
  </si>
  <si>
    <t>09-6625750542</t>
  </si>
  <si>
    <t>customer581@example.com</t>
  </si>
  <si>
    <t>1583</t>
  </si>
  <si>
    <t>Customer_582</t>
  </si>
  <si>
    <t>582 Main Street</t>
  </si>
  <si>
    <t>09-5663450920</t>
  </si>
  <si>
    <t>customer582@example.com</t>
  </si>
  <si>
    <t>1584</t>
  </si>
  <si>
    <t>Customer_583</t>
  </si>
  <si>
    <t>583 Main Street</t>
  </si>
  <si>
    <t>09-9980499387</t>
  </si>
  <si>
    <t>customer583@example.com</t>
  </si>
  <si>
    <t>1585</t>
  </si>
  <si>
    <t>Customer_584</t>
  </si>
  <si>
    <t>584 Main Street</t>
  </si>
  <si>
    <t>09-4965215795</t>
  </si>
  <si>
    <t>customer584@example.com</t>
  </si>
  <si>
    <t>1586</t>
  </si>
  <si>
    <t>Customer_585</t>
  </si>
  <si>
    <t>585 Main Street</t>
  </si>
  <si>
    <t>09-1545901584</t>
  </si>
  <si>
    <t>customer585@example.com</t>
  </si>
  <si>
    <t>1587</t>
  </si>
  <si>
    <t>Customer_586</t>
  </si>
  <si>
    <t>586 Main Street</t>
  </si>
  <si>
    <t>09-7839662398</t>
  </si>
  <si>
    <t>customer586@example.com</t>
  </si>
  <si>
    <t>1588</t>
  </si>
  <si>
    <t>Customer_587</t>
  </si>
  <si>
    <t>587 Main Street</t>
  </si>
  <si>
    <t>09-4588753149</t>
  </si>
  <si>
    <t>customer587@example.com</t>
  </si>
  <si>
    <t>1589</t>
  </si>
  <si>
    <t>Customer_588</t>
  </si>
  <si>
    <t>588 Main Street</t>
  </si>
  <si>
    <t>09-1187522257</t>
  </si>
  <si>
    <t>customer588@example.com</t>
  </si>
  <si>
    <t>1590</t>
  </si>
  <si>
    <t>Customer_589</t>
  </si>
  <si>
    <t>589 Main Street</t>
  </si>
  <si>
    <t>09-5334333031</t>
  </si>
  <si>
    <t>customer589@example.com</t>
  </si>
  <si>
    <t>1591</t>
  </si>
  <si>
    <t>Customer_590</t>
  </si>
  <si>
    <t>590 Main Street</t>
  </si>
  <si>
    <t>09-9413944747</t>
  </si>
  <si>
    <t>customer590@example.com</t>
  </si>
  <si>
    <t>1592</t>
  </si>
  <si>
    <t>Customer_591</t>
  </si>
  <si>
    <t>591 Main Street</t>
  </si>
  <si>
    <t>09-6418837267</t>
  </si>
  <si>
    <t>customer591@example.com</t>
  </si>
  <si>
    <t>1593</t>
  </si>
  <si>
    <t>Customer_592</t>
  </si>
  <si>
    <t>592 Main Street</t>
  </si>
  <si>
    <t>09-9877659166</t>
  </si>
  <si>
    <t>customer592@example.com</t>
  </si>
  <si>
    <t>1594</t>
  </si>
  <si>
    <t>Customer_593</t>
  </si>
  <si>
    <t>593 Main Street</t>
  </si>
  <si>
    <t>09-9711015481</t>
  </si>
  <si>
    <t>customer593@example.com</t>
  </si>
  <si>
    <t>1595</t>
  </si>
  <si>
    <t>Customer_594</t>
  </si>
  <si>
    <t>594 Main Street</t>
  </si>
  <si>
    <t>09-2051172105</t>
  </si>
  <si>
    <t>customer594@example.com</t>
  </si>
  <si>
    <t>1596</t>
  </si>
  <si>
    <t>Customer_595</t>
  </si>
  <si>
    <t>595 Main Street</t>
  </si>
  <si>
    <t>09-9080920047</t>
  </si>
  <si>
    <t>customer595@example.com</t>
  </si>
  <si>
    <t>1597</t>
  </si>
  <si>
    <t>Customer_596</t>
  </si>
  <si>
    <t>596 Main Street</t>
  </si>
  <si>
    <t>09-2786335526</t>
  </si>
  <si>
    <t>customer596@example.com</t>
  </si>
  <si>
    <t>1598</t>
  </si>
  <si>
    <t>Customer_597</t>
  </si>
  <si>
    <t>597 Main Street</t>
  </si>
  <si>
    <t>09-4944004214</t>
  </si>
  <si>
    <t>customer597@example.com</t>
  </si>
  <si>
    <t>1599</t>
  </si>
  <si>
    <t>Customer_598</t>
  </si>
  <si>
    <t>598 Main Street</t>
  </si>
  <si>
    <t>09-3221004595</t>
  </si>
  <si>
    <t>customer598@example.com</t>
  </si>
  <si>
    <t>1600</t>
  </si>
  <si>
    <t>Customer_599</t>
  </si>
  <si>
    <t>599 Main Street</t>
  </si>
  <si>
    <t>09-4900189751</t>
  </si>
  <si>
    <t>customer599@example.com</t>
  </si>
  <si>
    <t>part_4</t>
  </si>
  <si>
    <t>1601</t>
  </si>
  <si>
    <t>Customer_600</t>
  </si>
  <si>
    <t>600 Main Street</t>
  </si>
  <si>
    <t>09-9872671624</t>
  </si>
  <si>
    <t>customer600@example.com</t>
  </si>
  <si>
    <t>1602</t>
  </si>
  <si>
    <t>Customer_601</t>
  </si>
  <si>
    <t>601 Main Street</t>
  </si>
  <si>
    <t>09-3456281179</t>
  </si>
  <si>
    <t>customer601@example.com</t>
  </si>
  <si>
    <t>1603</t>
  </si>
  <si>
    <t>Customer_602</t>
  </si>
  <si>
    <t>602 Main Street</t>
  </si>
  <si>
    <t>09-1526053692</t>
  </si>
  <si>
    <t>customer602@example.com</t>
  </si>
  <si>
    <t>1604</t>
  </si>
  <si>
    <t>Customer_603</t>
  </si>
  <si>
    <t>603 Main Street</t>
  </si>
  <si>
    <t>09-9072230807</t>
  </si>
  <si>
    <t>customer603@example.com</t>
  </si>
  <si>
    <t>1605</t>
  </si>
  <si>
    <t>Customer_604</t>
  </si>
  <si>
    <t>604 Main Street</t>
  </si>
  <si>
    <t>09-7365119709</t>
  </si>
  <si>
    <t>customer604@example.com</t>
  </si>
  <si>
    <t>1606</t>
  </si>
  <si>
    <t>Customer_605</t>
  </si>
  <si>
    <t>605 Main Street</t>
  </si>
  <si>
    <t>09-1302626319</t>
  </si>
  <si>
    <t>customer605@example.com</t>
  </si>
  <si>
    <t>1607</t>
  </si>
  <si>
    <t>Customer_606</t>
  </si>
  <si>
    <t>606 Main Street</t>
  </si>
  <si>
    <t>09-6489585136</t>
  </si>
  <si>
    <t>customer606@example.com</t>
  </si>
  <si>
    <t>1608</t>
  </si>
  <si>
    <t>Customer_607</t>
  </si>
  <si>
    <t>607 Main Street</t>
  </si>
  <si>
    <t>09-2393745469</t>
  </si>
  <si>
    <t>customer607@example.com</t>
  </si>
  <si>
    <t>1609</t>
  </si>
  <si>
    <t>Customer_608</t>
  </si>
  <si>
    <t>608 Main Street</t>
  </si>
  <si>
    <t>09-9354237290</t>
  </si>
  <si>
    <t>customer608@example.com</t>
  </si>
  <si>
    <t>1610</t>
  </si>
  <si>
    <t>Customer_609</t>
  </si>
  <si>
    <t>609 Main Street</t>
  </si>
  <si>
    <t>09-6509014342</t>
  </si>
  <si>
    <t>customer609@example.com</t>
  </si>
  <si>
    <t>1611</t>
  </si>
  <si>
    <t>Customer_610</t>
  </si>
  <si>
    <t>610 Main Street</t>
  </si>
  <si>
    <t>09-7274383449</t>
  </si>
  <si>
    <t>customer610@example.com</t>
  </si>
  <si>
    <t>1612</t>
  </si>
  <si>
    <t>Customer_611</t>
  </si>
  <si>
    <t>611 Main Street</t>
  </si>
  <si>
    <t>09-5991539558</t>
  </si>
  <si>
    <t>customer611@example.com</t>
  </si>
  <si>
    <t>1613</t>
  </si>
  <si>
    <t>Customer_612</t>
  </si>
  <si>
    <t>612 Main Street</t>
  </si>
  <si>
    <t>09-8466968297</t>
  </si>
  <si>
    <t>customer612@example.com</t>
  </si>
  <si>
    <t>1614</t>
  </si>
  <si>
    <t>Customer_613</t>
  </si>
  <si>
    <t>613 Main Street</t>
  </si>
  <si>
    <t>09-3689763080</t>
  </si>
  <si>
    <t>customer613@example.com</t>
  </si>
  <si>
    <t>1615</t>
  </si>
  <si>
    <t>Customer_614</t>
  </si>
  <si>
    <t>614 Main Street</t>
  </si>
  <si>
    <t>09-1542383372</t>
  </si>
  <si>
    <t>customer614@example.com</t>
  </si>
  <si>
    <t>1616</t>
  </si>
  <si>
    <t>Customer_615</t>
  </si>
  <si>
    <t>615 Main Street</t>
  </si>
  <si>
    <t>09-9357046402</t>
  </si>
  <si>
    <t>customer615@example.com</t>
  </si>
  <si>
    <t>1617</t>
  </si>
  <si>
    <t>Customer_616</t>
  </si>
  <si>
    <t>616 Main Street</t>
  </si>
  <si>
    <t>09-4327194943</t>
  </si>
  <si>
    <t>customer616@example.com</t>
  </si>
  <si>
    <t>1618</t>
  </si>
  <si>
    <t>Customer_617</t>
  </si>
  <si>
    <t>617 Main Street</t>
  </si>
  <si>
    <t>09-9304719327</t>
  </si>
  <si>
    <t>customer617@example.com</t>
  </si>
  <si>
    <t>1619</t>
  </si>
  <si>
    <t>Customer_618</t>
  </si>
  <si>
    <t>618 Main Street</t>
  </si>
  <si>
    <t>09-4092202658</t>
  </si>
  <si>
    <t>customer618@example.com</t>
  </si>
  <si>
    <t>1620</t>
  </si>
  <si>
    <t>Customer_619</t>
  </si>
  <si>
    <t>619 Main Street</t>
  </si>
  <si>
    <t>09-7197809516</t>
  </si>
  <si>
    <t>customer619@example.com</t>
  </si>
  <si>
    <t>1621</t>
  </si>
  <si>
    <t>Customer_620</t>
  </si>
  <si>
    <t>620 Main Street</t>
  </si>
  <si>
    <t>09-3653487456</t>
  </si>
  <si>
    <t>customer620@example.com</t>
  </si>
  <si>
    <t>1622</t>
  </si>
  <si>
    <t>Customer_621</t>
  </si>
  <si>
    <t>621 Main Street</t>
  </si>
  <si>
    <t>09-4823468661</t>
  </si>
  <si>
    <t>customer621@example.com</t>
  </si>
  <si>
    <t>1623</t>
  </si>
  <si>
    <t>Customer_622</t>
  </si>
  <si>
    <t>622 Main Street</t>
  </si>
  <si>
    <t>09-6456105663</t>
  </si>
  <si>
    <t>customer622@example.com</t>
  </si>
  <si>
    <t>1624</t>
  </si>
  <si>
    <t>Customer_623</t>
  </si>
  <si>
    <t>623 Main Street</t>
  </si>
  <si>
    <t>09-7278411022</t>
  </si>
  <si>
    <t>customer623@example.com</t>
  </si>
  <si>
    <t>1625</t>
  </si>
  <si>
    <t>Customer_624</t>
  </si>
  <si>
    <t>624 Main Street</t>
  </si>
  <si>
    <t>09-6645451507</t>
  </si>
  <si>
    <t>customer624@example.com</t>
  </si>
  <si>
    <t>1626</t>
  </si>
  <si>
    <t>Customer_625</t>
  </si>
  <si>
    <t>625 Main Street</t>
  </si>
  <si>
    <t>09-3495241060</t>
  </si>
  <si>
    <t>customer625@example.com</t>
  </si>
  <si>
    <t>1627</t>
  </si>
  <si>
    <t>Customer_626</t>
  </si>
  <si>
    <t>626 Main Street</t>
  </si>
  <si>
    <t>09-7059910681</t>
  </si>
  <si>
    <t>customer626@example.com</t>
  </si>
  <si>
    <t>1628</t>
  </si>
  <si>
    <t>Customer_627</t>
  </si>
  <si>
    <t>627 Main Street</t>
  </si>
  <si>
    <t>09-7997443163</t>
  </si>
  <si>
    <t>customer627@example.com</t>
  </si>
  <si>
    <t>1629</t>
  </si>
  <si>
    <t>Customer_628</t>
  </si>
  <si>
    <t>628 Main Street</t>
  </si>
  <si>
    <t>09-4003526134</t>
  </si>
  <si>
    <t>customer628@example.com</t>
  </si>
  <si>
    <t>1630</t>
  </si>
  <si>
    <t>Customer_629</t>
  </si>
  <si>
    <t>629 Main Street</t>
  </si>
  <si>
    <t>09-4692588727</t>
  </si>
  <si>
    <t>customer629@example.com</t>
  </si>
  <si>
    <t>1631</t>
  </si>
  <si>
    <t>Customer_630</t>
  </si>
  <si>
    <t>630 Main Street</t>
  </si>
  <si>
    <t>09-6422035803</t>
  </si>
  <si>
    <t>customer630@example.com</t>
  </si>
  <si>
    <t>1632</t>
  </si>
  <si>
    <t>Customer_631</t>
  </si>
  <si>
    <t>631 Main Street</t>
  </si>
  <si>
    <t>09-6333337943</t>
  </si>
  <si>
    <t>customer631@example.com</t>
  </si>
  <si>
    <t>1633</t>
  </si>
  <si>
    <t>Customer_632</t>
  </si>
  <si>
    <t>632 Main Street</t>
  </si>
  <si>
    <t>09-3074529804</t>
  </si>
  <si>
    <t>customer632@example.com</t>
  </si>
  <si>
    <t>1634</t>
  </si>
  <si>
    <t>Customer_633</t>
  </si>
  <si>
    <t>633 Main Street</t>
  </si>
  <si>
    <t>09-4220047578</t>
  </si>
  <si>
    <t>customer633@example.com</t>
  </si>
  <si>
    <t>1635</t>
  </si>
  <si>
    <t>Customer_634</t>
  </si>
  <si>
    <t>634 Main Street</t>
  </si>
  <si>
    <t>09-5710800594</t>
  </si>
  <si>
    <t>customer634@example.com</t>
  </si>
  <si>
    <t>1636</t>
  </si>
  <si>
    <t>Customer_635</t>
  </si>
  <si>
    <t>635 Main Street</t>
  </si>
  <si>
    <t>09-5259259547</t>
  </si>
  <si>
    <t>customer635@example.com</t>
  </si>
  <si>
    <t>1637</t>
  </si>
  <si>
    <t>Customer_636</t>
  </si>
  <si>
    <t>636 Main Street</t>
  </si>
  <si>
    <t>09-8603972471</t>
  </si>
  <si>
    <t>customer636@example.com</t>
  </si>
  <si>
    <t>1638</t>
  </si>
  <si>
    <t>Customer_637</t>
  </si>
  <si>
    <t>637 Main Street</t>
  </si>
  <si>
    <t>09-6199180267</t>
  </si>
  <si>
    <t>customer637@example.com</t>
  </si>
  <si>
    <t>1639</t>
  </si>
  <si>
    <t>Customer_638</t>
  </si>
  <si>
    <t>638 Main Street</t>
  </si>
  <si>
    <t>09-2003410704</t>
  </si>
  <si>
    <t>customer638@example.com</t>
  </si>
  <si>
    <t>1640</t>
  </si>
  <si>
    <t>Customer_639</t>
  </si>
  <si>
    <t>639 Main Street</t>
  </si>
  <si>
    <t>09-4350435388</t>
  </si>
  <si>
    <t>customer639@example.com</t>
  </si>
  <si>
    <t>1641</t>
  </si>
  <si>
    <t>Customer_640</t>
  </si>
  <si>
    <t>640 Main Street</t>
  </si>
  <si>
    <t>09-4960919006</t>
  </si>
  <si>
    <t>customer640@example.com</t>
  </si>
  <si>
    <t>1642</t>
  </si>
  <si>
    <t>Customer_641</t>
  </si>
  <si>
    <t>641 Main Street</t>
  </si>
  <si>
    <t>09-6926729720</t>
  </si>
  <si>
    <t>customer641@example.com</t>
  </si>
  <si>
    <t>1643</t>
  </si>
  <si>
    <t>Customer_642</t>
  </si>
  <si>
    <t>642 Main Street</t>
  </si>
  <si>
    <t>09-3155796912</t>
  </si>
  <si>
    <t>customer642@example.com</t>
  </si>
  <si>
    <t>1644</t>
  </si>
  <si>
    <t>Customer_643</t>
  </si>
  <si>
    <t>643 Main Street</t>
  </si>
  <si>
    <t>09-7893728537</t>
  </si>
  <si>
    <t>customer643@example.com</t>
  </si>
  <si>
    <t>1645</t>
  </si>
  <si>
    <t>Customer_644</t>
  </si>
  <si>
    <t>644 Main Street</t>
  </si>
  <si>
    <t>09-7463637173</t>
  </si>
  <si>
    <t>customer644@example.com</t>
  </si>
  <si>
    <t>1646</t>
  </si>
  <si>
    <t>Customer_645</t>
  </si>
  <si>
    <t>645 Main Street</t>
  </si>
  <si>
    <t>09-1757683388</t>
  </si>
  <si>
    <t>customer645@example.com</t>
  </si>
  <si>
    <t>1647</t>
  </si>
  <si>
    <t>Customer_646</t>
  </si>
  <si>
    <t>646 Main Street</t>
  </si>
  <si>
    <t>09-4290619698</t>
  </si>
  <si>
    <t>customer646@example.com</t>
  </si>
  <si>
    <t>1648</t>
  </si>
  <si>
    <t>Customer_647</t>
  </si>
  <si>
    <t>647 Main Street</t>
  </si>
  <si>
    <t>09-9363619441</t>
  </si>
  <si>
    <t>customer647@example.com</t>
  </si>
  <si>
    <t>1649</t>
  </si>
  <si>
    <t>Customer_648</t>
  </si>
  <si>
    <t>648 Main Street</t>
  </si>
  <si>
    <t>09-5778620237</t>
  </si>
  <si>
    <t>customer648@example.com</t>
  </si>
  <si>
    <t>1650</t>
  </si>
  <si>
    <t>Customer_649</t>
  </si>
  <si>
    <t>649 Main Street</t>
  </si>
  <si>
    <t>09-5011445416</t>
  </si>
  <si>
    <t>customer649@example.com</t>
  </si>
  <si>
    <t>1651</t>
  </si>
  <si>
    <t>Customer_650</t>
  </si>
  <si>
    <t>650 Main Street</t>
  </si>
  <si>
    <t>09-2085621110</t>
  </si>
  <si>
    <t>customer650@example.com</t>
  </si>
  <si>
    <t>1652</t>
  </si>
  <si>
    <t>Customer_651</t>
  </si>
  <si>
    <t>651 Main Street</t>
  </si>
  <si>
    <t>09-6028411384</t>
  </si>
  <si>
    <t>customer651@example.com</t>
  </si>
  <si>
    <t>1653</t>
  </si>
  <si>
    <t>Customer_652</t>
  </si>
  <si>
    <t>652 Main Street</t>
  </si>
  <si>
    <t>09-3186625319</t>
  </si>
  <si>
    <t>customer652@example.com</t>
  </si>
  <si>
    <t>1654</t>
  </si>
  <si>
    <t>Customer_653</t>
  </si>
  <si>
    <t>653 Main Street</t>
  </si>
  <si>
    <t>09-5928277029</t>
  </si>
  <si>
    <t>customer653@example.com</t>
  </si>
  <si>
    <t>1655</t>
  </si>
  <si>
    <t>Customer_654</t>
  </si>
  <si>
    <t>654 Main Street</t>
  </si>
  <si>
    <t>09-3627041123</t>
  </si>
  <si>
    <t>customer654@example.com</t>
  </si>
  <si>
    <t>1656</t>
  </si>
  <si>
    <t>Customer_655</t>
  </si>
  <si>
    <t>655 Main Street</t>
  </si>
  <si>
    <t>09-4069623096</t>
  </si>
  <si>
    <t>customer655@example.com</t>
  </si>
  <si>
    <t>1657</t>
  </si>
  <si>
    <t>Customer_656</t>
  </si>
  <si>
    <t>656 Main Street</t>
  </si>
  <si>
    <t>09-5027410675</t>
  </si>
  <si>
    <t>customer656@example.com</t>
  </si>
  <si>
    <t>1658</t>
  </si>
  <si>
    <t>Customer_657</t>
  </si>
  <si>
    <t>657 Main Street</t>
  </si>
  <si>
    <t>09-1565068682</t>
  </si>
  <si>
    <t>customer657@example.com</t>
  </si>
  <si>
    <t>1659</t>
  </si>
  <si>
    <t>Customer_658</t>
  </si>
  <si>
    <t>658 Main Street</t>
  </si>
  <si>
    <t>09-9139328853</t>
  </si>
  <si>
    <t>customer658@example.com</t>
  </si>
  <si>
    <t>1660</t>
  </si>
  <si>
    <t>Customer_659</t>
  </si>
  <si>
    <t>659 Main Street</t>
  </si>
  <si>
    <t>09-4690772552</t>
  </si>
  <si>
    <t>customer659@example.com</t>
  </si>
  <si>
    <t>1661</t>
  </si>
  <si>
    <t>Customer_660</t>
  </si>
  <si>
    <t>660 Main Street</t>
  </si>
  <si>
    <t>09-5767489795</t>
  </si>
  <si>
    <t>customer660@example.com</t>
  </si>
  <si>
    <t>1662</t>
  </si>
  <si>
    <t>Customer_661</t>
  </si>
  <si>
    <t>661 Main Street</t>
  </si>
  <si>
    <t>09-5069172269</t>
  </si>
  <si>
    <t>customer661@example.com</t>
  </si>
  <si>
    <t>1663</t>
  </si>
  <si>
    <t>Customer_662</t>
  </si>
  <si>
    <t>662 Main Street</t>
  </si>
  <si>
    <t>09-9629921999</t>
  </si>
  <si>
    <t>customer662@example.com</t>
  </si>
  <si>
    <t>1664</t>
  </si>
  <si>
    <t>Customer_663</t>
  </si>
  <si>
    <t>663 Main Street</t>
  </si>
  <si>
    <t>09-2900066652</t>
  </si>
  <si>
    <t>customer663@example.com</t>
  </si>
  <si>
    <t>1665</t>
  </si>
  <si>
    <t>Customer_664</t>
  </si>
  <si>
    <t>664 Main Street</t>
  </si>
  <si>
    <t>09-9787800187</t>
  </si>
  <si>
    <t>customer664@example.com</t>
  </si>
  <si>
    <t>1666</t>
  </si>
  <si>
    <t>Customer_665</t>
  </si>
  <si>
    <t>665 Main Street</t>
  </si>
  <si>
    <t>09-7630905160</t>
  </si>
  <si>
    <t>customer665@example.com</t>
  </si>
  <si>
    <t>1667</t>
  </si>
  <si>
    <t>Customer_666</t>
  </si>
  <si>
    <t>666 Main Street</t>
  </si>
  <si>
    <t>09-3633546626</t>
  </si>
  <si>
    <t>customer666@example.com</t>
  </si>
  <si>
    <t>1668</t>
  </si>
  <si>
    <t>Customer_667</t>
  </si>
  <si>
    <t>667 Main Street</t>
  </si>
  <si>
    <t>09-9026439606</t>
  </si>
  <si>
    <t>customer667@example.com</t>
  </si>
  <si>
    <t>1669</t>
  </si>
  <si>
    <t>Customer_668</t>
  </si>
  <si>
    <t>668 Main Street</t>
  </si>
  <si>
    <t>09-8137812921</t>
  </si>
  <si>
    <t>customer668@example.com</t>
  </si>
  <si>
    <t>1670</t>
  </si>
  <si>
    <t>Customer_669</t>
  </si>
  <si>
    <t>669 Main Street</t>
  </si>
  <si>
    <t>09-2864225678</t>
  </si>
  <si>
    <t>customer669@example.com</t>
  </si>
  <si>
    <t>1671</t>
  </si>
  <si>
    <t>Customer_670</t>
  </si>
  <si>
    <t>670 Main Street</t>
  </si>
  <si>
    <t>09-8814383127</t>
  </si>
  <si>
    <t>customer670@example.com</t>
  </si>
  <si>
    <t>1672</t>
  </si>
  <si>
    <t>Customer_671</t>
  </si>
  <si>
    <t>671 Main Street</t>
  </si>
  <si>
    <t>09-9184412991</t>
  </si>
  <si>
    <t>customer671@example.com</t>
  </si>
  <si>
    <t>1673</t>
  </si>
  <si>
    <t>Customer_672</t>
  </si>
  <si>
    <t>672 Main Street</t>
  </si>
  <si>
    <t>09-1202126309</t>
  </si>
  <si>
    <t>customer672@example.com</t>
  </si>
  <si>
    <t>1674</t>
  </si>
  <si>
    <t>Customer_673</t>
  </si>
  <si>
    <t>673 Main Street</t>
  </si>
  <si>
    <t>09-8166353498</t>
  </si>
  <si>
    <t>customer673@example.com</t>
  </si>
  <si>
    <t>1675</t>
  </si>
  <si>
    <t>Customer_674</t>
  </si>
  <si>
    <t>674 Main Street</t>
  </si>
  <si>
    <t>09-4489290103</t>
  </si>
  <si>
    <t>customer674@example.com</t>
  </si>
  <si>
    <t>1676</t>
  </si>
  <si>
    <t>Customer_675</t>
  </si>
  <si>
    <t>675 Main Street</t>
  </si>
  <si>
    <t>09-4927062272</t>
  </si>
  <si>
    <t>customer675@example.com</t>
  </si>
  <si>
    <t>1677</t>
  </si>
  <si>
    <t>Customer_676</t>
  </si>
  <si>
    <t>676 Main Street</t>
  </si>
  <si>
    <t>09-9177416149</t>
  </si>
  <si>
    <t>customer676@example.com</t>
  </si>
  <si>
    <t>1678</t>
  </si>
  <si>
    <t>Customer_677</t>
  </si>
  <si>
    <t>677 Main Street</t>
  </si>
  <si>
    <t>09-1216927907</t>
  </si>
  <si>
    <t>customer677@example.com</t>
  </si>
  <si>
    <t>1679</t>
  </si>
  <si>
    <t>Customer_678</t>
  </si>
  <si>
    <t>678 Main Street</t>
  </si>
  <si>
    <t>09-8388946671</t>
  </si>
  <si>
    <t>customer678@example.com</t>
  </si>
  <si>
    <t>1680</t>
  </si>
  <si>
    <t>Customer_679</t>
  </si>
  <si>
    <t>679 Main Street</t>
  </si>
  <si>
    <t>09-2909026956</t>
  </si>
  <si>
    <t>customer679@example.com</t>
  </si>
  <si>
    <t>1681</t>
  </si>
  <si>
    <t>Customer_680</t>
  </si>
  <si>
    <t>680 Main Street</t>
  </si>
  <si>
    <t>09-2100767370</t>
  </si>
  <si>
    <t>customer680@example.com</t>
  </si>
  <si>
    <t>1682</t>
  </si>
  <si>
    <t>Customer_681</t>
  </si>
  <si>
    <t>681 Main Street</t>
  </si>
  <si>
    <t>09-3877428341</t>
  </si>
  <si>
    <t>customer681@example.com</t>
  </si>
  <si>
    <t>1683</t>
  </si>
  <si>
    <t>Customer_682</t>
  </si>
  <si>
    <t>682 Main Street</t>
  </si>
  <si>
    <t>09-5296691916</t>
  </si>
  <si>
    <t>customer682@example.com</t>
  </si>
  <si>
    <t>1684</t>
  </si>
  <si>
    <t>Customer_683</t>
  </si>
  <si>
    <t>683 Main Street</t>
  </si>
  <si>
    <t>09-8756243511</t>
  </si>
  <si>
    <t>customer683@example.com</t>
  </si>
  <si>
    <t>1685</t>
  </si>
  <si>
    <t>Customer_684</t>
  </si>
  <si>
    <t>684 Main Street</t>
  </si>
  <si>
    <t>09-9930309077</t>
  </si>
  <si>
    <t>customer684@example.com</t>
  </si>
  <si>
    <t>1686</t>
  </si>
  <si>
    <t>Customer_685</t>
  </si>
  <si>
    <t>685 Main Street</t>
  </si>
  <si>
    <t>09-1822441646</t>
  </si>
  <si>
    <t>customer685@example.com</t>
  </si>
  <si>
    <t>1687</t>
  </si>
  <si>
    <t>Customer_686</t>
  </si>
  <si>
    <t>686 Main Street</t>
  </si>
  <si>
    <t>09-6672415556</t>
  </si>
  <si>
    <t>customer686@example.com</t>
  </si>
  <si>
    <t>1688</t>
  </si>
  <si>
    <t>Customer_687</t>
  </si>
  <si>
    <t>687 Main Street</t>
  </si>
  <si>
    <t>09-9434955043</t>
  </si>
  <si>
    <t>customer687@example.com</t>
  </si>
  <si>
    <t>1689</t>
  </si>
  <si>
    <t>Customer_688</t>
  </si>
  <si>
    <t>688 Main Street</t>
  </si>
  <si>
    <t>09-7142558767</t>
  </si>
  <si>
    <t>customer688@example.com</t>
  </si>
  <si>
    <t>1690</t>
  </si>
  <si>
    <t>Customer_689</t>
  </si>
  <si>
    <t>689 Main Street</t>
  </si>
  <si>
    <t>09-9053101041</t>
  </si>
  <si>
    <t>customer689@example.com</t>
  </si>
  <si>
    <t>1691</t>
  </si>
  <si>
    <t>Customer_690</t>
  </si>
  <si>
    <t>690 Main Street</t>
  </si>
  <si>
    <t>09-2294744477</t>
  </si>
  <si>
    <t>customer690@example.com</t>
  </si>
  <si>
    <t>1692</t>
  </si>
  <si>
    <t>Customer_691</t>
  </si>
  <si>
    <t>691 Main Street</t>
  </si>
  <si>
    <t>09-1406116411</t>
  </si>
  <si>
    <t>customer691@example.com</t>
  </si>
  <si>
    <t>1693</t>
  </si>
  <si>
    <t>Customer_692</t>
  </si>
  <si>
    <t>692 Main Street</t>
  </si>
  <si>
    <t>09-4257237760</t>
  </si>
  <si>
    <t>customer692@example.com</t>
  </si>
  <si>
    <t>1694</t>
  </si>
  <si>
    <t>Customer_693</t>
  </si>
  <si>
    <t>693 Main Street</t>
  </si>
  <si>
    <t>09-3602809582</t>
  </si>
  <si>
    <t>customer693@example.com</t>
  </si>
  <si>
    <t>1695</t>
  </si>
  <si>
    <t>Customer_694</t>
  </si>
  <si>
    <t>694 Main Street</t>
  </si>
  <si>
    <t>09-3449473573</t>
  </si>
  <si>
    <t>customer694@example.com</t>
  </si>
  <si>
    <t>1696</t>
  </si>
  <si>
    <t>Customer_695</t>
  </si>
  <si>
    <t>695 Main Street</t>
  </si>
  <si>
    <t>09-1230109593</t>
  </si>
  <si>
    <t>customer695@example.com</t>
  </si>
  <si>
    <t>1697</t>
  </si>
  <si>
    <t>Customer_696</t>
  </si>
  <si>
    <t>696 Main Street</t>
  </si>
  <si>
    <t>09-1603438650</t>
  </si>
  <si>
    <t>customer696@example.com</t>
  </si>
  <si>
    <t>1698</t>
  </si>
  <si>
    <t>Customer_697</t>
  </si>
  <si>
    <t>697 Main Street</t>
  </si>
  <si>
    <t>09-1892596606</t>
  </si>
  <si>
    <t>customer697@example.com</t>
  </si>
  <si>
    <t>1699</t>
  </si>
  <si>
    <t>Customer_698</t>
  </si>
  <si>
    <t>698 Main Street</t>
  </si>
  <si>
    <t>09-3164964509</t>
  </si>
  <si>
    <t>customer698@example.com</t>
  </si>
  <si>
    <t>1700</t>
  </si>
  <si>
    <t>Customer_699</t>
  </si>
  <si>
    <t>699 Main Street</t>
  </si>
  <si>
    <t>09-3340249008</t>
  </si>
  <si>
    <t>customer699@example.com</t>
  </si>
  <si>
    <t>1701</t>
  </si>
  <si>
    <t>Customer_700</t>
  </si>
  <si>
    <t>700 Main Street</t>
  </si>
  <si>
    <t>09-5073455022</t>
  </si>
  <si>
    <t>customer700@example.com</t>
  </si>
  <si>
    <t>1702</t>
  </si>
  <si>
    <t>Customer_701</t>
  </si>
  <si>
    <t>701 Main Street</t>
  </si>
  <si>
    <t>09-5750792280</t>
  </si>
  <si>
    <t>customer701@example.com</t>
  </si>
  <si>
    <t>1703</t>
  </si>
  <si>
    <t>Customer_702</t>
  </si>
  <si>
    <t>702 Main Street</t>
  </si>
  <si>
    <t>09-3116479768</t>
  </si>
  <si>
    <t>customer702@example.com</t>
  </si>
  <si>
    <t>1704</t>
  </si>
  <si>
    <t>Customer_703</t>
  </si>
  <si>
    <t>703 Main Street</t>
  </si>
  <si>
    <t>09-1690258591</t>
  </si>
  <si>
    <t>customer703@example.com</t>
  </si>
  <si>
    <t>1705</t>
  </si>
  <si>
    <t>Customer_704</t>
  </si>
  <si>
    <t>704 Main Street</t>
  </si>
  <si>
    <t>09-9496585449</t>
  </si>
  <si>
    <t>customer704@example.com</t>
  </si>
  <si>
    <t>1706</t>
  </si>
  <si>
    <t>Customer_705</t>
  </si>
  <si>
    <t>705 Main Street</t>
  </si>
  <si>
    <t>09-8041111041</t>
  </si>
  <si>
    <t>customer705@example.com</t>
  </si>
  <si>
    <t>1707</t>
  </si>
  <si>
    <t>Customer_706</t>
  </si>
  <si>
    <t>706 Main Street</t>
  </si>
  <si>
    <t>09-1554207159</t>
  </si>
  <si>
    <t>customer706@example.com</t>
  </si>
  <si>
    <t>1708</t>
  </si>
  <si>
    <t>Customer_707</t>
  </si>
  <si>
    <t>707 Main Street</t>
  </si>
  <si>
    <t>09-2848195003</t>
  </si>
  <si>
    <t>customer707@example.com</t>
  </si>
  <si>
    <t>1709</t>
  </si>
  <si>
    <t>Customer_708</t>
  </si>
  <si>
    <t>708 Main Street</t>
  </si>
  <si>
    <t>09-6474816419</t>
  </si>
  <si>
    <t>customer708@example.com</t>
  </si>
  <si>
    <t>1710</t>
  </si>
  <si>
    <t>Customer_709</t>
  </si>
  <si>
    <t>709 Main Street</t>
  </si>
  <si>
    <t>09-4812863760</t>
  </si>
  <si>
    <t>customer709@example.com</t>
  </si>
  <si>
    <t>1711</t>
  </si>
  <si>
    <t>Customer_710</t>
  </si>
  <si>
    <t>710 Main Street</t>
  </si>
  <si>
    <t>09-1174314315</t>
  </si>
  <si>
    <t>customer710@example.com</t>
  </si>
  <si>
    <t>1712</t>
  </si>
  <si>
    <t>Customer_711</t>
  </si>
  <si>
    <t>711 Main Street</t>
  </si>
  <si>
    <t>09-8872649858</t>
  </si>
  <si>
    <t>customer711@example.com</t>
  </si>
  <si>
    <t>1713</t>
  </si>
  <si>
    <t>Customer_712</t>
  </si>
  <si>
    <t>712 Main Street</t>
  </si>
  <si>
    <t>09-8684944835</t>
  </si>
  <si>
    <t>customer712@example.com</t>
  </si>
  <si>
    <t>1714</t>
  </si>
  <si>
    <t>Customer_713</t>
  </si>
  <si>
    <t>713 Main Street</t>
  </si>
  <si>
    <t>09-1134061233</t>
  </si>
  <si>
    <t>customer713@example.com</t>
  </si>
  <si>
    <t>1715</t>
  </si>
  <si>
    <t>Customer_714</t>
  </si>
  <si>
    <t>714 Main Street</t>
  </si>
  <si>
    <t>09-5152655917</t>
  </si>
  <si>
    <t>customer714@example.com</t>
  </si>
  <si>
    <t>1716</t>
  </si>
  <si>
    <t>Customer_715</t>
  </si>
  <si>
    <t>715 Main Street</t>
  </si>
  <si>
    <t>09-7556675342</t>
  </si>
  <si>
    <t>customer715@example.com</t>
  </si>
  <si>
    <t>1717</t>
  </si>
  <si>
    <t>Customer_716</t>
  </si>
  <si>
    <t>716 Main Street</t>
  </si>
  <si>
    <t>09-2302582095</t>
  </si>
  <si>
    <t>customer716@example.com</t>
  </si>
  <si>
    <t>1718</t>
  </si>
  <si>
    <t>Customer_717</t>
  </si>
  <si>
    <t>717 Main Street</t>
  </si>
  <si>
    <t>09-7196503616</t>
  </si>
  <si>
    <t>customer717@example.com</t>
  </si>
  <si>
    <t>1719</t>
  </si>
  <si>
    <t>Customer_718</t>
  </si>
  <si>
    <t>718 Main Street</t>
  </si>
  <si>
    <t>09-2056560853</t>
  </si>
  <si>
    <t>customer718@example.com</t>
  </si>
  <si>
    <t>1720</t>
  </si>
  <si>
    <t>Customer_719</t>
  </si>
  <si>
    <t>719 Main Street</t>
  </si>
  <si>
    <t>09-7366671448</t>
  </si>
  <si>
    <t>customer719@example.com</t>
  </si>
  <si>
    <t>1721</t>
  </si>
  <si>
    <t>Customer_720</t>
  </si>
  <si>
    <t>720 Main Street</t>
  </si>
  <si>
    <t>09-9882036317</t>
  </si>
  <si>
    <t>customer720@example.com</t>
  </si>
  <si>
    <t>1722</t>
  </si>
  <si>
    <t>Customer_721</t>
  </si>
  <si>
    <t>721 Main Street</t>
  </si>
  <si>
    <t>09-6216516169</t>
  </si>
  <si>
    <t>customer721@example.com</t>
  </si>
  <si>
    <t>1723</t>
  </si>
  <si>
    <t>Customer_722</t>
  </si>
  <si>
    <t>722 Main Street</t>
  </si>
  <si>
    <t>09-4170333369</t>
  </si>
  <si>
    <t>customer722@example.com</t>
  </si>
  <si>
    <t>1724</t>
  </si>
  <si>
    <t>Customer_723</t>
  </si>
  <si>
    <t>723 Main Street</t>
  </si>
  <si>
    <t>09-2513155117</t>
  </si>
  <si>
    <t>customer723@example.com</t>
  </si>
  <si>
    <t>1725</t>
  </si>
  <si>
    <t>Customer_724</t>
  </si>
  <si>
    <t>724 Main Street</t>
  </si>
  <si>
    <t>09-2005270473</t>
  </si>
  <si>
    <t>customer724@example.com</t>
  </si>
  <si>
    <t>1726</t>
  </si>
  <si>
    <t>Customer_725</t>
  </si>
  <si>
    <t>725 Main Street</t>
  </si>
  <si>
    <t>09-3291867294</t>
  </si>
  <si>
    <t>customer725@example.com</t>
  </si>
  <si>
    <t>1727</t>
  </si>
  <si>
    <t>Customer_726</t>
  </si>
  <si>
    <t>726 Main Street</t>
  </si>
  <si>
    <t>09-8275087669</t>
  </si>
  <si>
    <t>customer726@example.com</t>
  </si>
  <si>
    <t>1728</t>
  </si>
  <si>
    <t>Customer_727</t>
  </si>
  <si>
    <t>727 Main Street</t>
  </si>
  <si>
    <t>09-3201498092</t>
  </si>
  <si>
    <t>customer727@example.com</t>
  </si>
  <si>
    <t>1729</t>
  </si>
  <si>
    <t>Customer_728</t>
  </si>
  <si>
    <t>728 Main Street</t>
  </si>
  <si>
    <t>09-7316973461</t>
  </si>
  <si>
    <t>customer728@example.com</t>
  </si>
  <si>
    <t>1730</t>
  </si>
  <si>
    <t>Customer_729</t>
  </si>
  <si>
    <t>729 Main Street</t>
  </si>
  <si>
    <t>09-4035006506</t>
  </si>
  <si>
    <t>customer729@example.com</t>
  </si>
  <si>
    <t>1731</t>
  </si>
  <si>
    <t>Customer_730</t>
  </si>
  <si>
    <t>730 Main Street</t>
  </si>
  <si>
    <t>09-5476216944</t>
  </si>
  <si>
    <t>customer730@example.com</t>
  </si>
  <si>
    <t>1732</t>
  </si>
  <si>
    <t>Customer_731</t>
  </si>
  <si>
    <t>731 Main Street</t>
  </si>
  <si>
    <t>09-1723446681</t>
  </si>
  <si>
    <t>customer731@example.com</t>
  </si>
  <si>
    <t>1733</t>
  </si>
  <si>
    <t>Customer_732</t>
  </si>
  <si>
    <t>732 Main Street</t>
  </si>
  <si>
    <t>09-4266170595</t>
  </si>
  <si>
    <t>customer732@example.com</t>
  </si>
  <si>
    <t>1734</t>
  </si>
  <si>
    <t>Customer_733</t>
  </si>
  <si>
    <t>733 Main Street</t>
  </si>
  <si>
    <t>09-5062071468</t>
  </si>
  <si>
    <t>customer733@example.com</t>
  </si>
  <si>
    <t>1735</t>
  </si>
  <si>
    <t>Customer_734</t>
  </si>
  <si>
    <t>734 Main Street</t>
  </si>
  <si>
    <t>09-6141531285</t>
  </si>
  <si>
    <t>customer734@example.com</t>
  </si>
  <si>
    <t>1736</t>
  </si>
  <si>
    <t>Customer_735</t>
  </si>
  <si>
    <t>735 Main Street</t>
  </si>
  <si>
    <t>09-7357131152</t>
  </si>
  <si>
    <t>customer735@example.com</t>
  </si>
  <si>
    <t>1737</t>
  </si>
  <si>
    <t>Customer_736</t>
  </si>
  <si>
    <t>736 Main Street</t>
  </si>
  <si>
    <t>09-3118481852</t>
  </si>
  <si>
    <t>customer736@example.com</t>
  </si>
  <si>
    <t>1738</t>
  </si>
  <si>
    <t>Customer_737</t>
  </si>
  <si>
    <t>737 Main Street</t>
  </si>
  <si>
    <t>09-3487343564</t>
  </si>
  <si>
    <t>customer737@example.com</t>
  </si>
  <si>
    <t>1739</t>
  </si>
  <si>
    <t>Customer_738</t>
  </si>
  <si>
    <t>738 Main Street</t>
  </si>
  <si>
    <t>09-8014836587</t>
  </si>
  <si>
    <t>customer738@example.com</t>
  </si>
  <si>
    <t>1740</t>
  </si>
  <si>
    <t>Customer_739</t>
  </si>
  <si>
    <t>739 Main Street</t>
  </si>
  <si>
    <t>09-7889874601</t>
  </si>
  <si>
    <t>customer739@example.com</t>
  </si>
  <si>
    <t>1741</t>
  </si>
  <si>
    <t>Customer_740</t>
  </si>
  <si>
    <t>740 Main Street</t>
  </si>
  <si>
    <t>09-1519522104</t>
  </si>
  <si>
    <t>customer740@example.com</t>
  </si>
  <si>
    <t>1742</t>
  </si>
  <si>
    <t>Customer_741</t>
  </si>
  <si>
    <t>741 Main Street</t>
  </si>
  <si>
    <t>09-1338003942</t>
  </si>
  <si>
    <t>customer741@example.com</t>
  </si>
  <si>
    <t>1743</t>
  </si>
  <si>
    <t>Customer_742</t>
  </si>
  <si>
    <t>742 Main Street</t>
  </si>
  <si>
    <t>09-7024918003</t>
  </si>
  <si>
    <t>customer742@example.com</t>
  </si>
  <si>
    <t>1744</t>
  </si>
  <si>
    <t>Customer_743</t>
  </si>
  <si>
    <t>743 Main Street</t>
  </si>
  <si>
    <t>09-3528920850</t>
  </si>
  <si>
    <t>customer743@example.com</t>
  </si>
  <si>
    <t>1745</t>
  </si>
  <si>
    <t>Customer_744</t>
  </si>
  <si>
    <t>744 Main Street</t>
  </si>
  <si>
    <t>09-9973140872</t>
  </si>
  <si>
    <t>customer744@example.com</t>
  </si>
  <si>
    <t>1746</t>
  </si>
  <si>
    <t>Customer_745</t>
  </si>
  <si>
    <t>745 Main Street</t>
  </si>
  <si>
    <t>09-6045670503</t>
  </si>
  <si>
    <t>customer745@example.com</t>
  </si>
  <si>
    <t>1747</t>
  </si>
  <si>
    <t>Customer_746</t>
  </si>
  <si>
    <t>746 Main Street</t>
  </si>
  <si>
    <t>09-9534529873</t>
  </si>
  <si>
    <t>customer746@example.com</t>
  </si>
  <si>
    <t>1748</t>
  </si>
  <si>
    <t>Customer_747</t>
  </si>
  <si>
    <t>747 Main Street</t>
  </si>
  <si>
    <t>09-3410121814</t>
  </si>
  <si>
    <t>customer747@example.com</t>
  </si>
  <si>
    <t>1749</t>
  </si>
  <si>
    <t>Customer_748</t>
  </si>
  <si>
    <t>748 Main Street</t>
  </si>
  <si>
    <t>09-8247486129</t>
  </si>
  <si>
    <t>customer748@example.com</t>
  </si>
  <si>
    <t>1750</t>
  </si>
  <si>
    <t>Customer_749</t>
  </si>
  <si>
    <t>749 Main Street</t>
  </si>
  <si>
    <t>09-6692628170</t>
  </si>
  <si>
    <t>customer749@example.com</t>
  </si>
  <si>
    <t>1751</t>
  </si>
  <si>
    <t>Customer_750</t>
  </si>
  <si>
    <t>750 Main Street</t>
  </si>
  <si>
    <t>09-9996835104</t>
  </si>
  <si>
    <t>customer750@example.com</t>
  </si>
  <si>
    <t>1752</t>
  </si>
  <si>
    <t>Customer_751</t>
  </si>
  <si>
    <t>751 Main Street</t>
  </si>
  <si>
    <t>09-9486300751</t>
  </si>
  <si>
    <t>customer751@example.com</t>
  </si>
  <si>
    <t>1753</t>
  </si>
  <si>
    <t>Customer_752</t>
  </si>
  <si>
    <t>752 Main Street</t>
  </si>
  <si>
    <t>09-7115209599</t>
  </si>
  <si>
    <t>customer752@example.com</t>
  </si>
  <si>
    <t>1754</t>
  </si>
  <si>
    <t>Customer_753</t>
  </si>
  <si>
    <t>753 Main Street</t>
  </si>
  <si>
    <t>09-9696008700</t>
  </si>
  <si>
    <t>customer753@example.com</t>
  </si>
  <si>
    <t>1755</t>
  </si>
  <si>
    <t>Customer_754</t>
  </si>
  <si>
    <t>754 Main Street</t>
  </si>
  <si>
    <t>09-7599553070</t>
  </si>
  <si>
    <t>customer754@example.com</t>
  </si>
  <si>
    <t>1756</t>
  </si>
  <si>
    <t>Customer_755</t>
  </si>
  <si>
    <t>755 Main Street</t>
  </si>
  <si>
    <t>09-6489901019</t>
  </si>
  <si>
    <t>customer755@example.com</t>
  </si>
  <si>
    <t>1757</t>
  </si>
  <si>
    <t>Customer_756</t>
  </si>
  <si>
    <t>756 Main Street</t>
  </si>
  <si>
    <t>09-1264604266</t>
  </si>
  <si>
    <t>customer756@example.com</t>
  </si>
  <si>
    <t>1758</t>
  </si>
  <si>
    <t>Customer_757</t>
  </si>
  <si>
    <t>757 Main Street</t>
  </si>
  <si>
    <t>09-4844141178</t>
  </si>
  <si>
    <t>customer757@example.com</t>
  </si>
  <si>
    <t>1759</t>
  </si>
  <si>
    <t>Customer_758</t>
  </si>
  <si>
    <t>758 Main Street</t>
  </si>
  <si>
    <t>09-8241418885</t>
  </si>
  <si>
    <t>customer758@example.com</t>
  </si>
  <si>
    <t>1760</t>
  </si>
  <si>
    <t>Customer_759</t>
  </si>
  <si>
    <t>759 Main Street</t>
  </si>
  <si>
    <t>09-1281753137</t>
  </si>
  <si>
    <t>customer759@example.com</t>
  </si>
  <si>
    <t>1761</t>
  </si>
  <si>
    <t>Customer_760</t>
  </si>
  <si>
    <t>760 Main Street</t>
  </si>
  <si>
    <t>09-3966170206</t>
  </si>
  <si>
    <t>customer760@example.com</t>
  </si>
  <si>
    <t>1762</t>
  </si>
  <si>
    <t>Customer_761</t>
  </si>
  <si>
    <t>761 Main Street</t>
  </si>
  <si>
    <t>09-7032365429</t>
  </si>
  <si>
    <t>customer761@example.com</t>
  </si>
  <si>
    <t>1763</t>
  </si>
  <si>
    <t>Customer_762</t>
  </si>
  <si>
    <t>762 Main Street</t>
  </si>
  <si>
    <t>09-6856666564</t>
  </si>
  <si>
    <t>customer762@example.com</t>
  </si>
  <si>
    <t>1764</t>
  </si>
  <si>
    <t>Customer_763</t>
  </si>
  <si>
    <t>763 Main Street</t>
  </si>
  <si>
    <t>09-3564596368</t>
  </si>
  <si>
    <t>customer763@example.com</t>
  </si>
  <si>
    <t>1765</t>
  </si>
  <si>
    <t>Customer_764</t>
  </si>
  <si>
    <t>764 Main Street</t>
  </si>
  <si>
    <t>09-2091554251</t>
  </si>
  <si>
    <t>customer764@example.com</t>
  </si>
  <si>
    <t>1766</t>
  </si>
  <si>
    <t>Customer_765</t>
  </si>
  <si>
    <t>765 Main Street</t>
  </si>
  <si>
    <t>09-4543927316</t>
  </si>
  <si>
    <t>customer765@example.com</t>
  </si>
  <si>
    <t>1767</t>
  </si>
  <si>
    <t>Customer_766</t>
  </si>
  <si>
    <t>766 Main Street</t>
  </si>
  <si>
    <t>09-1368982315</t>
  </si>
  <si>
    <t>customer766@example.com</t>
  </si>
  <si>
    <t>1768</t>
  </si>
  <si>
    <t>Customer_767</t>
  </si>
  <si>
    <t>767 Main Street</t>
  </si>
  <si>
    <t>09-2579296003</t>
  </si>
  <si>
    <t>customer767@example.com</t>
  </si>
  <si>
    <t>1769</t>
  </si>
  <si>
    <t>Customer_768</t>
  </si>
  <si>
    <t>768 Main Street</t>
  </si>
  <si>
    <t>09-8145684654</t>
  </si>
  <si>
    <t>customer768@example.com</t>
  </si>
  <si>
    <t>1770</t>
  </si>
  <si>
    <t>Customer_769</t>
  </si>
  <si>
    <t>769 Main Street</t>
  </si>
  <si>
    <t>09-8154489527</t>
  </si>
  <si>
    <t>customer769@example.com</t>
  </si>
  <si>
    <t>1771</t>
  </si>
  <si>
    <t>Customer_770</t>
  </si>
  <si>
    <t>770 Main Street</t>
  </si>
  <si>
    <t>09-2976125730</t>
  </si>
  <si>
    <t>customer770@example.com</t>
  </si>
  <si>
    <t>1772</t>
  </si>
  <si>
    <t>Customer_771</t>
  </si>
  <si>
    <t>771 Main Street</t>
  </si>
  <si>
    <t>09-6198508510</t>
  </si>
  <si>
    <t>customer771@example.com</t>
  </si>
  <si>
    <t>1773</t>
  </si>
  <si>
    <t>Customer_772</t>
  </si>
  <si>
    <t>772 Main Street</t>
  </si>
  <si>
    <t>09-9688921067</t>
  </si>
  <si>
    <t>customer772@example.com</t>
  </si>
  <si>
    <t>1774</t>
  </si>
  <si>
    <t>Customer_773</t>
  </si>
  <si>
    <t>773 Main Street</t>
  </si>
  <si>
    <t>09-4851497090</t>
  </si>
  <si>
    <t>customer773@example.com</t>
  </si>
  <si>
    <t>1775</t>
  </si>
  <si>
    <t>Customer_774</t>
  </si>
  <si>
    <t>774 Main Street</t>
  </si>
  <si>
    <t>09-2200879008</t>
  </si>
  <si>
    <t>customer774@example.com</t>
  </si>
  <si>
    <t>1776</t>
  </si>
  <si>
    <t>Customer_775</t>
  </si>
  <si>
    <t>775 Main Street</t>
  </si>
  <si>
    <t>09-3745613177</t>
  </si>
  <si>
    <t>customer775@example.com</t>
  </si>
  <si>
    <t>1777</t>
  </si>
  <si>
    <t>Customer_776</t>
  </si>
  <si>
    <t>776 Main Street</t>
  </si>
  <si>
    <t>09-5617703811</t>
  </si>
  <si>
    <t>customer776@example.com</t>
  </si>
  <si>
    <t>1778</t>
  </si>
  <si>
    <t>Customer_777</t>
  </si>
  <si>
    <t>777 Main Street</t>
  </si>
  <si>
    <t>09-1576395021</t>
  </si>
  <si>
    <t>customer777@example.com</t>
  </si>
  <si>
    <t>1779</t>
  </si>
  <si>
    <t>Customer_778</t>
  </si>
  <si>
    <t>778 Main Street</t>
  </si>
  <si>
    <t>09-8064176346</t>
  </si>
  <si>
    <t>customer778@example.com</t>
  </si>
  <si>
    <t>1780</t>
  </si>
  <si>
    <t>Customer_779</t>
  </si>
  <si>
    <t>779 Main Street</t>
  </si>
  <si>
    <t>09-2458831253</t>
  </si>
  <si>
    <t>customer779@example.com</t>
  </si>
  <si>
    <t>1781</t>
  </si>
  <si>
    <t>Customer_780</t>
  </si>
  <si>
    <t>780 Main Street</t>
  </si>
  <si>
    <t>09-2099602582</t>
  </si>
  <si>
    <t>customer780@example.com</t>
  </si>
  <si>
    <t>1782</t>
  </si>
  <si>
    <t>Customer_781</t>
  </si>
  <si>
    <t>781 Main Street</t>
  </si>
  <si>
    <t>09-1499391658</t>
  </si>
  <si>
    <t>customer781@example.com</t>
  </si>
  <si>
    <t>1783</t>
  </si>
  <si>
    <t>Customer_782</t>
  </si>
  <si>
    <t>782 Main Street</t>
  </si>
  <si>
    <t>09-7172504104</t>
  </si>
  <si>
    <t>customer782@example.com</t>
  </si>
  <si>
    <t>1784</t>
  </si>
  <si>
    <t>Customer_783</t>
  </si>
  <si>
    <t>783 Main Street</t>
  </si>
  <si>
    <t>09-6445475554</t>
  </si>
  <si>
    <t>customer783@example.com</t>
  </si>
  <si>
    <t>1785</t>
  </si>
  <si>
    <t>Customer_784</t>
  </si>
  <si>
    <t>784 Main Street</t>
  </si>
  <si>
    <t>09-7889149015</t>
  </si>
  <si>
    <t>customer784@example.com</t>
  </si>
  <si>
    <t>1786</t>
  </si>
  <si>
    <t>Customer_785</t>
  </si>
  <si>
    <t>785 Main Street</t>
  </si>
  <si>
    <t>09-5290263022</t>
  </si>
  <si>
    <t>customer785@example.com</t>
  </si>
  <si>
    <t>1787</t>
  </si>
  <si>
    <t>Customer_786</t>
  </si>
  <si>
    <t>786 Main Street</t>
  </si>
  <si>
    <t>09-6399186578</t>
  </si>
  <si>
    <t>customer786@example.com</t>
  </si>
  <si>
    <t>1788</t>
  </si>
  <si>
    <t>Customer_787</t>
  </si>
  <si>
    <t>787 Main Street</t>
  </si>
  <si>
    <t>09-7354210736</t>
  </si>
  <si>
    <t>customer787@example.com</t>
  </si>
  <si>
    <t>1789</t>
  </si>
  <si>
    <t>Customer_788</t>
  </si>
  <si>
    <t>788 Main Street</t>
  </si>
  <si>
    <t>09-6872413005</t>
  </si>
  <si>
    <t>customer788@example.com</t>
  </si>
  <si>
    <t>1790</t>
  </si>
  <si>
    <t>Customer_789</t>
  </si>
  <si>
    <t>789 Main Street</t>
  </si>
  <si>
    <t>09-4924803512</t>
  </si>
  <si>
    <t>customer789@example.com</t>
  </si>
  <si>
    <t>1791</t>
  </si>
  <si>
    <t>Customer_790</t>
  </si>
  <si>
    <t>790 Main Street</t>
  </si>
  <si>
    <t>09-2647268172</t>
  </si>
  <si>
    <t>customer790@example.com</t>
  </si>
  <si>
    <t>1792</t>
  </si>
  <si>
    <t>Customer_791</t>
  </si>
  <si>
    <t>791 Main Street</t>
  </si>
  <si>
    <t>09-8888223728</t>
  </si>
  <si>
    <t>customer791@example.com</t>
  </si>
  <si>
    <t>1793</t>
  </si>
  <si>
    <t>Customer_792</t>
  </si>
  <si>
    <t>792 Main Street</t>
  </si>
  <si>
    <t>09-4512871708</t>
  </si>
  <si>
    <t>customer792@example.com</t>
  </si>
  <si>
    <t>1794</t>
  </si>
  <si>
    <t>Customer_793</t>
  </si>
  <si>
    <t>793 Main Street</t>
  </si>
  <si>
    <t>09-1164771525</t>
  </si>
  <si>
    <t>customer793@example.com</t>
  </si>
  <si>
    <t>1795</t>
  </si>
  <si>
    <t>Customer_794</t>
  </si>
  <si>
    <t>794 Main Street</t>
  </si>
  <si>
    <t>09-3135317196</t>
  </si>
  <si>
    <t>customer794@example.com</t>
  </si>
  <si>
    <t>1796</t>
  </si>
  <si>
    <t>Customer_795</t>
  </si>
  <si>
    <t>795 Main Street</t>
  </si>
  <si>
    <t>09-4743286750</t>
  </si>
  <si>
    <t>customer795@example.com</t>
  </si>
  <si>
    <t>1797</t>
  </si>
  <si>
    <t>Customer_796</t>
  </si>
  <si>
    <t>796 Main Street</t>
  </si>
  <si>
    <t>09-2918731650</t>
  </si>
  <si>
    <t>customer796@example.com</t>
  </si>
  <si>
    <t>1798</t>
  </si>
  <si>
    <t>Customer_797</t>
  </si>
  <si>
    <t>797 Main Street</t>
  </si>
  <si>
    <t>09-2887489435</t>
  </si>
  <si>
    <t>customer797@example.com</t>
  </si>
  <si>
    <t>1799</t>
  </si>
  <si>
    <t>Customer_798</t>
  </si>
  <si>
    <t>798 Main Street</t>
  </si>
  <si>
    <t>09-2733649375</t>
  </si>
  <si>
    <t>customer798@example.com</t>
  </si>
  <si>
    <t>1800</t>
  </si>
  <si>
    <t>Customer_799</t>
  </si>
  <si>
    <t>799 Main Street</t>
  </si>
  <si>
    <t>09-3914822880</t>
  </si>
  <si>
    <t>customer799@example.com</t>
  </si>
  <si>
    <t>part_5</t>
  </si>
  <si>
    <t>1801</t>
  </si>
  <si>
    <t>Customer_800</t>
  </si>
  <si>
    <t>800 Main Street</t>
  </si>
  <si>
    <t>09-7102704096</t>
  </si>
  <si>
    <t>customer800@example.com</t>
  </si>
  <si>
    <t>1802</t>
  </si>
  <si>
    <t>Customer_801</t>
  </si>
  <si>
    <t>801 Main Street</t>
  </si>
  <si>
    <t>09-4468091323</t>
  </si>
  <si>
    <t>customer801@example.com</t>
  </si>
  <si>
    <t>1803</t>
  </si>
  <si>
    <t>Customer_802</t>
  </si>
  <si>
    <t>802 Main Street</t>
  </si>
  <si>
    <t>09-2446749884</t>
  </si>
  <si>
    <t>customer802@example.com</t>
  </si>
  <si>
    <t>1804</t>
  </si>
  <si>
    <t>Customer_803</t>
  </si>
  <si>
    <t>803 Main Street</t>
  </si>
  <si>
    <t>09-1311706374</t>
  </si>
  <si>
    <t>customer803@example.com</t>
  </si>
  <si>
    <t>1805</t>
  </si>
  <si>
    <t>Customer_804</t>
  </si>
  <si>
    <t>804 Main Street</t>
  </si>
  <si>
    <t>09-4652086724</t>
  </si>
  <si>
    <t>customer804@example.com</t>
  </si>
  <si>
    <t>1806</t>
  </si>
  <si>
    <t>Customer_805</t>
  </si>
  <si>
    <t>805 Main Street</t>
  </si>
  <si>
    <t>09-1914184155</t>
  </si>
  <si>
    <t>customer805@example.com</t>
  </si>
  <si>
    <t>1807</t>
  </si>
  <si>
    <t>Customer_806</t>
  </si>
  <si>
    <t>806 Main Street</t>
  </si>
  <si>
    <t>09-3872273351</t>
  </si>
  <si>
    <t>customer806@example.com</t>
  </si>
  <si>
    <t>1808</t>
  </si>
  <si>
    <t>Customer_807</t>
  </si>
  <si>
    <t>807 Main Street</t>
  </si>
  <si>
    <t>09-1537252768</t>
  </si>
  <si>
    <t>customer807@example.com</t>
  </si>
  <si>
    <t>1809</t>
  </si>
  <si>
    <t>Customer_808</t>
  </si>
  <si>
    <t>808 Main Street</t>
  </si>
  <si>
    <t>09-1557413572</t>
  </si>
  <si>
    <t>customer808@example.com</t>
  </si>
  <si>
    <t>1810</t>
  </si>
  <si>
    <t>Customer_809</t>
  </si>
  <si>
    <t>809 Main Street</t>
  </si>
  <si>
    <t>09-7686483937</t>
  </si>
  <si>
    <t>customer809@example.com</t>
  </si>
  <si>
    <t>1811</t>
  </si>
  <si>
    <t>Customer_810</t>
  </si>
  <si>
    <t>810 Main Street</t>
  </si>
  <si>
    <t>09-9359632665</t>
  </si>
  <si>
    <t>customer810@example.com</t>
  </si>
  <si>
    <t>1812</t>
  </si>
  <si>
    <t>Customer_811</t>
  </si>
  <si>
    <t>811 Main Street</t>
  </si>
  <si>
    <t>09-2782401795</t>
  </si>
  <si>
    <t>customer811@example.com</t>
  </si>
  <si>
    <t>1813</t>
  </si>
  <si>
    <t>Customer_812</t>
  </si>
  <si>
    <t>812 Main Street</t>
  </si>
  <si>
    <t>09-4996246304</t>
  </si>
  <si>
    <t>customer812@example.com</t>
  </si>
  <si>
    <t>1814</t>
  </si>
  <si>
    <t>Customer_813</t>
  </si>
  <si>
    <t>813 Main Street</t>
  </si>
  <si>
    <t>09-1096931318</t>
  </si>
  <si>
    <t>customer813@example.com</t>
  </si>
  <si>
    <t>1815</t>
  </si>
  <si>
    <t>Customer_814</t>
  </si>
  <si>
    <t>814 Main Street</t>
  </si>
  <si>
    <t>09-7912611414</t>
  </si>
  <si>
    <t>customer814@example.com</t>
  </si>
  <si>
    <t>1816</t>
  </si>
  <si>
    <t>Customer_815</t>
  </si>
  <si>
    <t>815 Main Street</t>
  </si>
  <si>
    <t>09-8819316285</t>
  </si>
  <si>
    <t>customer815@example.com</t>
  </si>
  <si>
    <t>1817</t>
  </si>
  <si>
    <t>Customer_816</t>
  </si>
  <si>
    <t>816 Main Street</t>
  </si>
  <si>
    <t>09-6322371083</t>
  </si>
  <si>
    <t>customer816@example.com</t>
  </si>
  <si>
    <t>1818</t>
  </si>
  <si>
    <t>Customer_817</t>
  </si>
  <si>
    <t>817 Main Street</t>
  </si>
  <si>
    <t>09-4380035305</t>
  </si>
  <si>
    <t>customer817@example.com</t>
  </si>
  <si>
    <t>1819</t>
  </si>
  <si>
    <t>Customer_818</t>
  </si>
  <si>
    <t>818 Main Street</t>
  </si>
  <si>
    <t>09-1242158210</t>
  </si>
  <si>
    <t>customer818@example.com</t>
  </si>
  <si>
    <t>1820</t>
  </si>
  <si>
    <t>Customer_819</t>
  </si>
  <si>
    <t>819 Main Street</t>
  </si>
  <si>
    <t>09-7467401352</t>
  </si>
  <si>
    <t>customer819@example.com</t>
  </si>
  <si>
    <t>1821</t>
  </si>
  <si>
    <t>Customer_820</t>
  </si>
  <si>
    <t>820 Main Street</t>
  </si>
  <si>
    <t>09-7701646514</t>
  </si>
  <si>
    <t>customer820@example.com</t>
  </si>
  <si>
    <t>1822</t>
  </si>
  <si>
    <t>Customer_821</t>
  </si>
  <si>
    <t>821 Main Street</t>
  </si>
  <si>
    <t>09-6819018061</t>
  </si>
  <si>
    <t>customer821@example.com</t>
  </si>
  <si>
    <t>1823</t>
  </si>
  <si>
    <t>Customer_822</t>
  </si>
  <si>
    <t>822 Main Street</t>
  </si>
  <si>
    <t>09-3631459202</t>
  </si>
  <si>
    <t>customer822@example.com</t>
  </si>
  <si>
    <t>1824</t>
  </si>
  <si>
    <t>Customer_823</t>
  </si>
  <si>
    <t>823 Main Street</t>
  </si>
  <si>
    <t>09-7809135584</t>
  </si>
  <si>
    <t>customer823@example.com</t>
  </si>
  <si>
    <t>1825</t>
  </si>
  <si>
    <t>Customer_824</t>
  </si>
  <si>
    <t>824 Main Street</t>
  </si>
  <si>
    <t>09-7646960535</t>
  </si>
  <si>
    <t>customer824@example.com</t>
  </si>
  <si>
    <t>1826</t>
  </si>
  <si>
    <t>Customer_825</t>
  </si>
  <si>
    <t>825 Main Street</t>
  </si>
  <si>
    <t>09-3750854796</t>
  </si>
  <si>
    <t>customer825@example.com</t>
  </si>
  <si>
    <t>1827</t>
  </si>
  <si>
    <t>Customer_826</t>
  </si>
  <si>
    <t>826 Main Street</t>
  </si>
  <si>
    <t>09-6409292998</t>
  </si>
  <si>
    <t>customer826@example.com</t>
  </si>
  <si>
    <t>1828</t>
  </si>
  <si>
    <t>Customer_827</t>
  </si>
  <si>
    <t>827 Main Street</t>
  </si>
  <si>
    <t>09-1512267922</t>
  </si>
  <si>
    <t>customer827@example.com</t>
  </si>
  <si>
    <t>1829</t>
  </si>
  <si>
    <t>Customer_828</t>
  </si>
  <si>
    <t>828 Main Street</t>
  </si>
  <si>
    <t>09-1964573998</t>
  </si>
  <si>
    <t>customer828@example.com</t>
  </si>
  <si>
    <t>1830</t>
  </si>
  <si>
    <t>Customer_829</t>
  </si>
  <si>
    <t>829 Main Street</t>
  </si>
  <si>
    <t>09-7443301066</t>
  </si>
  <si>
    <t>customer829@example.com</t>
  </si>
  <si>
    <t>1831</t>
  </si>
  <si>
    <t>Customer_830</t>
  </si>
  <si>
    <t>830 Main Street</t>
  </si>
  <si>
    <t>09-4609674143</t>
  </si>
  <si>
    <t>customer830@example.com</t>
  </si>
  <si>
    <t>1832</t>
  </si>
  <si>
    <t>Customer_831</t>
  </si>
  <si>
    <t>831 Main Street</t>
  </si>
  <si>
    <t>09-4388903590</t>
  </si>
  <si>
    <t>customer831@example.com</t>
  </si>
  <si>
    <t>1833</t>
  </si>
  <si>
    <t>Customer_832</t>
  </si>
  <si>
    <t>832 Main Street</t>
  </si>
  <si>
    <t>09-2690850824</t>
  </si>
  <si>
    <t>customer832@example.com</t>
  </si>
  <si>
    <t>1834</t>
  </si>
  <si>
    <t>Customer_833</t>
  </si>
  <si>
    <t>833 Main Street</t>
  </si>
  <si>
    <t>09-1824089048</t>
  </si>
  <si>
    <t>customer833@example.com</t>
  </si>
  <si>
    <t>1835</t>
  </si>
  <si>
    <t>Customer_834</t>
  </si>
  <si>
    <t>834 Main Street</t>
  </si>
  <si>
    <t>09-1262923521</t>
  </si>
  <si>
    <t>customer834@example.com</t>
  </si>
  <si>
    <t>1836</t>
  </si>
  <si>
    <t>Customer_835</t>
  </si>
  <si>
    <t>835 Main Street</t>
  </si>
  <si>
    <t>09-1716528105</t>
  </si>
  <si>
    <t>customer835@example.com</t>
  </si>
  <si>
    <t>1837</t>
  </si>
  <si>
    <t>Customer_836</t>
  </si>
  <si>
    <t>836 Main Street</t>
  </si>
  <si>
    <t>09-1200509765</t>
  </si>
  <si>
    <t>customer836@example.com</t>
  </si>
  <si>
    <t>1838</t>
  </si>
  <si>
    <t>Customer_837</t>
  </si>
  <si>
    <t>837 Main Street</t>
  </si>
  <si>
    <t>09-4348063099</t>
  </si>
  <si>
    <t>customer837@example.com</t>
  </si>
  <si>
    <t>1839</t>
  </si>
  <si>
    <t>Customer_838</t>
  </si>
  <si>
    <t>838 Main Street</t>
  </si>
  <si>
    <t>09-2084848613</t>
  </si>
  <si>
    <t>customer838@example.com</t>
  </si>
  <si>
    <t>1840</t>
  </si>
  <si>
    <t>Customer_839</t>
  </si>
  <si>
    <t>839 Main Street</t>
  </si>
  <si>
    <t>09-7051296409</t>
  </si>
  <si>
    <t>customer839@example.com</t>
  </si>
  <si>
    <t>1841</t>
  </si>
  <si>
    <t>Customer_840</t>
  </si>
  <si>
    <t>840 Main Street</t>
  </si>
  <si>
    <t>09-3708357854</t>
  </si>
  <si>
    <t>customer840@example.com</t>
  </si>
  <si>
    <t>1842</t>
  </si>
  <si>
    <t>Customer_841</t>
  </si>
  <si>
    <t>841 Main Street</t>
  </si>
  <si>
    <t>09-2931012588</t>
  </si>
  <si>
    <t>customer841@example.com</t>
  </si>
  <si>
    <t>1843</t>
  </si>
  <si>
    <t>Customer_842</t>
  </si>
  <si>
    <t>842 Main Street</t>
  </si>
  <si>
    <t>09-1810169312</t>
  </si>
  <si>
    <t>customer842@example.com</t>
  </si>
  <si>
    <t>1844</t>
  </si>
  <si>
    <t>Customer_843</t>
  </si>
  <si>
    <t>843 Main Street</t>
  </si>
  <si>
    <t>09-8145930594</t>
  </si>
  <si>
    <t>customer843@example.com</t>
  </si>
  <si>
    <t>1845</t>
  </si>
  <si>
    <t>Customer_844</t>
  </si>
  <si>
    <t>844 Main Street</t>
  </si>
  <si>
    <t>09-1486993887</t>
  </si>
  <si>
    <t>customer844@example.com</t>
  </si>
  <si>
    <t>1846</t>
  </si>
  <si>
    <t>Customer_845</t>
  </si>
  <si>
    <t>845 Main Street</t>
  </si>
  <si>
    <t>09-4840128267</t>
  </si>
  <si>
    <t>customer845@example.com</t>
  </si>
  <si>
    <t>1847</t>
  </si>
  <si>
    <t>Customer_846</t>
  </si>
  <si>
    <t>846 Main Street</t>
  </si>
  <si>
    <t>09-4524628645</t>
  </si>
  <si>
    <t>customer846@example.com</t>
  </si>
  <si>
    <t>1848</t>
  </si>
  <si>
    <t>Customer_847</t>
  </si>
  <si>
    <t>847 Main Street</t>
  </si>
  <si>
    <t>09-6871948818</t>
  </si>
  <si>
    <t>customer847@example.com</t>
  </si>
  <si>
    <t>1849</t>
  </si>
  <si>
    <t>Customer_848</t>
  </si>
  <si>
    <t>848 Main Street</t>
  </si>
  <si>
    <t>09-4205393417</t>
  </si>
  <si>
    <t>customer848@example.com</t>
  </si>
  <si>
    <t>1850</t>
  </si>
  <si>
    <t>Customer_849</t>
  </si>
  <si>
    <t>849 Main Street</t>
  </si>
  <si>
    <t>09-3885269999</t>
  </si>
  <si>
    <t>customer849@example.com</t>
  </si>
  <si>
    <t>1851</t>
  </si>
  <si>
    <t>Customer_850</t>
  </si>
  <si>
    <t>850 Main Street</t>
  </si>
  <si>
    <t>09-5300483848</t>
  </si>
  <si>
    <t>customer850@example.com</t>
  </si>
  <si>
    <t>1852</t>
  </si>
  <si>
    <t>Customer_851</t>
  </si>
  <si>
    <t>851 Main Street</t>
  </si>
  <si>
    <t>09-1516080072</t>
  </si>
  <si>
    <t>customer851@example.com</t>
  </si>
  <si>
    <t>1853</t>
  </si>
  <si>
    <t>Customer_852</t>
  </si>
  <si>
    <t>852 Main Street</t>
  </si>
  <si>
    <t>09-2792926727</t>
  </si>
  <si>
    <t>customer852@example.com</t>
  </si>
  <si>
    <t>1854</t>
  </si>
  <si>
    <t>Customer_853</t>
  </si>
  <si>
    <t>853 Main Street</t>
  </si>
  <si>
    <t>09-3241381498</t>
  </si>
  <si>
    <t>customer853@example.com</t>
  </si>
  <si>
    <t>1855</t>
  </si>
  <si>
    <t>Customer_854</t>
  </si>
  <si>
    <t>854 Main Street</t>
  </si>
  <si>
    <t>09-1318584320</t>
  </si>
  <si>
    <t>customer854@example.com</t>
  </si>
  <si>
    <t>1856</t>
  </si>
  <si>
    <t>Customer_855</t>
  </si>
  <si>
    <t>855 Main Street</t>
  </si>
  <si>
    <t>09-4607764918</t>
  </si>
  <si>
    <t>customer855@example.com</t>
  </si>
  <si>
    <t>1857</t>
  </si>
  <si>
    <t>Customer_856</t>
  </si>
  <si>
    <t>856 Main Street</t>
  </si>
  <si>
    <t>09-4113476538</t>
  </si>
  <si>
    <t>customer856@example.com</t>
  </si>
  <si>
    <t>1858</t>
  </si>
  <si>
    <t>Customer_857</t>
  </si>
  <si>
    <t>857 Main Street</t>
  </si>
  <si>
    <t>09-1504904529</t>
  </si>
  <si>
    <t>customer857@example.com</t>
  </si>
  <si>
    <t>1859</t>
  </si>
  <si>
    <t>Customer_858</t>
  </si>
  <si>
    <t>858 Main Street</t>
  </si>
  <si>
    <t>09-5252973394</t>
  </si>
  <si>
    <t>customer858@example.com</t>
  </si>
  <si>
    <t>1860</t>
  </si>
  <si>
    <t>Customer_859</t>
  </si>
  <si>
    <t>859 Main Street</t>
  </si>
  <si>
    <t>09-6194362300</t>
  </si>
  <si>
    <t>customer859@example.com</t>
  </si>
  <si>
    <t>1861</t>
  </si>
  <si>
    <t>Customer_860</t>
  </si>
  <si>
    <t>860 Main Street</t>
  </si>
  <si>
    <t>09-9578866200</t>
  </si>
  <si>
    <t>customer860@example.com</t>
  </si>
  <si>
    <t>1862</t>
  </si>
  <si>
    <t>Customer_861</t>
  </si>
  <si>
    <t>861 Main Street</t>
  </si>
  <si>
    <t>09-6502170436</t>
  </si>
  <si>
    <t>customer861@example.com</t>
  </si>
  <si>
    <t>1863</t>
  </si>
  <si>
    <t>Customer_862</t>
  </si>
  <si>
    <t>862 Main Street</t>
  </si>
  <si>
    <t>09-7787029876</t>
  </si>
  <si>
    <t>customer862@example.com</t>
  </si>
  <si>
    <t>1864</t>
  </si>
  <si>
    <t>Customer_863</t>
  </si>
  <si>
    <t>863 Main Street</t>
  </si>
  <si>
    <t>09-3878718904</t>
  </si>
  <si>
    <t>customer863@example.com</t>
  </si>
  <si>
    <t>1865</t>
  </si>
  <si>
    <t>Customer_864</t>
  </si>
  <si>
    <t>864 Main Street</t>
  </si>
  <si>
    <t>09-1907132550</t>
  </si>
  <si>
    <t>customer864@example.com</t>
  </si>
  <si>
    <t>1866</t>
  </si>
  <si>
    <t>Customer_865</t>
  </si>
  <si>
    <t>865 Main Street</t>
  </si>
  <si>
    <t>09-6640073962</t>
  </si>
  <si>
    <t>customer865@example.com</t>
  </si>
  <si>
    <t>1867</t>
  </si>
  <si>
    <t>Customer_866</t>
  </si>
  <si>
    <t>866 Main Street</t>
  </si>
  <si>
    <t>09-1768116542</t>
  </si>
  <si>
    <t>customer866@example.com</t>
  </si>
  <si>
    <t>1868</t>
  </si>
  <si>
    <t>Customer_867</t>
  </si>
  <si>
    <t>867 Main Street</t>
  </si>
  <si>
    <t>09-6348433914</t>
  </si>
  <si>
    <t>customer867@example.com</t>
  </si>
  <si>
    <t>1869</t>
  </si>
  <si>
    <t>Customer_868</t>
  </si>
  <si>
    <t>868 Main Street</t>
  </si>
  <si>
    <t>09-2376692367</t>
  </si>
  <si>
    <t>customer868@example.com</t>
  </si>
  <si>
    <t>1870</t>
  </si>
  <si>
    <t>Customer_869</t>
  </si>
  <si>
    <t>869 Main Street</t>
  </si>
  <si>
    <t>09-5171357759</t>
  </si>
  <si>
    <t>customer869@example.com</t>
  </si>
  <si>
    <t>1871</t>
  </si>
  <si>
    <t>Customer_870</t>
  </si>
  <si>
    <t>870 Main Street</t>
  </si>
  <si>
    <t>09-4698110279</t>
  </si>
  <si>
    <t>customer870@example.com</t>
  </si>
  <si>
    <t>1872</t>
  </si>
  <si>
    <t>Customer_871</t>
  </si>
  <si>
    <t>871 Main Street</t>
  </si>
  <si>
    <t>09-3205184376</t>
  </si>
  <si>
    <t>customer871@example.com</t>
  </si>
  <si>
    <t>1873</t>
  </si>
  <si>
    <t>Customer_872</t>
  </si>
  <si>
    <t>872 Main Street</t>
  </si>
  <si>
    <t>09-8089301041</t>
  </si>
  <si>
    <t>customer872@example.com</t>
  </si>
  <si>
    <t>1874</t>
  </si>
  <si>
    <t>Customer_873</t>
  </si>
  <si>
    <t>873 Main Street</t>
  </si>
  <si>
    <t>09-2891652072</t>
  </si>
  <si>
    <t>customer873@example.com</t>
  </si>
  <si>
    <t>1875</t>
  </si>
  <si>
    <t>Customer_874</t>
  </si>
  <si>
    <t>874 Main Street</t>
  </si>
  <si>
    <t>09-9165495729</t>
  </si>
  <si>
    <t>customer874@example.com</t>
  </si>
  <si>
    <t>1876</t>
  </si>
  <si>
    <t>Customer_875</t>
  </si>
  <si>
    <t>875 Main Street</t>
  </si>
  <si>
    <t>09-4224098854</t>
  </si>
  <si>
    <t>customer875@example.com</t>
  </si>
  <si>
    <t>1877</t>
  </si>
  <si>
    <t>Customer_876</t>
  </si>
  <si>
    <t>876 Main Street</t>
  </si>
  <si>
    <t>09-3590819344</t>
  </si>
  <si>
    <t>customer876@example.com</t>
  </si>
  <si>
    <t>1878</t>
  </si>
  <si>
    <t>Customer_877</t>
  </si>
  <si>
    <t>877 Main Street</t>
  </si>
  <si>
    <t>09-9519485506</t>
  </si>
  <si>
    <t>customer877@example.com</t>
  </si>
  <si>
    <t>1879</t>
  </si>
  <si>
    <t>Customer_878</t>
  </si>
  <si>
    <t>878 Main Street</t>
  </si>
  <si>
    <t>09-3866251405</t>
  </si>
  <si>
    <t>customer878@example.com</t>
  </si>
  <si>
    <t>1880</t>
  </si>
  <si>
    <t>Customer_879</t>
  </si>
  <si>
    <t>879 Main Street</t>
  </si>
  <si>
    <t>09-9778255382</t>
  </si>
  <si>
    <t>customer879@example.com</t>
  </si>
  <si>
    <t>1881</t>
  </si>
  <si>
    <t>Customer_880</t>
  </si>
  <si>
    <t>880 Main Street</t>
  </si>
  <si>
    <t>09-7972082412</t>
  </si>
  <si>
    <t>customer880@example.com</t>
  </si>
  <si>
    <t>1882</t>
  </si>
  <si>
    <t>Customer_881</t>
  </si>
  <si>
    <t>881 Main Street</t>
  </si>
  <si>
    <t>09-1241949590</t>
  </si>
  <si>
    <t>customer881@example.com</t>
  </si>
  <si>
    <t>1883</t>
  </si>
  <si>
    <t>Customer_882</t>
  </si>
  <si>
    <t>882 Main Street</t>
  </si>
  <si>
    <t>09-9692516405</t>
  </si>
  <si>
    <t>customer882@example.com</t>
  </si>
  <si>
    <t>1884</t>
  </si>
  <si>
    <t>Customer_883</t>
  </si>
  <si>
    <t>883 Main Street</t>
  </si>
  <si>
    <t>09-7227806680</t>
  </si>
  <si>
    <t>customer883@example.com</t>
  </si>
  <si>
    <t>1885</t>
  </si>
  <si>
    <t>Customer_884</t>
  </si>
  <si>
    <t>884 Main Street</t>
  </si>
  <si>
    <t>09-2428893455</t>
  </si>
  <si>
    <t>customer884@example.com</t>
  </si>
  <si>
    <t>1886</t>
  </si>
  <si>
    <t>Customer_885</t>
  </si>
  <si>
    <t>885 Main Street</t>
  </si>
  <si>
    <t>09-2882478177</t>
  </si>
  <si>
    <t>customer885@example.com</t>
  </si>
  <si>
    <t>1887</t>
  </si>
  <si>
    <t>Customer_886</t>
  </si>
  <si>
    <t>886 Main Street</t>
  </si>
  <si>
    <t>09-1707457340</t>
  </si>
  <si>
    <t>customer886@example.com</t>
  </si>
  <si>
    <t>1888</t>
  </si>
  <si>
    <t>Customer_887</t>
  </si>
  <si>
    <t>887 Main Street</t>
  </si>
  <si>
    <t>09-8254815487</t>
  </si>
  <si>
    <t>customer887@example.com</t>
  </si>
  <si>
    <t>1889</t>
  </si>
  <si>
    <t>Customer_888</t>
  </si>
  <si>
    <t>888 Main Street</t>
  </si>
  <si>
    <t>09-3210066134</t>
  </si>
  <si>
    <t>customer888@example.com</t>
  </si>
  <si>
    <t>1890</t>
  </si>
  <si>
    <t>Customer_889</t>
  </si>
  <si>
    <t>889 Main Street</t>
  </si>
  <si>
    <t>09-6154623075</t>
  </si>
  <si>
    <t>customer889@example.com</t>
  </si>
  <si>
    <t>1891</t>
  </si>
  <si>
    <t>Customer_890</t>
  </si>
  <si>
    <t>890 Main Street</t>
  </si>
  <si>
    <t>09-2372626120</t>
  </si>
  <si>
    <t>customer890@example.com</t>
  </si>
  <si>
    <t>1892</t>
  </si>
  <si>
    <t>Customer_891</t>
  </si>
  <si>
    <t>891 Main Street</t>
  </si>
  <si>
    <t>09-5928273140</t>
  </si>
  <si>
    <t>customer891@example.com</t>
  </si>
  <si>
    <t>1893</t>
  </si>
  <si>
    <t>Customer_892</t>
  </si>
  <si>
    <t>892 Main Street</t>
  </si>
  <si>
    <t>09-9904522069</t>
  </si>
  <si>
    <t>customer892@example.com</t>
  </si>
  <si>
    <t>1894</t>
  </si>
  <si>
    <t>Customer_893</t>
  </si>
  <si>
    <t>893 Main Street</t>
  </si>
  <si>
    <t>09-4235454416</t>
  </si>
  <si>
    <t>customer893@example.com</t>
  </si>
  <si>
    <t>1895</t>
  </si>
  <si>
    <t>Customer_894</t>
  </si>
  <si>
    <t>894 Main Street</t>
  </si>
  <si>
    <t>09-3874988492</t>
  </si>
  <si>
    <t>customer894@example.com</t>
  </si>
  <si>
    <t>1896</t>
  </si>
  <si>
    <t>Customer_895</t>
  </si>
  <si>
    <t>895 Main Street</t>
  </si>
  <si>
    <t>09-3758563706</t>
  </si>
  <si>
    <t>customer895@example.com</t>
  </si>
  <si>
    <t>1897</t>
  </si>
  <si>
    <t>Customer_896</t>
  </si>
  <si>
    <t>896 Main Street</t>
  </si>
  <si>
    <t>09-5459728902</t>
  </si>
  <si>
    <t>customer896@example.com</t>
  </si>
  <si>
    <t>1898</t>
  </si>
  <si>
    <t>Customer_897</t>
  </si>
  <si>
    <t>897 Main Street</t>
  </si>
  <si>
    <t>09-3149022800</t>
  </si>
  <si>
    <t>customer897@example.com</t>
  </si>
  <si>
    <t>1899</t>
  </si>
  <si>
    <t>Customer_898</t>
  </si>
  <si>
    <t>898 Main Street</t>
  </si>
  <si>
    <t>09-6830475336</t>
  </si>
  <si>
    <t>customer898@example.com</t>
  </si>
  <si>
    <t>1900</t>
  </si>
  <si>
    <t>Customer_899</t>
  </si>
  <si>
    <t>899 Main Street</t>
  </si>
  <si>
    <t>09-6486506072</t>
  </si>
  <si>
    <t>customer899@example.com</t>
  </si>
  <si>
    <t>1901</t>
  </si>
  <si>
    <t>Customer_900</t>
  </si>
  <si>
    <t>900 Main Street</t>
  </si>
  <si>
    <t>09-3975558465</t>
  </si>
  <si>
    <t>customer900@example.com</t>
  </si>
  <si>
    <t>1902</t>
  </si>
  <si>
    <t>Customer_901</t>
  </si>
  <si>
    <t>901 Main Street</t>
  </si>
  <si>
    <t>09-9035744655</t>
  </si>
  <si>
    <t>customer901@example.com</t>
  </si>
  <si>
    <t>1903</t>
  </si>
  <si>
    <t>Customer_902</t>
  </si>
  <si>
    <t>902 Main Street</t>
  </si>
  <si>
    <t>09-2470313678</t>
  </si>
  <si>
    <t>customer902@example.com</t>
  </si>
  <si>
    <t>1904</t>
  </si>
  <si>
    <t>Customer_903</t>
  </si>
  <si>
    <t>903 Main Street</t>
  </si>
  <si>
    <t>09-4306146892</t>
  </si>
  <si>
    <t>customer903@example.com</t>
  </si>
  <si>
    <t>1905</t>
  </si>
  <si>
    <t>Customer_904</t>
  </si>
  <si>
    <t>904 Main Street</t>
  </si>
  <si>
    <t>09-7518170487</t>
  </si>
  <si>
    <t>customer904@example.com</t>
  </si>
  <si>
    <t>1906</t>
  </si>
  <si>
    <t>Customer_905</t>
  </si>
  <si>
    <t>905 Main Street</t>
  </si>
  <si>
    <t>09-8513252254</t>
  </si>
  <si>
    <t>customer905@example.com</t>
  </si>
  <si>
    <t>1907</t>
  </si>
  <si>
    <t>Customer_906</t>
  </si>
  <si>
    <t>906 Main Street</t>
  </si>
  <si>
    <t>09-5143314076</t>
  </si>
  <si>
    <t>customer906@example.com</t>
  </si>
  <si>
    <t>1908</t>
  </si>
  <si>
    <t>Customer_907</t>
  </si>
  <si>
    <t>907 Main Street</t>
  </si>
  <si>
    <t>09-1315952204</t>
  </si>
  <si>
    <t>customer907@example.com</t>
  </si>
  <si>
    <t>1909</t>
  </si>
  <si>
    <t>Customer_908</t>
  </si>
  <si>
    <t>908 Main Street</t>
  </si>
  <si>
    <t>09-1229499862</t>
  </si>
  <si>
    <t>customer908@example.com</t>
  </si>
  <si>
    <t>1910</t>
  </si>
  <si>
    <t>Customer_909</t>
  </si>
  <si>
    <t>909 Main Street</t>
  </si>
  <si>
    <t>09-9992190300</t>
  </si>
  <si>
    <t>customer909@example.com</t>
  </si>
  <si>
    <t>1911</t>
  </si>
  <si>
    <t>Customer_910</t>
  </si>
  <si>
    <t>910 Main Street</t>
  </si>
  <si>
    <t>09-8593886054</t>
  </si>
  <si>
    <t>customer910@example.com</t>
  </si>
  <si>
    <t>1912</t>
  </si>
  <si>
    <t>Customer_911</t>
  </si>
  <si>
    <t>911 Main Street</t>
  </si>
  <si>
    <t>09-8504272714</t>
  </si>
  <si>
    <t>customer911@example.com</t>
  </si>
  <si>
    <t>1913</t>
  </si>
  <si>
    <t>Customer_912</t>
  </si>
  <si>
    <t>912 Main Street</t>
  </si>
  <si>
    <t>09-1310772041</t>
  </si>
  <si>
    <t>customer912@example.com</t>
  </si>
  <si>
    <t>1914</t>
  </si>
  <si>
    <t>Customer_913</t>
  </si>
  <si>
    <t>913 Main Street</t>
  </si>
  <si>
    <t>09-3912513960</t>
  </si>
  <si>
    <t>customer913@example.com</t>
  </si>
  <si>
    <t>1915</t>
  </si>
  <si>
    <t>Customer_914</t>
  </si>
  <si>
    <t>914 Main Street</t>
  </si>
  <si>
    <t>09-3961526873</t>
  </si>
  <si>
    <t>customer914@example.com</t>
  </si>
  <si>
    <t>1916</t>
  </si>
  <si>
    <t>Customer_915</t>
  </si>
  <si>
    <t>915 Main Street</t>
  </si>
  <si>
    <t>09-2190815827</t>
  </si>
  <si>
    <t>customer915@example.com</t>
  </si>
  <si>
    <t>1917</t>
  </si>
  <si>
    <t>Customer_916</t>
  </si>
  <si>
    <t>916 Main Street</t>
  </si>
  <si>
    <t>09-5280722080</t>
  </si>
  <si>
    <t>customer916@example.com</t>
  </si>
  <si>
    <t>1918</t>
  </si>
  <si>
    <t>Customer_917</t>
  </si>
  <si>
    <t>917 Main Street</t>
  </si>
  <si>
    <t>09-4224619492</t>
  </si>
  <si>
    <t>customer917@example.com</t>
  </si>
  <si>
    <t>1919</t>
  </si>
  <si>
    <t>Customer_918</t>
  </si>
  <si>
    <t>918 Main Street</t>
  </si>
  <si>
    <t>09-8064018522</t>
  </si>
  <si>
    <t>customer918@example.com</t>
  </si>
  <si>
    <t>1920</t>
  </si>
  <si>
    <t>Customer_919</t>
  </si>
  <si>
    <t>919 Main Street</t>
  </si>
  <si>
    <t>09-9723322867</t>
  </si>
  <si>
    <t>customer919@example.com</t>
  </si>
  <si>
    <t>1921</t>
  </si>
  <si>
    <t>Customer_920</t>
  </si>
  <si>
    <t>920 Main Street</t>
  </si>
  <si>
    <t>09-8567872899</t>
  </si>
  <si>
    <t>customer920@example.com</t>
  </si>
  <si>
    <t>1922</t>
  </si>
  <si>
    <t>Customer_921</t>
  </si>
  <si>
    <t>921 Main Street</t>
  </si>
  <si>
    <t>09-7602993362</t>
  </si>
  <si>
    <t>customer921@example.com</t>
  </si>
  <si>
    <t>1923</t>
  </si>
  <si>
    <t>Customer_922</t>
  </si>
  <si>
    <t>922 Main Street</t>
  </si>
  <si>
    <t>09-1143565876</t>
  </si>
  <si>
    <t>customer922@example.com</t>
  </si>
  <si>
    <t>1924</t>
  </si>
  <si>
    <t>Customer_923</t>
  </si>
  <si>
    <t>923 Main Street</t>
  </si>
  <si>
    <t>09-2575188173</t>
  </si>
  <si>
    <t>customer923@example.com</t>
  </si>
  <si>
    <t>1925</t>
  </si>
  <si>
    <t>Customer_924</t>
  </si>
  <si>
    <t>924 Main Street</t>
  </si>
  <si>
    <t>09-7215990069</t>
  </si>
  <si>
    <t>customer924@example.com</t>
  </si>
  <si>
    <t>1926</t>
  </si>
  <si>
    <t>Customer_925</t>
  </si>
  <si>
    <t>925 Main Street</t>
  </si>
  <si>
    <t>09-5605821551</t>
  </si>
  <si>
    <t>customer925@example.com</t>
  </si>
  <si>
    <t>1927</t>
  </si>
  <si>
    <t>Customer_926</t>
  </si>
  <si>
    <t>926 Main Street</t>
  </si>
  <si>
    <t>09-9256249049</t>
  </si>
  <si>
    <t>customer926@example.com</t>
  </si>
  <si>
    <t>1928</t>
  </si>
  <si>
    <t>Customer_927</t>
  </si>
  <si>
    <t>927 Main Street</t>
  </si>
  <si>
    <t>09-7124164460</t>
  </si>
  <si>
    <t>customer927@example.com</t>
  </si>
  <si>
    <t>1929</t>
  </si>
  <si>
    <t>Customer_928</t>
  </si>
  <si>
    <t>928 Main Street</t>
  </si>
  <si>
    <t>09-5232793932</t>
  </si>
  <si>
    <t>customer928@example.com</t>
  </si>
  <si>
    <t>1930</t>
  </si>
  <si>
    <t>Customer_929</t>
  </si>
  <si>
    <t>929 Main Street</t>
  </si>
  <si>
    <t>09-1022973735</t>
  </si>
  <si>
    <t>customer929@example.com</t>
  </si>
  <si>
    <t>1931</t>
  </si>
  <si>
    <t>Customer_930</t>
  </si>
  <si>
    <t>930 Main Street</t>
  </si>
  <si>
    <t>09-5895062567</t>
  </si>
  <si>
    <t>customer930@example.com</t>
  </si>
  <si>
    <t>1932</t>
  </si>
  <si>
    <t>Customer_931</t>
  </si>
  <si>
    <t>931 Main Street</t>
  </si>
  <si>
    <t>09-5707824687</t>
  </si>
  <si>
    <t>customer931@example.com</t>
  </si>
  <si>
    <t>1933</t>
  </si>
  <si>
    <t>Customer_932</t>
  </si>
  <si>
    <t>932 Main Street</t>
  </si>
  <si>
    <t>09-5010120374</t>
  </si>
  <si>
    <t>customer932@example.com</t>
  </si>
  <si>
    <t>1934</t>
  </si>
  <si>
    <t>Customer_933</t>
  </si>
  <si>
    <t>933 Main Street</t>
  </si>
  <si>
    <t>09-5901099331</t>
  </si>
  <si>
    <t>customer933@example.com</t>
  </si>
  <si>
    <t>1935</t>
  </si>
  <si>
    <t>Customer_934</t>
  </si>
  <si>
    <t>934 Main Street</t>
  </si>
  <si>
    <t>09-9593325511</t>
  </si>
  <si>
    <t>customer934@example.com</t>
  </si>
  <si>
    <t>1936</t>
  </si>
  <si>
    <t>Customer_935</t>
  </si>
  <si>
    <t>935 Main Street</t>
  </si>
  <si>
    <t>09-4479525209</t>
  </si>
  <si>
    <t>customer935@example.com</t>
  </si>
  <si>
    <t>1937</t>
  </si>
  <si>
    <t>Customer_936</t>
  </si>
  <si>
    <t>936 Main Street</t>
  </si>
  <si>
    <t>09-5671097167</t>
  </si>
  <si>
    <t>customer936@example.com</t>
  </si>
  <si>
    <t>1938</t>
  </si>
  <si>
    <t>Customer_937</t>
  </si>
  <si>
    <t>937 Main Street</t>
  </si>
  <si>
    <t>09-4928247764</t>
  </si>
  <si>
    <t>customer937@example.com</t>
  </si>
  <si>
    <t>1939</t>
  </si>
  <si>
    <t>Customer_938</t>
  </si>
  <si>
    <t>938 Main Street</t>
  </si>
  <si>
    <t>09-6191120442</t>
  </si>
  <si>
    <t>customer938@example.com</t>
  </si>
  <si>
    <t>1940</t>
  </si>
  <si>
    <t>Customer_939</t>
  </si>
  <si>
    <t>939 Main Street</t>
  </si>
  <si>
    <t>09-7869501864</t>
  </si>
  <si>
    <t>customer939@example.com</t>
  </si>
  <si>
    <t>1941</t>
  </si>
  <si>
    <t>Customer_940</t>
  </si>
  <si>
    <t>940 Main Street</t>
  </si>
  <si>
    <t>09-6030581016</t>
  </si>
  <si>
    <t>customer940@example.com</t>
  </si>
  <si>
    <t>1942</t>
  </si>
  <si>
    <t>Customer_941</t>
  </si>
  <si>
    <t>941 Main Street</t>
  </si>
  <si>
    <t>09-2299830337</t>
  </si>
  <si>
    <t>customer941@example.com</t>
  </si>
  <si>
    <t>1943</t>
  </si>
  <si>
    <t>Customer_942</t>
  </si>
  <si>
    <t>942 Main Street</t>
  </si>
  <si>
    <t>09-8139832768</t>
  </si>
  <si>
    <t>customer942@example.com</t>
  </si>
  <si>
    <t>1944</t>
  </si>
  <si>
    <t>Customer_943</t>
  </si>
  <si>
    <t>943 Main Street</t>
  </si>
  <si>
    <t>09-6356709280</t>
  </si>
  <si>
    <t>customer943@example.com</t>
  </si>
  <si>
    <t>1945</t>
  </si>
  <si>
    <t>Customer_944</t>
  </si>
  <si>
    <t>944 Main Street</t>
  </si>
  <si>
    <t>09-8509214524</t>
  </si>
  <si>
    <t>customer944@example.com</t>
  </si>
  <si>
    <t>1946</t>
  </si>
  <si>
    <t>Customer_945</t>
  </si>
  <si>
    <t>945 Main Street</t>
  </si>
  <si>
    <t>09-6420399061</t>
  </si>
  <si>
    <t>customer945@example.com</t>
  </si>
  <si>
    <t>1947</t>
  </si>
  <si>
    <t>Customer_946</t>
  </si>
  <si>
    <t>946 Main Street</t>
  </si>
  <si>
    <t>09-4786947004</t>
  </si>
  <si>
    <t>customer946@example.com</t>
  </si>
  <si>
    <t>1948</t>
  </si>
  <si>
    <t>Customer_947</t>
  </si>
  <si>
    <t>947 Main Street</t>
  </si>
  <si>
    <t>09-9125305925</t>
  </si>
  <si>
    <t>customer947@example.com</t>
  </si>
  <si>
    <t>1949</t>
  </si>
  <si>
    <t>Customer_948</t>
  </si>
  <si>
    <t>948 Main Street</t>
  </si>
  <si>
    <t>09-6138676339</t>
  </si>
  <si>
    <t>customer948@example.com</t>
  </si>
  <si>
    <t>1950</t>
  </si>
  <si>
    <t>Customer_949</t>
  </si>
  <si>
    <t>949 Main Street</t>
  </si>
  <si>
    <t>09-2681639030</t>
  </si>
  <si>
    <t>customer949@example.com</t>
  </si>
  <si>
    <t>1951</t>
  </si>
  <si>
    <t>Customer_950</t>
  </si>
  <si>
    <t>950 Main Street</t>
  </si>
  <si>
    <t>09-3832201272</t>
  </si>
  <si>
    <t>customer950@example.com</t>
  </si>
  <si>
    <t>1952</t>
  </si>
  <si>
    <t>Customer_951</t>
  </si>
  <si>
    <t>951 Main Street</t>
  </si>
  <si>
    <t>09-6508471071</t>
  </si>
  <si>
    <t>customer951@example.com</t>
  </si>
  <si>
    <t>1953</t>
  </si>
  <si>
    <t>Customer_952</t>
  </si>
  <si>
    <t>952 Main Street</t>
  </si>
  <si>
    <t>09-6918572086</t>
  </si>
  <si>
    <t>customer952@example.com</t>
  </si>
  <si>
    <t>1954</t>
  </si>
  <si>
    <t>Customer_953</t>
  </si>
  <si>
    <t>953 Main Street</t>
  </si>
  <si>
    <t>09-4088179502</t>
  </si>
  <si>
    <t>customer953@example.com</t>
  </si>
  <si>
    <t>1955</t>
  </si>
  <si>
    <t>Customer_954</t>
  </si>
  <si>
    <t>954 Main Street</t>
  </si>
  <si>
    <t>09-8339092508</t>
  </si>
  <si>
    <t>customer954@example.com</t>
  </si>
  <si>
    <t>1956</t>
  </si>
  <si>
    <t>Customer_955</t>
  </si>
  <si>
    <t>955 Main Street</t>
  </si>
  <si>
    <t>09-6364171584</t>
  </si>
  <si>
    <t>customer955@example.com</t>
  </si>
  <si>
    <t>1957</t>
  </si>
  <si>
    <t>Customer_956</t>
  </si>
  <si>
    <t>956 Main Street</t>
  </si>
  <si>
    <t>09-2393451567</t>
  </si>
  <si>
    <t>customer956@example.com</t>
  </si>
  <si>
    <t>1958</t>
  </si>
  <si>
    <t>Customer_957</t>
  </si>
  <si>
    <t>957 Main Street</t>
  </si>
  <si>
    <t>09-2435443961</t>
  </si>
  <si>
    <t>customer957@example.com</t>
  </si>
  <si>
    <t>1959</t>
  </si>
  <si>
    <t>Customer_958</t>
  </si>
  <si>
    <t>958 Main Street</t>
  </si>
  <si>
    <t>09-9700497398</t>
  </si>
  <si>
    <t>customer958@example.com</t>
  </si>
  <si>
    <t>1960</t>
  </si>
  <si>
    <t>Customer_959</t>
  </si>
  <si>
    <t>959 Main Street</t>
  </si>
  <si>
    <t>09-6759756754</t>
  </si>
  <si>
    <t>customer959@example.com</t>
  </si>
  <si>
    <t>1961</t>
  </si>
  <si>
    <t>Customer_960</t>
  </si>
  <si>
    <t>960 Main Street</t>
  </si>
  <si>
    <t>09-4450166854</t>
  </si>
  <si>
    <t>customer960@example.com</t>
  </si>
  <si>
    <t>1962</t>
  </si>
  <si>
    <t>Customer_961</t>
  </si>
  <si>
    <t>961 Main Street</t>
  </si>
  <si>
    <t>09-9148834978</t>
  </si>
  <si>
    <t>customer961@example.com</t>
  </si>
  <si>
    <t>1963</t>
  </si>
  <si>
    <t>Customer_962</t>
  </si>
  <si>
    <t>962 Main Street</t>
  </si>
  <si>
    <t>09-3225730700</t>
  </si>
  <si>
    <t>customer962@example.com</t>
  </si>
  <si>
    <t>1964</t>
  </si>
  <si>
    <t>Customer_963</t>
  </si>
  <si>
    <t>963 Main Street</t>
  </si>
  <si>
    <t>09-7251332161</t>
  </si>
  <si>
    <t>customer963@example.com</t>
  </si>
  <si>
    <t>1965</t>
  </si>
  <si>
    <t>Customer_964</t>
  </si>
  <si>
    <t>964 Main Street</t>
  </si>
  <si>
    <t>09-5427358023</t>
  </si>
  <si>
    <t>customer964@example.com</t>
  </si>
  <si>
    <t>1966</t>
  </si>
  <si>
    <t>Customer_965</t>
  </si>
  <si>
    <t>965 Main Street</t>
  </si>
  <si>
    <t>09-9264455253</t>
  </si>
  <si>
    <t>customer965@example.com</t>
  </si>
  <si>
    <t>1967</t>
  </si>
  <si>
    <t>Customer_966</t>
  </si>
  <si>
    <t>966 Main Street</t>
  </si>
  <si>
    <t>09-1104758524</t>
  </si>
  <si>
    <t>customer966@example.com</t>
  </si>
  <si>
    <t>1968</t>
  </si>
  <si>
    <t>Customer_967</t>
  </si>
  <si>
    <t>967 Main Street</t>
  </si>
  <si>
    <t>09-3497200896</t>
  </si>
  <si>
    <t>customer967@example.com</t>
  </si>
  <si>
    <t>1969</t>
  </si>
  <si>
    <t>Customer_968</t>
  </si>
  <si>
    <t>968 Main Street</t>
  </si>
  <si>
    <t>09-1941973947</t>
  </si>
  <si>
    <t>customer968@example.com</t>
  </si>
  <si>
    <t>1970</t>
  </si>
  <si>
    <t>Customer_969</t>
  </si>
  <si>
    <t>969 Main Street</t>
  </si>
  <si>
    <t>09-2842057475</t>
  </si>
  <si>
    <t>customer969@example.com</t>
  </si>
  <si>
    <t>1971</t>
  </si>
  <si>
    <t>Customer_970</t>
  </si>
  <si>
    <t>970 Main Street</t>
  </si>
  <si>
    <t>09-8096419842</t>
  </si>
  <si>
    <t>customer970@example.com</t>
  </si>
  <si>
    <t>1972</t>
  </si>
  <si>
    <t>Customer_971</t>
  </si>
  <si>
    <t>971 Main Street</t>
  </si>
  <si>
    <t>09-1003078882</t>
  </si>
  <si>
    <t>customer971@example.com</t>
  </si>
  <si>
    <t>1973</t>
  </si>
  <si>
    <t>Customer_972</t>
  </si>
  <si>
    <t>972 Main Street</t>
  </si>
  <si>
    <t>09-6001598390</t>
  </si>
  <si>
    <t>customer972@example.com</t>
  </si>
  <si>
    <t>1974</t>
  </si>
  <si>
    <t>Customer_973</t>
  </si>
  <si>
    <t>973 Main Street</t>
  </si>
  <si>
    <t>09-2003220331</t>
  </si>
  <si>
    <t>customer973@example.com</t>
  </si>
  <si>
    <t>1975</t>
  </si>
  <si>
    <t>Customer_974</t>
  </si>
  <si>
    <t>974 Main Street</t>
  </si>
  <si>
    <t>09-1162436239</t>
  </si>
  <si>
    <t>customer974@example.com</t>
  </si>
  <si>
    <t>1976</t>
  </si>
  <si>
    <t>Customer_975</t>
  </si>
  <si>
    <t>975 Main Street</t>
  </si>
  <si>
    <t>09-5236340648</t>
  </si>
  <si>
    <t>customer975@example.com</t>
  </si>
  <si>
    <t>1977</t>
  </si>
  <si>
    <t>Customer_976</t>
  </si>
  <si>
    <t>976 Main Street</t>
  </si>
  <si>
    <t>09-6648812876</t>
  </si>
  <si>
    <t>customer976@example.com</t>
  </si>
  <si>
    <t>1978</t>
  </si>
  <si>
    <t>Customer_977</t>
  </si>
  <si>
    <t>977 Main Street</t>
  </si>
  <si>
    <t>09-1459523940</t>
  </si>
  <si>
    <t>customer977@example.com</t>
  </si>
  <si>
    <t>1979</t>
  </si>
  <si>
    <t>Customer_978</t>
  </si>
  <si>
    <t>978 Main Street</t>
  </si>
  <si>
    <t>09-6398569003</t>
  </si>
  <si>
    <t>customer978@example.com</t>
  </si>
  <si>
    <t>1980</t>
  </si>
  <si>
    <t>Customer_979</t>
  </si>
  <si>
    <t>979 Main Street</t>
  </si>
  <si>
    <t>09-9679740258</t>
  </si>
  <si>
    <t>customer979@example.com</t>
  </si>
  <si>
    <t>1981</t>
  </si>
  <si>
    <t>Customer_980</t>
  </si>
  <si>
    <t>980 Main Street</t>
  </si>
  <si>
    <t>09-6253131640</t>
  </si>
  <si>
    <t>customer980@example.com</t>
  </si>
  <si>
    <t>1982</t>
  </si>
  <si>
    <t>Customer_981</t>
  </si>
  <si>
    <t>981 Main Street</t>
  </si>
  <si>
    <t>09-9832667632</t>
  </si>
  <si>
    <t>customer981@example.com</t>
  </si>
  <si>
    <t>1983</t>
  </si>
  <si>
    <t>Customer_982</t>
  </si>
  <si>
    <t>982 Main Street</t>
  </si>
  <si>
    <t>09-7148280544</t>
  </si>
  <si>
    <t>customer982@example.com</t>
  </si>
  <si>
    <t>1984</t>
  </si>
  <si>
    <t>Customer_983</t>
  </si>
  <si>
    <t>983 Main Street</t>
  </si>
  <si>
    <t>09-1987491895</t>
  </si>
  <si>
    <t>customer983@example.com</t>
  </si>
  <si>
    <t>1985</t>
  </si>
  <si>
    <t>Customer_984</t>
  </si>
  <si>
    <t>984 Main Street</t>
  </si>
  <si>
    <t>09-9334544224</t>
  </si>
  <si>
    <t>customer984@example.com</t>
  </si>
  <si>
    <t>1986</t>
  </si>
  <si>
    <t>Customer_985</t>
  </si>
  <si>
    <t>985 Main Street</t>
  </si>
  <si>
    <t>09-6931980688</t>
  </si>
  <si>
    <t>customer985@example.com</t>
  </si>
  <si>
    <t>1987</t>
  </si>
  <si>
    <t>Customer_986</t>
  </si>
  <si>
    <t>986 Main Street</t>
  </si>
  <si>
    <t>09-7063859366</t>
  </si>
  <si>
    <t>customer986@example.com</t>
  </si>
  <si>
    <t>1988</t>
  </si>
  <si>
    <t>Customer_987</t>
  </si>
  <si>
    <t>987 Main Street</t>
  </si>
  <si>
    <t>09-7234742004</t>
  </si>
  <si>
    <t>customer987@example.com</t>
  </si>
  <si>
    <t>1989</t>
  </si>
  <si>
    <t>Customer_988</t>
  </si>
  <si>
    <t>988 Main Street</t>
  </si>
  <si>
    <t>09-9059765925</t>
  </si>
  <si>
    <t>customer988@example.com</t>
  </si>
  <si>
    <t>1990</t>
  </si>
  <si>
    <t>Customer_989</t>
  </si>
  <si>
    <t>989 Main Street</t>
  </si>
  <si>
    <t>09-1679834302</t>
  </si>
  <si>
    <t>customer989@example.com</t>
  </si>
  <si>
    <t>1991</t>
  </si>
  <si>
    <t>Customer_990</t>
  </si>
  <si>
    <t>990 Main Street</t>
  </si>
  <si>
    <t>09-8266500157</t>
  </si>
  <si>
    <t>customer990@example.com</t>
  </si>
  <si>
    <t>1992</t>
  </si>
  <si>
    <t>Customer_991</t>
  </si>
  <si>
    <t>991 Main Street</t>
  </si>
  <si>
    <t>09-9027719373</t>
  </si>
  <si>
    <t>customer991@example.com</t>
  </si>
  <si>
    <t>1993</t>
  </si>
  <si>
    <t>Customer_992</t>
  </si>
  <si>
    <t>992 Main Street</t>
  </si>
  <si>
    <t>09-3440912189</t>
  </si>
  <si>
    <t>customer992@example.com</t>
  </si>
  <si>
    <t>1994</t>
  </si>
  <si>
    <t>Customer_993</t>
  </si>
  <si>
    <t>993 Main Street</t>
  </si>
  <si>
    <t>09-1288796322</t>
  </si>
  <si>
    <t>customer993@example.com</t>
  </si>
  <si>
    <t>1995</t>
  </si>
  <si>
    <t>Customer_994</t>
  </si>
  <si>
    <t>994 Main Street</t>
  </si>
  <si>
    <t>09-3639433599</t>
  </si>
  <si>
    <t>customer994@example.com</t>
  </si>
  <si>
    <t>1996</t>
  </si>
  <si>
    <t>Customer_995</t>
  </si>
  <si>
    <t>995 Main Street</t>
  </si>
  <si>
    <t>09-7416731279</t>
  </si>
  <si>
    <t>customer995@example.com</t>
  </si>
  <si>
    <t>1997</t>
  </si>
  <si>
    <t>Customer_996</t>
  </si>
  <si>
    <t>996 Main Street</t>
  </si>
  <si>
    <t>09-5803756422</t>
  </si>
  <si>
    <t>customer996@example.com</t>
  </si>
  <si>
    <t>1998</t>
  </si>
  <si>
    <t>Customer_997</t>
  </si>
  <si>
    <t>997 Main Street</t>
  </si>
  <si>
    <t>09-1058582691</t>
  </si>
  <si>
    <t>customer997@example.com</t>
  </si>
  <si>
    <t>1999</t>
  </si>
  <si>
    <t>Customer_998</t>
  </si>
  <si>
    <t>998 Main Street</t>
  </si>
  <si>
    <t>09-2302318045</t>
  </si>
  <si>
    <t>customer998@example.com</t>
  </si>
  <si>
    <t>2000</t>
  </si>
  <si>
    <t>Customer_999</t>
  </si>
  <si>
    <t>999 Main Street</t>
  </si>
  <si>
    <t>09-8292813544</t>
  </si>
  <si>
    <t>customer999@example.com</t>
  </si>
  <si>
    <t>Account_ID</t>
  </si>
  <si>
    <t>Account_Type</t>
  </si>
  <si>
    <t>Balance</t>
  </si>
  <si>
    <t>Currency</t>
  </si>
  <si>
    <t>Last_Transaction_Date</t>
  </si>
  <si>
    <t>A1001</t>
  </si>
  <si>
    <t>Fixed</t>
  </si>
  <si>
    <t>MMK</t>
  </si>
  <si>
    <t>A1002</t>
  </si>
  <si>
    <t>A1003</t>
  </si>
  <si>
    <t>A1004</t>
  </si>
  <si>
    <t>A1005</t>
  </si>
  <si>
    <t>Savings</t>
  </si>
  <si>
    <t>A1006</t>
  </si>
  <si>
    <t>A1007</t>
  </si>
  <si>
    <t>Current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</si>
  <si>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</si>
  <si>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</si>
  <si>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</si>
  <si>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</si>
  <si>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</si>
  <si>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</si>
  <si>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</si>
  <si>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</si>
  <si>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</si>
  <si>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</si>
  <si>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</si>
  <si>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</si>
  <si>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</si>
  <si>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</si>
  <si>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</si>
  <si>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</si>
  <si>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</si>
  <si>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</si>
  <si>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</si>
  <si>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</si>
  <si>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</si>
  <si>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</si>
  <si>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</si>
  <si>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</si>
  <si>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</si>
  <si>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</si>
  <si>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</si>
  <si>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</si>
  <si>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</si>
  <si>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</si>
  <si>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</si>
  <si>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</si>
  <si>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</si>
  <si>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</si>
  <si>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</si>
  <si>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</si>
  <si>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</si>
  <si>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</si>
  <si>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</si>
  <si>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</si>
  <si>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</si>
  <si>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</si>
  <si>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</si>
  <si>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</si>
  <si>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</si>
  <si>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</si>
  <si>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</si>
  <si>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</si>
  <si>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</si>
  <si>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</si>
  <si>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</si>
  <si>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</si>
  <si>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</si>
  <si>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</si>
  <si>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</si>
  <si>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</si>
  <si>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</si>
  <si>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</si>
  <si>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</si>
  <si>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</si>
  <si>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</si>
  <si>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</si>
  <si>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</si>
  <si>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</si>
  <si>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</si>
  <si>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</si>
  <si>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</si>
  <si>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</si>
  <si>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</si>
  <si>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</si>
  <si>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</si>
  <si>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</si>
  <si>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</si>
  <si>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</si>
  <si>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</si>
  <si>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</si>
  <si>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</si>
  <si>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</si>
  <si>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</si>
  <si>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</si>
  <si>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</si>
  <si>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</si>
  <si>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</si>
  <si>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</si>
  <si>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</si>
  <si>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</si>
  <si>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</si>
  <si>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</si>
  <si>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</si>
  <si>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</si>
  <si>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</si>
  <si>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</si>
  <si>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</si>
  <si>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</si>
  <si>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</si>
  <si>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</si>
  <si>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</si>
  <si>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</si>
  <si>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</si>
  <si>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</si>
  <si>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</si>
  <si>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</si>
  <si>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</si>
  <si>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</si>
  <si>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</si>
  <si>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</si>
  <si>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</si>
  <si>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</si>
  <si>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</si>
  <si>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</si>
  <si>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</si>
  <si>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</si>
  <si>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</si>
  <si>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</si>
  <si>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</si>
  <si>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</si>
  <si>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</si>
  <si>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</si>
  <si>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</si>
  <si>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</si>
  <si>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</si>
  <si>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</si>
  <si>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</si>
  <si>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</si>
  <si>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</si>
  <si>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</si>
  <si>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</si>
  <si>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</si>
  <si>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</si>
  <si>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</si>
  <si>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</si>
  <si>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</si>
  <si>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</si>
  <si>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</si>
  <si>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</si>
  <si>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</si>
  <si>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</si>
  <si>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</si>
  <si>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</si>
  <si>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</si>
  <si>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</si>
  <si>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</si>
  <si>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</si>
  <si>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</si>
  <si>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</si>
  <si>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</si>
  <si>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</si>
  <si>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</si>
  <si>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</si>
  <si>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</si>
  <si>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</si>
  <si>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</si>
  <si>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</si>
  <si>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</si>
  <si>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</si>
  <si>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</si>
  <si>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</si>
  <si>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</si>
  <si>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</si>
  <si>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</si>
  <si>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</si>
  <si>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</si>
  <si>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</si>
  <si>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</si>
  <si>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</si>
  <si>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</si>
  <si>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</si>
  <si>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</si>
  <si>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</si>
  <si>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</si>
  <si>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</si>
  <si>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</si>
  <si>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</si>
  <si>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</si>
  <si>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</si>
  <si>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</si>
  <si>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</si>
  <si>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</si>
  <si>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</si>
  <si>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</si>
  <si>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</si>
  <si>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</si>
  <si>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</si>
  <si>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</si>
  <si>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</si>
  <si>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</si>
  <si>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</si>
  <si>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</si>
  <si>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</si>
  <si>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</si>
  <si>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</si>
  <si>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</si>
  <si>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</si>
  <si>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</si>
  <si>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</si>
  <si>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</si>
  <si>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</si>
  <si>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</si>
  <si>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</si>
  <si>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</si>
  <si>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</si>
  <si>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</si>
  <si>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</si>
  <si>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</si>
  <si>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</si>
  <si>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</si>
  <si>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</si>
  <si>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</si>
  <si>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</si>
  <si>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</si>
  <si>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</si>
  <si>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</si>
  <si>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</si>
  <si>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</si>
  <si>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</si>
  <si>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</si>
  <si>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</si>
  <si>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</si>
  <si>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</si>
  <si>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</si>
  <si>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</si>
  <si>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</si>
  <si>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</si>
  <si>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</si>
  <si>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</si>
  <si>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</si>
  <si>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</si>
  <si>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</si>
  <si>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</si>
  <si>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</si>
  <si>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</si>
  <si>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</si>
  <si>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</si>
  <si>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</si>
  <si>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</si>
  <si>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</si>
  <si>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</si>
  <si>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</si>
  <si>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</si>
  <si>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</si>
  <si>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</si>
  <si>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</si>
  <si>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</si>
  <si>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</si>
  <si>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</si>
  <si>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</si>
  <si>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</si>
  <si>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</si>
  <si>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</si>
  <si>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</si>
  <si>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</si>
  <si>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</si>
  <si>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</si>
  <si>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</si>
  <si>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</si>
  <si>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</si>
  <si>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</si>
  <si>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</si>
  <si>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</si>
  <si>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</si>
  <si>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</si>
  <si>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</si>
  <si>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</si>
  <si>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</si>
  <si>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</si>
  <si>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</si>
  <si>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</si>
  <si>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</si>
  <si>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</si>
  <si>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</si>
  <si>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</si>
  <si>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</si>
  <si>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</si>
  <si>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</si>
  <si>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</si>
  <si>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</si>
  <si>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</si>
  <si>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</si>
  <si>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</si>
  <si>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</si>
  <si>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</si>
  <si>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</si>
  <si>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</si>
  <si>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</si>
  <si>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</si>
  <si>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</si>
  <si>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</si>
  <si>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</si>
  <si>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</si>
  <si>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</si>
  <si>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</si>
  <si>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</si>
  <si>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</si>
  <si>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</si>
  <si>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</si>
  <si>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</si>
  <si>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</si>
  <si>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</si>
  <si>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</si>
  <si>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</si>
  <si>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</si>
  <si>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</si>
  <si>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</si>
  <si>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</si>
  <si>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</si>
  <si>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</si>
  <si>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</si>
  <si>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</si>
  <si>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</si>
  <si>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</si>
  <si>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</si>
  <si>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</si>
  <si>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</si>
  <si>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</si>
  <si>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</si>
  <si>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</si>
  <si>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</si>
  <si>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</si>
  <si>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</si>
  <si>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</si>
  <si>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</si>
  <si>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</si>
  <si>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</si>
  <si>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</si>
  <si>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</si>
  <si>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</si>
  <si>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</si>
  <si>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</si>
  <si>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</si>
  <si>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</si>
  <si>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</si>
  <si>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</si>
  <si>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</si>
  <si>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</si>
  <si>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</si>
  <si>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</si>
  <si>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</si>
  <si>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</si>
  <si>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</si>
  <si>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</si>
  <si>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</si>
  <si>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</si>
  <si>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</si>
  <si>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</si>
  <si>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</si>
  <si>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</si>
  <si>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</si>
  <si>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</si>
  <si>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</si>
  <si>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</si>
  <si>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</si>
  <si>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</si>
  <si>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</si>
  <si>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</si>
  <si>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</si>
  <si>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</si>
  <si>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</si>
  <si>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</si>
  <si>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</si>
  <si>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</si>
  <si>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</si>
  <si>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</si>
  <si>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</si>
  <si>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</si>
  <si>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</si>
  <si>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</si>
  <si>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</si>
  <si>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</si>
  <si>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</si>
  <si>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</si>
  <si>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</si>
  <si>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</si>
  <si>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</si>
  <si>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</si>
  <si>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</si>
  <si>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</si>
  <si>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</si>
  <si>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</si>
  <si>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</si>
  <si>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</si>
  <si>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</si>
  <si>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</si>
  <si>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</si>
  <si>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</si>
  <si>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</si>
  <si>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</si>
  <si>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</si>
  <si>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</si>
  <si>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</si>
  <si>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</si>
  <si>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</si>
  <si>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</si>
  <si>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</si>
  <si>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</si>
  <si>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</si>
  <si>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</si>
  <si>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</si>
  <si>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</si>
  <si>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</si>
  <si>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</si>
  <si>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</si>
  <si>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</si>
  <si>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</si>
  <si>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</si>
  <si>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</si>
  <si>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</si>
  <si>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</si>
  <si>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</si>
  <si>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</si>
  <si>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</si>
  <si>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</si>
  <si>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</si>
  <si>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</si>
  <si>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</si>
  <si>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</si>
  <si>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</si>
  <si>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</si>
  <si>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</si>
  <si>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</si>
  <si>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</si>
  <si>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</si>
  <si>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</si>
  <si>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</si>
  <si>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</si>
  <si>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</si>
  <si>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</si>
  <si>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</si>
  <si>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</si>
  <si>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</si>
  <si>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</si>
  <si>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</si>
  <si>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</si>
  <si>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</si>
  <si>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</si>
  <si>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</si>
  <si>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</si>
  <si>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</si>
  <si>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</si>
  <si>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</si>
  <si>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</si>
  <si>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</si>
  <si>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</si>
  <si>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</si>
  <si>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</si>
  <si>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</si>
  <si>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</si>
  <si>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</si>
  <si>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</si>
  <si>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</si>
  <si>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</si>
  <si>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</si>
  <si>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</si>
  <si>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</si>
  <si>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</si>
  <si>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</si>
  <si>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</si>
  <si>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</si>
  <si>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</si>
  <si>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</si>
  <si>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</si>
  <si>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</si>
  <si>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</si>
  <si>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</si>
  <si>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</si>
  <si>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</si>
  <si>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</si>
  <si>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</si>
  <si>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</si>
  <si>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</si>
  <si>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</si>
  <si>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</si>
  <si>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</si>
  <si>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</si>
  <si>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</si>
  <si>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</si>
  <si>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</si>
  <si>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</si>
  <si>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</si>
  <si>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</si>
  <si>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</si>
  <si>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</si>
  <si>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</si>
  <si>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</si>
  <si>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</si>
  <si>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</si>
  <si>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</si>
  <si>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</si>
  <si>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</si>
  <si>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</si>
  <si>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</si>
  <si>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</si>
  <si>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</si>
  <si>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</si>
  <si>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</si>
  <si>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</si>
  <si>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</si>
  <si>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</si>
  <si>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</si>
  <si>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</si>
  <si>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</si>
  <si>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</si>
  <si>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</si>
  <si>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</si>
  <si>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</si>
  <si>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</si>
  <si>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</si>
  <si>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</si>
  <si>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</si>
  <si>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</si>
  <si>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</si>
  <si>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</si>
  <si>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</si>
  <si>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</si>
  <si>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</si>
  <si>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</si>
  <si>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</si>
  <si>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</si>
  <si>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</si>
  <si>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</si>
  <si>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</si>
  <si>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</si>
  <si>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</si>
  <si>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</si>
  <si>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</si>
  <si>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</si>
  <si>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</si>
  <si>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</si>
  <si>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</si>
  <si>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</si>
  <si>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</si>
  <si>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</si>
  <si>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</si>
  <si>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</si>
  <si>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</si>
  <si>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</si>
  <si>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</si>
  <si>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</si>
  <si>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</si>
  <si>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</si>
  <si>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</si>
  <si>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</si>
  <si>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</si>
  <si>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</si>
  <si>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</si>
  <si>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</si>
  <si>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</si>
  <si>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</si>
  <si>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</si>
  <si>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</si>
  <si>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</si>
  <si>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</si>
  <si>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</si>
  <si>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</si>
  <si>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</si>
  <si>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</si>
  <si>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</si>
  <si>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</si>
  <si>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</si>
  <si>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</si>
  <si>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</si>
  <si>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</si>
  <si>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</si>
  <si>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</si>
  <si>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</si>
  <si>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</si>
  <si>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</si>
  <si>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</si>
  <si>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</si>
  <si>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</si>
  <si>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</si>
  <si>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</si>
  <si>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</si>
  <si>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</si>
  <si>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</si>
  <si>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</si>
  <si>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</si>
  <si>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</si>
  <si>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</si>
  <si>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</si>
  <si>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</si>
  <si>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</si>
  <si>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</si>
  <si>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</si>
  <si>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</si>
  <si>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</si>
  <si>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</si>
  <si>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</si>
  <si>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</si>
  <si>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</si>
  <si>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</si>
  <si>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</si>
  <si>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</si>
  <si>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</si>
  <si>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</si>
  <si>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</si>
  <si>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</si>
  <si>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</si>
  <si>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</si>
  <si>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</si>
  <si>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</si>
  <si>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</si>
  <si>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</si>
  <si>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</si>
  <si>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</si>
  <si>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</si>
  <si>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</si>
  <si>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</si>
  <si>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</si>
  <si>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</si>
  <si>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</si>
  <si>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</si>
  <si>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</si>
  <si>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</si>
  <si>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</si>
  <si>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</si>
  <si>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</si>
  <si>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</si>
  <si>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</si>
  <si>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</si>
  <si>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</si>
  <si>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</si>
  <si>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</si>
  <si>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</si>
  <si>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</si>
  <si>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</si>
  <si>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</si>
  <si>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</si>
  <si>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</si>
  <si>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</si>
  <si>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</si>
  <si>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</si>
  <si>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</si>
  <si>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</si>
  <si>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</si>
  <si>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</si>
  <si>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</si>
  <si>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</si>
  <si>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</si>
  <si>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</si>
  <si>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</si>
  <si>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</si>
  <si>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</si>
  <si>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</si>
  <si>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</si>
  <si>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</si>
  <si>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</si>
  <si>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</si>
  <si>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</si>
  <si>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</si>
  <si>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</si>
  <si>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</si>
  <si>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</si>
  <si>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</si>
  <si>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</si>
  <si>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</si>
  <si>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</si>
  <si>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</si>
  <si>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</si>
  <si>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</si>
  <si>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</si>
  <si>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</si>
  <si>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</si>
  <si>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</si>
  <si>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</si>
  <si>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</si>
  <si>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</si>
  <si>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</si>
  <si>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</si>
  <si>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</si>
  <si>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</si>
  <si>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</si>
  <si>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</si>
  <si>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</si>
  <si>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</si>
  <si>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</si>
  <si>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</si>
  <si>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</si>
  <si>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</si>
  <si>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</si>
  <si>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</si>
  <si>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</si>
  <si>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</si>
  <si>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</si>
  <si>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</si>
  <si>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</si>
  <si>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</si>
  <si>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</si>
  <si>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</si>
  <si>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</si>
  <si>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</si>
  <si>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</si>
  <si>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</si>
  <si>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</si>
  <si>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</si>
  <si>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</si>
  <si>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</si>
  <si>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</si>
  <si>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</si>
  <si>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</si>
  <si>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</si>
  <si>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</si>
  <si>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</si>
  <si>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</si>
  <si>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</si>
  <si>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</si>
  <si>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</si>
  <si>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</si>
  <si>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</si>
  <si>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</si>
  <si>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</si>
  <si>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</si>
  <si>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</si>
  <si>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</si>
  <si>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</si>
  <si>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</si>
  <si>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</si>
  <si>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</si>
  <si>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</si>
  <si>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</si>
  <si>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</si>
  <si>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</si>
  <si>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</si>
  <si>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</si>
  <si>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</si>
  <si>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</si>
  <si>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</si>
  <si>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</si>
  <si>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</si>
  <si>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</si>
  <si>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</si>
  <si>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</si>
  <si>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</si>
  <si>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</si>
  <si>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</si>
  <si>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</si>
  <si>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</si>
  <si>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</si>
  <si>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</si>
  <si>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</si>
  <si>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</si>
  <si>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</si>
  <si>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</si>
  <si>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</si>
  <si>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</si>
  <si>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</si>
  <si>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</si>
  <si>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</si>
  <si>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</si>
  <si>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</si>
  <si>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</si>
  <si>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</si>
  <si>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</si>
  <si>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</si>
  <si>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</si>
  <si>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</si>
  <si>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</si>
  <si>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</si>
  <si>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</si>
  <si>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</si>
  <si>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</si>
  <si>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</si>
  <si>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</si>
  <si>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</si>
  <si>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</si>
  <si>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</si>
  <si>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</si>
  <si>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</si>
  <si>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</si>
  <si>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</si>
  <si>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</si>
  <si>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</si>
  <si>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</si>
  <si>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</si>
  <si>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</si>
  <si>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</si>
  <si>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</si>
  <si>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</si>
  <si>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</si>
  <si>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</si>
  <si>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</si>
  <si>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</si>
  <si>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</si>
  <si>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</si>
  <si>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</si>
  <si>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</si>
  <si>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</si>
  <si>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</si>
  <si>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</si>
  <si>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</si>
  <si>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</si>
  <si>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</si>
  <si>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</si>
  <si>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</si>
  <si>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</si>
  <si>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</si>
  <si>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</si>
  <si>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</si>
  <si>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</si>
  <si>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</si>
  <si>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</si>
  <si>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</si>
  <si>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</si>
  <si>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</si>
  <si>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</si>
  <si>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</si>
  <si>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</si>
  <si>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</si>
  <si>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</si>
  <si>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</si>
  <si>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</si>
  <si>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</si>
  <si>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</si>
  <si>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</si>
  <si>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</si>
  <si>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</si>
  <si>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</si>
  <si>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</si>
  <si>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</si>
  <si>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</si>
  <si>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</si>
  <si>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</si>
  <si>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</si>
  <si>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</si>
  <si>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</si>
  <si>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</si>
  <si>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</si>
  <si>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</si>
  <si>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</si>
  <si>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</si>
  <si>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</si>
  <si>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</si>
  <si>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</si>
  <si>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</si>
  <si>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</si>
  <si>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</si>
  <si>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</si>
  <si>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</si>
  <si>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</si>
  <si>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</si>
  <si>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</si>
  <si>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</si>
  <si>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</si>
  <si>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</si>
  <si>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</si>
  <si>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</si>
  <si>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</si>
  <si>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</si>
  <si>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</si>
  <si>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</si>
  <si>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</si>
  <si>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</si>
  <si>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</si>
  <si>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</si>
  <si>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</si>
  <si>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</si>
  <si>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</si>
  <si>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</si>
  <si>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</si>
  <si>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</si>
  <si>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</si>
  <si>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</si>
  <si>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</si>
  <si>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</si>
  <si>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</si>
  <si>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</si>
  <si>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</si>
  <si>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</si>
  <si>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</si>
  <si>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</si>
  <si>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</si>
  <si>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</si>
  <si>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</si>
  <si>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</si>
  <si>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</si>
  <si>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</si>
  <si>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</si>
  <si>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</si>
  <si>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</si>
  <si>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</si>
  <si>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</si>
  <si>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</si>
  <si>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</si>
  <si>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</si>
  <si>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</si>
  <si>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</si>
  <si>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</si>
  <si>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</si>
  <si>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</si>
  <si>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</si>
  <si>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</si>
  <si>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</si>
  <si>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</si>
  <si>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</si>
  <si>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</si>
  <si>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</si>
  <si>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</si>
  <si>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</si>
  <si>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</si>
  <si>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</si>
  <si>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</si>
  <si>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</si>
  <si>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</si>
  <si>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</si>
  <si>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</si>
  <si>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</si>
  <si>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</si>
  <si>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</si>
  <si>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</si>
  <si>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</si>
  <si>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</si>
  <si>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</si>
  <si>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</si>
  <si>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</si>
  <si>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</si>
  <si>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</si>
  <si>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</si>
  <si>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</si>
  <si>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</si>
  <si>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</si>
  <si>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</si>
  <si>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</si>
  <si>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</si>
  <si>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</si>
  <si>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</si>
  <si>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</si>
  <si>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</si>
  <si>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</si>
  <si>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</si>
  <si>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</si>
  <si>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</si>
  <si>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</si>
  <si>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</si>
  <si>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</si>
  <si>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</si>
  <si>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</si>
  <si>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</si>
  <si>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</si>
  <si>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</si>
  <si>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</si>
  <si>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</si>
  <si>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</si>
  <si>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</si>
  <si>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</si>
  <si>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</si>
  <si>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</si>
  <si>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</si>
  <si>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</si>
  <si>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</si>
  <si>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</si>
  <si>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</si>
  <si>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</si>
  <si>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</si>
  <si>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</si>
  <si>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</si>
  <si>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</si>
  <si>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</si>
  <si>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</si>
  <si>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</si>
  <si>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</si>
  <si>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</si>
  <si>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</si>
  <si>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</si>
  <si>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</si>
  <si>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</si>
  <si>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</si>
  <si>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</si>
  <si>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</si>
  <si>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</si>
  <si>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</si>
  <si>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</si>
  <si>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</si>
  <si>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</si>
  <si>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</si>
  <si>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</si>
  <si>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</si>
  <si>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</si>
  <si>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</si>
  <si>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</si>
  <si>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</si>
  <si>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</si>
  <si>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</si>
  <si>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</si>
  <si>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</si>
  <si>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</si>
  <si>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</si>
  <si>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</si>
  <si>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</si>
  <si>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</si>
  <si>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</si>
  <si>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</si>
  <si>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</si>
  <si>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</si>
  <si>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</si>
  <si>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</si>
  <si>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</si>
  <si>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</si>
  <si>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</si>
  <si>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</si>
  <si>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</si>
  <si>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</si>
  <si>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</si>
  <si>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</si>
  <si>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</si>
  <si>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</si>
  <si>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</si>
  <si>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</si>
  <si>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</si>
  <si>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</si>
  <si>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</si>
  <si>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</si>
  <si>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</si>
  <si>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</si>
  <si>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</si>
  <si>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</si>
  <si>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</si>
  <si>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</si>
  <si>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</si>
  <si>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</si>
  <si>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</si>
  <si>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</si>
  <si>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</si>
  <si>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</si>
  <si>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</si>
  <si>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</si>
  <si>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</si>
  <si>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</si>
  <si>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</si>
  <si>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</si>
  <si>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</si>
  <si>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</si>
  <si>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</si>
  <si>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</si>
  <si>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</si>
  <si>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</si>
  <si>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</si>
  <si>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</si>
  <si>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</si>
  <si>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</si>
  <si>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</si>
  <si>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</si>
  <si>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</si>
  <si>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</si>
  <si>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</si>
  <si>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</si>
  <si>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</si>
  <si>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</si>
  <si>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</si>
  <si>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</si>
  <si>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</si>
  <si>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</si>
  <si>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</si>
  <si>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</si>
  <si>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</si>
  <si>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</si>
  <si>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</si>
  <si>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</si>
  <si>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</si>
  <si>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</si>
  <si>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</si>
  <si>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</si>
  <si>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</si>
  <si>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</si>
  <si>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</si>
  <si>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</si>
  <si>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</si>
  <si>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</si>
  <si>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</si>
  <si>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</si>
  <si>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</si>
  <si>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</si>
  <si>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</si>
  <si>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</si>
  <si>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</si>
  <si>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</si>
  <si>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</si>
  <si>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</si>
  <si>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</si>
  <si>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</si>
  <si>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</si>
  <si>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</si>
  <si>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</si>
  <si>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</si>
  <si>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</si>
  <si>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</si>
  <si>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</si>
  <si>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</si>
  <si>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</si>
  <si>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</si>
  <si>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</si>
  <si>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</si>
  <si>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</si>
  <si>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</si>
  <si>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</si>
  <si>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</si>
  <si>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</si>
  <si>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</si>
  <si>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</si>
  <si>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</si>
  <si>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</si>
  <si>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</si>
  <si>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</si>
  <si>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</si>
  <si>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</si>
  <si>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</si>
  <si>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</si>
  <si>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</si>
  <si>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</si>
  <si>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</si>
  <si>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</si>
  <si>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</si>
  <si>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</si>
  <si>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</si>
  <si>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</si>
  <si>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</si>
  <si>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</si>
  <si>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</si>
  <si>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</si>
  <si>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</si>
  <si>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</si>
  <si>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</si>
  <si>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</si>
  <si>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</si>
  <si>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</si>
  <si>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</si>
  <si>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</si>
  <si>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</si>
  <si>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</si>
  <si>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</si>
  <si>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</si>
  <si>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</si>
  <si>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</si>
  <si>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</si>
  <si>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</si>
  <si>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</si>
  <si>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</si>
  <si>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</si>
  <si>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</si>
  <si>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</si>
  <si>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</si>
  <si>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</si>
  <si>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</si>
  <si>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</si>
  <si>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</si>
  <si>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</si>
  <si>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</si>
  <si>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</si>
  <si>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</si>
  <si>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</si>
  <si>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</si>
  <si>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</si>
  <si>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</si>
  <si>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</si>
  <si>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</si>
  <si>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</si>
  <si>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</si>
  <si>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</si>
  <si>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</si>
  <si>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</si>
  <si>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</si>
  <si>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</si>
  <si>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</si>
  <si>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</si>
  <si>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</si>
  <si>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</si>
  <si>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</si>
  <si>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</si>
  <si>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</si>
  <si>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</si>
  <si>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</si>
  <si>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</si>
  <si>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</si>
  <si>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</si>
  <si>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</si>
  <si>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</si>
  <si>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</si>
  <si>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</si>
  <si>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</si>
  <si>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</si>
  <si>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</si>
  <si>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</si>
  <si>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</si>
  <si>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</si>
  <si>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</si>
  <si>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</si>
  <si>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</si>
  <si>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</si>
  <si>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</si>
  <si>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</si>
  <si>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</si>
  <si>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</si>
  <si>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</si>
  <si>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</si>
  <si>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</si>
  <si>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</si>
  <si>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</si>
  <si>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</si>
  <si>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</si>
  <si>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</si>
  <si>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</si>
  <si>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</si>
  <si>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</si>
  <si>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</si>
  <si>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</si>
  <si>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</si>
  <si>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</si>
  <si>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</si>
  <si>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</si>
  <si>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</si>
  <si>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</si>
  <si>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</si>
  <si>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</si>
  <si>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</si>
  <si>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</si>
  <si>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</si>
  <si>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</si>
  <si>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</si>
  <si>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</si>
  <si>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</si>
  <si>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</si>
  <si>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</si>
  <si>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</si>
  <si>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</si>
  <si>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</si>
  <si>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</si>
  <si>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</si>
  <si>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</si>
  <si>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</si>
  <si>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</si>
  <si>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</si>
  <si>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</si>
  <si>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</si>
  <si>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</si>
  <si>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</si>
  <si>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</si>
  <si>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</si>
  <si>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</si>
  <si>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</si>
  <si>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</si>
  <si>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</si>
  <si>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</si>
  <si>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</si>
  <si>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</si>
  <si>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</si>
  <si>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</si>
  <si>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</si>
  <si>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</si>
  <si>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</si>
  <si>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</si>
  <si>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</si>
  <si>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</si>
  <si>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</si>
  <si>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</si>
  <si>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</si>
  <si>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</si>
  <si>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</si>
  <si>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</si>
  <si>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</si>
  <si>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</si>
  <si>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</si>
  <si>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</si>
  <si>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</si>
  <si>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</si>
  <si>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</si>
  <si>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</si>
  <si>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</si>
  <si>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</si>
  <si>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</si>
  <si>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</si>
  <si>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</si>
  <si>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</si>
  <si>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</si>
  <si>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</si>
  <si>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</si>
  <si>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</si>
  <si>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</si>
  <si>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</si>
  <si>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</si>
  <si>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</si>
  <si>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</si>
  <si>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</si>
  <si>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</si>
  <si>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</si>
  <si>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</si>
  <si>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</si>
  <si>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</si>
  <si>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</si>
  <si>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</si>
  <si>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</si>
  <si>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</si>
  <si>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</si>
  <si>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</si>
  <si>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</si>
  <si>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</si>
  <si>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</si>
  <si>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</si>
  <si>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</si>
  <si>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</si>
  <si>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</si>
  <si>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</si>
  <si>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</si>
  <si>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</si>
  <si>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</si>
  <si>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</si>
  <si>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</si>
  <si>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</si>
  <si>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</si>
  <si>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</si>
  <si>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</si>
  <si>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</si>
  <si>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</si>
  <si>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</si>
  <si>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</si>
  <si>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</si>
  <si>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</si>
  <si>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</si>
  <si>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</si>
  <si>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</si>
  <si>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</si>
  <si>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</si>
  <si>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</si>
  <si>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</si>
  <si>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</si>
  <si>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</si>
  <si>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</si>
  <si>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</si>
  <si>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</si>
  <si>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</si>
  <si>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</si>
  <si>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</si>
  <si>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</si>
  <si>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</si>
  <si>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</si>
  <si>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</si>
  <si>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</si>
  <si>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</si>
  <si>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</si>
  <si>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</si>
  <si>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</si>
  <si>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</si>
  <si>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</si>
  <si>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</si>
  <si>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</si>
  <si>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</si>
  <si>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</si>
  <si>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</si>
  <si>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</si>
  <si>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</si>
  <si>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</si>
  <si>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</si>
  <si>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</si>
  <si>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</si>
  <si>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</si>
  <si>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</si>
  <si>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</si>
  <si>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</si>
  <si>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</si>
  <si>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</si>
  <si>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</si>
  <si>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</si>
  <si>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</si>
  <si>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</si>
  <si>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</si>
  <si>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</si>
  <si>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</si>
  <si>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</si>
  <si>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</si>
  <si>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</si>
  <si>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</si>
  <si>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</si>
  <si>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</si>
  <si>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</si>
  <si>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</si>
  <si>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</si>
  <si>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</si>
  <si>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</si>
  <si>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</si>
  <si>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</si>
  <si>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</si>
  <si>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</si>
  <si>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</si>
  <si>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</si>
  <si>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</si>
  <si>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</si>
  <si>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</si>
  <si>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</si>
  <si>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</si>
  <si>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</si>
  <si>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</si>
  <si>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</si>
  <si>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</si>
  <si>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</si>
  <si>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</si>
  <si>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</si>
  <si>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</si>
  <si>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</si>
  <si>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</si>
  <si>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</si>
  <si>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</si>
  <si>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</si>
  <si>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</si>
  <si>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</si>
  <si>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</si>
  <si>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</si>
  <si>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</si>
  <si>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</si>
  <si>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</si>
  <si>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</si>
  <si>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</si>
  <si>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</si>
  <si>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</si>
  <si>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</si>
  <si>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</si>
  <si>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</si>
  <si>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</si>
  <si>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</si>
  <si>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</si>
  <si>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</si>
  <si>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</si>
  <si>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</si>
  <si>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</si>
  <si>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</si>
  <si>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</si>
  <si>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</si>
  <si>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</si>
  <si>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</si>
  <si>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</si>
  <si>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</si>
  <si>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</si>
  <si>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</si>
  <si>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</si>
  <si>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</si>
  <si>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</si>
  <si>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</si>
  <si>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</si>
  <si>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</si>
  <si>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</si>
  <si>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</si>
  <si>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</si>
  <si>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</si>
  <si>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</si>
  <si>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</si>
  <si>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</si>
  <si>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</si>
  <si>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</si>
  <si>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</si>
  <si>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</si>
  <si>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</si>
  <si>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</si>
  <si>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</si>
  <si>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</si>
  <si>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</si>
  <si>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</si>
  <si>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</si>
  <si>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</si>
  <si>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</si>
  <si>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</si>
  <si>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</si>
  <si>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</si>
  <si>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</si>
  <si>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</si>
  <si>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</si>
  <si>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</si>
  <si>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</si>
  <si>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</si>
  <si>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</si>
  <si>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</si>
  <si>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</si>
  <si>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</si>
  <si>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</si>
  <si>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</si>
  <si>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</si>
  <si>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</si>
  <si>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</si>
  <si>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</si>
  <si>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</si>
  <si>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</si>
  <si>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</si>
  <si>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</si>
  <si>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</si>
  <si>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</si>
  <si>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</si>
  <si>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</si>
  <si>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</si>
  <si>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</si>
  <si>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</si>
  <si>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</si>
  <si>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</si>
  <si>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</si>
  <si>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</si>
  <si>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</si>
  <si>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</si>
  <si>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</si>
  <si>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</si>
  <si>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</si>
  <si>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</si>
  <si>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</si>
  <si>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</si>
  <si>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</si>
  <si>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</si>
  <si>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</si>
  <si>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</si>
  <si>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</si>
  <si>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</si>
  <si>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</si>
  <si>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</si>
  <si>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</si>
  <si>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</si>
  <si>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</si>
  <si>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</si>
  <si>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</si>
  <si>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</si>
  <si>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</si>
  <si>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</si>
  <si>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</si>
  <si>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</si>
  <si>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</si>
  <si>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</si>
  <si>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</si>
  <si>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</si>
  <si>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</si>
  <si>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</si>
  <si>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</si>
  <si>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</si>
  <si>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</si>
  <si>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</si>
  <si>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</si>
  <si>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</si>
  <si>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</si>
  <si>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</si>
  <si>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</si>
  <si>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</si>
  <si>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</si>
  <si>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</si>
  <si>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</si>
  <si>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</si>
  <si>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</si>
  <si>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</si>
  <si>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</si>
  <si>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</si>
  <si>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</si>
  <si>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</si>
  <si>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</si>
  <si>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</si>
  <si>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</si>
  <si>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</si>
  <si>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</si>
  <si>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</si>
  <si>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</si>
  <si>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</si>
  <si>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</si>
  <si>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</si>
  <si>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</si>
  <si>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</si>
  <si>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</si>
  <si>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</si>
  <si>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</si>
  <si>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</si>
  <si>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</si>
  <si>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</si>
  <si>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</si>
  <si>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</si>
  <si>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</si>
  <si>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</si>
  <si>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</si>
  <si>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</si>
  <si>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</si>
  <si>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</si>
  <si>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</si>
  <si>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</si>
  <si>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</si>
  <si>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</si>
  <si>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</si>
  <si>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</si>
  <si>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</si>
  <si>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</si>
  <si>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</si>
  <si>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</si>
  <si>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</si>
  <si>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</si>
  <si>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</si>
  <si>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</si>
  <si>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</si>
  <si>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</si>
  <si>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</si>
  <si>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</si>
  <si>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</si>
  <si>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</si>
  <si>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</si>
  <si>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</si>
  <si>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</si>
  <si>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</si>
  <si>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</si>
  <si>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</si>
  <si>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</si>
  <si>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</si>
  <si>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</si>
  <si>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</si>
  <si>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</si>
  <si>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</si>
  <si>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</si>
  <si>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</si>
  <si>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</si>
  <si>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</si>
  <si>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</si>
  <si>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</si>
  <si>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</si>
  <si>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</si>
  <si>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</si>
  <si>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</si>
  <si>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</si>
  <si>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</si>
  <si>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</si>
  <si>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</si>
  <si>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</si>
  <si>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</si>
  <si>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</si>
  <si>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</si>
  <si>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</si>
  <si>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</si>
  <si>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</si>
  <si>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</si>
  <si>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</si>
  <si>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</si>
  <si>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</si>
  <si>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</si>
  <si>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</si>
  <si>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</si>
  <si>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</si>
  <si>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</si>
  <si>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</si>
  <si>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</si>
  <si>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</si>
  <si>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</si>
  <si>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</si>
  <si>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</si>
  <si>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</si>
  <si>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</si>
  <si>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</si>
  <si>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</si>
  <si>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</si>
  <si>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</si>
  <si>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</si>
  <si>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</si>
  <si>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</si>
  <si>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</si>
  <si>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</si>
  <si>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</si>
  <si>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</si>
  <si>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</si>
  <si>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</si>
  <si>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</si>
  <si>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</si>
  <si>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</si>
  <si>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</si>
  <si>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</si>
  <si>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</si>
  <si>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</si>
  <si>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</si>
  <si>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</si>
  <si>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</si>
  <si>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</si>
  <si>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</si>
  <si>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</si>
  <si>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</si>
  <si>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</si>
  <si>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</si>
  <si>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</si>
  <si>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</si>
  <si>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</si>
  <si>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</si>
  <si>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</si>
  <si>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</si>
  <si>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</si>
  <si>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</si>
  <si>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</si>
  <si>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</si>
  <si>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</si>
  <si>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</si>
  <si>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</si>
  <si>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</si>
  <si>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</si>
  <si>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</si>
  <si>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</si>
  <si>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</si>
  <si>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</si>
  <si>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</si>
  <si>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</si>
  <si>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</si>
  <si>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</si>
  <si>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</si>
  <si>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</si>
  <si>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</si>
  <si>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</si>
  <si>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</si>
  <si>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</si>
  <si>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</si>
  <si>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</si>
  <si>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</si>
  <si>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</si>
  <si>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</si>
  <si>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</si>
  <si>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</si>
  <si>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</si>
  <si>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</si>
  <si>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</si>
  <si>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</si>
  <si>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</si>
  <si>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</si>
  <si>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</si>
  <si>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</si>
  <si>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</si>
  <si>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</si>
  <si>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</si>
  <si>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</si>
  <si>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</si>
  <si>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</si>
  <si>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</si>
  <si>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</si>
  <si>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</si>
  <si>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</si>
  <si>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</si>
  <si>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</si>
  <si>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</si>
  <si>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</si>
  <si>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</si>
  <si>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</si>
  <si>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</si>
  <si>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</si>
  <si>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</si>
  <si>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</si>
  <si>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</si>
  <si>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</si>
  <si>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</si>
  <si>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</si>
  <si>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</si>
  <si>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</si>
  <si>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</si>
  <si>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</si>
  <si>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</si>
  <si>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</si>
  <si>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</si>
  <si>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</si>
  <si>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</si>
  <si>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</si>
  <si>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</si>
  <si>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</si>
  <si>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</si>
  <si>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</si>
  <si>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</si>
  <si>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</si>
  <si>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</si>
  <si>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</si>
  <si>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</si>
  <si>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</si>
  <si>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</si>
  <si>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</si>
  <si>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</si>
  <si>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</si>
  <si>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</si>
  <si>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</si>
  <si>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</si>
  <si>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</si>
  <si>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</si>
  <si>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</si>
  <si>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</si>
  <si>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</si>
  <si>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</si>
  <si>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</si>
  <si>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</si>
  <si>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</si>
  <si>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</si>
  <si>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</si>
  <si>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</si>
  <si>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</si>
  <si>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</si>
  <si>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</si>
  <si>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</si>
  <si>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</si>
  <si>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</si>
  <si>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</si>
  <si>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</si>
  <si>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</si>
  <si>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</si>
  <si>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</si>
  <si>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</si>
  <si>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</si>
  <si>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</si>
  <si>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</si>
  <si>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</si>
  <si>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</si>
  <si>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</si>
  <si>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</si>
  <si>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</si>
  <si>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</si>
  <si>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</si>
  <si>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</si>
  <si>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</si>
  <si>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</si>
  <si>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</si>
  <si>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</si>
  <si>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</si>
  <si>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</si>
  <si>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</si>
  <si>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</si>
  <si>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</si>
  <si>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</si>
  <si>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</si>
  <si>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</si>
  <si>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</si>
  <si>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</si>
  <si>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</si>
  <si>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</si>
  <si>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</si>
  <si>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</si>
  <si>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</si>
  <si>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</si>
  <si>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</si>
  <si>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</si>
  <si>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</si>
  <si>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</si>
  <si>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</si>
  <si>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</si>
  <si>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</si>
  <si>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</si>
  <si>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</si>
  <si>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</si>
  <si>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</si>
  <si>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</si>
  <si>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</si>
  <si>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</si>
  <si>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</si>
  <si>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</si>
  <si>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</si>
  <si>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</si>
  <si>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</si>
  <si>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</si>
  <si>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</si>
  <si>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</si>
  <si>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</si>
  <si>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</si>
  <si>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</si>
  <si>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</si>
  <si>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</si>
  <si>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</si>
  <si>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</si>
  <si>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</si>
  <si>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</si>
  <si>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</si>
  <si>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</si>
  <si>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</si>
  <si>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</si>
  <si>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</si>
  <si>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</si>
  <si>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</si>
  <si>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</si>
  <si>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</si>
  <si>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</si>
  <si>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</si>
  <si>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</si>
  <si>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</si>
  <si>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</si>
  <si>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</si>
  <si>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</si>
  <si>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</si>
  <si>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</si>
  <si>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</si>
  <si>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</si>
  <si>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</si>
  <si>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</si>
  <si>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</si>
  <si>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</si>
  <si>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</si>
  <si>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</si>
  <si>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</si>
  <si>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</si>
  <si>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</si>
  <si>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</si>
  <si>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</si>
  <si>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</si>
  <si>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</si>
  <si>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</si>
  <si>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</si>
  <si>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</si>
  <si>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</si>
  <si>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</si>
  <si>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</si>
  <si>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</si>
  <si>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</si>
  <si>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</si>
  <si>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</si>
  <si>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</si>
  <si>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</si>
  <si>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</si>
  <si>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</si>
  <si>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</si>
  <si>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</si>
  <si>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</si>
  <si>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</si>
  <si>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</si>
  <si>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</si>
  <si>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</si>
  <si>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</si>
  <si>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</si>
  <si>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</si>
  <si>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</si>
  <si>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</si>
  <si>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</si>
  <si>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</si>
  <si>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</si>
  <si>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</si>
  <si>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</si>
  <si>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</si>
  <si>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</si>
  <si>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</si>
  <si>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</si>
  <si>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</si>
  <si>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</si>
  <si>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</si>
  <si>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</si>
  <si>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</si>
  <si>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</si>
  <si>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</si>
  <si>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</si>
  <si>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</si>
  <si>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</si>
  <si>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</si>
  <si>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</si>
  <si>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</si>
  <si>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</si>
  <si>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</si>
  <si>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</si>
  <si>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</si>
  <si>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</si>
  <si>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</si>
  <si>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</si>
  <si>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</si>
  <si>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</si>
  <si>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</si>
  <si>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</si>
  <si>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</si>
  <si>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</si>
  <si>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</si>
  <si>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</si>
  <si>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</si>
  <si>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</si>
  <si>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</si>
  <si>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</si>
  <si>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</si>
  <si>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</si>
  <si>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</si>
  <si>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</si>
  <si>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</si>
  <si>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</si>
  <si>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</si>
  <si>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</si>
  <si>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</si>
  <si>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</si>
  <si>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Balace Group</t>
  </si>
  <si>
    <t>Segment</t>
  </si>
  <si>
    <t>Balance Summary</t>
  </si>
  <si>
    <t>Balance Total</t>
  </si>
  <si>
    <t>Sum of Balance Summary</t>
  </si>
  <si>
    <t>Row Labels</t>
  </si>
  <si>
    <t>Grand Total</t>
  </si>
  <si>
    <t>Middle-High</t>
  </si>
  <si>
    <t>Middle-Low</t>
  </si>
  <si>
    <t>Middle-Medium</t>
  </si>
  <si>
    <t>Senior-High</t>
  </si>
  <si>
    <t>Senior-Low</t>
  </si>
  <si>
    <t>Senior-Medium</t>
  </si>
  <si>
    <t>Young-High</t>
  </si>
  <si>
    <t>Young-Low</t>
  </si>
  <si>
    <t>Young-Medium</t>
  </si>
  <si>
    <t>Balance Summary (%)</t>
  </si>
  <si>
    <t>Count of Customer (%)</t>
  </si>
  <si>
    <t>Count of Customer</t>
  </si>
  <si>
    <t>Visualization</t>
  </si>
  <si>
    <t>Reporting &amp; Communication</t>
  </si>
  <si>
    <t>Key Findings</t>
  </si>
  <si>
    <t>1)</t>
  </si>
  <si>
    <r>
      <rPr>
        <sz val="11"/>
        <color rgb="FF0000CC"/>
        <rFont val="Aptos Narrow"/>
        <family val="2"/>
        <scheme val="minor"/>
      </rPr>
      <t>Top Segments by Balance:</t>
    </r>
    <r>
      <rPr>
        <sz val="11"/>
        <color theme="1"/>
        <rFont val="Aptos Narrow"/>
        <family val="2"/>
        <scheme val="minor"/>
      </rPr>
      <t xml:space="preserve"> Middle - High (39%), Senior - High (34%), Young - High (25%)</t>
    </r>
  </si>
  <si>
    <t>2)</t>
  </si>
  <si>
    <r>
      <rPr>
        <sz val="11"/>
        <color rgb="FF0000CC"/>
        <rFont val="Aptos Narrow"/>
        <family val="2"/>
        <scheme val="minor"/>
      </rPr>
      <t>Small Segments by Balance:</t>
    </r>
    <r>
      <rPr>
        <sz val="11"/>
        <color theme="1"/>
        <rFont val="Aptos Narrow"/>
        <family val="2"/>
        <scheme val="minor"/>
      </rPr>
      <t xml:space="preserve"> Other 2%</t>
    </r>
  </si>
  <si>
    <t>3)</t>
  </si>
  <si>
    <r>
      <rPr>
        <sz val="11"/>
        <color rgb="FF0000CC"/>
        <rFont val="Aptos Narrow"/>
        <family val="2"/>
        <scheme val="minor"/>
      </rPr>
      <t xml:space="preserve">Concentration of Wealth: </t>
    </r>
    <r>
      <rPr>
        <sz val="11"/>
        <color theme="1"/>
        <rFont val="Aptos Narrow"/>
        <family val="2"/>
        <scheme val="minor"/>
      </rPr>
      <t>Wealth is highly concentrated in the top segments, which make up about</t>
    </r>
  </si>
  <si>
    <t>98% of the total balance in the bank, while representing 87% of the customer base.</t>
  </si>
  <si>
    <t>Recommendations</t>
  </si>
  <si>
    <r>
      <rPr>
        <sz val="11"/>
        <color rgb="FF0000CC"/>
        <rFont val="Aptos Narrow"/>
        <family val="2"/>
        <scheme val="minor"/>
      </rPr>
      <t>Focus on Top Segments:</t>
    </r>
    <r>
      <rPr>
        <sz val="11"/>
        <color theme="1"/>
        <rFont val="Aptos Narrow"/>
        <family val="2"/>
        <scheme val="minor"/>
      </rPr>
      <t xml:space="preserve"> The bank should focus on retaining these customers by offering premium</t>
    </r>
  </si>
  <si>
    <t>services, personalized financial advice, and investment opportunities to keep them engaged and</t>
  </si>
  <si>
    <t>satisfied.</t>
  </si>
  <si>
    <r>
      <rPr>
        <sz val="11"/>
        <color rgb="FF0000CC"/>
        <rFont val="Aptos Narrow"/>
        <family val="2"/>
        <scheme val="minor"/>
      </rPr>
      <t>Engage Low-Balance Segments:</t>
    </r>
    <r>
      <rPr>
        <sz val="11"/>
        <color theme="1"/>
        <rFont val="Aptos Narrow"/>
        <family val="2"/>
        <scheme val="minor"/>
      </rPr>
      <t xml:space="preserve"> Offering targeted marketing campaigns and digital tools to help them</t>
    </r>
  </si>
  <si>
    <t>manage their finances could increase engagement and potentially grow their balances over time.</t>
  </si>
  <si>
    <r>
      <rPr>
        <sz val="11"/>
        <color rgb="FF0000CC"/>
        <rFont val="Aptos Narrow"/>
        <family val="2"/>
        <scheme val="minor"/>
      </rPr>
      <t>Targeted Marketing by Age Group:</t>
    </r>
    <r>
      <rPr>
        <sz val="11"/>
        <color theme="1"/>
        <rFont val="Aptos Narrow"/>
        <family val="2"/>
        <scheme val="minor"/>
      </rPr>
      <t xml:space="preserve"> Tailor marketing strategies based on age group:</t>
    </r>
  </si>
  <si>
    <r>
      <t xml:space="preserve">For </t>
    </r>
    <r>
      <rPr>
        <sz val="11"/>
        <color rgb="FF0000CC"/>
        <rFont val="Aptos Narrow"/>
        <family val="2"/>
        <scheme val="minor"/>
      </rPr>
      <t>young customers</t>
    </r>
    <r>
      <rPr>
        <sz val="11"/>
        <color theme="1"/>
        <rFont val="Aptos Narrow"/>
        <family val="2"/>
        <scheme val="minor"/>
      </rPr>
      <t>, focus on growth products like investment accounts and loans for education or</t>
    </r>
  </si>
  <si>
    <t>housing.</t>
  </si>
  <si>
    <r>
      <t xml:space="preserve">For </t>
    </r>
    <r>
      <rPr>
        <sz val="11"/>
        <color rgb="FF0000CC"/>
        <rFont val="Aptos Narrow"/>
        <family val="2"/>
        <scheme val="minor"/>
      </rPr>
      <t>middle-aged customers</t>
    </r>
    <r>
      <rPr>
        <sz val="11"/>
        <color theme="1"/>
        <rFont val="Aptos Narrow"/>
        <family val="2"/>
        <scheme val="minor"/>
      </rPr>
      <t>, offer long-term investment products, mortgage loans, and retirement</t>
    </r>
  </si>
  <si>
    <t>planning services.</t>
  </si>
  <si>
    <r>
      <t xml:space="preserve">For </t>
    </r>
    <r>
      <rPr>
        <sz val="11"/>
        <color rgb="FF0000CC"/>
        <rFont val="Aptos Narrow"/>
        <family val="2"/>
        <scheme val="minor"/>
      </rPr>
      <t>senior customers</t>
    </r>
    <r>
      <rPr>
        <sz val="11"/>
        <color theme="1"/>
        <rFont val="Aptos Narrow"/>
        <family val="2"/>
        <scheme val="minor"/>
      </rPr>
      <t>, emphasize wealth preservation and retirement income products like fixed</t>
    </r>
  </si>
  <si>
    <t>deposits or low-risk investments.</t>
  </si>
  <si>
    <t>C:\Users\</t>
  </si>
  <si>
    <t>&gt;Done</t>
  </si>
  <si>
    <t>Table for Visualization</t>
  </si>
  <si>
    <t>Table for Data Analyzing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</si>
</sst>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CC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2"/>
      <color rgb="FF0000CC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1" applyFont="1"/>
    <xf numFmtId="0" fontId="3" fillId="2" borderId="1" xfId="1" applyFont="1"/>
    <xf numFmtId="0" fontId="0" fillId="0" borderId="0" xfId="0" applyAlignment="1">
      <alignment horizontal="left" wrapText="1"/>
    </xf>
    <xf numFmtId="0" fontId="2" fillId="0" borderId="0" xfId="0" applyFont="1"/>
    <xf numFmtId="0" fontId="6" fillId="2" borderId="2" xfId="1" applyFont="1" applyBorder="1"/>
    <xf numFmtId="0" fontId="6" fillId="2" borderId="3" xfId="1" applyFont="1" applyBorder="1"/>
    <xf numFmtId="0" fontId="6" fillId="2" borderId="4" xfId="1" applyFont="1" applyBorder="1"/>
    <xf numFmtId="0" fontId="6" fillId="2" borderId="5" xfId="1" applyFont="1" applyBorder="1"/>
    <xf numFmtId="0" fontId="6" fillId="2" borderId="1" xfId="1" applyFont="1"/>
    <xf numFmtId="0" fontId="6" fillId="2" borderId="6" xfId="1" applyFont="1" applyBorder="1"/>
    <xf numFmtId="0" fontId="6" fillId="2" borderId="7" xfId="1" applyFont="1" applyBorder="1"/>
    <xf numFmtId="0" fontId="6" fillId="2" borderId="8" xfId="1" applyFont="1" applyBorder="1"/>
    <xf numFmtId="0" fontId="6" fillId="2" borderId="9" xfId="1" applyFont="1" applyBorder="1"/>
    <xf numFmtId="164" fontId="6" fillId="2" borderId="5" xfId="2" applyNumberFormat="1" applyFont="1" applyFill="1" applyBorder="1"/>
    <xf numFmtId="164" fontId="6" fillId="2" borderId="7" xfId="2" applyNumberFormat="1" applyFont="1" applyFill="1" applyBorder="1"/>
    <xf numFmtId="0" fontId="5" fillId="3" borderId="10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center"/>
    </xf>
    <xf numFmtId="14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0" fillId="4" borderId="0" xfId="0" applyFill="1"/>
    <xf numFmtId="0" fontId="8" fillId="4" borderId="0" xfId="0" applyFont="1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1" xfId="1" applyFont="1"/>
    <xf numFmtId="0" fontId="10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Note" xfId="1" builtinId="1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 outline="0">
        <left style="thin">
          <color rgb="FFB2B2B2"/>
        </left>
        <right/>
        <top style="thin">
          <color rgb="FFB2B2B2"/>
        </top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FFFCC"/>
        </patternFill>
      </fill>
      <border diagonalUp="0" diagonalDown="0" outline="0">
        <left/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border outline="0">
        <top style="thin">
          <color rgb="FFB2B2B2"/>
        </top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 outline="0">
        <left style="thin">
          <color rgb="FFB2B2B2"/>
        </left>
        <right/>
        <top style="thin">
          <color rgb="FFB2B2B2"/>
        </top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 outline="0">
        <left/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border outline="0">
        <top style="thin">
          <color rgb="FFB2B2B2"/>
        </top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[P2_ProjectFile(May).xlsx]KP05(1)!PivotTable3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/>
              <a:t>Customer</a:t>
            </a:r>
            <a:r>
              <a:rPr lang="en-US" sz="1400" b="0" baseline="0"/>
              <a:t> Segmentation </a:t>
            </a:r>
            <a:r>
              <a:rPr lang="en-US" sz="1100" b="0" baseline="0"/>
              <a:t>(by age group &amp; balance group)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8437108560389773E-2"/>
              <c:y val="-0.1676825280560860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286324742567127"/>
              <c:y val="7.20893609229078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285802538661857E-2"/>
              <c:y val="0.1421009583104437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064903460539473E-2"/>
              <c:y val="-0.103099554416163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8878490318749041E-2"/>
              <c:y val="6.0194801231241444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2714845949847948E-2"/>
              <c:y val="9.532424725979020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8437108560389773E-2"/>
              <c:y val="-0.1676825280560860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286324742567127"/>
              <c:y val="7.20893609229078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285802538661857E-2"/>
              <c:y val="0.1421009583104437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064903460539473E-2"/>
              <c:y val="-0.103099554416163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8878490318749041E-2"/>
              <c:y val="6.0194801231241444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2714845949847948E-2"/>
              <c:y val="9.532424725979020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8437108560389773E-2"/>
              <c:y val="-0.1676825280560860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286324742567127"/>
              <c:y val="7.20893609229078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285802538661857E-2"/>
              <c:y val="0.1421009583104437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064903460539473E-2"/>
              <c:y val="-0.103099554416163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8878490318749041E-2"/>
              <c:y val="6.0194801231241444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2714845949847948E-2"/>
              <c:y val="9.532424725979020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8437108560389773E-2"/>
              <c:y val="-0.1676825280560860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286324742567127"/>
              <c:y val="7.208936092290789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285802538661857E-2"/>
              <c:y val="0.14210095831044378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064903460539473E-2"/>
              <c:y val="-0.1030995544161631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8878490318749041E-2"/>
              <c:y val="6.0194801231241444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2714845949847948E-2"/>
              <c:y val="9.532424725979020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'KP05(1)'!$C$3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34-4C21-9408-47CD1EF325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34-4C21-9408-47CD1EF325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34-4C21-9408-47CD1EF325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34-4C21-9408-47CD1EF325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534-4C21-9408-47CD1EF3258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534-4C21-9408-47CD1EF3258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534-4C21-9408-47CD1EF3258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534-4C21-9408-47CD1EF3258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534-4C21-9408-47CD1EF3258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534-4C21-9408-47CD1EF32588}"/>
              </c:ext>
            </c:extLst>
          </c:dPt>
          <c:dLbls>
            <c:dLbl>
              <c:idx val="3"/>
              <c:layout>
                <c:manualLayout>
                  <c:x val="-6.8437108560389773E-2"/>
                  <c:y val="-0.1676825280560860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34-4C21-9408-47CD1EF32588}"/>
                </c:ext>
              </c:extLst>
            </c:dLbl>
            <c:dLbl>
              <c:idx val="4"/>
              <c:layout>
                <c:manualLayout>
                  <c:x val="0.10286324742567127"/>
                  <c:y val="7.208936092290789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34-4C21-9408-47CD1EF32588}"/>
                </c:ext>
              </c:extLst>
            </c:dLbl>
            <c:dLbl>
              <c:idx val="5"/>
              <c:layout>
                <c:manualLayout>
                  <c:x val="-6.7285802538661857E-2"/>
                  <c:y val="0.14210095831044378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34-4C21-9408-47CD1EF32588}"/>
                </c:ext>
              </c:extLst>
            </c:dLbl>
            <c:dLbl>
              <c:idx val="6"/>
              <c:layout>
                <c:manualLayout>
                  <c:x val="1.6064903460539473E-2"/>
                  <c:y val="-0.1030995544161631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34-4C21-9408-47CD1EF32588}"/>
                </c:ext>
              </c:extLst>
            </c:dLbl>
            <c:dLbl>
              <c:idx val="7"/>
              <c:layout>
                <c:manualLayout>
                  <c:x val="2.8878490318749041E-2"/>
                  <c:y val="6.0194801231241444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34-4C21-9408-47CD1EF32588}"/>
                </c:ext>
              </c:extLst>
            </c:dLbl>
            <c:dLbl>
              <c:idx val="8"/>
              <c:layout>
                <c:manualLayout>
                  <c:x val="2.2714845949847948E-2"/>
                  <c:y val="9.532424725979020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34-4C21-9408-47CD1EF325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'KP05(1)'!$B$4:$B$13</c:f>
              <c:strCache>
                <c:ptCount val="9"/>
                <c:pt idx="0">
                  <c:v>Senior-High</c:v>
                </c:pt>
                <c:pt idx="1">
                  <c:v>Middle-High</c:v>
                </c:pt>
                <c:pt idx="2">
                  <c:v>Young-High</c:v>
                </c:pt>
                <c:pt idx="3">
                  <c:v>Senior-Medium</c:v>
                </c:pt>
                <c:pt idx="4">
                  <c:v>Middle-Medium</c:v>
                </c:pt>
                <c:pt idx="5">
                  <c:v>Young-Medium</c:v>
                </c:pt>
                <c:pt idx="6">
                  <c:v>Senior-Low</c:v>
                </c:pt>
                <c:pt idx="7">
                  <c:v>Middle-Low</c:v>
                </c:pt>
                <c:pt idx="8">
                  <c:v>Young-Low</c:v>
                </c:pt>
              </c:strCache>
            </c:strRef>
          </c:cat>
          <c:val>
            <c:numRef>
              <c:f>'KP05(1)'!$C$4:$C$13</c:f>
              <c:numCache>
                <c:formatCode>_(* #,##0_);_(* \(#,##0\);_(* "-"??_);_(@_)</c:formatCode>
                <c:ptCount val="9"/>
                <c:pt idx="0">
                  <c:v>16979166552</c:v>
                </c:pt>
                <c:pt idx="1">
                  <c:v>19371617154</c:v>
                </c:pt>
                <c:pt idx="2">
                  <c:v>12226767855</c:v>
                </c:pt>
                <c:pt idx="3">
                  <c:v>340198819</c:v>
                </c:pt>
                <c:pt idx="4">
                  <c:v>374476093</c:v>
                </c:pt>
                <c:pt idx="5">
                  <c:v>187022773</c:v>
                </c:pt>
                <c:pt idx="6">
                  <c:v>28715991</c:v>
                </c:pt>
                <c:pt idx="7">
                  <c:v>28935986</c:v>
                </c:pt>
                <c:pt idx="8">
                  <c:v>20248394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534-4C21-9408-47CD1EF3258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0</xdr:rowOff>
        </xdr:from>
        <xdr:to>
          <xdr:col>12</xdr:col>
          <xdr:colOff>0</xdr:colOff>
          <xdr:row>29</xdr:row>
          <xdr:rowOff>9525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76F4F99A-88A3-1EB4-BEE5-7A767E043EA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KP04'!$B$3:$F$13" spid="_x0000_s10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9125" y="3438525"/>
              <a:ext cx="6696075" cy="210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28575</xdr:colOff>
      <xdr:row>1</xdr:row>
      <xdr:rowOff>66676</xdr:rowOff>
    </xdr:from>
    <xdr:to>
      <xdr:col>11</xdr:col>
      <xdr:colOff>590550</xdr:colOff>
      <xdr:row>17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165C2F0-6DCC-3605-2D66-916C479D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" refreshedDate="45824.604087847219" createdVersion="8" refreshedVersion="8" minRefreshableVersion="3" recordCount="1000" xr:uid="{451C1958-8782-4E50-BD40-265D6CC453E8}">
  <cacheSource type="worksheet">
    <worksheetSource name="AccountBalanceSummary"/>
  </cacheSource>
  <cacheFields count="8">
    <cacheField name="Customer_ID" numFmtId="0">
      <sharedItems/>
    </cacheField>
    <cacheField name="Balance Summary" numFmtId="164">
      <sharedItems containsSemiMixedTypes="0" containsString="0" containsNumber="1" containsInteger="1" minValue="479039" maxValue="136672766"/>
    </cacheField>
    <cacheField name="Age" numFmtId="0">
      <sharedItems containsSemiMixedTypes="0" containsString="0" containsNumber="1" containsInteger="1" minValue="18" maxValue="69"/>
    </cacheField>
    <cacheField name="Gender" numFmtId="0">
      <sharedItems/>
    </cacheField>
    <cacheField name="State/Region" numFmtId="0">
      <sharedItems/>
    </cacheField>
    <cacheField name="Balace Group" numFmtId="0">
      <sharedItems/>
    </cacheField>
    <cacheField name="Age Group" numFmtId="0">
      <sharedItems/>
    </cacheField>
    <cacheField name="Segment" numFmtId="0">
      <sharedItems count="9">
        <s v="Middle-High"/>
        <s v="Senior-Medium"/>
        <s v="Senior-High"/>
        <s v="Young-High"/>
        <s v="Middle-Medium"/>
        <s v="Senior-Low"/>
        <s v="Young-Medium"/>
        <s v="Young-Low"/>
        <s v="Middle-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001"/>
    <n v="47220100"/>
    <n v="48"/>
    <s v="Female"/>
    <s v="Yangon"/>
    <s v="High"/>
    <s v="Middle"/>
    <x v="0"/>
  </r>
  <r>
    <s v="1002"/>
    <n v="13754772"/>
    <n v="60"/>
    <s v="Female"/>
    <s v="Mandalay"/>
    <s v="Medium"/>
    <s v="Senior"/>
    <x v="1"/>
  </r>
  <r>
    <s v="1003"/>
    <n v="118565693"/>
    <n v="49"/>
    <s v="Female"/>
    <s v="Bago"/>
    <s v="High"/>
    <s v="Middle"/>
    <x v="0"/>
  </r>
  <r>
    <s v="1004"/>
    <n v="71112426"/>
    <n v="44"/>
    <s v="Female"/>
    <s v="Yangon"/>
    <s v="High"/>
    <s v="Middle"/>
    <x v="0"/>
  </r>
  <r>
    <s v="1005"/>
    <n v="37070303"/>
    <n v="47"/>
    <s v="Male"/>
    <s v="Bago"/>
    <s v="High"/>
    <s v="Middle"/>
    <x v="0"/>
  </r>
  <r>
    <s v="1006"/>
    <n v="24874704"/>
    <n v="60"/>
    <s v="Male"/>
    <s v="Shan"/>
    <s v="High"/>
    <s v="Senior"/>
    <x v="2"/>
  </r>
  <r>
    <s v="1007"/>
    <n v="70891473"/>
    <n v="19"/>
    <s v="Male"/>
    <s v="Bago"/>
    <s v="High"/>
    <s v="Young"/>
    <x v="3"/>
  </r>
  <r>
    <s v="1008"/>
    <n v="37339292"/>
    <n v="66"/>
    <s v="Male"/>
    <s v="Bago"/>
    <s v="High"/>
    <s v="Senior"/>
    <x v="2"/>
  </r>
  <r>
    <s v="1009"/>
    <n v="65998053"/>
    <n v="26"/>
    <s v="Male"/>
    <s v="Mandalay"/>
    <s v="High"/>
    <s v="Young"/>
    <x v="3"/>
  </r>
  <r>
    <s v="1010"/>
    <n v="121386659"/>
    <n v="45"/>
    <s v="Female"/>
    <s v="Shan"/>
    <s v="High"/>
    <s v="Middle"/>
    <x v="0"/>
  </r>
  <r>
    <s v="1011"/>
    <n v="43172477"/>
    <n v="48"/>
    <s v="Male"/>
    <s v="Bago"/>
    <s v="High"/>
    <s v="Middle"/>
    <x v="0"/>
  </r>
  <r>
    <s v="1012"/>
    <n v="107307070"/>
    <n v="51"/>
    <s v="Male"/>
    <s v="Bago"/>
    <s v="High"/>
    <s v="Senior"/>
    <x v="2"/>
  </r>
  <r>
    <s v="1013"/>
    <n v="6005950"/>
    <n v="32"/>
    <s v="Male"/>
    <s v="Shan"/>
    <s v="Medium"/>
    <s v="Middle"/>
    <x v="4"/>
  </r>
  <r>
    <s v="1014"/>
    <n v="20759714"/>
    <n v="65"/>
    <s v="Male"/>
    <s v="Shan"/>
    <s v="High"/>
    <s v="Senior"/>
    <x v="2"/>
  </r>
  <r>
    <s v="1015"/>
    <n v="42924800"/>
    <n v="42"/>
    <s v="Female"/>
    <s v="Yangon"/>
    <s v="High"/>
    <s v="Middle"/>
    <x v="0"/>
  </r>
  <r>
    <s v="1016"/>
    <n v="6523959"/>
    <n v="53"/>
    <s v="Female"/>
    <s v="Mandalay"/>
    <s v="Medium"/>
    <s v="Senior"/>
    <x v="1"/>
  </r>
  <r>
    <s v="1017"/>
    <n v="47946312"/>
    <n v="25"/>
    <s v="Female"/>
    <s v="Shan"/>
    <s v="High"/>
    <s v="Young"/>
    <x v="3"/>
  </r>
  <r>
    <s v="1018"/>
    <n v="65193499"/>
    <n v="26"/>
    <s v="Female"/>
    <s v="Shan"/>
    <s v="High"/>
    <s v="Young"/>
    <x v="3"/>
  </r>
  <r>
    <s v="1019"/>
    <n v="43114961"/>
    <n v="54"/>
    <s v="Female"/>
    <s v="Naypyitaw"/>
    <s v="High"/>
    <s v="Senior"/>
    <x v="2"/>
  </r>
  <r>
    <s v="1020"/>
    <n v="51573206"/>
    <n v="65"/>
    <s v="Male"/>
    <s v="Shan"/>
    <s v="High"/>
    <s v="Senior"/>
    <x v="2"/>
  </r>
  <r>
    <s v="1021"/>
    <n v="27264495"/>
    <n v="62"/>
    <s v="Female"/>
    <s v="Mandalay"/>
    <s v="High"/>
    <s v="Senior"/>
    <x v="2"/>
  </r>
  <r>
    <s v="1022"/>
    <n v="40465237"/>
    <n v="56"/>
    <s v="Female"/>
    <s v="Bago"/>
    <s v="High"/>
    <s v="Senior"/>
    <x v="2"/>
  </r>
  <r>
    <s v="1023"/>
    <n v="34780150"/>
    <n v="49"/>
    <s v="Female"/>
    <s v="Bago"/>
    <s v="High"/>
    <s v="Middle"/>
    <x v="0"/>
  </r>
  <r>
    <s v="1024"/>
    <n v="58609745"/>
    <n v="69"/>
    <s v="Male"/>
    <s v="Bago"/>
    <s v="High"/>
    <s v="Senior"/>
    <x v="2"/>
  </r>
  <r>
    <s v="1025"/>
    <n v="12410059"/>
    <n v="34"/>
    <s v="Male"/>
    <s v="Bago"/>
    <s v="Medium"/>
    <s v="Middle"/>
    <x v="4"/>
  </r>
  <r>
    <s v="1026"/>
    <n v="666088"/>
    <n v="52"/>
    <s v="Female"/>
    <s v="Naypyitaw"/>
    <s v="Low"/>
    <s v="Senior"/>
    <x v="5"/>
  </r>
  <r>
    <s v="1027"/>
    <n v="13827532"/>
    <n v="54"/>
    <s v="Male"/>
    <s v="Shan"/>
    <s v="Medium"/>
    <s v="Senior"/>
    <x v="1"/>
  </r>
  <r>
    <s v="1028"/>
    <n v="51222989"/>
    <n v="36"/>
    <s v="Male"/>
    <s v="Bago"/>
    <s v="High"/>
    <s v="Middle"/>
    <x v="0"/>
  </r>
  <r>
    <s v="1029"/>
    <n v="54770238"/>
    <n v="61"/>
    <s v="Female"/>
    <s v="Yangon"/>
    <s v="High"/>
    <s v="Senior"/>
    <x v="2"/>
  </r>
  <r>
    <s v="1030"/>
    <n v="37691124"/>
    <n v="46"/>
    <s v="Male"/>
    <s v="Bago"/>
    <s v="High"/>
    <s v="Middle"/>
    <x v="0"/>
  </r>
  <r>
    <s v="1031"/>
    <n v="42402592"/>
    <n v="24"/>
    <s v="Male"/>
    <s v="Shan"/>
    <s v="High"/>
    <s v="Young"/>
    <x v="3"/>
  </r>
  <r>
    <s v="1032"/>
    <n v="85844017"/>
    <n v="45"/>
    <s v="Male"/>
    <s v="Bago"/>
    <s v="High"/>
    <s v="Middle"/>
    <x v="0"/>
  </r>
  <r>
    <s v="1033"/>
    <n v="59204616"/>
    <n v="26"/>
    <s v="Female"/>
    <s v="Naypyitaw"/>
    <s v="High"/>
    <s v="Young"/>
    <x v="3"/>
  </r>
  <r>
    <s v="1034"/>
    <n v="50515613"/>
    <n v="45"/>
    <s v="Female"/>
    <s v="Mandalay"/>
    <s v="High"/>
    <s v="Middle"/>
    <x v="0"/>
  </r>
  <r>
    <s v="1035"/>
    <n v="55905530"/>
    <n v="23"/>
    <s v="Female"/>
    <s v="Mandalay"/>
    <s v="High"/>
    <s v="Young"/>
    <x v="3"/>
  </r>
  <r>
    <s v="1036"/>
    <n v="51077728"/>
    <n v="46"/>
    <s v="Male"/>
    <s v="Shan"/>
    <s v="High"/>
    <s v="Middle"/>
    <x v="0"/>
  </r>
  <r>
    <s v="1037"/>
    <n v="133722135"/>
    <n v="34"/>
    <s v="Female"/>
    <s v="Mandalay"/>
    <s v="High"/>
    <s v="Middle"/>
    <x v="0"/>
  </r>
  <r>
    <s v="1038"/>
    <n v="74499275"/>
    <n v="33"/>
    <s v="Male"/>
    <s v="Mandalay"/>
    <s v="High"/>
    <s v="Middle"/>
    <x v="0"/>
  </r>
  <r>
    <s v="1039"/>
    <n v="45616505"/>
    <n v="40"/>
    <s v="Male"/>
    <s v="Yangon"/>
    <s v="High"/>
    <s v="Middle"/>
    <x v="0"/>
  </r>
  <r>
    <s v="1040"/>
    <n v="71850123"/>
    <n v="48"/>
    <s v="Male"/>
    <s v="Shan"/>
    <s v="High"/>
    <s v="Middle"/>
    <x v="0"/>
  </r>
  <r>
    <s v="1041"/>
    <n v="46517810"/>
    <n v="20"/>
    <s v="Female"/>
    <s v="Shan"/>
    <s v="High"/>
    <s v="Young"/>
    <x v="3"/>
  </r>
  <r>
    <s v="1042"/>
    <n v="79961732"/>
    <n v="38"/>
    <s v="Female"/>
    <s v="Mandalay"/>
    <s v="High"/>
    <s v="Middle"/>
    <x v="0"/>
  </r>
  <r>
    <s v="1043"/>
    <n v="95954916"/>
    <n v="43"/>
    <s v="Female"/>
    <s v="Mandalay"/>
    <s v="High"/>
    <s v="Middle"/>
    <x v="0"/>
  </r>
  <r>
    <s v="1044"/>
    <n v="45720401"/>
    <n v="53"/>
    <s v="Female"/>
    <s v="Mandalay"/>
    <s v="High"/>
    <s v="Senior"/>
    <x v="2"/>
  </r>
  <r>
    <s v="1045"/>
    <n v="5503252"/>
    <n v="59"/>
    <s v="Male"/>
    <s v="Naypyitaw"/>
    <s v="Medium"/>
    <s v="Senior"/>
    <x v="1"/>
  </r>
  <r>
    <s v="1046"/>
    <n v="78678148"/>
    <n v="54"/>
    <s v="Female"/>
    <s v="Bago"/>
    <s v="High"/>
    <s v="Senior"/>
    <x v="2"/>
  </r>
  <r>
    <s v="1047"/>
    <n v="63043798"/>
    <n v="39"/>
    <s v="Male"/>
    <s v="Naypyitaw"/>
    <s v="High"/>
    <s v="Middle"/>
    <x v="0"/>
  </r>
  <r>
    <s v="1048"/>
    <n v="23266524"/>
    <n v="59"/>
    <s v="Female"/>
    <s v="Shan"/>
    <s v="High"/>
    <s v="Senior"/>
    <x v="2"/>
  </r>
  <r>
    <s v="1049"/>
    <n v="40676573"/>
    <n v="29"/>
    <s v="Female"/>
    <s v="Yangon"/>
    <s v="High"/>
    <s v="Young"/>
    <x v="3"/>
  </r>
  <r>
    <s v="1050"/>
    <n v="66171171"/>
    <n v="59"/>
    <s v="Female"/>
    <s v="Bago"/>
    <s v="High"/>
    <s v="Senior"/>
    <x v="2"/>
  </r>
  <r>
    <s v="1051"/>
    <n v="67280270"/>
    <n v="30"/>
    <s v="Male"/>
    <s v="Yangon"/>
    <s v="High"/>
    <s v="Young"/>
    <x v="3"/>
  </r>
  <r>
    <s v="1052"/>
    <n v="20329717"/>
    <n v="28"/>
    <s v="Male"/>
    <s v="Shan"/>
    <s v="High"/>
    <s v="Young"/>
    <x v="3"/>
  </r>
  <r>
    <s v="1053"/>
    <n v="23774289"/>
    <n v="33"/>
    <s v="Male"/>
    <s v="Shan"/>
    <s v="High"/>
    <s v="Middle"/>
    <x v="0"/>
  </r>
  <r>
    <s v="1054"/>
    <n v="15563365"/>
    <n v="25"/>
    <s v="Male"/>
    <s v="Yangon"/>
    <s v="High"/>
    <s v="Young"/>
    <x v="3"/>
  </r>
  <r>
    <s v="1055"/>
    <n v="54199282"/>
    <n v="57"/>
    <s v="Male"/>
    <s v="Yangon"/>
    <s v="High"/>
    <s v="Senior"/>
    <x v="2"/>
  </r>
  <r>
    <s v="1056"/>
    <n v="44304330"/>
    <n v="57"/>
    <s v="Female"/>
    <s v="Yangon"/>
    <s v="High"/>
    <s v="Senior"/>
    <x v="2"/>
  </r>
  <r>
    <s v="1057"/>
    <n v="77855545"/>
    <n v="62"/>
    <s v="Male"/>
    <s v="Shan"/>
    <s v="High"/>
    <s v="Senior"/>
    <x v="2"/>
  </r>
  <r>
    <s v="1058"/>
    <n v="34193077"/>
    <n v="19"/>
    <s v="Male"/>
    <s v="Mandalay"/>
    <s v="High"/>
    <s v="Young"/>
    <x v="3"/>
  </r>
  <r>
    <s v="1059"/>
    <n v="82799609"/>
    <n v="47"/>
    <s v="Male"/>
    <s v="Yangon"/>
    <s v="High"/>
    <s v="Middle"/>
    <x v="0"/>
  </r>
  <r>
    <s v="1060"/>
    <n v="65431952"/>
    <n v="47"/>
    <s v="Male"/>
    <s v="Bago"/>
    <s v="High"/>
    <s v="Middle"/>
    <x v="0"/>
  </r>
  <r>
    <s v="1061"/>
    <n v="84750855"/>
    <n v="29"/>
    <s v="Female"/>
    <s v="Shan"/>
    <s v="High"/>
    <s v="Young"/>
    <x v="3"/>
  </r>
  <r>
    <s v="1062"/>
    <n v="24667790"/>
    <n v="27"/>
    <s v="Male"/>
    <s v="Naypyitaw"/>
    <s v="High"/>
    <s v="Young"/>
    <x v="3"/>
  </r>
  <r>
    <s v="1063"/>
    <n v="52124192"/>
    <n v="61"/>
    <s v="Female"/>
    <s v="Naypyitaw"/>
    <s v="High"/>
    <s v="Senior"/>
    <x v="2"/>
  </r>
  <r>
    <s v="1064"/>
    <n v="66457131"/>
    <n v="28"/>
    <s v="Female"/>
    <s v="Bago"/>
    <s v="High"/>
    <s v="Young"/>
    <x v="3"/>
  </r>
  <r>
    <s v="1065"/>
    <n v="43621181"/>
    <n v="32"/>
    <s v="Female"/>
    <s v="Mandalay"/>
    <s v="High"/>
    <s v="Middle"/>
    <x v="0"/>
  </r>
  <r>
    <s v="1066"/>
    <n v="73545945"/>
    <n v="33"/>
    <s v="Male"/>
    <s v="Yangon"/>
    <s v="High"/>
    <s v="Middle"/>
    <x v="0"/>
  </r>
  <r>
    <s v="1067"/>
    <n v="45361921"/>
    <n v="34"/>
    <s v="Female"/>
    <s v="Shan"/>
    <s v="High"/>
    <s v="Middle"/>
    <x v="0"/>
  </r>
  <r>
    <s v="1068"/>
    <n v="46839840"/>
    <n v="43"/>
    <s v="Male"/>
    <s v="Yangon"/>
    <s v="High"/>
    <s v="Middle"/>
    <x v="0"/>
  </r>
  <r>
    <s v="1069"/>
    <n v="26320035"/>
    <n v="19"/>
    <s v="Male"/>
    <s v="Shan"/>
    <s v="High"/>
    <s v="Young"/>
    <x v="3"/>
  </r>
  <r>
    <s v="1070"/>
    <n v="7643159"/>
    <n v="67"/>
    <s v="Male"/>
    <s v="Naypyitaw"/>
    <s v="Medium"/>
    <s v="Senior"/>
    <x v="1"/>
  </r>
  <r>
    <s v="1071"/>
    <n v="32354281"/>
    <n v="29"/>
    <s v="Male"/>
    <s v="Yangon"/>
    <s v="High"/>
    <s v="Young"/>
    <x v="3"/>
  </r>
  <r>
    <s v="1072"/>
    <n v="42942088"/>
    <n v="68"/>
    <s v="Male"/>
    <s v="Bago"/>
    <s v="High"/>
    <s v="Senior"/>
    <x v="2"/>
  </r>
  <r>
    <s v="1073"/>
    <n v="71912104"/>
    <n v="43"/>
    <s v="Female"/>
    <s v="Mandalay"/>
    <s v="High"/>
    <s v="Middle"/>
    <x v="0"/>
  </r>
  <r>
    <s v="1074"/>
    <n v="58436182"/>
    <n v="40"/>
    <s v="Female"/>
    <s v="Bago"/>
    <s v="High"/>
    <s v="Middle"/>
    <x v="0"/>
  </r>
  <r>
    <s v="1075"/>
    <n v="5973140"/>
    <n v="35"/>
    <s v="Male"/>
    <s v="Mandalay"/>
    <s v="Medium"/>
    <s v="Middle"/>
    <x v="4"/>
  </r>
  <r>
    <s v="1076"/>
    <n v="75332809"/>
    <n v="49"/>
    <s v="Female"/>
    <s v="Yangon"/>
    <s v="High"/>
    <s v="Middle"/>
    <x v="0"/>
  </r>
  <r>
    <s v="1077"/>
    <n v="73991999"/>
    <n v="66"/>
    <s v="Male"/>
    <s v="Yangon"/>
    <s v="High"/>
    <s v="Senior"/>
    <x v="2"/>
  </r>
  <r>
    <s v="1078"/>
    <n v="60055404"/>
    <n v="55"/>
    <s v="Female"/>
    <s v="Mandalay"/>
    <s v="High"/>
    <s v="Senior"/>
    <x v="2"/>
  </r>
  <r>
    <s v="1079"/>
    <n v="50134066"/>
    <n v="64"/>
    <s v="Female"/>
    <s v="Naypyitaw"/>
    <s v="High"/>
    <s v="Senior"/>
    <x v="2"/>
  </r>
  <r>
    <s v="1080"/>
    <n v="6954059"/>
    <n v="20"/>
    <s v="Female"/>
    <s v="Shan"/>
    <s v="Medium"/>
    <s v="Young"/>
    <x v="6"/>
  </r>
  <r>
    <s v="1081"/>
    <n v="72840549"/>
    <n v="55"/>
    <s v="Female"/>
    <s v="Bago"/>
    <s v="High"/>
    <s v="Senior"/>
    <x v="2"/>
  </r>
  <r>
    <s v="1082"/>
    <n v="23378769"/>
    <n v="20"/>
    <s v="Female"/>
    <s v="Bago"/>
    <s v="High"/>
    <s v="Young"/>
    <x v="3"/>
  </r>
  <r>
    <s v="1083"/>
    <n v="58435478"/>
    <n v="47"/>
    <s v="Male"/>
    <s v="Bago"/>
    <s v="High"/>
    <s v="Middle"/>
    <x v="0"/>
  </r>
  <r>
    <s v="1084"/>
    <n v="48854994"/>
    <n v="18"/>
    <s v="Male"/>
    <s v="Yangon"/>
    <s v="High"/>
    <s v="Young"/>
    <x v="3"/>
  </r>
  <r>
    <s v="1085"/>
    <n v="34929066"/>
    <n v="47"/>
    <s v="Female"/>
    <s v="Bago"/>
    <s v="High"/>
    <s v="Middle"/>
    <x v="0"/>
  </r>
  <r>
    <s v="1086"/>
    <n v="36046208"/>
    <n v="62"/>
    <s v="Male"/>
    <s v="Shan"/>
    <s v="High"/>
    <s v="Senior"/>
    <x v="2"/>
  </r>
  <r>
    <s v="1087"/>
    <n v="76658009"/>
    <n v="49"/>
    <s v="Female"/>
    <s v="Shan"/>
    <s v="High"/>
    <s v="Middle"/>
    <x v="0"/>
  </r>
  <r>
    <s v="1088"/>
    <n v="32234440"/>
    <n v="45"/>
    <s v="Male"/>
    <s v="Mandalay"/>
    <s v="High"/>
    <s v="Middle"/>
    <x v="0"/>
  </r>
  <r>
    <s v="1089"/>
    <n v="87813496"/>
    <n v="38"/>
    <s v="Female"/>
    <s v="Yangon"/>
    <s v="High"/>
    <s v="Middle"/>
    <x v="0"/>
  </r>
  <r>
    <s v="1090"/>
    <n v="4563158"/>
    <n v="63"/>
    <s v="Female"/>
    <s v="Shan"/>
    <s v="Low"/>
    <s v="Senior"/>
    <x v="5"/>
  </r>
  <r>
    <s v="1091"/>
    <n v="8903208"/>
    <n v="30"/>
    <s v="Female"/>
    <s v="Naypyitaw"/>
    <s v="Medium"/>
    <s v="Young"/>
    <x v="6"/>
  </r>
  <r>
    <s v="1092"/>
    <n v="23058638"/>
    <n v="44"/>
    <s v="Male"/>
    <s v="Yangon"/>
    <s v="High"/>
    <s v="Middle"/>
    <x v="0"/>
  </r>
  <r>
    <s v="1093"/>
    <n v="35923502"/>
    <n v="53"/>
    <s v="Male"/>
    <s v="Yangon"/>
    <s v="High"/>
    <s v="Senior"/>
    <x v="2"/>
  </r>
  <r>
    <s v="1094"/>
    <n v="73107683"/>
    <n v="24"/>
    <s v="Female"/>
    <s v="Shan"/>
    <s v="High"/>
    <s v="Young"/>
    <x v="3"/>
  </r>
  <r>
    <s v="1095"/>
    <n v="19708785"/>
    <n v="39"/>
    <s v="Female"/>
    <s v="Naypyitaw"/>
    <s v="High"/>
    <s v="Middle"/>
    <x v="0"/>
  </r>
  <r>
    <s v="1096"/>
    <n v="7422153"/>
    <n v="27"/>
    <s v="Male"/>
    <s v="Mandalay"/>
    <s v="Medium"/>
    <s v="Young"/>
    <x v="6"/>
  </r>
  <r>
    <s v="1097"/>
    <n v="43491803"/>
    <n v="56"/>
    <s v="Male"/>
    <s v="Shan"/>
    <s v="High"/>
    <s v="Senior"/>
    <x v="2"/>
  </r>
  <r>
    <s v="1098"/>
    <n v="125406457"/>
    <n v="32"/>
    <s v="Male"/>
    <s v="Naypyitaw"/>
    <s v="High"/>
    <s v="Middle"/>
    <x v="0"/>
  </r>
  <r>
    <s v="1099"/>
    <n v="18403750"/>
    <n v="32"/>
    <s v="Male"/>
    <s v="Yangon"/>
    <s v="High"/>
    <s v="Middle"/>
    <x v="0"/>
  </r>
  <r>
    <s v="1100"/>
    <n v="17701359"/>
    <n v="21"/>
    <s v="Male"/>
    <s v="Naypyitaw"/>
    <s v="High"/>
    <s v="Young"/>
    <x v="3"/>
  </r>
  <r>
    <s v="1101"/>
    <n v="92927703"/>
    <n v="49"/>
    <s v="Female"/>
    <s v="Yangon"/>
    <s v="High"/>
    <s v="Middle"/>
    <x v="0"/>
  </r>
  <r>
    <s v="1102"/>
    <n v="49693248"/>
    <n v="40"/>
    <s v="Male"/>
    <s v="Shan"/>
    <s v="High"/>
    <s v="Middle"/>
    <x v="0"/>
  </r>
  <r>
    <s v="1103"/>
    <n v="42461249"/>
    <n v="23"/>
    <s v="Female"/>
    <s v="Shan"/>
    <s v="High"/>
    <s v="Young"/>
    <x v="3"/>
  </r>
  <r>
    <s v="1104"/>
    <n v="33933647"/>
    <n v="41"/>
    <s v="Female"/>
    <s v="Bago"/>
    <s v="High"/>
    <s v="Middle"/>
    <x v="0"/>
  </r>
  <r>
    <s v="1105"/>
    <n v="64572849"/>
    <n v="37"/>
    <s v="Male"/>
    <s v="Bago"/>
    <s v="High"/>
    <s v="Middle"/>
    <x v="0"/>
  </r>
  <r>
    <s v="1106"/>
    <n v="56050295"/>
    <n v="54"/>
    <s v="Male"/>
    <s v="Bago"/>
    <s v="High"/>
    <s v="Senior"/>
    <x v="2"/>
  </r>
  <r>
    <s v="1107"/>
    <n v="31953087"/>
    <n v="37"/>
    <s v="Female"/>
    <s v="Shan"/>
    <s v="High"/>
    <s v="Middle"/>
    <x v="0"/>
  </r>
  <r>
    <s v="1108"/>
    <n v="87714813"/>
    <n v="29"/>
    <s v="Male"/>
    <s v="Mandalay"/>
    <s v="High"/>
    <s v="Young"/>
    <x v="3"/>
  </r>
  <r>
    <s v="1109"/>
    <n v="22462925"/>
    <n v="50"/>
    <s v="Female"/>
    <s v="Shan"/>
    <s v="High"/>
    <s v="Middle"/>
    <x v="0"/>
  </r>
  <r>
    <s v="1110"/>
    <n v="48337206"/>
    <n v="45"/>
    <s v="Male"/>
    <s v="Naypyitaw"/>
    <s v="High"/>
    <s v="Middle"/>
    <x v="0"/>
  </r>
  <r>
    <s v="1111"/>
    <n v="81605927"/>
    <n v="25"/>
    <s v="Male"/>
    <s v="Shan"/>
    <s v="High"/>
    <s v="Young"/>
    <x v="3"/>
  </r>
  <r>
    <s v="1112"/>
    <n v="86883053"/>
    <n v="18"/>
    <s v="Male"/>
    <s v="Shan"/>
    <s v="High"/>
    <s v="Young"/>
    <x v="3"/>
  </r>
  <r>
    <s v="1113"/>
    <n v="41782179"/>
    <n v="54"/>
    <s v="Female"/>
    <s v="Yangon"/>
    <s v="High"/>
    <s v="Senior"/>
    <x v="2"/>
  </r>
  <r>
    <s v="1114"/>
    <n v="101553436"/>
    <n v="39"/>
    <s v="Male"/>
    <s v="Yangon"/>
    <s v="High"/>
    <s v="Middle"/>
    <x v="0"/>
  </r>
  <r>
    <s v="1115"/>
    <n v="25798550"/>
    <n v="23"/>
    <s v="Female"/>
    <s v="Yangon"/>
    <s v="High"/>
    <s v="Young"/>
    <x v="3"/>
  </r>
  <r>
    <s v="1116"/>
    <n v="23522007"/>
    <n v="38"/>
    <s v="Male"/>
    <s v="Shan"/>
    <s v="High"/>
    <s v="Middle"/>
    <x v="0"/>
  </r>
  <r>
    <s v="1117"/>
    <n v="45018675"/>
    <n v="49"/>
    <s v="Female"/>
    <s v="Mandalay"/>
    <s v="High"/>
    <s v="Middle"/>
    <x v="0"/>
  </r>
  <r>
    <s v="1118"/>
    <n v="51567603"/>
    <n v="52"/>
    <s v="Male"/>
    <s v="Naypyitaw"/>
    <s v="High"/>
    <s v="Senior"/>
    <x v="2"/>
  </r>
  <r>
    <s v="1119"/>
    <n v="86140944"/>
    <n v="32"/>
    <s v="Female"/>
    <s v="Naypyitaw"/>
    <s v="High"/>
    <s v="Middle"/>
    <x v="0"/>
  </r>
  <r>
    <s v="1120"/>
    <n v="47089014"/>
    <n v="22"/>
    <s v="Female"/>
    <s v="Mandalay"/>
    <s v="High"/>
    <s v="Young"/>
    <x v="3"/>
  </r>
  <r>
    <s v="1121"/>
    <n v="30670706"/>
    <n v="63"/>
    <s v="Female"/>
    <s v="Mandalay"/>
    <s v="High"/>
    <s v="Senior"/>
    <x v="2"/>
  </r>
  <r>
    <s v="1122"/>
    <n v="65253182"/>
    <n v="67"/>
    <s v="Female"/>
    <s v="Naypyitaw"/>
    <s v="High"/>
    <s v="Senior"/>
    <x v="2"/>
  </r>
  <r>
    <s v="1123"/>
    <n v="56416395"/>
    <n v="65"/>
    <s v="Female"/>
    <s v="Bago"/>
    <s v="High"/>
    <s v="Senior"/>
    <x v="2"/>
  </r>
  <r>
    <s v="1124"/>
    <n v="113343588"/>
    <n v="23"/>
    <s v="Female"/>
    <s v="Yangon"/>
    <s v="High"/>
    <s v="Young"/>
    <x v="3"/>
  </r>
  <r>
    <s v="1125"/>
    <n v="67817824"/>
    <n v="42"/>
    <s v="Male"/>
    <s v="Yangon"/>
    <s v="High"/>
    <s v="Middle"/>
    <x v="0"/>
  </r>
  <r>
    <s v="1126"/>
    <n v="29112949"/>
    <n v="63"/>
    <s v="Female"/>
    <s v="Naypyitaw"/>
    <s v="High"/>
    <s v="Senior"/>
    <x v="2"/>
  </r>
  <r>
    <s v="1127"/>
    <n v="51965064"/>
    <n v="57"/>
    <s v="Female"/>
    <s v="Mandalay"/>
    <s v="High"/>
    <s v="Senior"/>
    <x v="2"/>
  </r>
  <r>
    <s v="1128"/>
    <n v="42233277"/>
    <n v="46"/>
    <s v="Female"/>
    <s v="Bago"/>
    <s v="High"/>
    <s v="Middle"/>
    <x v="0"/>
  </r>
  <r>
    <s v="1129"/>
    <n v="89380028"/>
    <n v="24"/>
    <s v="Male"/>
    <s v="Naypyitaw"/>
    <s v="High"/>
    <s v="Young"/>
    <x v="3"/>
  </r>
  <r>
    <s v="1130"/>
    <n v="54414004"/>
    <n v="57"/>
    <s v="Male"/>
    <s v="Yangon"/>
    <s v="High"/>
    <s v="Senior"/>
    <x v="2"/>
  </r>
  <r>
    <s v="1131"/>
    <n v="54906385"/>
    <n v="30"/>
    <s v="Male"/>
    <s v="Shan"/>
    <s v="High"/>
    <s v="Young"/>
    <x v="3"/>
  </r>
  <r>
    <s v="1132"/>
    <n v="5885267"/>
    <n v="55"/>
    <s v="Female"/>
    <s v="Mandalay"/>
    <s v="Medium"/>
    <s v="Senior"/>
    <x v="1"/>
  </r>
  <r>
    <s v="1133"/>
    <n v="18101960"/>
    <n v="35"/>
    <s v="Male"/>
    <s v="Shan"/>
    <s v="High"/>
    <s v="Middle"/>
    <x v="0"/>
  </r>
  <r>
    <s v="1134"/>
    <n v="39098307"/>
    <n v="19"/>
    <s v="Male"/>
    <s v="Naypyitaw"/>
    <s v="High"/>
    <s v="Young"/>
    <x v="3"/>
  </r>
  <r>
    <s v="1135"/>
    <n v="114024593"/>
    <n v="25"/>
    <s v="Female"/>
    <s v="Yangon"/>
    <s v="High"/>
    <s v="Young"/>
    <x v="3"/>
  </r>
  <r>
    <s v="1136"/>
    <n v="93242864"/>
    <n v="28"/>
    <s v="Female"/>
    <s v="Bago"/>
    <s v="High"/>
    <s v="Young"/>
    <x v="3"/>
  </r>
  <r>
    <s v="1137"/>
    <n v="55571160"/>
    <n v="50"/>
    <s v="Male"/>
    <s v="Shan"/>
    <s v="High"/>
    <s v="Middle"/>
    <x v="0"/>
  </r>
  <r>
    <s v="1138"/>
    <n v="62069167"/>
    <n v="55"/>
    <s v="Female"/>
    <s v="Bago"/>
    <s v="High"/>
    <s v="Senior"/>
    <x v="2"/>
  </r>
  <r>
    <s v="1139"/>
    <n v="50301517"/>
    <n v="65"/>
    <s v="Female"/>
    <s v="Yangon"/>
    <s v="High"/>
    <s v="Senior"/>
    <x v="2"/>
  </r>
  <r>
    <s v="1140"/>
    <n v="16494487"/>
    <n v="44"/>
    <s v="Female"/>
    <s v="Shan"/>
    <s v="High"/>
    <s v="Middle"/>
    <x v="0"/>
  </r>
  <r>
    <s v="1141"/>
    <n v="85950543"/>
    <n v="37"/>
    <s v="Female"/>
    <s v="Bago"/>
    <s v="High"/>
    <s v="Middle"/>
    <x v="0"/>
  </r>
  <r>
    <s v="1142"/>
    <n v="114886176"/>
    <n v="29"/>
    <s v="Male"/>
    <s v="Bago"/>
    <s v="High"/>
    <s v="Young"/>
    <x v="3"/>
  </r>
  <r>
    <s v="1143"/>
    <n v="82178045"/>
    <n v="60"/>
    <s v="Female"/>
    <s v="Shan"/>
    <s v="High"/>
    <s v="Senior"/>
    <x v="2"/>
  </r>
  <r>
    <s v="1144"/>
    <n v="38457345"/>
    <n v="48"/>
    <s v="Male"/>
    <s v="Yangon"/>
    <s v="High"/>
    <s v="Middle"/>
    <x v="0"/>
  </r>
  <r>
    <s v="1145"/>
    <n v="30214233"/>
    <n v="44"/>
    <s v="Male"/>
    <s v="Bago"/>
    <s v="High"/>
    <s v="Middle"/>
    <x v="0"/>
  </r>
  <r>
    <s v="1146"/>
    <n v="81723473"/>
    <n v="49"/>
    <s v="Male"/>
    <s v="Naypyitaw"/>
    <s v="High"/>
    <s v="Middle"/>
    <x v="0"/>
  </r>
  <r>
    <s v="1147"/>
    <n v="64793930"/>
    <n v="27"/>
    <s v="Male"/>
    <s v="Shan"/>
    <s v="High"/>
    <s v="Young"/>
    <x v="3"/>
  </r>
  <r>
    <s v="1148"/>
    <n v="52311572"/>
    <n v="20"/>
    <s v="Female"/>
    <s v="Mandalay"/>
    <s v="High"/>
    <s v="Young"/>
    <x v="3"/>
  </r>
  <r>
    <s v="1149"/>
    <n v="1988806"/>
    <n v="62"/>
    <s v="Female"/>
    <s v="Mandalay"/>
    <s v="Low"/>
    <s v="Senior"/>
    <x v="5"/>
  </r>
  <r>
    <s v="1150"/>
    <n v="45287464"/>
    <n v="44"/>
    <s v="Female"/>
    <s v="Yangon"/>
    <s v="High"/>
    <s v="Middle"/>
    <x v="0"/>
  </r>
  <r>
    <s v="1151"/>
    <n v="68628462"/>
    <n v="52"/>
    <s v="Male"/>
    <s v="Naypyitaw"/>
    <s v="High"/>
    <s v="Senior"/>
    <x v="2"/>
  </r>
  <r>
    <s v="1152"/>
    <n v="35414894"/>
    <n v="48"/>
    <s v="Male"/>
    <s v="Bago"/>
    <s v="High"/>
    <s v="Middle"/>
    <x v="0"/>
  </r>
  <r>
    <s v="1153"/>
    <n v="92106755"/>
    <n v="32"/>
    <s v="Male"/>
    <s v="Mandalay"/>
    <s v="High"/>
    <s v="Middle"/>
    <x v="0"/>
  </r>
  <r>
    <s v="1154"/>
    <n v="49084043"/>
    <n v="33"/>
    <s v="Female"/>
    <s v="Yangon"/>
    <s v="High"/>
    <s v="Middle"/>
    <x v="0"/>
  </r>
  <r>
    <s v="1155"/>
    <n v="19439821"/>
    <n v="30"/>
    <s v="Male"/>
    <s v="Naypyitaw"/>
    <s v="High"/>
    <s v="Young"/>
    <x v="3"/>
  </r>
  <r>
    <s v="1156"/>
    <n v="87927029"/>
    <n v="66"/>
    <s v="Female"/>
    <s v="Naypyitaw"/>
    <s v="High"/>
    <s v="Senior"/>
    <x v="2"/>
  </r>
  <r>
    <s v="1157"/>
    <n v="68423347"/>
    <n v="52"/>
    <s v="Female"/>
    <s v="Yangon"/>
    <s v="High"/>
    <s v="Senior"/>
    <x v="2"/>
  </r>
  <r>
    <s v="1158"/>
    <n v="28065074"/>
    <n v="69"/>
    <s v="Female"/>
    <s v="Yangon"/>
    <s v="High"/>
    <s v="Senior"/>
    <x v="2"/>
  </r>
  <r>
    <s v="1159"/>
    <n v="34675901"/>
    <n v="28"/>
    <s v="Female"/>
    <s v="Bago"/>
    <s v="High"/>
    <s v="Young"/>
    <x v="3"/>
  </r>
  <r>
    <s v="1160"/>
    <n v="73937189"/>
    <n v="38"/>
    <s v="Male"/>
    <s v="Yangon"/>
    <s v="High"/>
    <s v="Middle"/>
    <x v="0"/>
  </r>
  <r>
    <s v="1161"/>
    <n v="59670203"/>
    <n v="68"/>
    <s v="Female"/>
    <s v="Bago"/>
    <s v="High"/>
    <s v="Senior"/>
    <x v="2"/>
  </r>
  <r>
    <s v="1162"/>
    <n v="84194009"/>
    <n v="28"/>
    <s v="Male"/>
    <s v="Bago"/>
    <s v="High"/>
    <s v="Young"/>
    <x v="3"/>
  </r>
  <r>
    <s v="1163"/>
    <n v="66907530"/>
    <n v="47"/>
    <s v="Female"/>
    <s v="Shan"/>
    <s v="High"/>
    <s v="Middle"/>
    <x v="0"/>
  </r>
  <r>
    <s v="1164"/>
    <n v="36906847"/>
    <n v="65"/>
    <s v="Male"/>
    <s v="Naypyitaw"/>
    <s v="High"/>
    <s v="Senior"/>
    <x v="2"/>
  </r>
  <r>
    <s v="1165"/>
    <n v="51712433"/>
    <n v="52"/>
    <s v="Male"/>
    <s v="Naypyitaw"/>
    <s v="High"/>
    <s v="Senior"/>
    <x v="2"/>
  </r>
  <r>
    <s v="1166"/>
    <n v="48787387"/>
    <n v="39"/>
    <s v="Female"/>
    <s v="Naypyitaw"/>
    <s v="High"/>
    <s v="Middle"/>
    <x v="0"/>
  </r>
  <r>
    <s v="1167"/>
    <n v="52026969"/>
    <n v="55"/>
    <s v="Female"/>
    <s v="Shan"/>
    <s v="High"/>
    <s v="Senior"/>
    <x v="2"/>
  </r>
  <r>
    <s v="1168"/>
    <n v="34120414"/>
    <n v="48"/>
    <s v="Female"/>
    <s v="Bago"/>
    <s v="High"/>
    <s v="Middle"/>
    <x v="0"/>
  </r>
  <r>
    <s v="1169"/>
    <n v="33927578"/>
    <n v="31"/>
    <s v="Male"/>
    <s v="Bago"/>
    <s v="High"/>
    <s v="Middle"/>
    <x v="0"/>
  </r>
  <r>
    <s v="1170"/>
    <n v="19560753"/>
    <n v="41"/>
    <s v="Female"/>
    <s v="Yangon"/>
    <s v="High"/>
    <s v="Middle"/>
    <x v="0"/>
  </r>
  <r>
    <s v="1171"/>
    <n v="7488947"/>
    <n v="67"/>
    <s v="Female"/>
    <s v="Shan"/>
    <s v="Medium"/>
    <s v="Senior"/>
    <x v="1"/>
  </r>
  <r>
    <s v="1172"/>
    <n v="57299423"/>
    <n v="66"/>
    <s v="Male"/>
    <s v="Yangon"/>
    <s v="High"/>
    <s v="Senior"/>
    <x v="2"/>
  </r>
  <r>
    <s v="1173"/>
    <n v="89986165"/>
    <n v="49"/>
    <s v="Female"/>
    <s v="Shan"/>
    <s v="High"/>
    <s v="Middle"/>
    <x v="0"/>
  </r>
  <r>
    <s v="1174"/>
    <n v="37245834"/>
    <n v="53"/>
    <s v="Male"/>
    <s v="Yangon"/>
    <s v="High"/>
    <s v="Senior"/>
    <x v="2"/>
  </r>
  <r>
    <s v="1175"/>
    <n v="52731156"/>
    <n v="49"/>
    <s v="Female"/>
    <s v="Mandalay"/>
    <s v="High"/>
    <s v="Middle"/>
    <x v="0"/>
  </r>
  <r>
    <s v="1176"/>
    <n v="11174355"/>
    <n v="32"/>
    <s v="Male"/>
    <s v="Naypyitaw"/>
    <s v="Medium"/>
    <s v="Middle"/>
    <x v="4"/>
  </r>
  <r>
    <s v="1177"/>
    <n v="40503268"/>
    <n v="60"/>
    <s v="Male"/>
    <s v="Naypyitaw"/>
    <s v="High"/>
    <s v="Senior"/>
    <x v="2"/>
  </r>
  <r>
    <s v="1178"/>
    <n v="45922530"/>
    <n v="52"/>
    <s v="Female"/>
    <s v="Bago"/>
    <s v="High"/>
    <s v="Senior"/>
    <x v="2"/>
  </r>
  <r>
    <s v="1179"/>
    <n v="49475565"/>
    <n v="20"/>
    <s v="Male"/>
    <s v="Mandalay"/>
    <s v="High"/>
    <s v="Young"/>
    <x v="3"/>
  </r>
  <r>
    <s v="1180"/>
    <n v="37973885"/>
    <n v="33"/>
    <s v="Female"/>
    <s v="Naypyitaw"/>
    <s v="High"/>
    <s v="Middle"/>
    <x v="0"/>
  </r>
  <r>
    <s v="1181"/>
    <n v="21825224"/>
    <n v="22"/>
    <s v="Female"/>
    <s v="Bago"/>
    <s v="High"/>
    <s v="Young"/>
    <x v="3"/>
  </r>
  <r>
    <s v="1182"/>
    <n v="23916152"/>
    <n v="38"/>
    <s v="Male"/>
    <s v="Mandalay"/>
    <s v="High"/>
    <s v="Middle"/>
    <x v="0"/>
  </r>
  <r>
    <s v="1183"/>
    <n v="46480968"/>
    <n v="27"/>
    <s v="Female"/>
    <s v="Naypyitaw"/>
    <s v="High"/>
    <s v="Young"/>
    <x v="3"/>
  </r>
  <r>
    <s v="1184"/>
    <n v="49726984"/>
    <n v="36"/>
    <s v="Male"/>
    <s v="Yangon"/>
    <s v="High"/>
    <s v="Middle"/>
    <x v="0"/>
  </r>
  <r>
    <s v="1185"/>
    <n v="9905436"/>
    <n v="42"/>
    <s v="Male"/>
    <s v="Shan"/>
    <s v="Medium"/>
    <s v="Middle"/>
    <x v="4"/>
  </r>
  <r>
    <s v="1186"/>
    <n v="7304776"/>
    <n v="21"/>
    <s v="Male"/>
    <s v="Mandalay"/>
    <s v="Medium"/>
    <s v="Young"/>
    <x v="6"/>
  </r>
  <r>
    <s v="1187"/>
    <n v="28963339"/>
    <n v="46"/>
    <s v="Male"/>
    <s v="Bago"/>
    <s v="High"/>
    <s v="Middle"/>
    <x v="0"/>
  </r>
  <r>
    <s v="1188"/>
    <n v="65707528"/>
    <n v="36"/>
    <s v="Male"/>
    <s v="Mandalay"/>
    <s v="High"/>
    <s v="Middle"/>
    <x v="0"/>
  </r>
  <r>
    <s v="1189"/>
    <n v="32243084"/>
    <n v="60"/>
    <s v="Male"/>
    <s v="Bago"/>
    <s v="High"/>
    <s v="Senior"/>
    <x v="2"/>
  </r>
  <r>
    <s v="1190"/>
    <n v="61035543"/>
    <n v="19"/>
    <s v="Male"/>
    <s v="Mandalay"/>
    <s v="High"/>
    <s v="Young"/>
    <x v="3"/>
  </r>
  <r>
    <s v="1191"/>
    <n v="47613151"/>
    <n v="27"/>
    <s v="Male"/>
    <s v="Bago"/>
    <s v="High"/>
    <s v="Young"/>
    <x v="3"/>
  </r>
  <r>
    <s v="1192"/>
    <n v="80774401"/>
    <n v="60"/>
    <s v="Female"/>
    <s v="Naypyitaw"/>
    <s v="High"/>
    <s v="Senior"/>
    <x v="2"/>
  </r>
  <r>
    <s v="1193"/>
    <n v="25099678"/>
    <n v="42"/>
    <s v="Female"/>
    <s v="Yangon"/>
    <s v="High"/>
    <s v="Middle"/>
    <x v="0"/>
  </r>
  <r>
    <s v="1194"/>
    <n v="11159860"/>
    <n v="37"/>
    <s v="Male"/>
    <s v="Naypyitaw"/>
    <s v="Medium"/>
    <s v="Middle"/>
    <x v="4"/>
  </r>
  <r>
    <s v="1195"/>
    <n v="29061990"/>
    <n v="65"/>
    <s v="Female"/>
    <s v="Yangon"/>
    <s v="High"/>
    <s v="Senior"/>
    <x v="2"/>
  </r>
  <r>
    <s v="1196"/>
    <n v="28992614"/>
    <n v="36"/>
    <s v="Female"/>
    <s v="Naypyitaw"/>
    <s v="High"/>
    <s v="Middle"/>
    <x v="0"/>
  </r>
  <r>
    <s v="1197"/>
    <n v="55053855"/>
    <n v="40"/>
    <s v="Female"/>
    <s v="Naypyitaw"/>
    <s v="High"/>
    <s v="Middle"/>
    <x v="0"/>
  </r>
  <r>
    <s v="1198"/>
    <n v="56559200"/>
    <n v="41"/>
    <s v="Female"/>
    <s v="Mandalay"/>
    <s v="High"/>
    <s v="Middle"/>
    <x v="0"/>
  </r>
  <r>
    <s v="1199"/>
    <n v="45607146"/>
    <n v="28"/>
    <s v="Female"/>
    <s v="Shan"/>
    <s v="High"/>
    <s v="Young"/>
    <x v="3"/>
  </r>
  <r>
    <s v="1200"/>
    <n v="5089904"/>
    <n v="63"/>
    <s v="Female"/>
    <s v="Bago"/>
    <s v="Medium"/>
    <s v="Senior"/>
    <x v="1"/>
  </r>
  <r>
    <s v="1201"/>
    <n v="9492609"/>
    <n v="51"/>
    <s v="Male"/>
    <s v="Bago"/>
    <s v="Medium"/>
    <s v="Senior"/>
    <x v="1"/>
  </r>
  <r>
    <s v="1202"/>
    <n v="28883446"/>
    <n v="45"/>
    <s v="Female"/>
    <s v="Bago"/>
    <s v="High"/>
    <s v="Middle"/>
    <x v="0"/>
  </r>
  <r>
    <s v="1203"/>
    <n v="39924448"/>
    <n v="22"/>
    <s v="Female"/>
    <s v="Yangon"/>
    <s v="High"/>
    <s v="Young"/>
    <x v="3"/>
  </r>
  <r>
    <s v="1204"/>
    <n v="48897651"/>
    <n v="22"/>
    <s v="Female"/>
    <s v="Bago"/>
    <s v="High"/>
    <s v="Young"/>
    <x v="3"/>
  </r>
  <r>
    <s v="1205"/>
    <n v="66784324"/>
    <n v="68"/>
    <s v="Female"/>
    <s v="Bago"/>
    <s v="High"/>
    <s v="Senior"/>
    <x v="2"/>
  </r>
  <r>
    <s v="1206"/>
    <n v="55942279"/>
    <n v="38"/>
    <s v="Male"/>
    <s v="Mandalay"/>
    <s v="High"/>
    <s v="Middle"/>
    <x v="0"/>
  </r>
  <r>
    <s v="1207"/>
    <n v="84221979"/>
    <n v="29"/>
    <s v="Male"/>
    <s v="Naypyitaw"/>
    <s v="High"/>
    <s v="Young"/>
    <x v="3"/>
  </r>
  <r>
    <s v="1208"/>
    <n v="80385684"/>
    <n v="67"/>
    <s v="Male"/>
    <s v="Bago"/>
    <s v="High"/>
    <s v="Senior"/>
    <x v="2"/>
  </r>
  <r>
    <s v="1209"/>
    <n v="25354492"/>
    <n v="21"/>
    <s v="Male"/>
    <s v="Shan"/>
    <s v="High"/>
    <s v="Young"/>
    <x v="3"/>
  </r>
  <r>
    <s v="1210"/>
    <n v="45662388"/>
    <n v="66"/>
    <s v="Female"/>
    <s v="Bago"/>
    <s v="High"/>
    <s v="Senior"/>
    <x v="2"/>
  </r>
  <r>
    <s v="1211"/>
    <n v="27190738"/>
    <n v="59"/>
    <s v="Male"/>
    <s v="Yangon"/>
    <s v="High"/>
    <s v="Senior"/>
    <x v="2"/>
  </r>
  <r>
    <s v="1212"/>
    <n v="33369285"/>
    <n v="37"/>
    <s v="Male"/>
    <s v="Yangon"/>
    <s v="High"/>
    <s v="Middle"/>
    <x v="0"/>
  </r>
  <r>
    <s v="1213"/>
    <n v="65420689"/>
    <n v="55"/>
    <s v="Male"/>
    <s v="Yangon"/>
    <s v="High"/>
    <s v="Senior"/>
    <x v="2"/>
  </r>
  <r>
    <s v="1214"/>
    <n v="28848123"/>
    <n v="42"/>
    <s v="Male"/>
    <s v="Bago"/>
    <s v="High"/>
    <s v="Middle"/>
    <x v="0"/>
  </r>
  <r>
    <s v="1215"/>
    <n v="86039792"/>
    <n v="31"/>
    <s v="Female"/>
    <s v="Mandalay"/>
    <s v="High"/>
    <s v="Middle"/>
    <x v="0"/>
  </r>
  <r>
    <s v="1216"/>
    <n v="37963063"/>
    <n v="28"/>
    <s v="Male"/>
    <s v="Shan"/>
    <s v="High"/>
    <s v="Young"/>
    <x v="3"/>
  </r>
  <r>
    <s v="1217"/>
    <n v="58677975"/>
    <n v="49"/>
    <s v="Female"/>
    <s v="Bago"/>
    <s v="High"/>
    <s v="Middle"/>
    <x v="0"/>
  </r>
  <r>
    <s v="1218"/>
    <n v="73279922"/>
    <n v="28"/>
    <s v="Male"/>
    <s v="Mandalay"/>
    <s v="High"/>
    <s v="Young"/>
    <x v="3"/>
  </r>
  <r>
    <s v="1219"/>
    <n v="39694934"/>
    <n v="35"/>
    <s v="Female"/>
    <s v="Mandalay"/>
    <s v="High"/>
    <s v="Middle"/>
    <x v="0"/>
  </r>
  <r>
    <s v="1220"/>
    <n v="27012512"/>
    <n v="44"/>
    <s v="Female"/>
    <s v="Bago"/>
    <s v="High"/>
    <s v="Middle"/>
    <x v="0"/>
  </r>
  <r>
    <s v="1221"/>
    <n v="14419175"/>
    <n v="35"/>
    <s v="Male"/>
    <s v="Bago"/>
    <s v="Medium"/>
    <s v="Middle"/>
    <x v="4"/>
  </r>
  <r>
    <s v="1222"/>
    <n v="78718176"/>
    <n v="40"/>
    <s v="Male"/>
    <s v="Mandalay"/>
    <s v="High"/>
    <s v="Middle"/>
    <x v="0"/>
  </r>
  <r>
    <s v="1223"/>
    <n v="22733997"/>
    <n v="28"/>
    <s v="Male"/>
    <s v="Mandalay"/>
    <s v="High"/>
    <s v="Young"/>
    <x v="3"/>
  </r>
  <r>
    <s v="1224"/>
    <n v="23389089"/>
    <n v="38"/>
    <s v="Male"/>
    <s v="Mandalay"/>
    <s v="High"/>
    <s v="Middle"/>
    <x v="0"/>
  </r>
  <r>
    <s v="1225"/>
    <n v="36675804"/>
    <n v="61"/>
    <s v="Female"/>
    <s v="Bago"/>
    <s v="High"/>
    <s v="Senior"/>
    <x v="2"/>
  </r>
  <r>
    <s v="1226"/>
    <n v="60608848"/>
    <n v="22"/>
    <s v="Female"/>
    <s v="Mandalay"/>
    <s v="High"/>
    <s v="Young"/>
    <x v="3"/>
  </r>
  <r>
    <s v="1227"/>
    <n v="24302636"/>
    <n v="40"/>
    <s v="Male"/>
    <s v="Yangon"/>
    <s v="High"/>
    <s v="Middle"/>
    <x v="0"/>
  </r>
  <r>
    <s v="1228"/>
    <n v="64139396"/>
    <n v="58"/>
    <s v="Male"/>
    <s v="Bago"/>
    <s v="High"/>
    <s v="Senior"/>
    <x v="2"/>
  </r>
  <r>
    <s v="1229"/>
    <n v="69195855"/>
    <n v="42"/>
    <s v="Female"/>
    <s v="Yangon"/>
    <s v="High"/>
    <s v="Middle"/>
    <x v="0"/>
  </r>
  <r>
    <s v="1230"/>
    <n v="53415742"/>
    <n v="58"/>
    <s v="Male"/>
    <s v="Naypyitaw"/>
    <s v="High"/>
    <s v="Senior"/>
    <x v="2"/>
  </r>
  <r>
    <s v="1231"/>
    <n v="44768502"/>
    <n v="27"/>
    <s v="Female"/>
    <s v="Bago"/>
    <s v="High"/>
    <s v="Young"/>
    <x v="3"/>
  </r>
  <r>
    <s v="1232"/>
    <n v="24828252"/>
    <n v="39"/>
    <s v="Male"/>
    <s v="Naypyitaw"/>
    <s v="High"/>
    <s v="Middle"/>
    <x v="0"/>
  </r>
  <r>
    <s v="1233"/>
    <n v="101471522"/>
    <n v="36"/>
    <s v="Female"/>
    <s v="Mandalay"/>
    <s v="High"/>
    <s v="Middle"/>
    <x v="0"/>
  </r>
  <r>
    <s v="1234"/>
    <n v="12830061"/>
    <n v="18"/>
    <s v="Female"/>
    <s v="Mandalay"/>
    <s v="Medium"/>
    <s v="Young"/>
    <x v="6"/>
  </r>
  <r>
    <s v="1235"/>
    <n v="22399783"/>
    <n v="24"/>
    <s v="Female"/>
    <s v="Shan"/>
    <s v="High"/>
    <s v="Young"/>
    <x v="3"/>
  </r>
  <r>
    <s v="1236"/>
    <n v="24449277"/>
    <n v="21"/>
    <s v="Female"/>
    <s v="Mandalay"/>
    <s v="High"/>
    <s v="Young"/>
    <x v="3"/>
  </r>
  <r>
    <s v="1237"/>
    <n v="62020345"/>
    <n v="18"/>
    <s v="Female"/>
    <s v="Naypyitaw"/>
    <s v="High"/>
    <s v="Young"/>
    <x v="3"/>
  </r>
  <r>
    <s v="1238"/>
    <n v="66504122"/>
    <n v="32"/>
    <s v="Male"/>
    <s v="Mandalay"/>
    <s v="High"/>
    <s v="Middle"/>
    <x v="0"/>
  </r>
  <r>
    <s v="1239"/>
    <n v="72279277"/>
    <n v="57"/>
    <s v="Female"/>
    <s v="Bago"/>
    <s v="High"/>
    <s v="Senior"/>
    <x v="2"/>
  </r>
  <r>
    <s v="1240"/>
    <n v="88136124"/>
    <n v="29"/>
    <s v="Male"/>
    <s v="Mandalay"/>
    <s v="High"/>
    <s v="Young"/>
    <x v="3"/>
  </r>
  <r>
    <s v="1241"/>
    <n v="38616260"/>
    <n v="39"/>
    <s v="Female"/>
    <s v="Shan"/>
    <s v="High"/>
    <s v="Middle"/>
    <x v="0"/>
  </r>
  <r>
    <s v="1242"/>
    <n v="14326224"/>
    <n v="39"/>
    <s v="Female"/>
    <s v="Mandalay"/>
    <s v="Medium"/>
    <s v="Middle"/>
    <x v="4"/>
  </r>
  <r>
    <s v="1243"/>
    <n v="77014895"/>
    <n v="67"/>
    <s v="Male"/>
    <s v="Naypyitaw"/>
    <s v="High"/>
    <s v="Senior"/>
    <x v="2"/>
  </r>
  <r>
    <s v="1244"/>
    <n v="8028038"/>
    <n v="64"/>
    <s v="Male"/>
    <s v="Naypyitaw"/>
    <s v="Medium"/>
    <s v="Senior"/>
    <x v="1"/>
  </r>
  <r>
    <s v="1245"/>
    <n v="20985050"/>
    <n v="34"/>
    <s v="Male"/>
    <s v="Mandalay"/>
    <s v="High"/>
    <s v="Middle"/>
    <x v="0"/>
  </r>
  <r>
    <s v="1246"/>
    <n v="86752209"/>
    <n v="46"/>
    <s v="Male"/>
    <s v="Naypyitaw"/>
    <s v="High"/>
    <s v="Middle"/>
    <x v="0"/>
  </r>
  <r>
    <s v="1247"/>
    <n v="96862268"/>
    <n v="63"/>
    <s v="Female"/>
    <s v="Naypyitaw"/>
    <s v="High"/>
    <s v="Senior"/>
    <x v="2"/>
  </r>
  <r>
    <s v="1248"/>
    <n v="94838841"/>
    <n v="31"/>
    <s v="Male"/>
    <s v="Shan"/>
    <s v="High"/>
    <s v="Middle"/>
    <x v="0"/>
  </r>
  <r>
    <s v="1249"/>
    <n v="68410013"/>
    <n v="67"/>
    <s v="Female"/>
    <s v="Bago"/>
    <s v="High"/>
    <s v="Senior"/>
    <x v="2"/>
  </r>
  <r>
    <s v="1250"/>
    <n v="84168674"/>
    <n v="37"/>
    <s v="Male"/>
    <s v="Shan"/>
    <s v="High"/>
    <s v="Middle"/>
    <x v="0"/>
  </r>
  <r>
    <s v="1251"/>
    <n v="95633204"/>
    <n v="67"/>
    <s v="Male"/>
    <s v="Yangon"/>
    <s v="High"/>
    <s v="Senior"/>
    <x v="2"/>
  </r>
  <r>
    <s v="1252"/>
    <n v="49872154"/>
    <n v="65"/>
    <s v="Female"/>
    <s v="Shan"/>
    <s v="High"/>
    <s v="Senior"/>
    <x v="2"/>
  </r>
  <r>
    <s v="1253"/>
    <n v="33431619"/>
    <n v="50"/>
    <s v="Female"/>
    <s v="Mandalay"/>
    <s v="High"/>
    <s v="Middle"/>
    <x v="0"/>
  </r>
  <r>
    <s v="1254"/>
    <n v="49068538"/>
    <n v="60"/>
    <s v="Male"/>
    <s v="Bago"/>
    <s v="High"/>
    <s v="Senior"/>
    <x v="2"/>
  </r>
  <r>
    <s v="1255"/>
    <n v="9135949"/>
    <n v="32"/>
    <s v="Female"/>
    <s v="Mandalay"/>
    <s v="Medium"/>
    <s v="Middle"/>
    <x v="4"/>
  </r>
  <r>
    <s v="1256"/>
    <n v="57552592"/>
    <n v="29"/>
    <s v="Female"/>
    <s v="Yangon"/>
    <s v="High"/>
    <s v="Young"/>
    <x v="3"/>
  </r>
  <r>
    <s v="1257"/>
    <n v="83325598"/>
    <n v="57"/>
    <s v="Female"/>
    <s v="Bago"/>
    <s v="High"/>
    <s v="Senior"/>
    <x v="2"/>
  </r>
  <r>
    <s v="1258"/>
    <n v="28851505"/>
    <n v="37"/>
    <s v="Female"/>
    <s v="Naypyitaw"/>
    <s v="High"/>
    <s v="Middle"/>
    <x v="0"/>
  </r>
  <r>
    <s v="1259"/>
    <n v="99056833"/>
    <n v="47"/>
    <s v="Female"/>
    <s v="Shan"/>
    <s v="High"/>
    <s v="Middle"/>
    <x v="0"/>
  </r>
  <r>
    <s v="1260"/>
    <n v="15045952"/>
    <n v="55"/>
    <s v="Female"/>
    <s v="Mandalay"/>
    <s v="High"/>
    <s v="Senior"/>
    <x v="2"/>
  </r>
  <r>
    <s v="1261"/>
    <n v="13463838"/>
    <n v="20"/>
    <s v="Female"/>
    <s v="Yangon"/>
    <s v="Medium"/>
    <s v="Young"/>
    <x v="6"/>
  </r>
  <r>
    <s v="1262"/>
    <n v="69316916"/>
    <n v="45"/>
    <s v="Female"/>
    <s v="Naypyitaw"/>
    <s v="High"/>
    <s v="Middle"/>
    <x v="0"/>
  </r>
  <r>
    <s v="1263"/>
    <n v="28037832"/>
    <n v="43"/>
    <s v="Male"/>
    <s v="Shan"/>
    <s v="High"/>
    <s v="Middle"/>
    <x v="0"/>
  </r>
  <r>
    <s v="1264"/>
    <n v="87311529"/>
    <n v="47"/>
    <s v="Female"/>
    <s v="Naypyitaw"/>
    <s v="High"/>
    <s v="Middle"/>
    <x v="0"/>
  </r>
  <r>
    <s v="1265"/>
    <n v="84391616"/>
    <n v="30"/>
    <s v="Male"/>
    <s v="Shan"/>
    <s v="High"/>
    <s v="Young"/>
    <x v="3"/>
  </r>
  <r>
    <s v="1266"/>
    <n v="45945831"/>
    <n v="30"/>
    <s v="Female"/>
    <s v="Bago"/>
    <s v="High"/>
    <s v="Young"/>
    <x v="3"/>
  </r>
  <r>
    <s v="1267"/>
    <n v="78001197"/>
    <n v="19"/>
    <s v="Female"/>
    <s v="Naypyitaw"/>
    <s v="High"/>
    <s v="Young"/>
    <x v="3"/>
  </r>
  <r>
    <s v="1268"/>
    <n v="75971190"/>
    <n v="54"/>
    <s v="Female"/>
    <s v="Naypyitaw"/>
    <s v="High"/>
    <s v="Senior"/>
    <x v="2"/>
  </r>
  <r>
    <s v="1269"/>
    <n v="57106846"/>
    <n v="66"/>
    <s v="Female"/>
    <s v="Naypyitaw"/>
    <s v="High"/>
    <s v="Senior"/>
    <x v="2"/>
  </r>
  <r>
    <s v="1270"/>
    <n v="30323477"/>
    <n v="55"/>
    <s v="Male"/>
    <s v="Bago"/>
    <s v="High"/>
    <s v="Senior"/>
    <x v="2"/>
  </r>
  <r>
    <s v="1271"/>
    <n v="27427176"/>
    <n v="19"/>
    <s v="Male"/>
    <s v="Yangon"/>
    <s v="High"/>
    <s v="Young"/>
    <x v="3"/>
  </r>
  <r>
    <s v="1272"/>
    <n v="36370187"/>
    <n v="53"/>
    <s v="Female"/>
    <s v="Shan"/>
    <s v="High"/>
    <s v="Senior"/>
    <x v="2"/>
  </r>
  <r>
    <s v="1273"/>
    <n v="48132410"/>
    <n v="43"/>
    <s v="Male"/>
    <s v="Naypyitaw"/>
    <s v="High"/>
    <s v="Middle"/>
    <x v="0"/>
  </r>
  <r>
    <s v="1274"/>
    <n v="45512281"/>
    <n v="28"/>
    <s v="Female"/>
    <s v="Bago"/>
    <s v="High"/>
    <s v="Young"/>
    <x v="3"/>
  </r>
  <r>
    <s v="1275"/>
    <n v="3934242"/>
    <n v="25"/>
    <s v="Female"/>
    <s v="Yangon"/>
    <s v="Low"/>
    <s v="Young"/>
    <x v="7"/>
  </r>
  <r>
    <s v="1276"/>
    <n v="11771439"/>
    <n v="61"/>
    <s v="Male"/>
    <s v="Shan"/>
    <s v="Medium"/>
    <s v="Senior"/>
    <x v="1"/>
  </r>
  <r>
    <s v="1277"/>
    <n v="68645733"/>
    <n v="57"/>
    <s v="Male"/>
    <s v="Bago"/>
    <s v="High"/>
    <s v="Senior"/>
    <x v="2"/>
  </r>
  <r>
    <s v="1278"/>
    <n v="38028432"/>
    <n v="60"/>
    <s v="Female"/>
    <s v="Shan"/>
    <s v="High"/>
    <s v="Senior"/>
    <x v="2"/>
  </r>
  <r>
    <s v="1279"/>
    <n v="48861066"/>
    <n v="39"/>
    <s v="Female"/>
    <s v="Naypyitaw"/>
    <s v="High"/>
    <s v="Middle"/>
    <x v="0"/>
  </r>
  <r>
    <s v="1280"/>
    <n v="7081440"/>
    <n v="37"/>
    <s v="Male"/>
    <s v="Yangon"/>
    <s v="Medium"/>
    <s v="Middle"/>
    <x v="4"/>
  </r>
  <r>
    <s v="1281"/>
    <n v="81456712"/>
    <n v="25"/>
    <s v="Female"/>
    <s v="Bago"/>
    <s v="High"/>
    <s v="Young"/>
    <x v="3"/>
  </r>
  <r>
    <s v="1282"/>
    <n v="111085770"/>
    <n v="46"/>
    <s v="Male"/>
    <s v="Yangon"/>
    <s v="High"/>
    <s v="Middle"/>
    <x v="0"/>
  </r>
  <r>
    <s v="1283"/>
    <n v="50687445"/>
    <n v="57"/>
    <s v="Female"/>
    <s v="Naypyitaw"/>
    <s v="High"/>
    <s v="Senior"/>
    <x v="2"/>
  </r>
  <r>
    <s v="1284"/>
    <n v="69552187"/>
    <n v="43"/>
    <s v="Female"/>
    <s v="Yangon"/>
    <s v="High"/>
    <s v="Middle"/>
    <x v="0"/>
  </r>
  <r>
    <s v="1285"/>
    <n v="4788482"/>
    <n v="47"/>
    <s v="Male"/>
    <s v="Yangon"/>
    <s v="Low"/>
    <s v="Middle"/>
    <x v="8"/>
  </r>
  <r>
    <s v="1286"/>
    <n v="131206482"/>
    <n v="34"/>
    <s v="Male"/>
    <s v="Mandalay"/>
    <s v="High"/>
    <s v="Middle"/>
    <x v="0"/>
  </r>
  <r>
    <s v="1287"/>
    <n v="10268293"/>
    <n v="37"/>
    <s v="Male"/>
    <s v="Yangon"/>
    <s v="Medium"/>
    <s v="Middle"/>
    <x v="4"/>
  </r>
  <r>
    <s v="1288"/>
    <n v="71731316"/>
    <n v="69"/>
    <s v="Female"/>
    <s v="Shan"/>
    <s v="High"/>
    <s v="Senior"/>
    <x v="2"/>
  </r>
  <r>
    <s v="1289"/>
    <n v="39002636"/>
    <n v="33"/>
    <s v="Female"/>
    <s v="Bago"/>
    <s v="High"/>
    <s v="Middle"/>
    <x v="0"/>
  </r>
  <r>
    <s v="1290"/>
    <n v="87502188"/>
    <n v="63"/>
    <s v="Female"/>
    <s v="Mandalay"/>
    <s v="High"/>
    <s v="Senior"/>
    <x v="2"/>
  </r>
  <r>
    <s v="1291"/>
    <n v="84966582"/>
    <n v="60"/>
    <s v="Female"/>
    <s v="Bago"/>
    <s v="High"/>
    <s v="Senior"/>
    <x v="2"/>
  </r>
  <r>
    <s v="1292"/>
    <n v="39228126"/>
    <n v="24"/>
    <s v="Male"/>
    <s v="Bago"/>
    <s v="High"/>
    <s v="Young"/>
    <x v="3"/>
  </r>
  <r>
    <s v="1293"/>
    <n v="67147660"/>
    <n v="33"/>
    <s v="Female"/>
    <s v="Naypyitaw"/>
    <s v="High"/>
    <s v="Middle"/>
    <x v="0"/>
  </r>
  <r>
    <s v="1294"/>
    <n v="45958810"/>
    <n v="62"/>
    <s v="Female"/>
    <s v="Naypyitaw"/>
    <s v="High"/>
    <s v="Senior"/>
    <x v="2"/>
  </r>
  <r>
    <s v="1295"/>
    <n v="31557080"/>
    <n v="64"/>
    <s v="Female"/>
    <s v="Mandalay"/>
    <s v="High"/>
    <s v="Senior"/>
    <x v="2"/>
  </r>
  <r>
    <s v="1296"/>
    <n v="20859166"/>
    <n v="65"/>
    <s v="Male"/>
    <s v="Naypyitaw"/>
    <s v="High"/>
    <s v="Senior"/>
    <x v="2"/>
  </r>
  <r>
    <s v="1297"/>
    <n v="47842423"/>
    <n v="44"/>
    <s v="Female"/>
    <s v="Naypyitaw"/>
    <s v="High"/>
    <s v="Middle"/>
    <x v="0"/>
  </r>
  <r>
    <s v="1298"/>
    <n v="86050194"/>
    <n v="40"/>
    <s v="Female"/>
    <s v="Naypyitaw"/>
    <s v="High"/>
    <s v="Middle"/>
    <x v="0"/>
  </r>
  <r>
    <s v="1299"/>
    <n v="59341034"/>
    <n v="41"/>
    <s v="Male"/>
    <s v="Bago"/>
    <s v="High"/>
    <s v="Middle"/>
    <x v="0"/>
  </r>
  <r>
    <s v="1300"/>
    <n v="17794755"/>
    <n v="26"/>
    <s v="Female"/>
    <s v="Mandalay"/>
    <s v="High"/>
    <s v="Young"/>
    <x v="3"/>
  </r>
  <r>
    <s v="1301"/>
    <n v="88697203"/>
    <n v="52"/>
    <s v="Female"/>
    <s v="Bago"/>
    <s v="High"/>
    <s v="Senior"/>
    <x v="2"/>
  </r>
  <r>
    <s v="1302"/>
    <n v="22422619"/>
    <n v="68"/>
    <s v="Male"/>
    <s v="Shan"/>
    <s v="High"/>
    <s v="Senior"/>
    <x v="2"/>
  </r>
  <r>
    <s v="1303"/>
    <n v="16894513"/>
    <n v="37"/>
    <s v="Female"/>
    <s v="Bago"/>
    <s v="High"/>
    <s v="Middle"/>
    <x v="0"/>
  </r>
  <r>
    <s v="1304"/>
    <n v="28920898"/>
    <n v="54"/>
    <s v="Female"/>
    <s v="Shan"/>
    <s v="High"/>
    <s v="Senior"/>
    <x v="2"/>
  </r>
  <r>
    <s v="1305"/>
    <n v="46805646"/>
    <n v="59"/>
    <s v="Female"/>
    <s v="Yangon"/>
    <s v="High"/>
    <s v="Senior"/>
    <x v="2"/>
  </r>
  <r>
    <s v="1306"/>
    <n v="84734200"/>
    <n v="34"/>
    <s v="Male"/>
    <s v="Yangon"/>
    <s v="High"/>
    <s v="Middle"/>
    <x v="0"/>
  </r>
  <r>
    <s v="1307"/>
    <n v="14612253"/>
    <n v="64"/>
    <s v="Female"/>
    <s v="Shan"/>
    <s v="Medium"/>
    <s v="Senior"/>
    <x v="1"/>
  </r>
  <r>
    <s v="1308"/>
    <n v="64700415"/>
    <n v="48"/>
    <s v="Female"/>
    <s v="Shan"/>
    <s v="High"/>
    <s v="Middle"/>
    <x v="0"/>
  </r>
  <r>
    <s v="1309"/>
    <n v="46276471"/>
    <n v="25"/>
    <s v="Male"/>
    <s v="Bago"/>
    <s v="High"/>
    <s v="Young"/>
    <x v="3"/>
  </r>
  <r>
    <s v="1310"/>
    <n v="15823723"/>
    <n v="32"/>
    <s v="Male"/>
    <s v="Shan"/>
    <s v="High"/>
    <s v="Middle"/>
    <x v="0"/>
  </r>
  <r>
    <s v="1311"/>
    <n v="3865056"/>
    <n v="48"/>
    <s v="Female"/>
    <s v="Mandalay"/>
    <s v="Low"/>
    <s v="Middle"/>
    <x v="8"/>
  </r>
  <r>
    <s v="1312"/>
    <n v="100772849"/>
    <n v="47"/>
    <s v="Female"/>
    <s v="Yangon"/>
    <s v="High"/>
    <s v="Middle"/>
    <x v="0"/>
  </r>
  <r>
    <s v="1313"/>
    <n v="61403250"/>
    <n v="63"/>
    <s v="Female"/>
    <s v="Yangon"/>
    <s v="High"/>
    <s v="Senior"/>
    <x v="2"/>
  </r>
  <r>
    <s v="1314"/>
    <n v="61004881"/>
    <n v="37"/>
    <s v="Female"/>
    <s v="Shan"/>
    <s v="High"/>
    <s v="Middle"/>
    <x v="0"/>
  </r>
  <r>
    <s v="1315"/>
    <n v="96267416"/>
    <n v="56"/>
    <s v="Male"/>
    <s v="Naypyitaw"/>
    <s v="High"/>
    <s v="Senior"/>
    <x v="2"/>
  </r>
  <r>
    <s v="1316"/>
    <n v="63589084"/>
    <n v="29"/>
    <s v="Female"/>
    <s v="Naypyitaw"/>
    <s v="High"/>
    <s v="Young"/>
    <x v="3"/>
  </r>
  <r>
    <s v="1317"/>
    <n v="58118023"/>
    <n v="66"/>
    <s v="Male"/>
    <s v="Shan"/>
    <s v="High"/>
    <s v="Senior"/>
    <x v="2"/>
  </r>
  <r>
    <s v="1318"/>
    <n v="50290308"/>
    <n v="34"/>
    <s v="Male"/>
    <s v="Mandalay"/>
    <s v="High"/>
    <s v="Middle"/>
    <x v="0"/>
  </r>
  <r>
    <s v="1319"/>
    <n v="37068891"/>
    <n v="59"/>
    <s v="Female"/>
    <s v="Naypyitaw"/>
    <s v="High"/>
    <s v="Senior"/>
    <x v="2"/>
  </r>
  <r>
    <s v="1320"/>
    <n v="36420982"/>
    <n v="47"/>
    <s v="Female"/>
    <s v="Shan"/>
    <s v="High"/>
    <s v="Middle"/>
    <x v="0"/>
  </r>
  <r>
    <s v="1321"/>
    <n v="26787290"/>
    <n v="46"/>
    <s v="Male"/>
    <s v="Mandalay"/>
    <s v="High"/>
    <s v="Middle"/>
    <x v="0"/>
  </r>
  <r>
    <s v="1322"/>
    <n v="66060510"/>
    <n v="36"/>
    <s v="Male"/>
    <s v="Mandalay"/>
    <s v="High"/>
    <s v="Middle"/>
    <x v="0"/>
  </r>
  <r>
    <s v="1323"/>
    <n v="56217350"/>
    <n v="63"/>
    <s v="Female"/>
    <s v="Bago"/>
    <s v="High"/>
    <s v="Senior"/>
    <x v="2"/>
  </r>
  <r>
    <s v="1324"/>
    <n v="101564089"/>
    <n v="28"/>
    <s v="Male"/>
    <s v="Mandalay"/>
    <s v="High"/>
    <s v="Young"/>
    <x v="3"/>
  </r>
  <r>
    <s v="1325"/>
    <n v="65937937"/>
    <n v="51"/>
    <s v="Female"/>
    <s v="Naypyitaw"/>
    <s v="High"/>
    <s v="Senior"/>
    <x v="2"/>
  </r>
  <r>
    <s v="1326"/>
    <n v="51241959"/>
    <n v="67"/>
    <s v="Female"/>
    <s v="Naypyitaw"/>
    <s v="High"/>
    <s v="Senior"/>
    <x v="2"/>
  </r>
  <r>
    <s v="1327"/>
    <n v="39583075"/>
    <n v="24"/>
    <s v="Male"/>
    <s v="Shan"/>
    <s v="High"/>
    <s v="Young"/>
    <x v="3"/>
  </r>
  <r>
    <s v="1328"/>
    <n v="88503149"/>
    <n v="61"/>
    <s v="Male"/>
    <s v="Shan"/>
    <s v="High"/>
    <s v="Senior"/>
    <x v="2"/>
  </r>
  <r>
    <s v="1329"/>
    <n v="30832364"/>
    <n v="51"/>
    <s v="Female"/>
    <s v="Mandalay"/>
    <s v="High"/>
    <s v="Senior"/>
    <x v="2"/>
  </r>
  <r>
    <s v="1330"/>
    <n v="126922871"/>
    <n v="37"/>
    <s v="Male"/>
    <s v="Yangon"/>
    <s v="High"/>
    <s v="Middle"/>
    <x v="0"/>
  </r>
  <r>
    <s v="1331"/>
    <n v="8656255"/>
    <n v="67"/>
    <s v="Female"/>
    <s v="Bago"/>
    <s v="Medium"/>
    <s v="Senior"/>
    <x v="1"/>
  </r>
  <r>
    <s v="1332"/>
    <n v="34089909"/>
    <n v="55"/>
    <s v="Female"/>
    <s v="Yangon"/>
    <s v="High"/>
    <s v="Senior"/>
    <x v="2"/>
  </r>
  <r>
    <s v="1333"/>
    <n v="43726563"/>
    <n v="41"/>
    <s v="Female"/>
    <s v="Mandalay"/>
    <s v="High"/>
    <s v="Middle"/>
    <x v="0"/>
  </r>
  <r>
    <s v="1334"/>
    <n v="117655356"/>
    <n v="27"/>
    <s v="Male"/>
    <s v="Mandalay"/>
    <s v="High"/>
    <s v="Young"/>
    <x v="3"/>
  </r>
  <r>
    <s v="1335"/>
    <n v="73259911"/>
    <n v="49"/>
    <s v="Female"/>
    <s v="Yangon"/>
    <s v="High"/>
    <s v="Middle"/>
    <x v="0"/>
  </r>
  <r>
    <s v="1336"/>
    <n v="44871670"/>
    <n v="69"/>
    <s v="Female"/>
    <s v="Bago"/>
    <s v="High"/>
    <s v="Senior"/>
    <x v="2"/>
  </r>
  <r>
    <s v="1337"/>
    <n v="12733010"/>
    <n v="32"/>
    <s v="Female"/>
    <s v="Yangon"/>
    <s v="Medium"/>
    <s v="Middle"/>
    <x v="4"/>
  </r>
  <r>
    <s v="1338"/>
    <n v="63736072"/>
    <n v="54"/>
    <s v="Female"/>
    <s v="Shan"/>
    <s v="High"/>
    <s v="Senior"/>
    <x v="2"/>
  </r>
  <r>
    <s v="1339"/>
    <n v="25391884"/>
    <n v="37"/>
    <s v="Female"/>
    <s v="Naypyitaw"/>
    <s v="High"/>
    <s v="Middle"/>
    <x v="0"/>
  </r>
  <r>
    <s v="1340"/>
    <n v="53542507"/>
    <n v="20"/>
    <s v="Female"/>
    <s v="Shan"/>
    <s v="High"/>
    <s v="Young"/>
    <x v="3"/>
  </r>
  <r>
    <s v="1341"/>
    <n v="46367888"/>
    <n v="54"/>
    <s v="Female"/>
    <s v="Naypyitaw"/>
    <s v="High"/>
    <s v="Senior"/>
    <x v="2"/>
  </r>
  <r>
    <s v="1342"/>
    <n v="55857170"/>
    <n v="57"/>
    <s v="Female"/>
    <s v="Mandalay"/>
    <s v="High"/>
    <s v="Senior"/>
    <x v="2"/>
  </r>
  <r>
    <s v="1343"/>
    <n v="34008681"/>
    <n v="25"/>
    <s v="Female"/>
    <s v="Bago"/>
    <s v="High"/>
    <s v="Young"/>
    <x v="3"/>
  </r>
  <r>
    <s v="1344"/>
    <n v="46630918"/>
    <n v="57"/>
    <s v="Female"/>
    <s v="Yangon"/>
    <s v="High"/>
    <s v="Senior"/>
    <x v="2"/>
  </r>
  <r>
    <s v="1345"/>
    <n v="15248530"/>
    <n v="61"/>
    <s v="Female"/>
    <s v="Bago"/>
    <s v="High"/>
    <s v="Senior"/>
    <x v="2"/>
  </r>
  <r>
    <s v="1346"/>
    <n v="38720544"/>
    <n v="40"/>
    <s v="Male"/>
    <s v="Yangon"/>
    <s v="High"/>
    <s v="Middle"/>
    <x v="0"/>
  </r>
  <r>
    <s v="1347"/>
    <n v="10161403"/>
    <n v="57"/>
    <s v="Female"/>
    <s v="Shan"/>
    <s v="Medium"/>
    <s v="Senior"/>
    <x v="1"/>
  </r>
  <r>
    <s v="1348"/>
    <n v="49176288"/>
    <n v="28"/>
    <s v="Female"/>
    <s v="Shan"/>
    <s v="High"/>
    <s v="Young"/>
    <x v="3"/>
  </r>
  <r>
    <s v="1349"/>
    <n v="42605100"/>
    <n v="63"/>
    <s v="Female"/>
    <s v="Yangon"/>
    <s v="High"/>
    <s v="Senior"/>
    <x v="2"/>
  </r>
  <r>
    <s v="1350"/>
    <n v="43310137"/>
    <n v="25"/>
    <s v="Male"/>
    <s v="Bago"/>
    <s v="High"/>
    <s v="Young"/>
    <x v="3"/>
  </r>
  <r>
    <s v="1351"/>
    <n v="71064433"/>
    <n v="46"/>
    <s v="Female"/>
    <s v="Yangon"/>
    <s v="High"/>
    <s v="Middle"/>
    <x v="0"/>
  </r>
  <r>
    <s v="1352"/>
    <n v="40787888"/>
    <n v="47"/>
    <s v="Male"/>
    <s v="Mandalay"/>
    <s v="High"/>
    <s v="Middle"/>
    <x v="0"/>
  </r>
  <r>
    <s v="1353"/>
    <n v="39521934"/>
    <n v="27"/>
    <s v="Female"/>
    <s v="Shan"/>
    <s v="High"/>
    <s v="Young"/>
    <x v="3"/>
  </r>
  <r>
    <s v="1354"/>
    <n v="29638040"/>
    <n v="56"/>
    <s v="Female"/>
    <s v="Mandalay"/>
    <s v="High"/>
    <s v="Senior"/>
    <x v="2"/>
  </r>
  <r>
    <s v="1355"/>
    <n v="48510263"/>
    <n v="45"/>
    <s v="Male"/>
    <s v="Shan"/>
    <s v="High"/>
    <s v="Middle"/>
    <x v="0"/>
  </r>
  <r>
    <s v="1356"/>
    <n v="103889215"/>
    <n v="66"/>
    <s v="Female"/>
    <s v="Shan"/>
    <s v="High"/>
    <s v="Senior"/>
    <x v="2"/>
  </r>
  <r>
    <s v="1357"/>
    <n v="31707303"/>
    <n v="53"/>
    <s v="Male"/>
    <s v="Naypyitaw"/>
    <s v="High"/>
    <s v="Senior"/>
    <x v="2"/>
  </r>
  <r>
    <s v="1358"/>
    <n v="102577551"/>
    <n v="30"/>
    <s v="Male"/>
    <s v="Mandalay"/>
    <s v="High"/>
    <s v="Young"/>
    <x v="3"/>
  </r>
  <r>
    <s v="1359"/>
    <n v="36503321"/>
    <n v="49"/>
    <s v="Female"/>
    <s v="Mandalay"/>
    <s v="High"/>
    <s v="Middle"/>
    <x v="0"/>
  </r>
  <r>
    <s v="1360"/>
    <n v="38753586"/>
    <n v="53"/>
    <s v="Female"/>
    <s v="Naypyitaw"/>
    <s v="High"/>
    <s v="Senior"/>
    <x v="2"/>
  </r>
  <r>
    <s v="1361"/>
    <n v="78695805"/>
    <n v="54"/>
    <s v="Female"/>
    <s v="Bago"/>
    <s v="High"/>
    <s v="Senior"/>
    <x v="2"/>
  </r>
  <r>
    <s v="1362"/>
    <n v="51703999"/>
    <n v="43"/>
    <s v="Female"/>
    <s v="Mandalay"/>
    <s v="High"/>
    <s v="Middle"/>
    <x v="0"/>
  </r>
  <r>
    <s v="1363"/>
    <n v="51084065"/>
    <n v="39"/>
    <s v="Male"/>
    <s v="Yangon"/>
    <s v="High"/>
    <s v="Middle"/>
    <x v="0"/>
  </r>
  <r>
    <s v="1364"/>
    <n v="68642809"/>
    <n v="21"/>
    <s v="Male"/>
    <s v="Naypyitaw"/>
    <s v="High"/>
    <s v="Young"/>
    <x v="3"/>
  </r>
  <r>
    <s v="1365"/>
    <n v="102816350"/>
    <n v="48"/>
    <s v="Female"/>
    <s v="Mandalay"/>
    <s v="High"/>
    <s v="Middle"/>
    <x v="0"/>
  </r>
  <r>
    <s v="1366"/>
    <n v="50482352"/>
    <n v="35"/>
    <s v="Male"/>
    <s v="Bago"/>
    <s v="High"/>
    <s v="Middle"/>
    <x v="0"/>
  </r>
  <r>
    <s v="1367"/>
    <n v="85012475"/>
    <n v="55"/>
    <s v="Male"/>
    <s v="Mandalay"/>
    <s v="High"/>
    <s v="Senior"/>
    <x v="2"/>
  </r>
  <r>
    <s v="1368"/>
    <n v="66633241"/>
    <n v="41"/>
    <s v="Female"/>
    <s v="Shan"/>
    <s v="High"/>
    <s v="Middle"/>
    <x v="0"/>
  </r>
  <r>
    <s v="1369"/>
    <n v="31981968"/>
    <n v="40"/>
    <s v="Male"/>
    <s v="Yangon"/>
    <s v="High"/>
    <s v="Middle"/>
    <x v="0"/>
  </r>
  <r>
    <s v="1370"/>
    <n v="126287348"/>
    <n v="39"/>
    <s v="Male"/>
    <s v="Naypyitaw"/>
    <s v="High"/>
    <s v="Middle"/>
    <x v="0"/>
  </r>
  <r>
    <s v="1371"/>
    <n v="37968850"/>
    <n v="19"/>
    <s v="Female"/>
    <s v="Shan"/>
    <s v="High"/>
    <s v="Young"/>
    <x v="3"/>
  </r>
  <r>
    <s v="1372"/>
    <n v="102241497"/>
    <n v="48"/>
    <s v="Male"/>
    <s v="Bago"/>
    <s v="High"/>
    <s v="Middle"/>
    <x v="0"/>
  </r>
  <r>
    <s v="1373"/>
    <n v="51438625"/>
    <n v="28"/>
    <s v="Female"/>
    <s v="Shan"/>
    <s v="High"/>
    <s v="Young"/>
    <x v="3"/>
  </r>
  <r>
    <s v="1374"/>
    <n v="29909290"/>
    <n v="45"/>
    <s v="Male"/>
    <s v="Shan"/>
    <s v="High"/>
    <s v="Middle"/>
    <x v="0"/>
  </r>
  <r>
    <s v="1375"/>
    <n v="17102483"/>
    <n v="63"/>
    <s v="Female"/>
    <s v="Bago"/>
    <s v="High"/>
    <s v="Senior"/>
    <x v="2"/>
  </r>
  <r>
    <s v="1376"/>
    <n v="98193816"/>
    <n v="49"/>
    <s v="Male"/>
    <s v="Shan"/>
    <s v="High"/>
    <s v="Middle"/>
    <x v="0"/>
  </r>
  <r>
    <s v="1377"/>
    <n v="34247064"/>
    <n v="22"/>
    <s v="Male"/>
    <s v="Naypyitaw"/>
    <s v="High"/>
    <s v="Young"/>
    <x v="3"/>
  </r>
  <r>
    <s v="1378"/>
    <n v="12525714"/>
    <n v="55"/>
    <s v="Female"/>
    <s v="Mandalay"/>
    <s v="Medium"/>
    <s v="Senior"/>
    <x v="1"/>
  </r>
  <r>
    <s v="1379"/>
    <n v="30020720"/>
    <n v="27"/>
    <s v="Female"/>
    <s v="Shan"/>
    <s v="High"/>
    <s v="Young"/>
    <x v="3"/>
  </r>
  <r>
    <s v="1380"/>
    <n v="55636256"/>
    <n v="57"/>
    <s v="Female"/>
    <s v="Naypyitaw"/>
    <s v="High"/>
    <s v="Senior"/>
    <x v="2"/>
  </r>
  <r>
    <s v="1381"/>
    <n v="31510508"/>
    <n v="63"/>
    <s v="Female"/>
    <s v="Mandalay"/>
    <s v="High"/>
    <s v="Senior"/>
    <x v="2"/>
  </r>
  <r>
    <s v="1382"/>
    <n v="125327639"/>
    <n v="41"/>
    <s v="Male"/>
    <s v="Mandalay"/>
    <s v="High"/>
    <s v="Middle"/>
    <x v="0"/>
  </r>
  <r>
    <s v="1383"/>
    <n v="12650508"/>
    <n v="52"/>
    <s v="Male"/>
    <s v="Shan"/>
    <s v="Medium"/>
    <s v="Senior"/>
    <x v="1"/>
  </r>
  <r>
    <s v="1384"/>
    <n v="77274709"/>
    <n v="61"/>
    <s v="Male"/>
    <s v="Naypyitaw"/>
    <s v="High"/>
    <s v="Senior"/>
    <x v="2"/>
  </r>
  <r>
    <s v="1385"/>
    <n v="34816588"/>
    <n v="65"/>
    <s v="Female"/>
    <s v="Shan"/>
    <s v="High"/>
    <s v="Senior"/>
    <x v="2"/>
  </r>
  <r>
    <s v="1386"/>
    <n v="17487743"/>
    <n v="40"/>
    <s v="Male"/>
    <s v="Bago"/>
    <s v="High"/>
    <s v="Middle"/>
    <x v="0"/>
  </r>
  <r>
    <s v="1387"/>
    <n v="88431502"/>
    <n v="34"/>
    <s v="Male"/>
    <s v="Mandalay"/>
    <s v="High"/>
    <s v="Middle"/>
    <x v="0"/>
  </r>
  <r>
    <s v="1388"/>
    <n v="91474694"/>
    <n v="18"/>
    <s v="Female"/>
    <s v="Shan"/>
    <s v="High"/>
    <s v="Young"/>
    <x v="3"/>
  </r>
  <r>
    <s v="1389"/>
    <n v="12053070"/>
    <n v="48"/>
    <s v="Female"/>
    <s v="Mandalay"/>
    <s v="Medium"/>
    <s v="Middle"/>
    <x v="4"/>
  </r>
  <r>
    <s v="1390"/>
    <n v="6939789"/>
    <n v="48"/>
    <s v="Male"/>
    <s v="Naypyitaw"/>
    <s v="Medium"/>
    <s v="Middle"/>
    <x v="4"/>
  </r>
  <r>
    <s v="1391"/>
    <n v="28130586"/>
    <n v="59"/>
    <s v="Female"/>
    <s v="Yangon"/>
    <s v="High"/>
    <s v="Senior"/>
    <x v="2"/>
  </r>
  <r>
    <s v="1392"/>
    <n v="81762467"/>
    <n v="59"/>
    <s v="Male"/>
    <s v="Shan"/>
    <s v="High"/>
    <s v="Senior"/>
    <x v="2"/>
  </r>
  <r>
    <s v="1393"/>
    <n v="1053692"/>
    <n v="51"/>
    <s v="Male"/>
    <s v="Shan"/>
    <s v="Low"/>
    <s v="Senior"/>
    <x v="5"/>
  </r>
  <r>
    <s v="1394"/>
    <n v="17094986"/>
    <n v="26"/>
    <s v="Female"/>
    <s v="Mandalay"/>
    <s v="High"/>
    <s v="Young"/>
    <x v="3"/>
  </r>
  <r>
    <s v="1395"/>
    <n v="21714133"/>
    <n v="39"/>
    <s v="Male"/>
    <s v="Naypyitaw"/>
    <s v="High"/>
    <s v="Middle"/>
    <x v="0"/>
  </r>
  <r>
    <s v="1396"/>
    <n v="90550258"/>
    <n v="30"/>
    <s v="Female"/>
    <s v="Bago"/>
    <s v="High"/>
    <s v="Young"/>
    <x v="3"/>
  </r>
  <r>
    <s v="1397"/>
    <n v="43427580"/>
    <n v="42"/>
    <s v="Female"/>
    <s v="Naypyitaw"/>
    <s v="High"/>
    <s v="Middle"/>
    <x v="0"/>
  </r>
  <r>
    <s v="1398"/>
    <n v="80638592"/>
    <n v="65"/>
    <s v="Male"/>
    <s v="Shan"/>
    <s v="High"/>
    <s v="Senior"/>
    <x v="2"/>
  </r>
  <r>
    <s v="1399"/>
    <n v="74110327"/>
    <n v="35"/>
    <s v="Male"/>
    <s v="Bago"/>
    <s v="High"/>
    <s v="Middle"/>
    <x v="0"/>
  </r>
  <r>
    <s v="1400"/>
    <n v="86116023"/>
    <n v="68"/>
    <s v="Male"/>
    <s v="Naypyitaw"/>
    <s v="High"/>
    <s v="Senior"/>
    <x v="2"/>
  </r>
  <r>
    <s v="1401"/>
    <n v="45803721"/>
    <n v="29"/>
    <s v="Female"/>
    <s v="Yangon"/>
    <s v="High"/>
    <s v="Young"/>
    <x v="3"/>
  </r>
  <r>
    <s v="1402"/>
    <n v="25162653"/>
    <n v="57"/>
    <s v="Male"/>
    <s v="Mandalay"/>
    <s v="High"/>
    <s v="Senior"/>
    <x v="2"/>
  </r>
  <r>
    <s v="1403"/>
    <n v="86315548"/>
    <n v="34"/>
    <s v="Female"/>
    <s v="Naypyitaw"/>
    <s v="High"/>
    <s v="Middle"/>
    <x v="0"/>
  </r>
  <r>
    <s v="1404"/>
    <n v="62236190"/>
    <n v="32"/>
    <s v="Female"/>
    <s v="Naypyitaw"/>
    <s v="High"/>
    <s v="Middle"/>
    <x v="0"/>
  </r>
  <r>
    <s v="1405"/>
    <n v="29086635"/>
    <n v="59"/>
    <s v="Male"/>
    <s v="Yangon"/>
    <s v="High"/>
    <s v="Senior"/>
    <x v="2"/>
  </r>
  <r>
    <s v="1406"/>
    <n v="52733336"/>
    <n v="32"/>
    <s v="Female"/>
    <s v="Shan"/>
    <s v="High"/>
    <s v="Middle"/>
    <x v="0"/>
  </r>
  <r>
    <s v="1407"/>
    <n v="40576928"/>
    <n v="32"/>
    <s v="Male"/>
    <s v="Mandalay"/>
    <s v="High"/>
    <s v="Middle"/>
    <x v="0"/>
  </r>
  <r>
    <s v="1408"/>
    <n v="27690148"/>
    <n v="56"/>
    <s v="Male"/>
    <s v="Naypyitaw"/>
    <s v="High"/>
    <s v="Senior"/>
    <x v="2"/>
  </r>
  <r>
    <s v="1409"/>
    <n v="127469851"/>
    <n v="30"/>
    <s v="Male"/>
    <s v="Bago"/>
    <s v="High"/>
    <s v="Young"/>
    <x v="3"/>
  </r>
  <r>
    <s v="1410"/>
    <n v="33066345"/>
    <n v="34"/>
    <s v="Male"/>
    <s v="Naypyitaw"/>
    <s v="High"/>
    <s v="Middle"/>
    <x v="0"/>
  </r>
  <r>
    <s v="1411"/>
    <n v="5653535"/>
    <n v="49"/>
    <s v="Male"/>
    <s v="Mandalay"/>
    <s v="Medium"/>
    <s v="Middle"/>
    <x v="4"/>
  </r>
  <r>
    <s v="1412"/>
    <n v="41989819"/>
    <n v="26"/>
    <s v="Male"/>
    <s v="Naypyitaw"/>
    <s v="High"/>
    <s v="Young"/>
    <x v="3"/>
  </r>
  <r>
    <s v="1413"/>
    <n v="55056111"/>
    <n v="57"/>
    <s v="Male"/>
    <s v="Yangon"/>
    <s v="High"/>
    <s v="Senior"/>
    <x v="2"/>
  </r>
  <r>
    <s v="1414"/>
    <n v="31664361"/>
    <n v="37"/>
    <s v="Female"/>
    <s v="Naypyitaw"/>
    <s v="High"/>
    <s v="Middle"/>
    <x v="0"/>
  </r>
  <r>
    <s v="1415"/>
    <n v="37621711"/>
    <n v="43"/>
    <s v="Male"/>
    <s v="Naypyitaw"/>
    <s v="High"/>
    <s v="Middle"/>
    <x v="0"/>
  </r>
  <r>
    <s v="1416"/>
    <n v="48891739"/>
    <n v="44"/>
    <s v="Female"/>
    <s v="Bago"/>
    <s v="High"/>
    <s v="Middle"/>
    <x v="0"/>
  </r>
  <r>
    <s v="1417"/>
    <n v="88007627"/>
    <n v="38"/>
    <s v="Female"/>
    <s v="Yangon"/>
    <s v="High"/>
    <s v="Middle"/>
    <x v="0"/>
  </r>
  <r>
    <s v="1418"/>
    <n v="68512397"/>
    <n v="35"/>
    <s v="Female"/>
    <s v="Yangon"/>
    <s v="High"/>
    <s v="Middle"/>
    <x v="0"/>
  </r>
  <r>
    <s v="1419"/>
    <n v="69590760"/>
    <n v="30"/>
    <s v="Male"/>
    <s v="Naypyitaw"/>
    <s v="High"/>
    <s v="Young"/>
    <x v="3"/>
  </r>
  <r>
    <s v="1420"/>
    <n v="52855988"/>
    <n v="33"/>
    <s v="Female"/>
    <s v="Bago"/>
    <s v="High"/>
    <s v="Middle"/>
    <x v="0"/>
  </r>
  <r>
    <s v="1421"/>
    <n v="60663847"/>
    <n v="26"/>
    <s v="Female"/>
    <s v="Naypyitaw"/>
    <s v="High"/>
    <s v="Young"/>
    <x v="3"/>
  </r>
  <r>
    <s v="1422"/>
    <n v="33842203"/>
    <n v="29"/>
    <s v="Male"/>
    <s v="Naypyitaw"/>
    <s v="High"/>
    <s v="Young"/>
    <x v="3"/>
  </r>
  <r>
    <s v="1423"/>
    <n v="17114415"/>
    <n v="61"/>
    <s v="Male"/>
    <s v="Mandalay"/>
    <s v="High"/>
    <s v="Senior"/>
    <x v="2"/>
  </r>
  <r>
    <s v="1424"/>
    <n v="40944645"/>
    <n v="55"/>
    <s v="Female"/>
    <s v="Mandalay"/>
    <s v="High"/>
    <s v="Senior"/>
    <x v="2"/>
  </r>
  <r>
    <s v="1425"/>
    <n v="14492507"/>
    <n v="36"/>
    <s v="Male"/>
    <s v="Bago"/>
    <s v="Medium"/>
    <s v="Middle"/>
    <x v="4"/>
  </r>
  <r>
    <s v="1426"/>
    <n v="94610619"/>
    <n v="24"/>
    <s v="Male"/>
    <s v="Shan"/>
    <s v="High"/>
    <s v="Young"/>
    <x v="3"/>
  </r>
  <r>
    <s v="1427"/>
    <n v="80051605"/>
    <n v="52"/>
    <s v="Male"/>
    <s v="Mandalay"/>
    <s v="High"/>
    <s v="Senior"/>
    <x v="2"/>
  </r>
  <r>
    <s v="1428"/>
    <n v="17390529"/>
    <n v="65"/>
    <s v="Male"/>
    <s v="Shan"/>
    <s v="High"/>
    <s v="Senior"/>
    <x v="2"/>
  </r>
  <r>
    <s v="1429"/>
    <n v="74454665"/>
    <n v="35"/>
    <s v="Female"/>
    <s v="Yangon"/>
    <s v="High"/>
    <s v="Middle"/>
    <x v="0"/>
  </r>
  <r>
    <s v="1430"/>
    <n v="82596537"/>
    <n v="33"/>
    <s v="Male"/>
    <s v="Mandalay"/>
    <s v="High"/>
    <s v="Middle"/>
    <x v="0"/>
  </r>
  <r>
    <s v="1431"/>
    <n v="88476183"/>
    <n v="56"/>
    <s v="Male"/>
    <s v="Mandalay"/>
    <s v="High"/>
    <s v="Senior"/>
    <x v="2"/>
  </r>
  <r>
    <s v="1432"/>
    <n v="73621220"/>
    <n v="21"/>
    <s v="Male"/>
    <s v="Bago"/>
    <s v="High"/>
    <s v="Young"/>
    <x v="3"/>
  </r>
  <r>
    <s v="1433"/>
    <n v="2350397"/>
    <n v="42"/>
    <s v="Female"/>
    <s v="Shan"/>
    <s v="Low"/>
    <s v="Middle"/>
    <x v="8"/>
  </r>
  <r>
    <s v="1434"/>
    <n v="54532608"/>
    <n v="49"/>
    <s v="Female"/>
    <s v="Mandalay"/>
    <s v="High"/>
    <s v="Middle"/>
    <x v="0"/>
  </r>
  <r>
    <s v="1435"/>
    <n v="91451622"/>
    <n v="57"/>
    <s v="Male"/>
    <s v="Mandalay"/>
    <s v="High"/>
    <s v="Senior"/>
    <x v="2"/>
  </r>
  <r>
    <s v="1436"/>
    <n v="73488778"/>
    <n v="30"/>
    <s v="Male"/>
    <s v="Bago"/>
    <s v="High"/>
    <s v="Young"/>
    <x v="3"/>
  </r>
  <r>
    <s v="1437"/>
    <n v="47526348"/>
    <n v="62"/>
    <s v="Female"/>
    <s v="Bago"/>
    <s v="High"/>
    <s v="Senior"/>
    <x v="2"/>
  </r>
  <r>
    <s v="1438"/>
    <n v="13345462"/>
    <n v="34"/>
    <s v="Male"/>
    <s v="Shan"/>
    <s v="Medium"/>
    <s v="Middle"/>
    <x v="4"/>
  </r>
  <r>
    <s v="1439"/>
    <n v="69535313"/>
    <n v="66"/>
    <s v="Male"/>
    <s v="Yangon"/>
    <s v="High"/>
    <s v="Senior"/>
    <x v="2"/>
  </r>
  <r>
    <s v="1440"/>
    <n v="111926827"/>
    <n v="54"/>
    <s v="Female"/>
    <s v="Yangon"/>
    <s v="High"/>
    <s v="Senior"/>
    <x v="2"/>
  </r>
  <r>
    <s v="1441"/>
    <n v="92093776"/>
    <n v="23"/>
    <s v="Male"/>
    <s v="Naypyitaw"/>
    <s v="High"/>
    <s v="Young"/>
    <x v="3"/>
  </r>
  <r>
    <s v="1442"/>
    <n v="122414649"/>
    <n v="36"/>
    <s v="Male"/>
    <s v="Mandalay"/>
    <s v="High"/>
    <s v="Middle"/>
    <x v="0"/>
  </r>
  <r>
    <s v="1443"/>
    <n v="44495008"/>
    <n v="30"/>
    <s v="Female"/>
    <s v="Shan"/>
    <s v="High"/>
    <s v="Young"/>
    <x v="3"/>
  </r>
  <r>
    <s v="1444"/>
    <n v="27240148"/>
    <n v="43"/>
    <s v="Female"/>
    <s v="Mandalay"/>
    <s v="High"/>
    <s v="Middle"/>
    <x v="0"/>
  </r>
  <r>
    <s v="1445"/>
    <n v="68076069"/>
    <n v="31"/>
    <s v="Male"/>
    <s v="Shan"/>
    <s v="High"/>
    <s v="Middle"/>
    <x v="0"/>
  </r>
  <r>
    <s v="1446"/>
    <n v="24263349"/>
    <n v="48"/>
    <s v="Female"/>
    <s v="Shan"/>
    <s v="High"/>
    <s v="Middle"/>
    <x v="0"/>
  </r>
  <r>
    <s v="1447"/>
    <n v="23108635"/>
    <n v="21"/>
    <s v="Male"/>
    <s v="Shan"/>
    <s v="High"/>
    <s v="Young"/>
    <x v="3"/>
  </r>
  <r>
    <s v="1448"/>
    <n v="100679145"/>
    <n v="56"/>
    <s v="Male"/>
    <s v="Mandalay"/>
    <s v="High"/>
    <s v="Senior"/>
    <x v="2"/>
  </r>
  <r>
    <s v="1449"/>
    <n v="75078286"/>
    <n v="25"/>
    <s v="Male"/>
    <s v="Bago"/>
    <s v="High"/>
    <s v="Young"/>
    <x v="3"/>
  </r>
  <r>
    <s v="1450"/>
    <n v="46574251"/>
    <n v="42"/>
    <s v="Female"/>
    <s v="Mandalay"/>
    <s v="High"/>
    <s v="Middle"/>
    <x v="0"/>
  </r>
  <r>
    <s v="1451"/>
    <n v="10296894"/>
    <n v="30"/>
    <s v="Female"/>
    <s v="Shan"/>
    <s v="Medium"/>
    <s v="Young"/>
    <x v="6"/>
  </r>
  <r>
    <s v="1452"/>
    <n v="13088365"/>
    <n v="49"/>
    <s v="Male"/>
    <s v="Naypyitaw"/>
    <s v="Medium"/>
    <s v="Middle"/>
    <x v="4"/>
  </r>
  <r>
    <s v="1453"/>
    <n v="68148658"/>
    <n v="55"/>
    <s v="Male"/>
    <s v="Yangon"/>
    <s v="High"/>
    <s v="Senior"/>
    <x v="2"/>
  </r>
  <r>
    <s v="1454"/>
    <n v="68214168"/>
    <n v="55"/>
    <s v="Female"/>
    <s v="Shan"/>
    <s v="High"/>
    <s v="Senior"/>
    <x v="2"/>
  </r>
  <r>
    <s v="1455"/>
    <n v="12862750"/>
    <n v="45"/>
    <s v="Female"/>
    <s v="Naypyitaw"/>
    <s v="Medium"/>
    <s v="Middle"/>
    <x v="4"/>
  </r>
  <r>
    <s v="1456"/>
    <n v="79610336"/>
    <n v="47"/>
    <s v="Female"/>
    <s v="Bago"/>
    <s v="High"/>
    <s v="Middle"/>
    <x v="0"/>
  </r>
  <r>
    <s v="1457"/>
    <n v="39425750"/>
    <n v="20"/>
    <s v="Male"/>
    <s v="Shan"/>
    <s v="High"/>
    <s v="Young"/>
    <x v="3"/>
  </r>
  <r>
    <s v="1458"/>
    <n v="54611497"/>
    <n v="45"/>
    <s v="Female"/>
    <s v="Naypyitaw"/>
    <s v="High"/>
    <s v="Middle"/>
    <x v="0"/>
  </r>
  <r>
    <s v="1459"/>
    <n v="53076219"/>
    <n v="20"/>
    <s v="Female"/>
    <s v="Shan"/>
    <s v="High"/>
    <s v="Young"/>
    <x v="3"/>
  </r>
  <r>
    <s v="1460"/>
    <n v="16641989"/>
    <n v="62"/>
    <s v="Male"/>
    <s v="Mandalay"/>
    <s v="High"/>
    <s v="Senior"/>
    <x v="2"/>
  </r>
  <r>
    <s v="1461"/>
    <n v="22011760"/>
    <n v="51"/>
    <s v="Male"/>
    <s v="Naypyitaw"/>
    <s v="High"/>
    <s v="Senior"/>
    <x v="2"/>
  </r>
  <r>
    <s v="1462"/>
    <n v="914422"/>
    <n v="33"/>
    <s v="Male"/>
    <s v="Mandalay"/>
    <s v="Low"/>
    <s v="Middle"/>
    <x v="8"/>
  </r>
  <r>
    <s v="1463"/>
    <n v="22182647"/>
    <n v="39"/>
    <s v="Female"/>
    <s v="Mandalay"/>
    <s v="High"/>
    <s v="Middle"/>
    <x v="0"/>
  </r>
  <r>
    <s v="1464"/>
    <n v="48261585"/>
    <n v="49"/>
    <s v="Male"/>
    <s v="Naypyitaw"/>
    <s v="High"/>
    <s v="Middle"/>
    <x v="0"/>
  </r>
  <r>
    <s v="1465"/>
    <n v="57412267"/>
    <n v="55"/>
    <s v="Male"/>
    <s v="Yangon"/>
    <s v="High"/>
    <s v="Senior"/>
    <x v="2"/>
  </r>
  <r>
    <s v="1466"/>
    <n v="74916438"/>
    <n v="25"/>
    <s v="Male"/>
    <s v="Naypyitaw"/>
    <s v="High"/>
    <s v="Young"/>
    <x v="3"/>
  </r>
  <r>
    <s v="1467"/>
    <n v="35071274"/>
    <n v="25"/>
    <s v="Male"/>
    <s v="Yangon"/>
    <s v="High"/>
    <s v="Young"/>
    <x v="3"/>
  </r>
  <r>
    <s v="1468"/>
    <n v="25062890"/>
    <n v="23"/>
    <s v="Female"/>
    <s v="Shan"/>
    <s v="High"/>
    <s v="Young"/>
    <x v="3"/>
  </r>
  <r>
    <s v="1469"/>
    <n v="20579634"/>
    <n v="31"/>
    <s v="Male"/>
    <s v="Shan"/>
    <s v="High"/>
    <s v="Middle"/>
    <x v="0"/>
  </r>
  <r>
    <s v="1470"/>
    <n v="45419700"/>
    <n v="49"/>
    <s v="Female"/>
    <s v="Naypyitaw"/>
    <s v="High"/>
    <s v="Middle"/>
    <x v="0"/>
  </r>
  <r>
    <s v="1471"/>
    <n v="77357911"/>
    <n v="52"/>
    <s v="Female"/>
    <s v="Shan"/>
    <s v="High"/>
    <s v="Senior"/>
    <x v="2"/>
  </r>
  <r>
    <s v="1472"/>
    <n v="29109248"/>
    <n v="27"/>
    <s v="Female"/>
    <s v="Bago"/>
    <s v="High"/>
    <s v="Young"/>
    <x v="3"/>
  </r>
  <r>
    <s v="1473"/>
    <n v="28287399"/>
    <n v="20"/>
    <s v="Male"/>
    <s v="Mandalay"/>
    <s v="High"/>
    <s v="Young"/>
    <x v="3"/>
  </r>
  <r>
    <s v="1474"/>
    <n v="10055951"/>
    <n v="29"/>
    <s v="Female"/>
    <s v="Mandalay"/>
    <s v="Medium"/>
    <s v="Young"/>
    <x v="6"/>
  </r>
  <r>
    <s v="1475"/>
    <n v="61267901"/>
    <n v="66"/>
    <s v="Male"/>
    <s v="Yangon"/>
    <s v="High"/>
    <s v="Senior"/>
    <x v="2"/>
  </r>
  <r>
    <s v="1476"/>
    <n v="48051268"/>
    <n v="48"/>
    <s v="Male"/>
    <s v="Shan"/>
    <s v="High"/>
    <s v="Middle"/>
    <x v="0"/>
  </r>
  <r>
    <s v="1477"/>
    <n v="28651568"/>
    <n v="46"/>
    <s v="Male"/>
    <s v="Yangon"/>
    <s v="High"/>
    <s v="Middle"/>
    <x v="0"/>
  </r>
  <r>
    <s v="1478"/>
    <n v="88164335"/>
    <n v="22"/>
    <s v="Female"/>
    <s v="Mandalay"/>
    <s v="High"/>
    <s v="Young"/>
    <x v="3"/>
  </r>
  <r>
    <s v="1479"/>
    <n v="9244220"/>
    <n v="69"/>
    <s v="Male"/>
    <s v="Mandalay"/>
    <s v="Medium"/>
    <s v="Senior"/>
    <x v="1"/>
  </r>
  <r>
    <s v="1480"/>
    <n v="71195085"/>
    <n v="42"/>
    <s v="Male"/>
    <s v="Shan"/>
    <s v="High"/>
    <s v="Middle"/>
    <x v="0"/>
  </r>
  <r>
    <s v="1481"/>
    <n v="3244311"/>
    <n v="58"/>
    <s v="Male"/>
    <s v="Bago"/>
    <s v="Low"/>
    <s v="Senior"/>
    <x v="5"/>
  </r>
  <r>
    <s v="1482"/>
    <n v="36002943"/>
    <n v="48"/>
    <s v="Female"/>
    <s v="Bago"/>
    <s v="High"/>
    <s v="Middle"/>
    <x v="0"/>
  </r>
  <r>
    <s v="1483"/>
    <n v="64343082"/>
    <n v="38"/>
    <s v="Female"/>
    <s v="Shan"/>
    <s v="High"/>
    <s v="Middle"/>
    <x v="0"/>
  </r>
  <r>
    <s v="1484"/>
    <n v="45006270"/>
    <n v="37"/>
    <s v="Female"/>
    <s v="Shan"/>
    <s v="High"/>
    <s v="Middle"/>
    <x v="0"/>
  </r>
  <r>
    <s v="1485"/>
    <n v="43631276"/>
    <n v="56"/>
    <s v="Male"/>
    <s v="Yangon"/>
    <s v="High"/>
    <s v="Senior"/>
    <x v="2"/>
  </r>
  <r>
    <s v="1486"/>
    <n v="94560527"/>
    <n v="39"/>
    <s v="Female"/>
    <s v="Shan"/>
    <s v="High"/>
    <s v="Middle"/>
    <x v="0"/>
  </r>
  <r>
    <s v="1487"/>
    <n v="38141197"/>
    <n v="21"/>
    <s v="Male"/>
    <s v="Bago"/>
    <s v="High"/>
    <s v="Young"/>
    <x v="3"/>
  </r>
  <r>
    <s v="1488"/>
    <n v="27941304"/>
    <n v="30"/>
    <s v="Male"/>
    <s v="Shan"/>
    <s v="High"/>
    <s v="Young"/>
    <x v="3"/>
  </r>
  <r>
    <s v="1489"/>
    <n v="69600025"/>
    <n v="62"/>
    <s v="Female"/>
    <s v="Yangon"/>
    <s v="High"/>
    <s v="Senior"/>
    <x v="2"/>
  </r>
  <r>
    <s v="1490"/>
    <n v="28689907"/>
    <n v="59"/>
    <s v="Male"/>
    <s v="Yangon"/>
    <s v="High"/>
    <s v="Senior"/>
    <x v="2"/>
  </r>
  <r>
    <s v="1491"/>
    <n v="42778596"/>
    <n v="67"/>
    <s v="Female"/>
    <s v="Yangon"/>
    <s v="High"/>
    <s v="Senior"/>
    <x v="2"/>
  </r>
  <r>
    <s v="1492"/>
    <n v="20967156"/>
    <n v="66"/>
    <s v="Male"/>
    <s v="Yangon"/>
    <s v="High"/>
    <s v="Senior"/>
    <x v="2"/>
  </r>
  <r>
    <s v="1493"/>
    <n v="47594032"/>
    <n v="37"/>
    <s v="Female"/>
    <s v="Naypyitaw"/>
    <s v="High"/>
    <s v="Middle"/>
    <x v="0"/>
  </r>
  <r>
    <s v="1494"/>
    <n v="62449881"/>
    <n v="69"/>
    <s v="Male"/>
    <s v="Shan"/>
    <s v="High"/>
    <s v="Senior"/>
    <x v="2"/>
  </r>
  <r>
    <s v="1495"/>
    <n v="29604698"/>
    <n v="30"/>
    <s v="Male"/>
    <s v="Mandalay"/>
    <s v="High"/>
    <s v="Young"/>
    <x v="3"/>
  </r>
  <r>
    <s v="1496"/>
    <n v="77818058"/>
    <n v="34"/>
    <s v="Male"/>
    <s v="Shan"/>
    <s v="High"/>
    <s v="Middle"/>
    <x v="0"/>
  </r>
  <r>
    <s v="1497"/>
    <n v="26730589"/>
    <n v="53"/>
    <s v="Male"/>
    <s v="Naypyitaw"/>
    <s v="High"/>
    <s v="Senior"/>
    <x v="2"/>
  </r>
  <r>
    <s v="1498"/>
    <n v="24829233"/>
    <n v="50"/>
    <s v="Male"/>
    <s v="Yangon"/>
    <s v="High"/>
    <s v="Middle"/>
    <x v="0"/>
  </r>
  <r>
    <s v="1499"/>
    <n v="80757772"/>
    <n v="18"/>
    <s v="Female"/>
    <s v="Naypyitaw"/>
    <s v="High"/>
    <s v="Young"/>
    <x v="3"/>
  </r>
  <r>
    <s v="1500"/>
    <n v="79650069"/>
    <n v="32"/>
    <s v="Male"/>
    <s v="Bago"/>
    <s v="High"/>
    <s v="Middle"/>
    <x v="0"/>
  </r>
  <r>
    <s v="1501"/>
    <n v="32080035"/>
    <n v="30"/>
    <s v="Female"/>
    <s v="Bago"/>
    <s v="High"/>
    <s v="Young"/>
    <x v="3"/>
  </r>
  <r>
    <s v="1502"/>
    <n v="66552053"/>
    <n v="34"/>
    <s v="Female"/>
    <s v="Shan"/>
    <s v="High"/>
    <s v="Middle"/>
    <x v="0"/>
  </r>
  <r>
    <s v="1503"/>
    <n v="111219181"/>
    <n v="41"/>
    <s v="Female"/>
    <s v="Shan"/>
    <s v="High"/>
    <s v="Middle"/>
    <x v="0"/>
  </r>
  <r>
    <s v="1504"/>
    <n v="42174160"/>
    <n v="25"/>
    <s v="Male"/>
    <s v="Mandalay"/>
    <s v="High"/>
    <s v="Young"/>
    <x v="3"/>
  </r>
  <r>
    <s v="1505"/>
    <n v="4839400"/>
    <n v="67"/>
    <s v="Male"/>
    <s v="Mandalay"/>
    <s v="Low"/>
    <s v="Senior"/>
    <x v="5"/>
  </r>
  <r>
    <s v="1506"/>
    <n v="44716869"/>
    <n v="44"/>
    <s v="Male"/>
    <s v="Bago"/>
    <s v="High"/>
    <s v="Middle"/>
    <x v="0"/>
  </r>
  <r>
    <s v="1507"/>
    <n v="15268970"/>
    <n v="62"/>
    <s v="Female"/>
    <s v="Yangon"/>
    <s v="High"/>
    <s v="Senior"/>
    <x v="2"/>
  </r>
  <r>
    <s v="1508"/>
    <n v="78395864"/>
    <n v="40"/>
    <s v="Male"/>
    <s v="Naypyitaw"/>
    <s v="High"/>
    <s v="Middle"/>
    <x v="0"/>
  </r>
  <r>
    <s v="1509"/>
    <n v="37616514"/>
    <n v="63"/>
    <s v="Male"/>
    <s v="Mandalay"/>
    <s v="High"/>
    <s v="Senior"/>
    <x v="2"/>
  </r>
  <r>
    <s v="1510"/>
    <n v="17749544"/>
    <n v="25"/>
    <s v="Female"/>
    <s v="Mandalay"/>
    <s v="High"/>
    <s v="Young"/>
    <x v="3"/>
  </r>
  <r>
    <s v="1511"/>
    <n v="135797444"/>
    <n v="25"/>
    <s v="Female"/>
    <s v="Yangon"/>
    <s v="High"/>
    <s v="Young"/>
    <x v="3"/>
  </r>
  <r>
    <s v="1512"/>
    <n v="21446004"/>
    <n v="43"/>
    <s v="Female"/>
    <s v="Yangon"/>
    <s v="High"/>
    <s v="Middle"/>
    <x v="0"/>
  </r>
  <r>
    <s v="1513"/>
    <n v="50511170"/>
    <n v="64"/>
    <s v="Female"/>
    <s v="Shan"/>
    <s v="High"/>
    <s v="Senior"/>
    <x v="2"/>
  </r>
  <r>
    <s v="1514"/>
    <n v="18171531"/>
    <n v="30"/>
    <s v="Female"/>
    <s v="Naypyitaw"/>
    <s v="High"/>
    <s v="Young"/>
    <x v="3"/>
  </r>
  <r>
    <s v="1515"/>
    <n v="22964811"/>
    <n v="56"/>
    <s v="Female"/>
    <s v="Yangon"/>
    <s v="High"/>
    <s v="Senior"/>
    <x v="2"/>
  </r>
  <r>
    <s v="1516"/>
    <n v="19452724"/>
    <n v="54"/>
    <s v="Male"/>
    <s v="Mandalay"/>
    <s v="High"/>
    <s v="Senior"/>
    <x v="2"/>
  </r>
  <r>
    <s v="1517"/>
    <n v="92431394"/>
    <n v="66"/>
    <s v="Female"/>
    <s v="Mandalay"/>
    <s v="High"/>
    <s v="Senior"/>
    <x v="2"/>
  </r>
  <r>
    <s v="1518"/>
    <n v="93874129"/>
    <n v="45"/>
    <s v="Male"/>
    <s v="Bago"/>
    <s v="High"/>
    <s v="Middle"/>
    <x v="0"/>
  </r>
  <r>
    <s v="1519"/>
    <n v="45698220"/>
    <n v="42"/>
    <s v="Male"/>
    <s v="Yangon"/>
    <s v="High"/>
    <s v="Middle"/>
    <x v="0"/>
  </r>
  <r>
    <s v="1520"/>
    <n v="104081853"/>
    <n v="33"/>
    <s v="Male"/>
    <s v="Shan"/>
    <s v="High"/>
    <s v="Middle"/>
    <x v="0"/>
  </r>
  <r>
    <s v="1521"/>
    <n v="3387093"/>
    <n v="19"/>
    <s v="Female"/>
    <s v="Naypyitaw"/>
    <s v="Low"/>
    <s v="Young"/>
    <x v="7"/>
  </r>
  <r>
    <s v="1522"/>
    <n v="1117481"/>
    <n v="35"/>
    <s v="Male"/>
    <s v="Shan"/>
    <s v="Low"/>
    <s v="Middle"/>
    <x v="8"/>
  </r>
  <r>
    <s v="1523"/>
    <n v="34922649"/>
    <n v="34"/>
    <s v="Female"/>
    <s v="Mandalay"/>
    <s v="High"/>
    <s v="Middle"/>
    <x v="0"/>
  </r>
  <r>
    <s v="1524"/>
    <n v="66500713"/>
    <n v="47"/>
    <s v="Female"/>
    <s v="Shan"/>
    <s v="High"/>
    <s v="Middle"/>
    <x v="0"/>
  </r>
  <r>
    <s v="1525"/>
    <n v="17683780"/>
    <n v="56"/>
    <s v="Male"/>
    <s v="Mandalay"/>
    <s v="High"/>
    <s v="Senior"/>
    <x v="2"/>
  </r>
  <r>
    <s v="1526"/>
    <n v="20796165"/>
    <n v="30"/>
    <s v="Female"/>
    <s v="Mandalay"/>
    <s v="High"/>
    <s v="Young"/>
    <x v="3"/>
  </r>
  <r>
    <s v="1527"/>
    <n v="99357133"/>
    <n v="49"/>
    <s v="Male"/>
    <s v="Mandalay"/>
    <s v="High"/>
    <s v="Middle"/>
    <x v="0"/>
  </r>
  <r>
    <s v="1528"/>
    <n v="75808285"/>
    <n v="67"/>
    <s v="Male"/>
    <s v="Mandalay"/>
    <s v="High"/>
    <s v="Senior"/>
    <x v="2"/>
  </r>
  <r>
    <s v="1529"/>
    <n v="32689259"/>
    <n v="46"/>
    <s v="Female"/>
    <s v="Mandalay"/>
    <s v="High"/>
    <s v="Middle"/>
    <x v="0"/>
  </r>
  <r>
    <s v="1530"/>
    <n v="36562488"/>
    <n v="63"/>
    <s v="Male"/>
    <s v="Bago"/>
    <s v="High"/>
    <s v="Senior"/>
    <x v="2"/>
  </r>
  <r>
    <s v="1531"/>
    <n v="23170172"/>
    <n v="47"/>
    <s v="Male"/>
    <s v="Shan"/>
    <s v="High"/>
    <s v="Middle"/>
    <x v="0"/>
  </r>
  <r>
    <s v="1532"/>
    <n v="47333066"/>
    <n v="35"/>
    <s v="Male"/>
    <s v="Bago"/>
    <s v="High"/>
    <s v="Middle"/>
    <x v="0"/>
  </r>
  <r>
    <s v="1533"/>
    <n v="85012542"/>
    <n v="30"/>
    <s v="Female"/>
    <s v="Bago"/>
    <s v="High"/>
    <s v="Young"/>
    <x v="3"/>
  </r>
  <r>
    <s v="1534"/>
    <n v="104188151"/>
    <n v="60"/>
    <s v="Male"/>
    <s v="Yangon"/>
    <s v="High"/>
    <s v="Senior"/>
    <x v="2"/>
  </r>
  <r>
    <s v="1535"/>
    <n v="30261753"/>
    <n v="38"/>
    <s v="Female"/>
    <s v="Yangon"/>
    <s v="High"/>
    <s v="Middle"/>
    <x v="0"/>
  </r>
  <r>
    <s v="1536"/>
    <n v="32245403"/>
    <n v="47"/>
    <s v="Female"/>
    <s v="Yangon"/>
    <s v="High"/>
    <s v="Middle"/>
    <x v="0"/>
  </r>
  <r>
    <s v="1537"/>
    <n v="36033339"/>
    <n v="38"/>
    <s v="Male"/>
    <s v="Naypyitaw"/>
    <s v="High"/>
    <s v="Middle"/>
    <x v="0"/>
  </r>
  <r>
    <s v="1538"/>
    <n v="38528765"/>
    <n v="65"/>
    <s v="Male"/>
    <s v="Yangon"/>
    <s v="High"/>
    <s v="Senior"/>
    <x v="2"/>
  </r>
  <r>
    <s v="1539"/>
    <n v="29089655"/>
    <n v="34"/>
    <s v="Female"/>
    <s v="Shan"/>
    <s v="High"/>
    <s v="Middle"/>
    <x v="0"/>
  </r>
  <r>
    <s v="1540"/>
    <n v="59393620"/>
    <n v="57"/>
    <s v="Female"/>
    <s v="Bago"/>
    <s v="High"/>
    <s v="Senior"/>
    <x v="2"/>
  </r>
  <r>
    <s v="1541"/>
    <n v="8243982"/>
    <n v="36"/>
    <s v="Male"/>
    <s v="Shan"/>
    <s v="Medium"/>
    <s v="Middle"/>
    <x v="4"/>
  </r>
  <r>
    <s v="1542"/>
    <n v="52227240"/>
    <n v="69"/>
    <s v="Male"/>
    <s v="Yangon"/>
    <s v="High"/>
    <s v="Senior"/>
    <x v="2"/>
  </r>
  <r>
    <s v="1543"/>
    <n v="126878790"/>
    <n v="32"/>
    <s v="Female"/>
    <s v="Naypyitaw"/>
    <s v="High"/>
    <s v="Middle"/>
    <x v="0"/>
  </r>
  <r>
    <s v="1544"/>
    <n v="42466372"/>
    <n v="26"/>
    <s v="Female"/>
    <s v="Naypyitaw"/>
    <s v="High"/>
    <s v="Young"/>
    <x v="3"/>
  </r>
  <r>
    <s v="1545"/>
    <n v="57932478"/>
    <n v="69"/>
    <s v="Female"/>
    <s v="Bago"/>
    <s v="High"/>
    <s v="Senior"/>
    <x v="2"/>
  </r>
  <r>
    <s v="1546"/>
    <n v="30209327"/>
    <n v="27"/>
    <s v="Female"/>
    <s v="Shan"/>
    <s v="High"/>
    <s v="Young"/>
    <x v="3"/>
  </r>
  <r>
    <s v="1547"/>
    <n v="19484838"/>
    <n v="61"/>
    <s v="Female"/>
    <s v="Mandalay"/>
    <s v="High"/>
    <s v="Senior"/>
    <x v="2"/>
  </r>
  <r>
    <s v="1548"/>
    <n v="24168299"/>
    <n v="48"/>
    <s v="Male"/>
    <s v="Shan"/>
    <s v="High"/>
    <s v="Middle"/>
    <x v="0"/>
  </r>
  <r>
    <s v="1549"/>
    <n v="35102379"/>
    <n v="40"/>
    <s v="Female"/>
    <s v="Yangon"/>
    <s v="High"/>
    <s v="Middle"/>
    <x v="0"/>
  </r>
  <r>
    <s v="1550"/>
    <n v="42698472"/>
    <n v="69"/>
    <s v="Female"/>
    <s v="Mandalay"/>
    <s v="High"/>
    <s v="Senior"/>
    <x v="2"/>
  </r>
  <r>
    <s v="1551"/>
    <n v="29122580"/>
    <n v="47"/>
    <s v="Male"/>
    <s v="Naypyitaw"/>
    <s v="High"/>
    <s v="Middle"/>
    <x v="0"/>
  </r>
  <r>
    <s v="1552"/>
    <n v="25155715"/>
    <n v="50"/>
    <s v="Male"/>
    <s v="Bago"/>
    <s v="High"/>
    <s v="Middle"/>
    <x v="0"/>
  </r>
  <r>
    <s v="1553"/>
    <n v="6572652"/>
    <n v="69"/>
    <s v="Female"/>
    <s v="Bago"/>
    <s v="Medium"/>
    <s v="Senior"/>
    <x v="1"/>
  </r>
  <r>
    <s v="1554"/>
    <n v="23483686"/>
    <n v="26"/>
    <s v="Female"/>
    <s v="Naypyitaw"/>
    <s v="High"/>
    <s v="Young"/>
    <x v="3"/>
  </r>
  <r>
    <s v="1555"/>
    <n v="18375555"/>
    <n v="64"/>
    <s v="Male"/>
    <s v="Yangon"/>
    <s v="High"/>
    <s v="Senior"/>
    <x v="2"/>
  </r>
  <r>
    <s v="1556"/>
    <n v="30333152"/>
    <n v="18"/>
    <s v="Female"/>
    <s v="Naypyitaw"/>
    <s v="High"/>
    <s v="Young"/>
    <x v="3"/>
  </r>
  <r>
    <s v="1557"/>
    <n v="34330728"/>
    <n v="61"/>
    <s v="Female"/>
    <s v="Yangon"/>
    <s v="High"/>
    <s v="Senior"/>
    <x v="2"/>
  </r>
  <r>
    <s v="1558"/>
    <n v="479039"/>
    <n v="52"/>
    <s v="Male"/>
    <s v="Mandalay"/>
    <s v="Low"/>
    <s v="Senior"/>
    <x v="5"/>
  </r>
  <r>
    <s v="1559"/>
    <n v="49787153"/>
    <n v="28"/>
    <s v="Female"/>
    <s v="Naypyitaw"/>
    <s v="High"/>
    <s v="Young"/>
    <x v="3"/>
  </r>
  <r>
    <s v="1560"/>
    <n v="42595479"/>
    <n v="51"/>
    <s v="Male"/>
    <s v="Yangon"/>
    <s v="High"/>
    <s v="Senior"/>
    <x v="2"/>
  </r>
  <r>
    <s v="1561"/>
    <n v="69968552"/>
    <n v="33"/>
    <s v="Male"/>
    <s v="Mandalay"/>
    <s v="High"/>
    <s v="Middle"/>
    <x v="0"/>
  </r>
  <r>
    <s v="1562"/>
    <n v="64070186"/>
    <n v="26"/>
    <s v="Male"/>
    <s v="Naypyitaw"/>
    <s v="High"/>
    <s v="Young"/>
    <x v="3"/>
  </r>
  <r>
    <s v="1563"/>
    <n v="13821794"/>
    <n v="49"/>
    <s v="Male"/>
    <s v="Bago"/>
    <s v="Medium"/>
    <s v="Middle"/>
    <x v="4"/>
  </r>
  <r>
    <s v="1564"/>
    <n v="112130629"/>
    <n v="32"/>
    <s v="Female"/>
    <s v="Naypyitaw"/>
    <s v="High"/>
    <s v="Middle"/>
    <x v="0"/>
  </r>
  <r>
    <s v="1565"/>
    <n v="89120603"/>
    <n v="29"/>
    <s v="Male"/>
    <s v="Shan"/>
    <s v="High"/>
    <s v="Young"/>
    <x v="3"/>
  </r>
  <r>
    <s v="1566"/>
    <n v="37774748"/>
    <n v="50"/>
    <s v="Female"/>
    <s v="Naypyitaw"/>
    <s v="High"/>
    <s v="Middle"/>
    <x v="0"/>
  </r>
  <r>
    <s v="1567"/>
    <n v="25156359"/>
    <n v="62"/>
    <s v="Female"/>
    <s v="Shan"/>
    <s v="High"/>
    <s v="Senior"/>
    <x v="2"/>
  </r>
  <r>
    <s v="1568"/>
    <n v="22538280"/>
    <n v="31"/>
    <s v="Female"/>
    <s v="Mandalay"/>
    <s v="High"/>
    <s v="Middle"/>
    <x v="0"/>
  </r>
  <r>
    <s v="1569"/>
    <n v="67628857"/>
    <n v="25"/>
    <s v="Female"/>
    <s v="Naypyitaw"/>
    <s v="High"/>
    <s v="Young"/>
    <x v="3"/>
  </r>
  <r>
    <s v="1570"/>
    <n v="44477043"/>
    <n v="25"/>
    <s v="Female"/>
    <s v="Mandalay"/>
    <s v="High"/>
    <s v="Young"/>
    <x v="3"/>
  </r>
  <r>
    <s v="1571"/>
    <n v="107298509"/>
    <n v="44"/>
    <s v="Male"/>
    <s v="Mandalay"/>
    <s v="High"/>
    <s v="Middle"/>
    <x v="0"/>
  </r>
  <r>
    <s v="1572"/>
    <n v="27182984"/>
    <n v="29"/>
    <s v="Male"/>
    <s v="Yangon"/>
    <s v="High"/>
    <s v="Young"/>
    <x v="3"/>
  </r>
  <r>
    <s v="1573"/>
    <n v="66290819"/>
    <n v="18"/>
    <s v="Male"/>
    <s v="Mandalay"/>
    <s v="High"/>
    <s v="Young"/>
    <x v="3"/>
  </r>
  <r>
    <s v="1574"/>
    <n v="35890315"/>
    <n v="60"/>
    <s v="Male"/>
    <s v="Mandalay"/>
    <s v="High"/>
    <s v="Senior"/>
    <x v="2"/>
  </r>
  <r>
    <s v="1575"/>
    <n v="45458287"/>
    <n v="57"/>
    <s v="Female"/>
    <s v="Naypyitaw"/>
    <s v="High"/>
    <s v="Senior"/>
    <x v="2"/>
  </r>
  <r>
    <s v="1576"/>
    <n v="23508056"/>
    <n v="59"/>
    <s v="Male"/>
    <s v="Naypyitaw"/>
    <s v="High"/>
    <s v="Senior"/>
    <x v="2"/>
  </r>
  <r>
    <s v="1577"/>
    <n v="14893752"/>
    <n v="68"/>
    <s v="Female"/>
    <s v="Bago"/>
    <s v="Medium"/>
    <s v="Senior"/>
    <x v="1"/>
  </r>
  <r>
    <s v="1578"/>
    <n v="11877571"/>
    <n v="28"/>
    <s v="Female"/>
    <s v="Yangon"/>
    <s v="Medium"/>
    <s v="Young"/>
    <x v="6"/>
  </r>
  <r>
    <s v="1579"/>
    <n v="844748"/>
    <n v="56"/>
    <s v="Male"/>
    <s v="Mandalay"/>
    <s v="Low"/>
    <s v="Senior"/>
    <x v="5"/>
  </r>
  <r>
    <s v="1580"/>
    <n v="72999836"/>
    <n v="60"/>
    <s v="Male"/>
    <s v="Yangon"/>
    <s v="High"/>
    <s v="Senior"/>
    <x v="2"/>
  </r>
  <r>
    <s v="1581"/>
    <n v="47150087"/>
    <n v="48"/>
    <s v="Male"/>
    <s v="Shan"/>
    <s v="High"/>
    <s v="Middle"/>
    <x v="0"/>
  </r>
  <r>
    <s v="1582"/>
    <n v="43495708"/>
    <n v="34"/>
    <s v="Male"/>
    <s v="Mandalay"/>
    <s v="High"/>
    <s v="Middle"/>
    <x v="0"/>
  </r>
  <r>
    <s v="1583"/>
    <n v="58458564"/>
    <n v="50"/>
    <s v="Female"/>
    <s v="Yangon"/>
    <s v="High"/>
    <s v="Middle"/>
    <x v="0"/>
  </r>
  <r>
    <s v="1584"/>
    <n v="42599758"/>
    <n v="49"/>
    <s v="Female"/>
    <s v="Bago"/>
    <s v="High"/>
    <s v="Middle"/>
    <x v="0"/>
  </r>
  <r>
    <s v="1585"/>
    <n v="48357587"/>
    <n v="46"/>
    <s v="Male"/>
    <s v="Bago"/>
    <s v="High"/>
    <s v="Middle"/>
    <x v="0"/>
  </r>
  <r>
    <s v="1586"/>
    <n v="39678725"/>
    <n v="38"/>
    <s v="Female"/>
    <s v="Mandalay"/>
    <s v="High"/>
    <s v="Middle"/>
    <x v="0"/>
  </r>
  <r>
    <s v="1587"/>
    <n v="72128807"/>
    <n v="38"/>
    <s v="Female"/>
    <s v="Shan"/>
    <s v="High"/>
    <s v="Middle"/>
    <x v="0"/>
  </r>
  <r>
    <s v="1588"/>
    <n v="32582872"/>
    <n v="57"/>
    <s v="Female"/>
    <s v="Bago"/>
    <s v="High"/>
    <s v="Senior"/>
    <x v="2"/>
  </r>
  <r>
    <s v="1589"/>
    <n v="41929614"/>
    <n v="40"/>
    <s v="Male"/>
    <s v="Bago"/>
    <s v="High"/>
    <s v="Middle"/>
    <x v="0"/>
  </r>
  <r>
    <s v="1590"/>
    <n v="66384801"/>
    <n v="23"/>
    <s v="Female"/>
    <s v="Shan"/>
    <s v="High"/>
    <s v="Young"/>
    <x v="3"/>
  </r>
  <r>
    <s v="1591"/>
    <n v="108809343"/>
    <n v="39"/>
    <s v="Male"/>
    <s v="Yangon"/>
    <s v="High"/>
    <s v="Middle"/>
    <x v="0"/>
  </r>
  <r>
    <s v="1592"/>
    <n v="124168831"/>
    <n v="67"/>
    <s v="Male"/>
    <s v="Bago"/>
    <s v="High"/>
    <s v="Senior"/>
    <x v="2"/>
  </r>
  <r>
    <s v="1593"/>
    <n v="42508950"/>
    <n v="55"/>
    <s v="Female"/>
    <s v="Naypyitaw"/>
    <s v="High"/>
    <s v="Senior"/>
    <x v="2"/>
  </r>
  <r>
    <s v="1594"/>
    <n v="125388206"/>
    <n v="54"/>
    <s v="Female"/>
    <s v="Bago"/>
    <s v="High"/>
    <s v="Senior"/>
    <x v="2"/>
  </r>
  <r>
    <s v="1595"/>
    <n v="2692316"/>
    <n v="62"/>
    <s v="Male"/>
    <s v="Yangon"/>
    <s v="Low"/>
    <s v="Senior"/>
    <x v="5"/>
  </r>
  <r>
    <s v="1596"/>
    <n v="49797913"/>
    <n v="68"/>
    <s v="Female"/>
    <s v="Yangon"/>
    <s v="High"/>
    <s v="Senior"/>
    <x v="2"/>
  </r>
  <r>
    <s v="1597"/>
    <n v="122552486"/>
    <n v="25"/>
    <s v="Female"/>
    <s v="Mandalay"/>
    <s v="High"/>
    <s v="Young"/>
    <x v="3"/>
  </r>
  <r>
    <s v="1598"/>
    <n v="39093189"/>
    <n v="58"/>
    <s v="Male"/>
    <s v="Naypyitaw"/>
    <s v="High"/>
    <s v="Senior"/>
    <x v="2"/>
  </r>
  <r>
    <s v="1599"/>
    <n v="119399983"/>
    <n v="66"/>
    <s v="Male"/>
    <s v="Yangon"/>
    <s v="High"/>
    <s v="Senior"/>
    <x v="2"/>
  </r>
  <r>
    <s v="1600"/>
    <n v="28188529"/>
    <n v="52"/>
    <s v="Male"/>
    <s v="Shan"/>
    <s v="High"/>
    <s v="Senior"/>
    <x v="2"/>
  </r>
  <r>
    <s v="1601"/>
    <n v="36319181"/>
    <n v="68"/>
    <s v="Male"/>
    <s v="Naypyitaw"/>
    <s v="High"/>
    <s v="Senior"/>
    <x v="2"/>
  </r>
  <r>
    <s v="1602"/>
    <n v="111598631"/>
    <n v="28"/>
    <s v="Female"/>
    <s v="Naypyitaw"/>
    <s v="High"/>
    <s v="Young"/>
    <x v="3"/>
  </r>
  <r>
    <s v="1603"/>
    <n v="19799205"/>
    <n v="41"/>
    <s v="Female"/>
    <s v="Shan"/>
    <s v="High"/>
    <s v="Middle"/>
    <x v="0"/>
  </r>
  <r>
    <s v="1604"/>
    <n v="91146195"/>
    <n v="66"/>
    <s v="Male"/>
    <s v="Bago"/>
    <s v="High"/>
    <s v="Senior"/>
    <x v="2"/>
  </r>
  <r>
    <s v="1605"/>
    <n v="13431690"/>
    <n v="38"/>
    <s v="Male"/>
    <s v="Shan"/>
    <s v="Medium"/>
    <s v="Middle"/>
    <x v="4"/>
  </r>
  <r>
    <s v="1606"/>
    <n v="10725643"/>
    <n v="68"/>
    <s v="Male"/>
    <s v="Shan"/>
    <s v="Medium"/>
    <s v="Senior"/>
    <x v="1"/>
  </r>
  <r>
    <s v="1607"/>
    <n v="95608507"/>
    <n v="19"/>
    <s v="Female"/>
    <s v="Bago"/>
    <s v="High"/>
    <s v="Young"/>
    <x v="3"/>
  </r>
  <r>
    <s v="1608"/>
    <n v="48596648"/>
    <n v="57"/>
    <s v="Male"/>
    <s v="Bago"/>
    <s v="High"/>
    <s v="Senior"/>
    <x v="2"/>
  </r>
  <r>
    <s v="1609"/>
    <n v="77471403"/>
    <n v="36"/>
    <s v="Female"/>
    <s v="Bago"/>
    <s v="High"/>
    <s v="Middle"/>
    <x v="0"/>
  </r>
  <r>
    <s v="1610"/>
    <n v="90241170"/>
    <n v="56"/>
    <s v="Male"/>
    <s v="Bago"/>
    <s v="High"/>
    <s v="Senior"/>
    <x v="2"/>
  </r>
  <r>
    <s v="1611"/>
    <n v="83906565"/>
    <n v="45"/>
    <s v="Male"/>
    <s v="Bago"/>
    <s v="High"/>
    <s v="Middle"/>
    <x v="0"/>
  </r>
  <r>
    <s v="1612"/>
    <n v="60134133"/>
    <n v="34"/>
    <s v="Male"/>
    <s v="Shan"/>
    <s v="High"/>
    <s v="Middle"/>
    <x v="0"/>
  </r>
  <r>
    <s v="1613"/>
    <n v="1678315"/>
    <n v="23"/>
    <s v="Female"/>
    <s v="Mandalay"/>
    <s v="Low"/>
    <s v="Young"/>
    <x v="7"/>
  </r>
  <r>
    <s v="1614"/>
    <n v="84484516"/>
    <n v="36"/>
    <s v="Female"/>
    <s v="Mandalay"/>
    <s v="High"/>
    <s v="Middle"/>
    <x v="0"/>
  </r>
  <r>
    <s v="1615"/>
    <n v="103470462"/>
    <n v="55"/>
    <s v="Female"/>
    <s v="Yangon"/>
    <s v="High"/>
    <s v="Senior"/>
    <x v="2"/>
  </r>
  <r>
    <s v="1616"/>
    <n v="5540107"/>
    <n v="45"/>
    <s v="Male"/>
    <s v="Mandalay"/>
    <s v="Medium"/>
    <s v="Middle"/>
    <x v="4"/>
  </r>
  <r>
    <s v="1617"/>
    <n v="104603144"/>
    <n v="19"/>
    <s v="Female"/>
    <s v="Mandalay"/>
    <s v="High"/>
    <s v="Young"/>
    <x v="3"/>
  </r>
  <r>
    <s v="1618"/>
    <n v="103479483"/>
    <n v="55"/>
    <s v="Female"/>
    <s v="Shan"/>
    <s v="High"/>
    <s v="Senior"/>
    <x v="2"/>
  </r>
  <r>
    <s v="1619"/>
    <n v="44934494"/>
    <n v="54"/>
    <s v="Male"/>
    <s v="Bago"/>
    <s v="High"/>
    <s v="Senior"/>
    <x v="2"/>
  </r>
  <r>
    <s v="1620"/>
    <n v="77767838"/>
    <n v="68"/>
    <s v="Male"/>
    <s v="Bago"/>
    <s v="High"/>
    <s v="Senior"/>
    <x v="2"/>
  </r>
  <r>
    <s v="1621"/>
    <n v="23384876"/>
    <n v="69"/>
    <s v="Female"/>
    <s v="Shan"/>
    <s v="High"/>
    <s v="Senior"/>
    <x v="2"/>
  </r>
  <r>
    <s v="1622"/>
    <n v="80180912"/>
    <n v="21"/>
    <s v="Female"/>
    <s v="Mandalay"/>
    <s v="High"/>
    <s v="Young"/>
    <x v="3"/>
  </r>
  <r>
    <s v="1623"/>
    <n v="54203591"/>
    <n v="39"/>
    <s v="Female"/>
    <s v="Shan"/>
    <s v="High"/>
    <s v="Middle"/>
    <x v="0"/>
  </r>
  <r>
    <s v="1624"/>
    <n v="44554950"/>
    <n v="43"/>
    <s v="Female"/>
    <s v="Yangon"/>
    <s v="High"/>
    <s v="Middle"/>
    <x v="0"/>
  </r>
  <r>
    <s v="1625"/>
    <n v="524528"/>
    <n v="66"/>
    <s v="Male"/>
    <s v="Bago"/>
    <s v="Low"/>
    <s v="Senior"/>
    <x v="5"/>
  </r>
  <r>
    <s v="1626"/>
    <n v="58149965"/>
    <n v="60"/>
    <s v="Male"/>
    <s v="Naypyitaw"/>
    <s v="High"/>
    <s v="Senior"/>
    <x v="2"/>
  </r>
  <r>
    <s v="1627"/>
    <n v="86389224"/>
    <n v="53"/>
    <s v="Male"/>
    <s v="Yangon"/>
    <s v="High"/>
    <s v="Senior"/>
    <x v="2"/>
  </r>
  <r>
    <s v="1628"/>
    <n v="71484175"/>
    <n v="30"/>
    <s v="Female"/>
    <s v="Yangon"/>
    <s v="High"/>
    <s v="Young"/>
    <x v="3"/>
  </r>
  <r>
    <s v="1629"/>
    <n v="38919913"/>
    <n v="69"/>
    <s v="Female"/>
    <s v="Shan"/>
    <s v="High"/>
    <s v="Senior"/>
    <x v="2"/>
  </r>
  <r>
    <s v="1630"/>
    <n v="22346558"/>
    <n v="49"/>
    <s v="Male"/>
    <s v="Mandalay"/>
    <s v="High"/>
    <s v="Middle"/>
    <x v="0"/>
  </r>
  <r>
    <s v="1631"/>
    <n v="18650271"/>
    <n v="34"/>
    <s v="Male"/>
    <s v="Bago"/>
    <s v="High"/>
    <s v="Middle"/>
    <x v="0"/>
  </r>
  <r>
    <s v="1632"/>
    <n v="64805252"/>
    <n v="58"/>
    <s v="Female"/>
    <s v="Naypyitaw"/>
    <s v="High"/>
    <s v="Senior"/>
    <x v="2"/>
  </r>
  <r>
    <s v="1633"/>
    <n v="88637535"/>
    <n v="53"/>
    <s v="Female"/>
    <s v="Yangon"/>
    <s v="High"/>
    <s v="Senior"/>
    <x v="2"/>
  </r>
  <r>
    <s v="1634"/>
    <n v="87706852"/>
    <n v="63"/>
    <s v="Male"/>
    <s v="Naypyitaw"/>
    <s v="High"/>
    <s v="Senior"/>
    <x v="2"/>
  </r>
  <r>
    <s v="1635"/>
    <n v="44460520"/>
    <n v="36"/>
    <s v="Male"/>
    <s v="Mandalay"/>
    <s v="High"/>
    <s v="Middle"/>
    <x v="0"/>
  </r>
  <r>
    <s v="1636"/>
    <n v="43528295"/>
    <n v="52"/>
    <s v="Male"/>
    <s v="Mandalay"/>
    <s v="High"/>
    <s v="Senior"/>
    <x v="2"/>
  </r>
  <r>
    <s v="1637"/>
    <n v="49064527"/>
    <n v="63"/>
    <s v="Female"/>
    <s v="Naypyitaw"/>
    <s v="High"/>
    <s v="Senior"/>
    <x v="2"/>
  </r>
  <r>
    <s v="1638"/>
    <n v="7183610"/>
    <n v="57"/>
    <s v="Female"/>
    <s v="Bago"/>
    <s v="Medium"/>
    <s v="Senior"/>
    <x v="1"/>
  </r>
  <r>
    <s v="1639"/>
    <n v="45933241"/>
    <n v="45"/>
    <s v="Female"/>
    <s v="Mandalay"/>
    <s v="High"/>
    <s v="Middle"/>
    <x v="0"/>
  </r>
  <r>
    <s v="1640"/>
    <n v="93218417"/>
    <n v="18"/>
    <s v="Female"/>
    <s v="Naypyitaw"/>
    <s v="High"/>
    <s v="Young"/>
    <x v="3"/>
  </r>
  <r>
    <s v="1641"/>
    <n v="2001740"/>
    <n v="59"/>
    <s v="Female"/>
    <s v="Yangon"/>
    <s v="Low"/>
    <s v="Senior"/>
    <x v="5"/>
  </r>
  <r>
    <s v="1642"/>
    <n v="39302825"/>
    <n v="35"/>
    <s v="Female"/>
    <s v="Naypyitaw"/>
    <s v="High"/>
    <s v="Middle"/>
    <x v="0"/>
  </r>
  <r>
    <s v="1643"/>
    <n v="79197483"/>
    <n v="65"/>
    <s v="Male"/>
    <s v="Naypyitaw"/>
    <s v="High"/>
    <s v="Senior"/>
    <x v="2"/>
  </r>
  <r>
    <s v="1644"/>
    <n v="31073687"/>
    <n v="57"/>
    <s v="Male"/>
    <s v="Shan"/>
    <s v="High"/>
    <s v="Senior"/>
    <x v="2"/>
  </r>
  <r>
    <s v="1645"/>
    <n v="70365417"/>
    <n v="50"/>
    <s v="Female"/>
    <s v="Mandalay"/>
    <s v="High"/>
    <s v="Middle"/>
    <x v="0"/>
  </r>
  <r>
    <s v="1646"/>
    <n v="136672766"/>
    <n v="29"/>
    <s v="Male"/>
    <s v="Bago"/>
    <s v="High"/>
    <s v="Young"/>
    <x v="3"/>
  </r>
  <r>
    <s v="1647"/>
    <n v="7973491"/>
    <n v="25"/>
    <s v="Female"/>
    <s v="Bago"/>
    <s v="Medium"/>
    <s v="Young"/>
    <x v="6"/>
  </r>
  <r>
    <s v="1648"/>
    <n v="18417940"/>
    <n v="41"/>
    <s v="Male"/>
    <s v="Shan"/>
    <s v="High"/>
    <s v="Middle"/>
    <x v="0"/>
  </r>
  <r>
    <s v="1649"/>
    <n v="52580863"/>
    <n v="33"/>
    <s v="Female"/>
    <s v="Bago"/>
    <s v="High"/>
    <s v="Middle"/>
    <x v="0"/>
  </r>
  <r>
    <s v="1650"/>
    <n v="99459504"/>
    <n v="67"/>
    <s v="Male"/>
    <s v="Naypyitaw"/>
    <s v="High"/>
    <s v="Senior"/>
    <x v="2"/>
  </r>
  <r>
    <s v="1651"/>
    <n v="87882331"/>
    <n v="21"/>
    <s v="Male"/>
    <s v="Shan"/>
    <s v="High"/>
    <s v="Young"/>
    <x v="3"/>
  </r>
  <r>
    <s v="1652"/>
    <n v="6860403"/>
    <n v="55"/>
    <s v="Female"/>
    <s v="Yangon"/>
    <s v="Medium"/>
    <s v="Senior"/>
    <x v="1"/>
  </r>
  <r>
    <s v="1653"/>
    <n v="89084997"/>
    <n v="61"/>
    <s v="Female"/>
    <s v="Mandalay"/>
    <s v="High"/>
    <s v="Senior"/>
    <x v="2"/>
  </r>
  <r>
    <s v="1654"/>
    <n v="42934612"/>
    <n v="44"/>
    <s v="Male"/>
    <s v="Mandalay"/>
    <s v="High"/>
    <s v="Middle"/>
    <x v="0"/>
  </r>
  <r>
    <s v="1655"/>
    <n v="77866930"/>
    <n v="26"/>
    <s v="Male"/>
    <s v="Mandalay"/>
    <s v="High"/>
    <s v="Young"/>
    <x v="3"/>
  </r>
  <r>
    <s v="1656"/>
    <n v="58937670"/>
    <n v="64"/>
    <s v="Female"/>
    <s v="Naypyitaw"/>
    <s v="High"/>
    <s v="Senior"/>
    <x v="2"/>
  </r>
  <r>
    <s v="1657"/>
    <n v="34820371"/>
    <n v="33"/>
    <s v="Male"/>
    <s v="Yangon"/>
    <s v="High"/>
    <s v="Middle"/>
    <x v="0"/>
  </r>
  <r>
    <s v="1658"/>
    <n v="83607540"/>
    <n v="29"/>
    <s v="Female"/>
    <s v="Shan"/>
    <s v="High"/>
    <s v="Young"/>
    <x v="3"/>
  </r>
  <r>
    <s v="1659"/>
    <n v="48879017"/>
    <n v="48"/>
    <s v="Female"/>
    <s v="Shan"/>
    <s v="High"/>
    <s v="Middle"/>
    <x v="0"/>
  </r>
  <r>
    <s v="1660"/>
    <n v="64402358"/>
    <n v="41"/>
    <s v="Male"/>
    <s v="Mandalay"/>
    <s v="High"/>
    <s v="Middle"/>
    <x v="0"/>
  </r>
  <r>
    <s v="1661"/>
    <n v="64913003"/>
    <n v="31"/>
    <s v="Female"/>
    <s v="Yangon"/>
    <s v="High"/>
    <s v="Middle"/>
    <x v="0"/>
  </r>
  <r>
    <s v="1662"/>
    <n v="40926435"/>
    <n v="62"/>
    <s v="Male"/>
    <s v="Yangon"/>
    <s v="High"/>
    <s v="Senior"/>
    <x v="2"/>
  </r>
  <r>
    <s v="1663"/>
    <n v="15120740"/>
    <n v="42"/>
    <s v="Male"/>
    <s v="Yangon"/>
    <s v="High"/>
    <s v="Middle"/>
    <x v="0"/>
  </r>
  <r>
    <s v="1664"/>
    <n v="5502326"/>
    <n v="51"/>
    <s v="Female"/>
    <s v="Bago"/>
    <s v="Medium"/>
    <s v="Senior"/>
    <x v="1"/>
  </r>
  <r>
    <s v="1665"/>
    <n v="32801670"/>
    <n v="20"/>
    <s v="Male"/>
    <s v="Bago"/>
    <s v="High"/>
    <s v="Young"/>
    <x v="3"/>
  </r>
  <r>
    <s v="1666"/>
    <n v="42503867"/>
    <n v="41"/>
    <s v="Female"/>
    <s v="Mandalay"/>
    <s v="High"/>
    <s v="Middle"/>
    <x v="0"/>
  </r>
  <r>
    <s v="1667"/>
    <n v="49640978"/>
    <n v="59"/>
    <s v="Female"/>
    <s v="Yangon"/>
    <s v="High"/>
    <s v="Senior"/>
    <x v="2"/>
  </r>
  <r>
    <s v="1668"/>
    <n v="59294873"/>
    <n v="26"/>
    <s v="Female"/>
    <s v="Yangon"/>
    <s v="High"/>
    <s v="Young"/>
    <x v="3"/>
  </r>
  <r>
    <s v="1669"/>
    <n v="35438438"/>
    <n v="43"/>
    <s v="Male"/>
    <s v="Shan"/>
    <s v="High"/>
    <s v="Middle"/>
    <x v="0"/>
  </r>
  <r>
    <s v="1670"/>
    <n v="62685933"/>
    <n v="37"/>
    <s v="Female"/>
    <s v="Shan"/>
    <s v="High"/>
    <s v="Middle"/>
    <x v="0"/>
  </r>
  <r>
    <s v="1671"/>
    <n v="8403143"/>
    <n v="57"/>
    <s v="Male"/>
    <s v="Mandalay"/>
    <s v="Medium"/>
    <s v="Senior"/>
    <x v="1"/>
  </r>
  <r>
    <s v="1672"/>
    <n v="122978531"/>
    <n v="27"/>
    <s v="Female"/>
    <s v="Yangon"/>
    <s v="High"/>
    <s v="Young"/>
    <x v="3"/>
  </r>
  <r>
    <s v="1673"/>
    <n v="6779155"/>
    <n v="36"/>
    <s v="Female"/>
    <s v="Mandalay"/>
    <s v="Medium"/>
    <s v="Middle"/>
    <x v="4"/>
  </r>
  <r>
    <s v="1674"/>
    <n v="28739891"/>
    <n v="20"/>
    <s v="Female"/>
    <s v="Shan"/>
    <s v="High"/>
    <s v="Young"/>
    <x v="3"/>
  </r>
  <r>
    <s v="1675"/>
    <n v="14873394"/>
    <n v="41"/>
    <s v="Male"/>
    <s v="Shan"/>
    <s v="Medium"/>
    <s v="Middle"/>
    <x v="4"/>
  </r>
  <r>
    <s v="1676"/>
    <n v="55672034"/>
    <n v="22"/>
    <s v="Male"/>
    <s v="Bago"/>
    <s v="High"/>
    <s v="Young"/>
    <x v="3"/>
  </r>
  <r>
    <s v="1677"/>
    <n v="17068603"/>
    <n v="20"/>
    <s v="Female"/>
    <s v="Mandalay"/>
    <s v="High"/>
    <s v="Young"/>
    <x v="3"/>
  </r>
  <r>
    <s v="1678"/>
    <n v="47527053"/>
    <n v="44"/>
    <s v="Female"/>
    <s v="Mandalay"/>
    <s v="High"/>
    <s v="Middle"/>
    <x v="0"/>
  </r>
  <r>
    <s v="1679"/>
    <n v="37287064"/>
    <n v="33"/>
    <s v="Male"/>
    <s v="Yangon"/>
    <s v="High"/>
    <s v="Middle"/>
    <x v="0"/>
  </r>
  <r>
    <s v="1680"/>
    <n v="49535581"/>
    <n v="66"/>
    <s v="Male"/>
    <s v="Yangon"/>
    <s v="High"/>
    <s v="Senior"/>
    <x v="2"/>
  </r>
  <r>
    <s v="1681"/>
    <n v="14206894"/>
    <n v="32"/>
    <s v="Male"/>
    <s v="Bago"/>
    <s v="Medium"/>
    <s v="Middle"/>
    <x v="4"/>
  </r>
  <r>
    <s v="1682"/>
    <n v="49235654"/>
    <n v="52"/>
    <s v="Female"/>
    <s v="Naypyitaw"/>
    <s v="High"/>
    <s v="Senior"/>
    <x v="2"/>
  </r>
  <r>
    <s v="1683"/>
    <n v="43319170"/>
    <n v="29"/>
    <s v="Male"/>
    <s v="Naypyitaw"/>
    <s v="High"/>
    <s v="Young"/>
    <x v="3"/>
  </r>
  <r>
    <s v="1684"/>
    <n v="5696526"/>
    <n v="58"/>
    <s v="Female"/>
    <s v="Naypyitaw"/>
    <s v="Medium"/>
    <s v="Senior"/>
    <x v="1"/>
  </r>
  <r>
    <s v="1685"/>
    <n v="33175239"/>
    <n v="61"/>
    <s v="Male"/>
    <s v="Mandalay"/>
    <s v="High"/>
    <s v="Senior"/>
    <x v="2"/>
  </r>
  <r>
    <s v="1686"/>
    <n v="3391070"/>
    <n v="43"/>
    <s v="Female"/>
    <s v="Mandalay"/>
    <s v="Low"/>
    <s v="Middle"/>
    <x v="8"/>
  </r>
  <r>
    <s v="1687"/>
    <n v="78396704"/>
    <n v="64"/>
    <s v="Female"/>
    <s v="Shan"/>
    <s v="High"/>
    <s v="Senior"/>
    <x v="2"/>
  </r>
  <r>
    <s v="1688"/>
    <n v="35667580"/>
    <n v="51"/>
    <s v="Female"/>
    <s v="Mandalay"/>
    <s v="High"/>
    <s v="Senior"/>
    <x v="2"/>
  </r>
  <r>
    <s v="1689"/>
    <n v="61834606"/>
    <n v="40"/>
    <s v="Male"/>
    <s v="Mandalay"/>
    <s v="High"/>
    <s v="Middle"/>
    <x v="0"/>
  </r>
  <r>
    <s v="1690"/>
    <n v="47216098"/>
    <n v="48"/>
    <s v="Male"/>
    <s v="Mandalay"/>
    <s v="High"/>
    <s v="Middle"/>
    <x v="0"/>
  </r>
  <r>
    <s v="1691"/>
    <n v="47914601"/>
    <n v="67"/>
    <s v="Male"/>
    <s v="Bago"/>
    <s v="High"/>
    <s v="Senior"/>
    <x v="2"/>
  </r>
  <r>
    <s v="1692"/>
    <n v="33792118"/>
    <n v="37"/>
    <s v="Female"/>
    <s v="Mandalay"/>
    <s v="High"/>
    <s v="Middle"/>
    <x v="0"/>
  </r>
  <r>
    <s v="1693"/>
    <n v="57658464"/>
    <n v="29"/>
    <s v="Female"/>
    <s v="Yangon"/>
    <s v="High"/>
    <s v="Young"/>
    <x v="3"/>
  </r>
  <r>
    <s v="1694"/>
    <n v="71832814"/>
    <n v="40"/>
    <s v="Male"/>
    <s v="Yangon"/>
    <s v="High"/>
    <s v="Middle"/>
    <x v="0"/>
  </r>
  <r>
    <s v="1695"/>
    <n v="12412829"/>
    <n v="21"/>
    <s v="Female"/>
    <s v="Shan"/>
    <s v="Medium"/>
    <s v="Young"/>
    <x v="6"/>
  </r>
  <r>
    <s v="1696"/>
    <n v="3564320"/>
    <n v="40"/>
    <s v="Female"/>
    <s v="Bago"/>
    <s v="Low"/>
    <s v="Middle"/>
    <x v="8"/>
  </r>
  <r>
    <s v="1697"/>
    <n v="86209106"/>
    <n v="65"/>
    <s v="Female"/>
    <s v="Yangon"/>
    <s v="High"/>
    <s v="Senior"/>
    <x v="2"/>
  </r>
  <r>
    <s v="1698"/>
    <n v="33426436"/>
    <n v="65"/>
    <s v="Male"/>
    <s v="Bago"/>
    <s v="High"/>
    <s v="Senior"/>
    <x v="2"/>
  </r>
  <r>
    <s v="1699"/>
    <n v="18904536"/>
    <n v="18"/>
    <s v="Female"/>
    <s v="Bago"/>
    <s v="High"/>
    <s v="Young"/>
    <x v="3"/>
  </r>
  <r>
    <s v="1700"/>
    <n v="50466127"/>
    <n v="42"/>
    <s v="Male"/>
    <s v="Shan"/>
    <s v="High"/>
    <s v="Middle"/>
    <x v="0"/>
  </r>
  <r>
    <s v="1701"/>
    <n v="77041215"/>
    <n v="19"/>
    <s v="Male"/>
    <s v="Bago"/>
    <s v="High"/>
    <s v="Young"/>
    <x v="3"/>
  </r>
  <r>
    <s v="1702"/>
    <n v="70203725"/>
    <n v="47"/>
    <s v="Male"/>
    <s v="Mandalay"/>
    <s v="High"/>
    <s v="Middle"/>
    <x v="0"/>
  </r>
  <r>
    <s v="1703"/>
    <n v="21686261"/>
    <n v="20"/>
    <s v="Male"/>
    <s v="Bago"/>
    <s v="High"/>
    <s v="Young"/>
    <x v="3"/>
  </r>
  <r>
    <s v="1704"/>
    <n v="45604302"/>
    <n v="38"/>
    <s v="Male"/>
    <s v="Shan"/>
    <s v="High"/>
    <s v="Middle"/>
    <x v="0"/>
  </r>
  <r>
    <s v="1705"/>
    <n v="39551272"/>
    <n v="42"/>
    <s v="Female"/>
    <s v="Shan"/>
    <s v="High"/>
    <s v="Middle"/>
    <x v="0"/>
  </r>
  <r>
    <s v="1706"/>
    <n v="29439201"/>
    <n v="37"/>
    <s v="Male"/>
    <s v="Shan"/>
    <s v="High"/>
    <s v="Middle"/>
    <x v="0"/>
  </r>
  <r>
    <s v="1707"/>
    <n v="94319418"/>
    <n v="66"/>
    <s v="Male"/>
    <s v="Yangon"/>
    <s v="High"/>
    <s v="Senior"/>
    <x v="2"/>
  </r>
  <r>
    <s v="1708"/>
    <n v="43589627"/>
    <n v="69"/>
    <s v="Male"/>
    <s v="Mandalay"/>
    <s v="High"/>
    <s v="Senior"/>
    <x v="2"/>
  </r>
  <r>
    <s v="1709"/>
    <n v="26109905"/>
    <n v="39"/>
    <s v="Female"/>
    <s v="Yangon"/>
    <s v="High"/>
    <s v="Middle"/>
    <x v="0"/>
  </r>
  <r>
    <s v="1710"/>
    <n v="88084345"/>
    <n v="38"/>
    <s v="Female"/>
    <s v="Naypyitaw"/>
    <s v="High"/>
    <s v="Middle"/>
    <x v="0"/>
  </r>
  <r>
    <s v="1711"/>
    <n v="30664521"/>
    <n v="50"/>
    <s v="Female"/>
    <s v="Mandalay"/>
    <s v="High"/>
    <s v="Middle"/>
    <x v="0"/>
  </r>
  <r>
    <s v="1712"/>
    <n v="66997695"/>
    <n v="69"/>
    <s v="Female"/>
    <s v="Bago"/>
    <s v="High"/>
    <s v="Senior"/>
    <x v="2"/>
  </r>
  <r>
    <s v="1713"/>
    <n v="1631064"/>
    <n v="55"/>
    <s v="Male"/>
    <s v="Shan"/>
    <s v="Low"/>
    <s v="Senior"/>
    <x v="5"/>
  </r>
  <r>
    <s v="1714"/>
    <n v="87841964"/>
    <n v="32"/>
    <s v="Male"/>
    <s v="Naypyitaw"/>
    <s v="High"/>
    <s v="Middle"/>
    <x v="0"/>
  </r>
  <r>
    <s v="1715"/>
    <n v="90968623"/>
    <n v="63"/>
    <s v="Female"/>
    <s v="Mandalay"/>
    <s v="High"/>
    <s v="Senior"/>
    <x v="2"/>
  </r>
  <r>
    <s v="1716"/>
    <n v="9742709"/>
    <n v="69"/>
    <s v="Female"/>
    <s v="Yangon"/>
    <s v="Medium"/>
    <s v="Senior"/>
    <x v="1"/>
  </r>
  <r>
    <s v="1717"/>
    <n v="29485067"/>
    <n v="32"/>
    <s v="Female"/>
    <s v="Shan"/>
    <s v="High"/>
    <s v="Middle"/>
    <x v="0"/>
  </r>
  <r>
    <s v="1718"/>
    <n v="48293845"/>
    <n v="63"/>
    <s v="Female"/>
    <s v="Yangon"/>
    <s v="High"/>
    <s v="Senior"/>
    <x v="2"/>
  </r>
  <r>
    <s v="1719"/>
    <n v="38653543"/>
    <n v="42"/>
    <s v="Male"/>
    <s v="Mandalay"/>
    <s v="High"/>
    <s v="Middle"/>
    <x v="0"/>
  </r>
  <r>
    <s v="1720"/>
    <n v="46620185"/>
    <n v="38"/>
    <s v="Female"/>
    <s v="Mandalay"/>
    <s v="High"/>
    <s v="Middle"/>
    <x v="0"/>
  </r>
  <r>
    <s v="1721"/>
    <n v="51951839"/>
    <n v="41"/>
    <s v="Female"/>
    <s v="Naypyitaw"/>
    <s v="High"/>
    <s v="Middle"/>
    <x v="0"/>
  </r>
  <r>
    <s v="1722"/>
    <n v="96135810"/>
    <n v="22"/>
    <s v="Female"/>
    <s v="Bago"/>
    <s v="High"/>
    <s v="Young"/>
    <x v="3"/>
  </r>
  <r>
    <s v="1723"/>
    <n v="14679873"/>
    <n v="23"/>
    <s v="Female"/>
    <s v="Yangon"/>
    <s v="Medium"/>
    <s v="Young"/>
    <x v="6"/>
  </r>
  <r>
    <s v="1724"/>
    <n v="8566685"/>
    <n v="66"/>
    <s v="Female"/>
    <s v="Naypyitaw"/>
    <s v="Medium"/>
    <s v="Senior"/>
    <x v="1"/>
  </r>
  <r>
    <s v="1725"/>
    <n v="24357032"/>
    <n v="60"/>
    <s v="Female"/>
    <s v="Shan"/>
    <s v="High"/>
    <s v="Senior"/>
    <x v="2"/>
  </r>
  <r>
    <s v="1726"/>
    <n v="13937264"/>
    <n v="65"/>
    <s v="Female"/>
    <s v="Bago"/>
    <s v="Medium"/>
    <s v="Senior"/>
    <x v="1"/>
  </r>
  <r>
    <s v="1727"/>
    <n v="14849151"/>
    <n v="61"/>
    <s v="Male"/>
    <s v="Naypyitaw"/>
    <s v="Medium"/>
    <s v="Senior"/>
    <x v="1"/>
  </r>
  <r>
    <s v="1728"/>
    <n v="48084649"/>
    <n v="64"/>
    <s v="Male"/>
    <s v="Yangon"/>
    <s v="High"/>
    <s v="Senior"/>
    <x v="2"/>
  </r>
  <r>
    <s v="1729"/>
    <n v="10129840"/>
    <n v="40"/>
    <s v="Male"/>
    <s v="Mandalay"/>
    <s v="Medium"/>
    <s v="Middle"/>
    <x v="4"/>
  </r>
  <r>
    <s v="1730"/>
    <n v="64467185"/>
    <n v="21"/>
    <s v="Male"/>
    <s v="Shan"/>
    <s v="High"/>
    <s v="Young"/>
    <x v="3"/>
  </r>
  <r>
    <s v="1731"/>
    <n v="108729990"/>
    <n v="44"/>
    <s v="Male"/>
    <s v="Yangon"/>
    <s v="High"/>
    <s v="Middle"/>
    <x v="0"/>
  </r>
  <r>
    <s v="1732"/>
    <n v="37749509"/>
    <n v="35"/>
    <s v="Male"/>
    <s v="Bago"/>
    <s v="High"/>
    <s v="Middle"/>
    <x v="0"/>
  </r>
  <r>
    <s v="1733"/>
    <n v="61425878"/>
    <n v="38"/>
    <s v="Female"/>
    <s v="Bago"/>
    <s v="High"/>
    <s v="Middle"/>
    <x v="0"/>
  </r>
  <r>
    <s v="1734"/>
    <n v="43665045"/>
    <n v="45"/>
    <s v="Female"/>
    <s v="Mandalay"/>
    <s v="High"/>
    <s v="Middle"/>
    <x v="0"/>
  </r>
  <r>
    <s v="1735"/>
    <n v="112113046"/>
    <n v="52"/>
    <s v="Male"/>
    <s v="Mandalay"/>
    <s v="High"/>
    <s v="Senior"/>
    <x v="2"/>
  </r>
  <r>
    <s v="1736"/>
    <n v="12018529"/>
    <n v="39"/>
    <s v="Female"/>
    <s v="Shan"/>
    <s v="Medium"/>
    <s v="Middle"/>
    <x v="4"/>
  </r>
  <r>
    <s v="1737"/>
    <n v="125849524"/>
    <n v="57"/>
    <s v="Male"/>
    <s v="Shan"/>
    <s v="High"/>
    <s v="Senior"/>
    <x v="2"/>
  </r>
  <r>
    <s v="1738"/>
    <n v="19362886"/>
    <n v="40"/>
    <s v="Female"/>
    <s v="Mandalay"/>
    <s v="High"/>
    <s v="Middle"/>
    <x v="0"/>
  </r>
  <r>
    <s v="1739"/>
    <n v="65630591"/>
    <n v="20"/>
    <s v="Female"/>
    <s v="Mandalay"/>
    <s v="High"/>
    <s v="Young"/>
    <x v="3"/>
  </r>
  <r>
    <s v="1740"/>
    <n v="31212623"/>
    <n v="57"/>
    <s v="Female"/>
    <s v="Bago"/>
    <s v="High"/>
    <s v="Senior"/>
    <x v="2"/>
  </r>
  <r>
    <s v="1741"/>
    <n v="73011170"/>
    <n v="67"/>
    <s v="Female"/>
    <s v="Mandalay"/>
    <s v="High"/>
    <s v="Senior"/>
    <x v="2"/>
  </r>
  <r>
    <s v="1742"/>
    <n v="13815029"/>
    <n v="27"/>
    <s v="Female"/>
    <s v="Naypyitaw"/>
    <s v="Medium"/>
    <s v="Young"/>
    <x v="6"/>
  </r>
  <r>
    <s v="1743"/>
    <n v="101930962"/>
    <n v="42"/>
    <s v="Female"/>
    <s v="Yangon"/>
    <s v="High"/>
    <s v="Middle"/>
    <x v="0"/>
  </r>
  <r>
    <s v="1744"/>
    <n v="33345660"/>
    <n v="69"/>
    <s v="Male"/>
    <s v="Mandalay"/>
    <s v="High"/>
    <s v="Senior"/>
    <x v="2"/>
  </r>
  <r>
    <s v="1745"/>
    <n v="6737640"/>
    <n v="66"/>
    <s v="Male"/>
    <s v="Shan"/>
    <s v="Medium"/>
    <s v="Senior"/>
    <x v="1"/>
  </r>
  <r>
    <s v="1746"/>
    <n v="83389366"/>
    <n v="25"/>
    <s v="Female"/>
    <s v="Naypyitaw"/>
    <s v="High"/>
    <s v="Young"/>
    <x v="3"/>
  </r>
  <r>
    <s v="1747"/>
    <n v="38308851"/>
    <n v="28"/>
    <s v="Male"/>
    <s v="Shan"/>
    <s v="High"/>
    <s v="Young"/>
    <x v="3"/>
  </r>
  <r>
    <s v="1748"/>
    <n v="46807911"/>
    <n v="22"/>
    <s v="Female"/>
    <s v="Naypyitaw"/>
    <s v="High"/>
    <s v="Young"/>
    <x v="3"/>
  </r>
  <r>
    <s v="1749"/>
    <n v="40899568"/>
    <n v="62"/>
    <s v="Male"/>
    <s v="Mandalay"/>
    <s v="High"/>
    <s v="Senior"/>
    <x v="2"/>
  </r>
  <r>
    <s v="1750"/>
    <n v="77068865"/>
    <n v="54"/>
    <s v="Female"/>
    <s v="Yangon"/>
    <s v="High"/>
    <s v="Senior"/>
    <x v="2"/>
  </r>
  <r>
    <s v="1751"/>
    <n v="63598447"/>
    <n v="62"/>
    <s v="Male"/>
    <s v="Shan"/>
    <s v="High"/>
    <s v="Senior"/>
    <x v="2"/>
  </r>
  <r>
    <s v="1752"/>
    <n v="28758787"/>
    <n v="55"/>
    <s v="Female"/>
    <s v="Naypyitaw"/>
    <s v="High"/>
    <s v="Senior"/>
    <x v="2"/>
  </r>
  <r>
    <s v="1753"/>
    <n v="23264321"/>
    <n v="46"/>
    <s v="Male"/>
    <s v="Bago"/>
    <s v="High"/>
    <s v="Middle"/>
    <x v="0"/>
  </r>
  <r>
    <s v="1754"/>
    <n v="40279601"/>
    <n v="22"/>
    <s v="Female"/>
    <s v="Mandalay"/>
    <s v="High"/>
    <s v="Young"/>
    <x v="3"/>
  </r>
  <r>
    <s v="1755"/>
    <n v="43172354"/>
    <n v="26"/>
    <s v="Male"/>
    <s v="Yangon"/>
    <s v="High"/>
    <s v="Young"/>
    <x v="3"/>
  </r>
  <r>
    <s v="1756"/>
    <n v="99992932"/>
    <n v="65"/>
    <s v="Female"/>
    <s v="Mandalay"/>
    <s v="High"/>
    <s v="Senior"/>
    <x v="2"/>
  </r>
  <r>
    <s v="1757"/>
    <n v="2987757"/>
    <n v="19"/>
    <s v="Female"/>
    <s v="Bago"/>
    <s v="Low"/>
    <s v="Young"/>
    <x v="7"/>
  </r>
  <r>
    <s v="1758"/>
    <n v="30744473"/>
    <n v="18"/>
    <s v="Female"/>
    <s v="Yangon"/>
    <s v="High"/>
    <s v="Young"/>
    <x v="3"/>
  </r>
  <r>
    <s v="1759"/>
    <n v="23633567"/>
    <n v="57"/>
    <s v="Male"/>
    <s v="Bago"/>
    <s v="High"/>
    <s v="Senior"/>
    <x v="2"/>
  </r>
  <r>
    <s v="1760"/>
    <n v="15041593"/>
    <n v="68"/>
    <s v="Male"/>
    <s v="Mandalay"/>
    <s v="High"/>
    <s v="Senior"/>
    <x v="2"/>
  </r>
  <r>
    <s v="1761"/>
    <n v="19977714"/>
    <n v="47"/>
    <s v="Male"/>
    <s v="Naypyitaw"/>
    <s v="High"/>
    <s v="Middle"/>
    <x v="0"/>
  </r>
  <r>
    <s v="1762"/>
    <n v="13277733"/>
    <n v="28"/>
    <s v="Female"/>
    <s v="Mandalay"/>
    <s v="Medium"/>
    <s v="Young"/>
    <x v="6"/>
  </r>
  <r>
    <s v="1763"/>
    <n v="13159040"/>
    <n v="45"/>
    <s v="Male"/>
    <s v="Mandalay"/>
    <s v="Medium"/>
    <s v="Middle"/>
    <x v="4"/>
  </r>
  <r>
    <s v="1764"/>
    <n v="61524793"/>
    <n v="61"/>
    <s v="Female"/>
    <s v="Mandalay"/>
    <s v="High"/>
    <s v="Senior"/>
    <x v="2"/>
  </r>
  <r>
    <s v="1765"/>
    <n v="33261204"/>
    <n v="29"/>
    <s v="Male"/>
    <s v="Shan"/>
    <s v="High"/>
    <s v="Young"/>
    <x v="3"/>
  </r>
  <r>
    <s v="1766"/>
    <n v="74080780"/>
    <n v="56"/>
    <s v="Male"/>
    <s v="Bago"/>
    <s v="High"/>
    <s v="Senior"/>
    <x v="2"/>
  </r>
  <r>
    <s v="1767"/>
    <n v="81463834"/>
    <n v="43"/>
    <s v="Male"/>
    <s v="Bago"/>
    <s v="High"/>
    <s v="Middle"/>
    <x v="0"/>
  </r>
  <r>
    <s v="1768"/>
    <n v="48571997"/>
    <n v="30"/>
    <s v="Male"/>
    <s v="Bago"/>
    <s v="High"/>
    <s v="Young"/>
    <x v="3"/>
  </r>
  <r>
    <s v="1769"/>
    <n v="25148546"/>
    <n v="25"/>
    <s v="Female"/>
    <s v="Shan"/>
    <s v="High"/>
    <s v="Young"/>
    <x v="3"/>
  </r>
  <r>
    <s v="1770"/>
    <n v="88866932"/>
    <n v="45"/>
    <s v="Male"/>
    <s v="Naypyitaw"/>
    <s v="High"/>
    <s v="Middle"/>
    <x v="0"/>
  </r>
  <r>
    <s v="1771"/>
    <n v="44273971"/>
    <n v="47"/>
    <s v="Male"/>
    <s v="Mandalay"/>
    <s v="High"/>
    <s v="Middle"/>
    <x v="0"/>
  </r>
  <r>
    <s v="1772"/>
    <n v="4494643"/>
    <n v="26"/>
    <s v="Female"/>
    <s v="Naypyitaw"/>
    <s v="Low"/>
    <s v="Young"/>
    <x v="7"/>
  </r>
  <r>
    <s v="1773"/>
    <n v="22766334"/>
    <n v="56"/>
    <s v="Female"/>
    <s v="Shan"/>
    <s v="High"/>
    <s v="Senior"/>
    <x v="2"/>
  </r>
  <r>
    <s v="1774"/>
    <n v="55595042"/>
    <n v="48"/>
    <s v="Male"/>
    <s v="Bago"/>
    <s v="High"/>
    <s v="Middle"/>
    <x v="0"/>
  </r>
  <r>
    <s v="1775"/>
    <n v="16896693"/>
    <n v="38"/>
    <s v="Male"/>
    <s v="Mandalay"/>
    <s v="High"/>
    <s v="Middle"/>
    <x v="0"/>
  </r>
  <r>
    <s v="1776"/>
    <n v="10265066"/>
    <n v="64"/>
    <s v="Female"/>
    <s v="Yangon"/>
    <s v="Medium"/>
    <s v="Senior"/>
    <x v="1"/>
  </r>
  <r>
    <s v="1777"/>
    <n v="39910906"/>
    <n v="51"/>
    <s v="Female"/>
    <s v="Yangon"/>
    <s v="High"/>
    <s v="Senior"/>
    <x v="2"/>
  </r>
  <r>
    <s v="1778"/>
    <n v="39811170"/>
    <n v="48"/>
    <s v="Female"/>
    <s v="Naypyitaw"/>
    <s v="High"/>
    <s v="Middle"/>
    <x v="0"/>
  </r>
  <r>
    <s v="1779"/>
    <n v="63131154"/>
    <n v="69"/>
    <s v="Male"/>
    <s v="Bago"/>
    <s v="High"/>
    <s v="Senior"/>
    <x v="2"/>
  </r>
  <r>
    <s v="1780"/>
    <n v="9312367"/>
    <n v="42"/>
    <s v="Male"/>
    <s v="Yangon"/>
    <s v="Medium"/>
    <s v="Middle"/>
    <x v="4"/>
  </r>
  <r>
    <s v="1781"/>
    <n v="28296679"/>
    <n v="29"/>
    <s v="Male"/>
    <s v="Naypyitaw"/>
    <s v="High"/>
    <s v="Young"/>
    <x v="3"/>
  </r>
  <r>
    <s v="1782"/>
    <n v="21406491"/>
    <n v="18"/>
    <s v="Female"/>
    <s v="Shan"/>
    <s v="High"/>
    <s v="Young"/>
    <x v="3"/>
  </r>
  <r>
    <s v="1783"/>
    <n v="26632635"/>
    <n v="39"/>
    <s v="Female"/>
    <s v="Naypyitaw"/>
    <s v="High"/>
    <s v="Middle"/>
    <x v="0"/>
  </r>
  <r>
    <s v="1784"/>
    <n v="27858929"/>
    <n v="57"/>
    <s v="Female"/>
    <s v="Naypyitaw"/>
    <s v="High"/>
    <s v="Senior"/>
    <x v="2"/>
  </r>
  <r>
    <s v="1785"/>
    <n v="99246536"/>
    <n v="54"/>
    <s v="Male"/>
    <s v="Naypyitaw"/>
    <s v="High"/>
    <s v="Senior"/>
    <x v="2"/>
  </r>
  <r>
    <s v="1786"/>
    <n v="23316267"/>
    <n v="64"/>
    <s v="Female"/>
    <s v="Mandalay"/>
    <s v="High"/>
    <s v="Senior"/>
    <x v="2"/>
  </r>
  <r>
    <s v="1787"/>
    <n v="25547520"/>
    <n v="18"/>
    <s v="Male"/>
    <s v="Naypyitaw"/>
    <s v="High"/>
    <s v="Young"/>
    <x v="3"/>
  </r>
  <r>
    <s v="1788"/>
    <n v="50235103"/>
    <n v="18"/>
    <s v="Female"/>
    <s v="Naypyitaw"/>
    <s v="High"/>
    <s v="Young"/>
    <x v="3"/>
  </r>
  <r>
    <s v="1789"/>
    <n v="25239317"/>
    <n v="59"/>
    <s v="Male"/>
    <s v="Mandalay"/>
    <s v="High"/>
    <s v="Senior"/>
    <x v="2"/>
  </r>
  <r>
    <s v="1790"/>
    <n v="30342839"/>
    <n v="59"/>
    <s v="Male"/>
    <s v="Mandalay"/>
    <s v="High"/>
    <s v="Senior"/>
    <x v="2"/>
  </r>
  <r>
    <s v="1791"/>
    <n v="24987345"/>
    <n v="38"/>
    <s v="Female"/>
    <s v="Shan"/>
    <s v="High"/>
    <s v="Middle"/>
    <x v="0"/>
  </r>
  <r>
    <s v="1792"/>
    <n v="94340108"/>
    <n v="32"/>
    <s v="Male"/>
    <s v="Bago"/>
    <s v="High"/>
    <s v="Middle"/>
    <x v="0"/>
  </r>
  <r>
    <s v="1793"/>
    <n v="18702180"/>
    <n v="34"/>
    <s v="Female"/>
    <s v="Yangon"/>
    <s v="High"/>
    <s v="Middle"/>
    <x v="0"/>
  </r>
  <r>
    <s v="1794"/>
    <n v="41379354"/>
    <n v="39"/>
    <s v="Male"/>
    <s v="Yangon"/>
    <s v="High"/>
    <s v="Middle"/>
    <x v="0"/>
  </r>
  <r>
    <s v="1795"/>
    <n v="51684062"/>
    <n v="55"/>
    <s v="Female"/>
    <s v="Naypyitaw"/>
    <s v="High"/>
    <s v="Senior"/>
    <x v="2"/>
  </r>
  <r>
    <s v="1796"/>
    <n v="27764038"/>
    <n v="52"/>
    <s v="Female"/>
    <s v="Shan"/>
    <s v="High"/>
    <s v="Senior"/>
    <x v="2"/>
  </r>
  <r>
    <s v="1797"/>
    <n v="29943907"/>
    <n v="62"/>
    <s v="Male"/>
    <s v="Naypyitaw"/>
    <s v="High"/>
    <s v="Senior"/>
    <x v="2"/>
  </r>
  <r>
    <s v="1798"/>
    <n v="20477471"/>
    <n v="33"/>
    <s v="Female"/>
    <s v="Yangon"/>
    <s v="High"/>
    <s v="Middle"/>
    <x v="0"/>
  </r>
  <r>
    <s v="1799"/>
    <n v="110209297"/>
    <n v="25"/>
    <s v="Male"/>
    <s v="Mandalay"/>
    <s v="High"/>
    <s v="Young"/>
    <x v="3"/>
  </r>
  <r>
    <s v="1800"/>
    <n v="53176688"/>
    <n v="64"/>
    <s v="Female"/>
    <s v="Bago"/>
    <s v="High"/>
    <s v="Senior"/>
    <x v="2"/>
  </r>
  <r>
    <s v="1801"/>
    <n v="58653130"/>
    <n v="34"/>
    <s v="Female"/>
    <s v="Shan"/>
    <s v="High"/>
    <s v="Middle"/>
    <x v="0"/>
  </r>
  <r>
    <s v="1802"/>
    <n v="62333391"/>
    <n v="34"/>
    <s v="Female"/>
    <s v="Mandalay"/>
    <s v="High"/>
    <s v="Middle"/>
    <x v="0"/>
  </r>
  <r>
    <s v="1803"/>
    <n v="80193905"/>
    <n v="43"/>
    <s v="Female"/>
    <s v="Bago"/>
    <s v="High"/>
    <s v="Middle"/>
    <x v="0"/>
  </r>
  <r>
    <s v="1804"/>
    <n v="70994848"/>
    <n v="30"/>
    <s v="Male"/>
    <s v="Shan"/>
    <s v="High"/>
    <s v="Young"/>
    <x v="3"/>
  </r>
  <r>
    <s v="1805"/>
    <n v="49292453"/>
    <n v="34"/>
    <s v="Female"/>
    <s v="Shan"/>
    <s v="High"/>
    <s v="Middle"/>
    <x v="0"/>
  </r>
  <r>
    <s v="1806"/>
    <n v="80992054"/>
    <n v="55"/>
    <s v="Female"/>
    <s v="Yangon"/>
    <s v="High"/>
    <s v="Senior"/>
    <x v="2"/>
  </r>
  <r>
    <s v="1807"/>
    <n v="64920824"/>
    <n v="34"/>
    <s v="Male"/>
    <s v="Mandalay"/>
    <s v="High"/>
    <s v="Middle"/>
    <x v="0"/>
  </r>
  <r>
    <s v="1808"/>
    <n v="52299692"/>
    <n v="65"/>
    <s v="Male"/>
    <s v="Shan"/>
    <s v="High"/>
    <s v="Senior"/>
    <x v="2"/>
  </r>
  <r>
    <s v="1809"/>
    <n v="10044145"/>
    <n v="31"/>
    <s v="Male"/>
    <s v="Shan"/>
    <s v="Medium"/>
    <s v="Middle"/>
    <x v="4"/>
  </r>
  <r>
    <s v="1810"/>
    <n v="23769324"/>
    <n v="62"/>
    <s v="Male"/>
    <s v="Bago"/>
    <s v="High"/>
    <s v="Senior"/>
    <x v="2"/>
  </r>
  <r>
    <s v="1811"/>
    <n v="3766344"/>
    <n v="23"/>
    <s v="Male"/>
    <s v="Yangon"/>
    <s v="Low"/>
    <s v="Young"/>
    <x v="7"/>
  </r>
  <r>
    <s v="1812"/>
    <n v="17765322"/>
    <n v="52"/>
    <s v="Male"/>
    <s v="Naypyitaw"/>
    <s v="High"/>
    <s v="Senior"/>
    <x v="2"/>
  </r>
  <r>
    <s v="1813"/>
    <n v="47730875"/>
    <n v="63"/>
    <s v="Female"/>
    <s v="Yangon"/>
    <s v="High"/>
    <s v="Senior"/>
    <x v="2"/>
  </r>
  <r>
    <s v="1814"/>
    <n v="64359824"/>
    <n v="31"/>
    <s v="Male"/>
    <s v="Naypyitaw"/>
    <s v="High"/>
    <s v="Middle"/>
    <x v="0"/>
  </r>
  <r>
    <s v="1815"/>
    <n v="24952258"/>
    <n v="64"/>
    <s v="Female"/>
    <s v="Mandalay"/>
    <s v="High"/>
    <s v="Senior"/>
    <x v="2"/>
  </r>
  <r>
    <s v="1816"/>
    <n v="12593007"/>
    <n v="25"/>
    <s v="Male"/>
    <s v="Mandalay"/>
    <s v="Medium"/>
    <s v="Young"/>
    <x v="6"/>
  </r>
  <r>
    <s v="1817"/>
    <n v="63192947"/>
    <n v="32"/>
    <s v="Female"/>
    <s v="Shan"/>
    <s v="High"/>
    <s v="Middle"/>
    <x v="0"/>
  </r>
  <r>
    <s v="1818"/>
    <n v="26507111"/>
    <n v="44"/>
    <s v="Female"/>
    <s v="Mandalay"/>
    <s v="High"/>
    <s v="Middle"/>
    <x v="0"/>
  </r>
  <r>
    <s v="1819"/>
    <n v="50690586"/>
    <n v="30"/>
    <s v="Female"/>
    <s v="Shan"/>
    <s v="High"/>
    <s v="Young"/>
    <x v="3"/>
  </r>
  <r>
    <s v="1820"/>
    <n v="42807739"/>
    <n v="66"/>
    <s v="Male"/>
    <s v="Yangon"/>
    <s v="High"/>
    <s v="Senior"/>
    <x v="2"/>
  </r>
  <r>
    <s v="1821"/>
    <n v="36606152"/>
    <n v="48"/>
    <s v="Male"/>
    <s v="Mandalay"/>
    <s v="High"/>
    <s v="Middle"/>
    <x v="0"/>
  </r>
  <r>
    <s v="1822"/>
    <n v="35737395"/>
    <n v="52"/>
    <s v="Male"/>
    <s v="Yangon"/>
    <s v="High"/>
    <s v="Senior"/>
    <x v="2"/>
  </r>
  <r>
    <s v="1823"/>
    <n v="43973437"/>
    <n v="23"/>
    <s v="Male"/>
    <s v="Yangon"/>
    <s v="High"/>
    <s v="Young"/>
    <x v="3"/>
  </r>
  <r>
    <s v="1824"/>
    <n v="61978095"/>
    <n v="22"/>
    <s v="Female"/>
    <s v="Mandalay"/>
    <s v="High"/>
    <s v="Young"/>
    <x v="3"/>
  </r>
  <r>
    <s v="1825"/>
    <n v="15123014"/>
    <n v="39"/>
    <s v="Male"/>
    <s v="Yangon"/>
    <s v="High"/>
    <s v="Middle"/>
    <x v="0"/>
  </r>
  <r>
    <s v="1826"/>
    <n v="26947281"/>
    <n v="66"/>
    <s v="Female"/>
    <s v="Mandalay"/>
    <s v="High"/>
    <s v="Senior"/>
    <x v="2"/>
  </r>
  <r>
    <s v="1827"/>
    <n v="18847054"/>
    <n v="40"/>
    <s v="Female"/>
    <s v="Mandalay"/>
    <s v="High"/>
    <s v="Middle"/>
    <x v="0"/>
  </r>
  <r>
    <s v="1828"/>
    <n v="25279853"/>
    <n v="42"/>
    <s v="Male"/>
    <s v="Mandalay"/>
    <s v="High"/>
    <s v="Middle"/>
    <x v="0"/>
  </r>
  <r>
    <s v="1829"/>
    <n v="67212125"/>
    <n v="51"/>
    <s v="Male"/>
    <s v="Naypyitaw"/>
    <s v="High"/>
    <s v="Senior"/>
    <x v="2"/>
  </r>
  <r>
    <s v="1830"/>
    <n v="25698364"/>
    <n v="43"/>
    <s v="Male"/>
    <s v="Yangon"/>
    <s v="High"/>
    <s v="Middle"/>
    <x v="0"/>
  </r>
  <r>
    <s v="1831"/>
    <n v="38542495"/>
    <n v="64"/>
    <s v="Female"/>
    <s v="Bago"/>
    <s v="High"/>
    <s v="Senior"/>
    <x v="2"/>
  </r>
  <r>
    <s v="1832"/>
    <n v="72891346"/>
    <n v="22"/>
    <s v="Male"/>
    <s v="Mandalay"/>
    <s v="High"/>
    <s v="Young"/>
    <x v="3"/>
  </r>
  <r>
    <s v="1833"/>
    <n v="62339148"/>
    <n v="43"/>
    <s v="Female"/>
    <s v="Yangon"/>
    <s v="High"/>
    <s v="Middle"/>
    <x v="0"/>
  </r>
  <r>
    <s v="1834"/>
    <n v="74057416"/>
    <n v="37"/>
    <s v="Male"/>
    <s v="Shan"/>
    <s v="High"/>
    <s v="Middle"/>
    <x v="0"/>
  </r>
  <r>
    <s v="1835"/>
    <n v="50598998"/>
    <n v="23"/>
    <s v="Female"/>
    <s v="Mandalay"/>
    <s v="High"/>
    <s v="Young"/>
    <x v="3"/>
  </r>
  <r>
    <s v="1836"/>
    <n v="98306944"/>
    <n v="23"/>
    <s v="Male"/>
    <s v="Mandalay"/>
    <s v="High"/>
    <s v="Young"/>
    <x v="3"/>
  </r>
  <r>
    <s v="1837"/>
    <n v="52078407"/>
    <n v="67"/>
    <s v="Male"/>
    <s v="Bago"/>
    <s v="High"/>
    <s v="Senior"/>
    <x v="2"/>
  </r>
  <r>
    <s v="1838"/>
    <n v="64732135"/>
    <n v="35"/>
    <s v="Female"/>
    <s v="Naypyitaw"/>
    <s v="High"/>
    <s v="Middle"/>
    <x v="0"/>
  </r>
  <r>
    <s v="1839"/>
    <n v="34141363"/>
    <n v="21"/>
    <s v="Male"/>
    <s v="Naypyitaw"/>
    <s v="High"/>
    <s v="Young"/>
    <x v="3"/>
  </r>
  <r>
    <s v="1840"/>
    <n v="46228264"/>
    <n v="34"/>
    <s v="Male"/>
    <s v="Mandalay"/>
    <s v="High"/>
    <s v="Middle"/>
    <x v="0"/>
  </r>
  <r>
    <s v="1841"/>
    <n v="28579090"/>
    <n v="31"/>
    <s v="Male"/>
    <s v="Yangon"/>
    <s v="High"/>
    <s v="Middle"/>
    <x v="0"/>
  </r>
  <r>
    <s v="1842"/>
    <n v="7546153"/>
    <n v="31"/>
    <s v="Male"/>
    <s v="Shan"/>
    <s v="Medium"/>
    <s v="Middle"/>
    <x v="4"/>
  </r>
  <r>
    <s v="1843"/>
    <n v="100201976"/>
    <n v="30"/>
    <s v="Male"/>
    <s v="Shan"/>
    <s v="High"/>
    <s v="Young"/>
    <x v="3"/>
  </r>
  <r>
    <s v="1844"/>
    <n v="26286920"/>
    <n v="24"/>
    <s v="Male"/>
    <s v="Yangon"/>
    <s v="High"/>
    <s v="Young"/>
    <x v="3"/>
  </r>
  <r>
    <s v="1845"/>
    <n v="87854259"/>
    <n v="61"/>
    <s v="Male"/>
    <s v="Mandalay"/>
    <s v="High"/>
    <s v="Senior"/>
    <x v="2"/>
  </r>
  <r>
    <s v="1846"/>
    <n v="72731765"/>
    <n v="32"/>
    <s v="Female"/>
    <s v="Shan"/>
    <s v="High"/>
    <s v="Middle"/>
    <x v="0"/>
  </r>
  <r>
    <s v="1847"/>
    <n v="98853311"/>
    <n v="36"/>
    <s v="Female"/>
    <s v="Naypyitaw"/>
    <s v="High"/>
    <s v="Middle"/>
    <x v="0"/>
  </r>
  <r>
    <s v="1848"/>
    <n v="35742494"/>
    <n v="60"/>
    <s v="Male"/>
    <s v="Yangon"/>
    <s v="High"/>
    <s v="Senior"/>
    <x v="2"/>
  </r>
  <r>
    <s v="1849"/>
    <n v="44399672"/>
    <n v="64"/>
    <s v="Male"/>
    <s v="Bago"/>
    <s v="High"/>
    <s v="Senior"/>
    <x v="2"/>
  </r>
  <r>
    <s v="1850"/>
    <n v="8452110"/>
    <n v="61"/>
    <s v="Male"/>
    <s v="Mandalay"/>
    <s v="Medium"/>
    <s v="Senior"/>
    <x v="1"/>
  </r>
  <r>
    <s v="1851"/>
    <n v="58027217"/>
    <n v="52"/>
    <s v="Female"/>
    <s v="Yangon"/>
    <s v="High"/>
    <s v="Senior"/>
    <x v="2"/>
  </r>
  <r>
    <s v="1852"/>
    <n v="20276968"/>
    <n v="34"/>
    <s v="Female"/>
    <s v="Shan"/>
    <s v="High"/>
    <s v="Middle"/>
    <x v="0"/>
  </r>
  <r>
    <s v="1853"/>
    <n v="42888307"/>
    <n v="52"/>
    <s v="Male"/>
    <s v="Mandalay"/>
    <s v="High"/>
    <s v="Senior"/>
    <x v="2"/>
  </r>
  <r>
    <s v="1854"/>
    <n v="48757655"/>
    <n v="36"/>
    <s v="Female"/>
    <s v="Naypyitaw"/>
    <s v="High"/>
    <s v="Middle"/>
    <x v="0"/>
  </r>
  <r>
    <s v="1855"/>
    <n v="44861947"/>
    <n v="37"/>
    <s v="Male"/>
    <s v="Mandalay"/>
    <s v="High"/>
    <s v="Middle"/>
    <x v="0"/>
  </r>
  <r>
    <s v="1856"/>
    <n v="17026170"/>
    <n v="53"/>
    <s v="Male"/>
    <s v="Mandalay"/>
    <s v="High"/>
    <s v="Senior"/>
    <x v="2"/>
  </r>
  <r>
    <s v="1857"/>
    <n v="79978172"/>
    <n v="52"/>
    <s v="Male"/>
    <s v="Naypyitaw"/>
    <s v="High"/>
    <s v="Senior"/>
    <x v="2"/>
  </r>
  <r>
    <s v="1858"/>
    <n v="3964044"/>
    <n v="49"/>
    <s v="Male"/>
    <s v="Naypyitaw"/>
    <s v="Low"/>
    <s v="Middle"/>
    <x v="8"/>
  </r>
  <r>
    <s v="1859"/>
    <n v="36018378"/>
    <n v="65"/>
    <s v="Female"/>
    <s v="Mandalay"/>
    <s v="High"/>
    <s v="Senior"/>
    <x v="2"/>
  </r>
  <r>
    <s v="1860"/>
    <n v="13601550"/>
    <n v="61"/>
    <s v="Female"/>
    <s v="Naypyitaw"/>
    <s v="Medium"/>
    <s v="Senior"/>
    <x v="1"/>
  </r>
  <r>
    <s v="1861"/>
    <n v="41515218"/>
    <n v="57"/>
    <s v="Male"/>
    <s v="Yangon"/>
    <s v="High"/>
    <s v="Senior"/>
    <x v="2"/>
  </r>
  <r>
    <s v="1862"/>
    <n v="71815561"/>
    <n v="41"/>
    <s v="Female"/>
    <s v="Naypyitaw"/>
    <s v="High"/>
    <s v="Middle"/>
    <x v="0"/>
  </r>
  <r>
    <s v="1863"/>
    <n v="69257458"/>
    <n v="34"/>
    <s v="Female"/>
    <s v="Naypyitaw"/>
    <s v="High"/>
    <s v="Middle"/>
    <x v="0"/>
  </r>
  <r>
    <s v="1864"/>
    <n v="52087917"/>
    <n v="24"/>
    <s v="Male"/>
    <s v="Mandalay"/>
    <s v="High"/>
    <s v="Young"/>
    <x v="3"/>
  </r>
  <r>
    <s v="1865"/>
    <n v="22092938"/>
    <n v="60"/>
    <s v="Female"/>
    <s v="Yangon"/>
    <s v="High"/>
    <s v="Senior"/>
    <x v="2"/>
  </r>
  <r>
    <s v="1866"/>
    <n v="108709296"/>
    <n v="67"/>
    <s v="Male"/>
    <s v="Bago"/>
    <s v="High"/>
    <s v="Senior"/>
    <x v="2"/>
  </r>
  <r>
    <s v="1867"/>
    <n v="35384517"/>
    <n v="18"/>
    <s v="Male"/>
    <s v="Bago"/>
    <s v="High"/>
    <s v="Young"/>
    <x v="3"/>
  </r>
  <r>
    <s v="1868"/>
    <n v="120103955"/>
    <n v="52"/>
    <s v="Male"/>
    <s v="Shan"/>
    <s v="High"/>
    <s v="Senior"/>
    <x v="2"/>
  </r>
  <r>
    <s v="1869"/>
    <n v="79369423"/>
    <n v="49"/>
    <s v="Male"/>
    <s v="Naypyitaw"/>
    <s v="High"/>
    <s v="Middle"/>
    <x v="0"/>
  </r>
  <r>
    <s v="1870"/>
    <n v="97960043"/>
    <n v="53"/>
    <s v="Female"/>
    <s v="Naypyitaw"/>
    <s v="High"/>
    <s v="Senior"/>
    <x v="2"/>
  </r>
  <r>
    <s v="1871"/>
    <n v="44040615"/>
    <n v="30"/>
    <s v="Male"/>
    <s v="Yangon"/>
    <s v="High"/>
    <s v="Young"/>
    <x v="3"/>
  </r>
  <r>
    <s v="1872"/>
    <n v="69219124"/>
    <n v="23"/>
    <s v="Female"/>
    <s v="Bago"/>
    <s v="High"/>
    <s v="Young"/>
    <x v="3"/>
  </r>
  <r>
    <s v="1873"/>
    <n v="25692498"/>
    <n v="31"/>
    <s v="Male"/>
    <s v="Shan"/>
    <s v="High"/>
    <s v="Middle"/>
    <x v="0"/>
  </r>
  <r>
    <s v="1874"/>
    <n v="59701913"/>
    <n v="54"/>
    <s v="Male"/>
    <s v="Yangon"/>
    <s v="High"/>
    <s v="Senior"/>
    <x v="2"/>
  </r>
  <r>
    <s v="1875"/>
    <n v="70091559"/>
    <n v="65"/>
    <s v="Female"/>
    <s v="Naypyitaw"/>
    <s v="High"/>
    <s v="Senior"/>
    <x v="2"/>
  </r>
  <r>
    <s v="1876"/>
    <n v="62700081"/>
    <n v="32"/>
    <s v="Male"/>
    <s v="Bago"/>
    <s v="High"/>
    <s v="Middle"/>
    <x v="0"/>
  </r>
  <r>
    <s v="1877"/>
    <n v="39072187"/>
    <n v="64"/>
    <s v="Female"/>
    <s v="Shan"/>
    <s v="High"/>
    <s v="Senior"/>
    <x v="2"/>
  </r>
  <r>
    <s v="1878"/>
    <n v="59162453"/>
    <n v="21"/>
    <s v="Female"/>
    <s v="Mandalay"/>
    <s v="High"/>
    <s v="Young"/>
    <x v="3"/>
  </r>
  <r>
    <s v="1879"/>
    <n v="2027716"/>
    <n v="57"/>
    <s v="Male"/>
    <s v="Bago"/>
    <s v="Low"/>
    <s v="Senior"/>
    <x v="5"/>
  </r>
  <r>
    <s v="1880"/>
    <n v="60204825"/>
    <n v="33"/>
    <s v="Male"/>
    <s v="Shan"/>
    <s v="High"/>
    <s v="Middle"/>
    <x v="0"/>
  </r>
  <r>
    <s v="1881"/>
    <n v="58199589"/>
    <n v="45"/>
    <s v="Male"/>
    <s v="Yangon"/>
    <s v="High"/>
    <s v="Middle"/>
    <x v="0"/>
  </r>
  <r>
    <s v="1882"/>
    <n v="54728024"/>
    <n v="33"/>
    <s v="Male"/>
    <s v="Mandalay"/>
    <s v="High"/>
    <s v="Middle"/>
    <x v="0"/>
  </r>
  <r>
    <s v="1883"/>
    <n v="23800197"/>
    <n v="21"/>
    <s v="Male"/>
    <s v="Shan"/>
    <s v="High"/>
    <s v="Young"/>
    <x v="3"/>
  </r>
  <r>
    <s v="1884"/>
    <n v="24694425"/>
    <n v="62"/>
    <s v="Male"/>
    <s v="Shan"/>
    <s v="High"/>
    <s v="Senior"/>
    <x v="2"/>
  </r>
  <r>
    <s v="1885"/>
    <n v="38085972"/>
    <n v="43"/>
    <s v="Female"/>
    <s v="Naypyitaw"/>
    <s v="High"/>
    <s v="Middle"/>
    <x v="0"/>
  </r>
  <r>
    <s v="1886"/>
    <n v="53715109"/>
    <n v="45"/>
    <s v="Female"/>
    <s v="Bago"/>
    <s v="High"/>
    <s v="Middle"/>
    <x v="0"/>
  </r>
  <r>
    <s v="1887"/>
    <n v="11856878"/>
    <n v="49"/>
    <s v="Male"/>
    <s v="Naypyitaw"/>
    <s v="Medium"/>
    <s v="Middle"/>
    <x v="4"/>
  </r>
  <r>
    <s v="1888"/>
    <n v="7013849"/>
    <n v="62"/>
    <s v="Female"/>
    <s v="Mandalay"/>
    <s v="Medium"/>
    <s v="Senior"/>
    <x v="1"/>
  </r>
  <r>
    <s v="1889"/>
    <n v="47916341"/>
    <n v="19"/>
    <s v="Female"/>
    <s v="Shan"/>
    <s v="High"/>
    <s v="Young"/>
    <x v="3"/>
  </r>
  <r>
    <s v="1890"/>
    <n v="44297161"/>
    <n v="48"/>
    <s v="Male"/>
    <s v="Naypyitaw"/>
    <s v="High"/>
    <s v="Middle"/>
    <x v="0"/>
  </r>
  <r>
    <s v="1891"/>
    <n v="21984601"/>
    <n v="20"/>
    <s v="Male"/>
    <s v="Bago"/>
    <s v="High"/>
    <s v="Young"/>
    <x v="3"/>
  </r>
  <r>
    <s v="1892"/>
    <n v="27108184"/>
    <n v="25"/>
    <s v="Female"/>
    <s v="Mandalay"/>
    <s v="High"/>
    <s v="Young"/>
    <x v="3"/>
  </r>
  <r>
    <s v="1893"/>
    <n v="18014627"/>
    <n v="41"/>
    <s v="Male"/>
    <s v="Yangon"/>
    <s v="High"/>
    <s v="Middle"/>
    <x v="0"/>
  </r>
  <r>
    <s v="1894"/>
    <n v="17440453"/>
    <n v="32"/>
    <s v="Female"/>
    <s v="Naypyitaw"/>
    <s v="High"/>
    <s v="Middle"/>
    <x v="0"/>
  </r>
  <r>
    <s v="1895"/>
    <n v="43478758"/>
    <n v="60"/>
    <s v="Male"/>
    <s v="Mandalay"/>
    <s v="High"/>
    <s v="Senior"/>
    <x v="2"/>
  </r>
  <r>
    <s v="1896"/>
    <n v="51552184"/>
    <n v="48"/>
    <s v="Female"/>
    <s v="Yangon"/>
    <s v="High"/>
    <s v="Middle"/>
    <x v="0"/>
  </r>
  <r>
    <s v="1897"/>
    <n v="29753979"/>
    <n v="26"/>
    <s v="Female"/>
    <s v="Naypyitaw"/>
    <s v="High"/>
    <s v="Young"/>
    <x v="3"/>
  </r>
  <r>
    <s v="1898"/>
    <n v="57134351"/>
    <n v="56"/>
    <s v="Female"/>
    <s v="Mandalay"/>
    <s v="High"/>
    <s v="Senior"/>
    <x v="2"/>
  </r>
  <r>
    <s v="1899"/>
    <n v="60414301"/>
    <n v="62"/>
    <s v="Female"/>
    <s v="Mandalay"/>
    <s v="High"/>
    <s v="Senior"/>
    <x v="2"/>
  </r>
  <r>
    <s v="1900"/>
    <n v="44065824"/>
    <n v="19"/>
    <s v="Male"/>
    <s v="Naypyitaw"/>
    <s v="High"/>
    <s v="Young"/>
    <x v="3"/>
  </r>
  <r>
    <s v="1901"/>
    <n v="34229182"/>
    <n v="25"/>
    <s v="Male"/>
    <s v="Mandalay"/>
    <s v="High"/>
    <s v="Young"/>
    <x v="3"/>
  </r>
  <r>
    <s v="1902"/>
    <n v="18193039"/>
    <n v="24"/>
    <s v="Female"/>
    <s v="Shan"/>
    <s v="High"/>
    <s v="Young"/>
    <x v="3"/>
  </r>
  <r>
    <s v="1903"/>
    <n v="37958496"/>
    <n v="61"/>
    <s v="Female"/>
    <s v="Naypyitaw"/>
    <s v="High"/>
    <s v="Senior"/>
    <x v="2"/>
  </r>
  <r>
    <s v="1904"/>
    <n v="22744720"/>
    <n v="68"/>
    <s v="Male"/>
    <s v="Mandalay"/>
    <s v="High"/>
    <s v="Senior"/>
    <x v="2"/>
  </r>
  <r>
    <s v="1905"/>
    <n v="84873493"/>
    <n v="56"/>
    <s v="Male"/>
    <s v="Yangon"/>
    <s v="High"/>
    <s v="Senior"/>
    <x v="2"/>
  </r>
  <r>
    <s v="1906"/>
    <n v="7897698"/>
    <n v="59"/>
    <s v="Female"/>
    <s v="Yangon"/>
    <s v="Medium"/>
    <s v="Senior"/>
    <x v="1"/>
  </r>
  <r>
    <s v="1907"/>
    <n v="44553726"/>
    <n v="33"/>
    <s v="Female"/>
    <s v="Shan"/>
    <s v="High"/>
    <s v="Middle"/>
    <x v="0"/>
  </r>
  <r>
    <s v="1908"/>
    <n v="77454089"/>
    <n v="52"/>
    <s v="Female"/>
    <s v="Naypyitaw"/>
    <s v="High"/>
    <s v="Senior"/>
    <x v="2"/>
  </r>
  <r>
    <s v="1909"/>
    <n v="45943371"/>
    <n v="47"/>
    <s v="Female"/>
    <s v="Mandalay"/>
    <s v="High"/>
    <s v="Middle"/>
    <x v="0"/>
  </r>
  <r>
    <s v="1910"/>
    <n v="71663097"/>
    <n v="27"/>
    <s v="Female"/>
    <s v="Mandalay"/>
    <s v="High"/>
    <s v="Young"/>
    <x v="3"/>
  </r>
  <r>
    <s v="1911"/>
    <n v="99416050"/>
    <n v="55"/>
    <s v="Male"/>
    <s v="Yangon"/>
    <s v="High"/>
    <s v="Senior"/>
    <x v="2"/>
  </r>
  <r>
    <s v="1912"/>
    <n v="1949395"/>
    <n v="35"/>
    <s v="Female"/>
    <s v="Shan"/>
    <s v="Low"/>
    <s v="Middle"/>
    <x v="8"/>
  </r>
  <r>
    <s v="1913"/>
    <n v="34643768"/>
    <n v="67"/>
    <s v="Male"/>
    <s v="Yangon"/>
    <s v="High"/>
    <s v="Senior"/>
    <x v="2"/>
  </r>
  <r>
    <s v="1914"/>
    <n v="79482005"/>
    <n v="22"/>
    <s v="Male"/>
    <s v="Yangon"/>
    <s v="High"/>
    <s v="Young"/>
    <x v="3"/>
  </r>
  <r>
    <s v="1915"/>
    <n v="22037540"/>
    <n v="46"/>
    <s v="Male"/>
    <s v="Shan"/>
    <s v="High"/>
    <s v="Middle"/>
    <x v="0"/>
  </r>
  <r>
    <s v="1916"/>
    <n v="31095053"/>
    <n v="56"/>
    <s v="Female"/>
    <s v="Naypyitaw"/>
    <s v="High"/>
    <s v="Senior"/>
    <x v="2"/>
  </r>
  <r>
    <s v="1917"/>
    <n v="95574635"/>
    <n v="51"/>
    <s v="Male"/>
    <s v="Mandalay"/>
    <s v="High"/>
    <s v="Senior"/>
    <x v="2"/>
  </r>
  <r>
    <s v="1918"/>
    <n v="15651270"/>
    <n v="60"/>
    <s v="Male"/>
    <s v="Naypyitaw"/>
    <s v="High"/>
    <s v="Senior"/>
    <x v="2"/>
  </r>
  <r>
    <s v="1919"/>
    <n v="70077572"/>
    <n v="62"/>
    <s v="Male"/>
    <s v="Bago"/>
    <s v="High"/>
    <s v="Senior"/>
    <x v="2"/>
  </r>
  <r>
    <s v="1920"/>
    <n v="40450246"/>
    <n v="40"/>
    <s v="Male"/>
    <s v="Bago"/>
    <s v="High"/>
    <s v="Middle"/>
    <x v="0"/>
  </r>
  <r>
    <s v="1921"/>
    <n v="63159485"/>
    <n v="22"/>
    <s v="Female"/>
    <s v="Bago"/>
    <s v="High"/>
    <s v="Young"/>
    <x v="3"/>
  </r>
  <r>
    <s v="1922"/>
    <n v="47617169"/>
    <n v="47"/>
    <s v="Female"/>
    <s v="Shan"/>
    <s v="High"/>
    <s v="Middle"/>
    <x v="0"/>
  </r>
  <r>
    <s v="1923"/>
    <n v="82491238"/>
    <n v="23"/>
    <s v="Male"/>
    <s v="Yangon"/>
    <s v="High"/>
    <s v="Young"/>
    <x v="3"/>
  </r>
  <r>
    <s v="1924"/>
    <n v="42075482"/>
    <n v="63"/>
    <s v="Male"/>
    <s v="Naypyitaw"/>
    <s v="High"/>
    <s v="Senior"/>
    <x v="2"/>
  </r>
  <r>
    <s v="1925"/>
    <n v="48182154"/>
    <n v="61"/>
    <s v="Female"/>
    <s v="Mandalay"/>
    <s v="High"/>
    <s v="Senior"/>
    <x v="2"/>
  </r>
  <r>
    <s v="1926"/>
    <n v="43921226"/>
    <n v="21"/>
    <s v="Female"/>
    <s v="Bago"/>
    <s v="High"/>
    <s v="Young"/>
    <x v="3"/>
  </r>
  <r>
    <s v="1927"/>
    <n v="28607034"/>
    <n v="46"/>
    <s v="Female"/>
    <s v="Naypyitaw"/>
    <s v="High"/>
    <s v="Middle"/>
    <x v="0"/>
  </r>
  <r>
    <s v="1928"/>
    <n v="31789356"/>
    <n v="40"/>
    <s v="Male"/>
    <s v="Bago"/>
    <s v="High"/>
    <s v="Middle"/>
    <x v="0"/>
  </r>
  <r>
    <s v="1929"/>
    <n v="41555468"/>
    <n v="23"/>
    <s v="Female"/>
    <s v="Bago"/>
    <s v="High"/>
    <s v="Young"/>
    <x v="3"/>
  </r>
  <r>
    <s v="1930"/>
    <n v="88898721"/>
    <n v="49"/>
    <s v="Male"/>
    <s v="Mandalay"/>
    <s v="High"/>
    <s v="Middle"/>
    <x v="0"/>
  </r>
  <r>
    <s v="1931"/>
    <n v="90113553"/>
    <n v="59"/>
    <s v="Male"/>
    <s v="Shan"/>
    <s v="High"/>
    <s v="Senior"/>
    <x v="2"/>
  </r>
  <r>
    <s v="1932"/>
    <n v="74507469"/>
    <n v="35"/>
    <s v="Female"/>
    <s v="Yangon"/>
    <s v="High"/>
    <s v="Middle"/>
    <x v="0"/>
  </r>
  <r>
    <s v="1933"/>
    <n v="53637763"/>
    <n v="32"/>
    <s v="Male"/>
    <s v="Shan"/>
    <s v="High"/>
    <s v="Middle"/>
    <x v="0"/>
  </r>
  <r>
    <s v="1934"/>
    <n v="89041546"/>
    <n v="57"/>
    <s v="Female"/>
    <s v="Naypyitaw"/>
    <s v="High"/>
    <s v="Senior"/>
    <x v="2"/>
  </r>
  <r>
    <s v="1935"/>
    <n v="55854794"/>
    <n v="49"/>
    <s v="Male"/>
    <s v="Shan"/>
    <s v="High"/>
    <s v="Middle"/>
    <x v="0"/>
  </r>
  <r>
    <s v="1936"/>
    <n v="70699621"/>
    <n v="26"/>
    <s v="Female"/>
    <s v="Naypyitaw"/>
    <s v="High"/>
    <s v="Young"/>
    <x v="3"/>
  </r>
  <r>
    <s v="1937"/>
    <n v="76148630"/>
    <n v="54"/>
    <s v="Male"/>
    <s v="Naypyitaw"/>
    <s v="High"/>
    <s v="Senior"/>
    <x v="2"/>
  </r>
  <r>
    <s v="1938"/>
    <n v="108763195"/>
    <n v="27"/>
    <s v="Male"/>
    <s v="Yangon"/>
    <s v="High"/>
    <s v="Young"/>
    <x v="3"/>
  </r>
  <r>
    <s v="1939"/>
    <n v="70097132"/>
    <n v="37"/>
    <s v="Female"/>
    <s v="Mandalay"/>
    <s v="High"/>
    <s v="Middle"/>
    <x v="0"/>
  </r>
  <r>
    <s v="1940"/>
    <n v="37763977"/>
    <n v="23"/>
    <s v="Female"/>
    <s v="Yangon"/>
    <s v="High"/>
    <s v="Young"/>
    <x v="3"/>
  </r>
  <r>
    <s v="1941"/>
    <n v="93222067"/>
    <n v="65"/>
    <s v="Female"/>
    <s v="Shan"/>
    <s v="High"/>
    <s v="Senior"/>
    <x v="2"/>
  </r>
  <r>
    <s v="1942"/>
    <n v="87008356"/>
    <n v="20"/>
    <s v="Female"/>
    <s v="Naypyitaw"/>
    <s v="High"/>
    <s v="Young"/>
    <x v="3"/>
  </r>
  <r>
    <s v="1943"/>
    <n v="10437811"/>
    <n v="59"/>
    <s v="Male"/>
    <s v="Bago"/>
    <s v="Medium"/>
    <s v="Senior"/>
    <x v="1"/>
  </r>
  <r>
    <s v="1944"/>
    <n v="65113470"/>
    <n v="28"/>
    <s v="Female"/>
    <s v="Bago"/>
    <s v="High"/>
    <s v="Young"/>
    <x v="3"/>
  </r>
  <r>
    <s v="1945"/>
    <n v="78508584"/>
    <n v="60"/>
    <s v="Female"/>
    <s v="Naypyitaw"/>
    <s v="High"/>
    <s v="Senior"/>
    <x v="2"/>
  </r>
  <r>
    <s v="1946"/>
    <n v="120620818"/>
    <n v="34"/>
    <s v="Male"/>
    <s v="Yangon"/>
    <s v="High"/>
    <s v="Middle"/>
    <x v="0"/>
  </r>
  <r>
    <s v="1947"/>
    <n v="16700352"/>
    <n v="49"/>
    <s v="Female"/>
    <s v="Mandalay"/>
    <s v="High"/>
    <s v="Middle"/>
    <x v="0"/>
  </r>
  <r>
    <s v="1948"/>
    <n v="102639729"/>
    <n v="21"/>
    <s v="Female"/>
    <s v="Yangon"/>
    <s v="High"/>
    <s v="Young"/>
    <x v="3"/>
  </r>
  <r>
    <s v="1949"/>
    <n v="38453225"/>
    <n v="21"/>
    <s v="Male"/>
    <s v="Naypyitaw"/>
    <s v="High"/>
    <s v="Young"/>
    <x v="3"/>
  </r>
  <r>
    <s v="1950"/>
    <n v="39753936"/>
    <n v="34"/>
    <s v="Female"/>
    <s v="Naypyitaw"/>
    <s v="High"/>
    <s v="Middle"/>
    <x v="0"/>
  </r>
  <r>
    <s v="1951"/>
    <n v="27628831"/>
    <n v="58"/>
    <s v="Female"/>
    <s v="Mandalay"/>
    <s v="High"/>
    <s v="Senior"/>
    <x v="2"/>
  </r>
  <r>
    <s v="1952"/>
    <n v="47997333"/>
    <n v="36"/>
    <s v="Female"/>
    <s v="Shan"/>
    <s v="High"/>
    <s v="Middle"/>
    <x v="0"/>
  </r>
  <r>
    <s v="1953"/>
    <n v="27669057"/>
    <n v="22"/>
    <s v="Female"/>
    <s v="Shan"/>
    <s v="High"/>
    <s v="Young"/>
    <x v="3"/>
  </r>
  <r>
    <s v="1954"/>
    <n v="66376921"/>
    <n v="49"/>
    <s v="Female"/>
    <s v="Mandalay"/>
    <s v="High"/>
    <s v="Middle"/>
    <x v="0"/>
  </r>
  <r>
    <s v="1955"/>
    <n v="65255483"/>
    <n v="39"/>
    <s v="Female"/>
    <s v="Shan"/>
    <s v="High"/>
    <s v="Middle"/>
    <x v="0"/>
  </r>
  <r>
    <s v="1956"/>
    <n v="82481523"/>
    <n v="23"/>
    <s v="Male"/>
    <s v="Bago"/>
    <s v="High"/>
    <s v="Young"/>
    <x v="3"/>
  </r>
  <r>
    <s v="1957"/>
    <n v="87533080"/>
    <n v="52"/>
    <s v="Female"/>
    <s v="Shan"/>
    <s v="High"/>
    <s v="Senior"/>
    <x v="2"/>
  </r>
  <r>
    <s v="1958"/>
    <n v="6952902"/>
    <n v="39"/>
    <s v="Male"/>
    <s v="Shan"/>
    <s v="Medium"/>
    <s v="Middle"/>
    <x v="4"/>
  </r>
  <r>
    <s v="1959"/>
    <n v="9621791"/>
    <n v="18"/>
    <s v="Male"/>
    <s v="Shan"/>
    <s v="Medium"/>
    <s v="Young"/>
    <x v="6"/>
  </r>
  <r>
    <s v="1960"/>
    <n v="19743673"/>
    <n v="37"/>
    <s v="Male"/>
    <s v="Bago"/>
    <s v="High"/>
    <s v="Middle"/>
    <x v="0"/>
  </r>
  <r>
    <s v="1961"/>
    <n v="13530854"/>
    <n v="39"/>
    <s v="Male"/>
    <s v="Shan"/>
    <s v="Medium"/>
    <s v="Middle"/>
    <x v="4"/>
  </r>
  <r>
    <s v="1962"/>
    <n v="26593168"/>
    <n v="65"/>
    <s v="Female"/>
    <s v="Bago"/>
    <s v="High"/>
    <s v="Senior"/>
    <x v="2"/>
  </r>
  <r>
    <s v="1963"/>
    <n v="57267928"/>
    <n v="28"/>
    <s v="Female"/>
    <s v="Mandalay"/>
    <s v="High"/>
    <s v="Young"/>
    <x v="3"/>
  </r>
  <r>
    <s v="1964"/>
    <n v="31718361"/>
    <n v="30"/>
    <s v="Female"/>
    <s v="Yangon"/>
    <s v="High"/>
    <s v="Young"/>
    <x v="3"/>
  </r>
  <r>
    <s v="1965"/>
    <n v="33622480"/>
    <n v="59"/>
    <s v="Male"/>
    <s v="Mandalay"/>
    <s v="High"/>
    <s v="Senior"/>
    <x v="2"/>
  </r>
  <r>
    <s v="1966"/>
    <n v="57595120"/>
    <n v="20"/>
    <s v="Female"/>
    <s v="Yangon"/>
    <s v="High"/>
    <s v="Young"/>
    <x v="3"/>
  </r>
  <r>
    <s v="1967"/>
    <n v="86266437"/>
    <n v="26"/>
    <s v="Female"/>
    <s v="Mandalay"/>
    <s v="High"/>
    <s v="Young"/>
    <x v="3"/>
  </r>
  <r>
    <s v="1968"/>
    <n v="37861720"/>
    <n v="29"/>
    <s v="Female"/>
    <s v="Yangon"/>
    <s v="High"/>
    <s v="Young"/>
    <x v="3"/>
  </r>
  <r>
    <s v="1969"/>
    <n v="60528080"/>
    <n v="40"/>
    <s v="Male"/>
    <s v="Yangon"/>
    <s v="High"/>
    <s v="Middle"/>
    <x v="0"/>
  </r>
  <r>
    <s v="1970"/>
    <n v="18591433"/>
    <n v="31"/>
    <s v="Male"/>
    <s v="Naypyitaw"/>
    <s v="High"/>
    <s v="Middle"/>
    <x v="0"/>
  </r>
  <r>
    <s v="1971"/>
    <n v="92006659"/>
    <n v="50"/>
    <s v="Female"/>
    <s v="Yangon"/>
    <s v="High"/>
    <s v="Middle"/>
    <x v="0"/>
  </r>
  <r>
    <s v="1972"/>
    <n v="42958520"/>
    <n v="35"/>
    <s v="Male"/>
    <s v="Yangon"/>
    <s v="High"/>
    <s v="Middle"/>
    <x v="0"/>
  </r>
  <r>
    <s v="1973"/>
    <n v="81370426"/>
    <n v="66"/>
    <s v="Male"/>
    <s v="Naypyitaw"/>
    <s v="High"/>
    <s v="Senior"/>
    <x v="2"/>
  </r>
  <r>
    <s v="1974"/>
    <n v="45859767"/>
    <n v="58"/>
    <s v="Female"/>
    <s v="Shan"/>
    <s v="High"/>
    <s v="Senior"/>
    <x v="2"/>
  </r>
  <r>
    <s v="1975"/>
    <n v="38275224"/>
    <n v="26"/>
    <s v="Male"/>
    <s v="Shan"/>
    <s v="High"/>
    <s v="Young"/>
    <x v="3"/>
  </r>
  <r>
    <s v="1976"/>
    <n v="1437768"/>
    <n v="40"/>
    <s v="Male"/>
    <s v="Naypyitaw"/>
    <s v="Low"/>
    <s v="Middle"/>
    <x v="8"/>
  </r>
  <r>
    <s v="1977"/>
    <n v="13540509"/>
    <n v="27"/>
    <s v="Female"/>
    <s v="Bago"/>
    <s v="Medium"/>
    <s v="Young"/>
    <x v="6"/>
  </r>
  <r>
    <s v="1978"/>
    <n v="42128231"/>
    <n v="36"/>
    <s v="Male"/>
    <s v="Yangon"/>
    <s v="High"/>
    <s v="Middle"/>
    <x v="0"/>
  </r>
  <r>
    <s v="1979"/>
    <n v="45879534"/>
    <n v="64"/>
    <s v="Male"/>
    <s v="Yangon"/>
    <s v="High"/>
    <s v="Senior"/>
    <x v="2"/>
  </r>
  <r>
    <s v="1980"/>
    <n v="130127200"/>
    <n v="22"/>
    <s v="Male"/>
    <s v="Naypyitaw"/>
    <s v="High"/>
    <s v="Young"/>
    <x v="3"/>
  </r>
  <r>
    <s v="1981"/>
    <n v="95962362"/>
    <n v="64"/>
    <s v="Male"/>
    <s v="Naypyitaw"/>
    <s v="High"/>
    <s v="Senior"/>
    <x v="2"/>
  </r>
  <r>
    <s v="1982"/>
    <n v="30805720"/>
    <n v="69"/>
    <s v="Male"/>
    <s v="Bago"/>
    <s v="High"/>
    <s v="Senior"/>
    <x v="2"/>
  </r>
  <r>
    <s v="1983"/>
    <n v="76700633"/>
    <n v="40"/>
    <s v="Male"/>
    <s v="Shan"/>
    <s v="High"/>
    <s v="Middle"/>
    <x v="0"/>
  </r>
  <r>
    <s v="1984"/>
    <n v="1593551"/>
    <n v="47"/>
    <s v="Male"/>
    <s v="Mandalay"/>
    <s v="Low"/>
    <s v="Middle"/>
    <x v="8"/>
  </r>
  <r>
    <s v="1985"/>
    <n v="20850529"/>
    <n v="42"/>
    <s v="Male"/>
    <s v="Shan"/>
    <s v="High"/>
    <s v="Middle"/>
    <x v="0"/>
  </r>
  <r>
    <s v="1986"/>
    <n v="19314047"/>
    <n v="45"/>
    <s v="Female"/>
    <s v="Yangon"/>
    <s v="High"/>
    <s v="Middle"/>
    <x v="0"/>
  </r>
  <r>
    <s v="1987"/>
    <n v="46208295"/>
    <n v="51"/>
    <s v="Female"/>
    <s v="Naypyitaw"/>
    <s v="High"/>
    <s v="Senior"/>
    <x v="2"/>
  </r>
  <r>
    <s v="1988"/>
    <n v="55435610"/>
    <n v="62"/>
    <s v="Female"/>
    <s v="Bago"/>
    <s v="High"/>
    <s v="Senior"/>
    <x v="2"/>
  </r>
  <r>
    <s v="1989"/>
    <n v="42398094"/>
    <n v="65"/>
    <s v="Female"/>
    <s v="Shan"/>
    <s v="High"/>
    <s v="Senior"/>
    <x v="2"/>
  </r>
  <r>
    <s v="1990"/>
    <n v="82738527"/>
    <n v="64"/>
    <s v="Male"/>
    <s v="Bago"/>
    <s v="High"/>
    <s v="Senior"/>
    <x v="2"/>
  </r>
  <r>
    <s v="1991"/>
    <n v="35601769"/>
    <n v="42"/>
    <s v="Female"/>
    <s v="Shan"/>
    <s v="High"/>
    <s v="Middle"/>
    <x v="0"/>
  </r>
  <r>
    <s v="1992"/>
    <n v="85200133"/>
    <n v="27"/>
    <s v="Female"/>
    <s v="Yangon"/>
    <s v="High"/>
    <s v="Young"/>
    <x v="3"/>
  </r>
  <r>
    <s v="1993"/>
    <n v="50804577"/>
    <n v="31"/>
    <s v="Male"/>
    <s v="Mandalay"/>
    <s v="High"/>
    <s v="Middle"/>
    <x v="0"/>
  </r>
  <r>
    <s v="1994"/>
    <n v="121550067"/>
    <n v="59"/>
    <s v="Male"/>
    <s v="Bago"/>
    <s v="High"/>
    <s v="Senior"/>
    <x v="2"/>
  </r>
  <r>
    <s v="1995"/>
    <n v="75572574"/>
    <n v="63"/>
    <s v="Male"/>
    <s v="Bago"/>
    <s v="High"/>
    <s v="Senior"/>
    <x v="2"/>
  </r>
  <r>
    <s v="1996"/>
    <n v="38274196"/>
    <n v="47"/>
    <s v="Male"/>
    <s v="Mandalay"/>
    <s v="High"/>
    <s v="Middle"/>
    <x v="0"/>
  </r>
  <r>
    <s v="1997"/>
    <n v="74310850"/>
    <n v="58"/>
    <s v="Male"/>
    <s v="Bago"/>
    <s v="High"/>
    <s v="Senior"/>
    <x v="2"/>
  </r>
  <r>
    <s v="1998"/>
    <n v="85864973"/>
    <n v="42"/>
    <s v="Female"/>
    <s v="Bago"/>
    <s v="High"/>
    <s v="Middle"/>
    <x v="0"/>
  </r>
  <r>
    <s v="1999"/>
    <n v="108568456"/>
    <n v="31"/>
    <s v="Male"/>
    <s v="Shan"/>
    <s v="High"/>
    <s v="Middle"/>
    <x v="0"/>
  </r>
  <r>
    <s v="2000"/>
    <n v="2159385"/>
    <n v="52"/>
    <s v="Female"/>
    <s v="Shan"/>
    <s v="Low"/>
    <s v="Senior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4F684-6B92-4D48-B146-C77A8CB1E2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3:F13" firstHeaderRow="0" firstDataRow="1" firstDataCol="1"/>
  <pivotFields count="8">
    <pivotField dataField="1" showAll="0"/>
    <pivotField dataField="1" numFmtId="164" showAll="0"/>
    <pivotField showAll="0"/>
    <pivotField showAll="0"/>
    <pivotField showAll="0"/>
    <pivotField showAll="0"/>
    <pivotField showAll="0"/>
    <pivotField axis="axisRow" showAll="0">
      <items count="10">
        <item x="2"/>
        <item x="0"/>
        <item x="3"/>
        <item x="1"/>
        <item x="4"/>
        <item x="6"/>
        <item x="5"/>
        <item x="8"/>
        <item x="7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alance Summary" fld="1" baseField="0" baseItem="0" numFmtId="164"/>
    <dataField name="Balance Summary (%)" fld="1" showDataAs="percentOfCol" baseField="7" baseItem="0" numFmtId="10"/>
    <dataField name="Count of Customer" fld="0" subtotal="count" baseField="0" baseItem="0"/>
    <dataField name="Count of Customer (%)" fld="0" subtotal="count" showDataAs="percentOfCo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8012D-492E-482C-8364-B082654F1AE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B3:C13" firstHeaderRow="1" firstDataRow="1" firstDataCol="1"/>
  <pivotFields count="8">
    <pivotField showAll="0"/>
    <pivotField dataField="1" numFmtId="164" showAll="0"/>
    <pivotField showAll="0"/>
    <pivotField showAll="0"/>
    <pivotField showAll="0"/>
    <pivotField showAll="0"/>
    <pivotField showAll="0"/>
    <pivotField axis="axisRow" showAll="0">
      <items count="10">
        <item x="2"/>
        <item x="0"/>
        <item x="3"/>
        <item x="1"/>
        <item x="4"/>
        <item x="6"/>
        <item x="5"/>
        <item x="8"/>
        <item x="7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Balance Summary" fld="1" baseField="0" baseItem="0" numFmtId="16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F941E40-6958-402B-82F1-4F7C4AFC6A3D}" autoFormatId="16" applyNumberFormats="0" applyBorderFormats="0" applyFontFormats="0" applyPatternFormats="0" applyAlignmentFormats="0" applyWidthHeightFormats="0">
  <queryTableRefresh nextId="24" unboundColumnsRight="4">
    <queryTableFields count="14">
      <queryTableField id="2" name="Customer_ID" tableColumnId="2"/>
      <queryTableField id="3" name="Name" tableColumnId="3"/>
      <queryTableField id="4" name="Age" tableColumnId="4"/>
      <queryTableField id="5" name="Gender" tableColumnId="5"/>
      <queryTableField id="6" name="Address" tableColumnId="6"/>
      <queryTableField id="7" name="State/Region" tableColumnId="7"/>
      <queryTableField id="8" name="Phone_Number" tableColumnId="8"/>
      <queryTableField id="9" name="Email" tableColumnId="9"/>
      <queryTableField id="10" name="Account_Open_Date" tableColumnId="10"/>
      <queryTableField id="1" name="Source.Name" tableColumnId="1"/>
      <queryTableField id="20" dataBound="0" tableColumnId="11"/>
      <queryTableField id="21" dataBound="0" tableColumnId="12"/>
      <queryTableField id="22" dataBound="0" tableColumnId="13"/>
      <queryTableField id="23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7F5A5B-5D80-48AF-92BF-6C4359EC878D}" autoFormatId="16" applyNumberFormats="0" applyBorderFormats="0" applyFontFormats="0" applyPatternFormats="0" applyAlignmentFormats="0" applyWidthHeightFormats="0">
  <queryTableRefresh nextId="20" unboundColumnsRight="6">
    <queryTableFields count="13">
      <queryTableField id="2" name="Account_ID" tableColumnId="2"/>
      <queryTableField id="3" name="Customer_ID" tableColumnId="3"/>
      <queryTableField id="4" name="Account_Type" tableColumnId="4"/>
      <queryTableField id="5" name="Balance" tableColumnId="5"/>
      <queryTableField id="6" name="Currency" tableColumnId="6"/>
      <queryTableField id="7" name="Last_Transaction_Date" tableColumnId="7"/>
      <queryTableField id="1" name="Source.Name" tableColumnId="1"/>
      <queryTableField id="8" dataBound="0" tableColumnId="8"/>
      <queryTableField id="15" dataBound="0" tableColumnId="9"/>
      <queryTableField id="16" dataBound="0" tableColumnId="10"/>
      <queryTableField id="17" dataBound="0" tableColumnId="11"/>
      <queryTableField id="18" dataBound="0" tableColumnId="12"/>
      <queryTableField id="19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A94A26-B5B2-4086-AD44-FB1654933921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Customer_ID" tableColumnId="1"/>
      <queryTableField id="2" name="Balance Summar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190D81-AAE7-447A-884C-D2C425093CBC}" name="age_t" displayName="age_t" ref="A2:D5" totalsRowShown="0" headerRowDxfId="49" dataDxfId="47" headerRowBorderDxfId="48" tableBorderDxfId="46" totalsRowBorderDxfId="45" headerRowCellStyle="Note">
  <autoFilter ref="A2:D5" xr:uid="{9967534C-EFEF-42FC-B969-D464FE47DC65}"/>
  <tableColumns count="4">
    <tableColumn id="1" xr3:uid="{8A770DAC-07CC-471A-B24D-251C30C91832}" name="Lookup Value" dataDxfId="44" dataCellStyle="Note"/>
    <tableColumn id="2" xr3:uid="{7AA1BACF-6E00-466D-B723-6226C7D70C53}" name="Range (Years)" dataDxfId="43"/>
    <tableColumn id="3" xr3:uid="{EF0BE8AB-8F2B-4568-87F0-5D0D99747DFC}" name="Age Group" dataDxfId="42"/>
    <tableColumn id="4" xr3:uid="{FC22E4ED-5530-4FF1-A94C-8C5B2E10E5D8}" name="Description" dataDxfId="4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F4A216-ECDD-4C7C-AA7C-B88EF9B40F77}" name="balance_t" displayName="balance_t" ref="A8:D11" totalsRowShown="0" headerRowDxfId="40" dataDxfId="38" headerRowBorderDxfId="39" tableBorderDxfId="37" totalsRowBorderDxfId="36" headerRowCellStyle="Note">
  <autoFilter ref="A8:D11" xr:uid="{421F08FF-BEEE-4ED8-8B48-D8846F57C0FC}"/>
  <tableColumns count="4">
    <tableColumn id="1" xr3:uid="{87547FBC-05C2-41A0-996A-CACC21429FE5}" name="Lookup Value" dataDxfId="35" dataCellStyle="Comma"/>
    <tableColumn id="2" xr3:uid="{1965F7FE-F729-4D91-B5EC-2915ECD37993}" name="Range (MMK)" dataDxfId="34"/>
    <tableColumn id="3" xr3:uid="{70FA7EB8-E170-497C-BEB2-AC008EA6C8AC}" name="Balance Group" dataDxfId="33"/>
    <tableColumn id="4" xr3:uid="{3DC81BB8-0472-439C-A214-032390464562}" name="Description" dataDxfId="32" dataCellStyl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05A2C-4315-4BC6-96D0-AD410001B69E}" name="Customer_Info_Appended" displayName="Customer_Info_Appended" ref="B4:O1004" tableType="queryTable" totalsRowShown="0">
  <autoFilter ref="B4:O1004" xr:uid="{27905A2C-4315-4BC6-96D0-AD410001B69E}"/>
  <tableColumns count="14">
    <tableColumn id="2" xr3:uid="{F81294D8-D952-4F71-A4EA-DFE74B5897B2}" uniqueName="2" name="Customer_ID" queryTableFieldId="2" dataDxfId="31"/>
    <tableColumn id="3" xr3:uid="{6DD364C7-6744-4554-9C86-492F69A338A9}" uniqueName="3" name="Name" queryTableFieldId="3" dataDxfId="30"/>
    <tableColumn id="4" xr3:uid="{A2133573-3650-4864-BA07-4B5102FC2026}" uniqueName="4" name="Age" queryTableFieldId="4"/>
    <tableColumn id="5" xr3:uid="{0C08678C-B1A0-48B7-8A24-AE845CC9C411}" uniqueName="5" name="Gender" queryTableFieldId="5" dataDxfId="29"/>
    <tableColumn id="6" xr3:uid="{A8C8F7C2-7623-4A70-9912-98240BD6287A}" uniqueName="6" name="Address" queryTableFieldId="6" dataDxfId="28"/>
    <tableColumn id="7" xr3:uid="{1C403DA9-436E-4836-ACE5-C4FFAE24C17A}" uniqueName="7" name="State/Region" queryTableFieldId="7" dataDxfId="27"/>
    <tableColumn id="8" xr3:uid="{24B0A1E0-ED40-48A1-90F4-E6E1DD5A8CF9}" uniqueName="8" name="Phone_Number" queryTableFieldId="8" dataDxfId="26"/>
    <tableColumn id="9" xr3:uid="{612B3056-936E-4CB9-864B-78CBCF373C61}" uniqueName="9" name="Email" queryTableFieldId="9" dataDxfId="25"/>
    <tableColumn id="10" xr3:uid="{51F43041-65E5-4798-8DE5-23A18EB3BA7A}" uniqueName="10" name="Account_Open_Date" queryTableFieldId="10" dataDxfId="24"/>
    <tableColumn id="1" xr3:uid="{5BBBE420-5CAF-49A1-9C8F-72EBD754DA07}" uniqueName="1" name="Source.Name" queryTableFieldId="1" dataDxfId="23"/>
    <tableColumn id="11" xr3:uid="{C10FA8A2-076B-4663-A1CF-EA869412B88E}" uniqueName="11" name="Balance Total" queryTableFieldId="20" dataDxfId="22" dataCellStyle="Comma">
      <calculatedColumnFormula>SUMIFS(Account_Appended[Balance],Account_Appended[Customer_ID],Customer_Info_Appended[[#This Row],[Customer_ID]])</calculatedColumnFormula>
    </tableColumn>
    <tableColumn id="12" xr3:uid="{FB2518CD-605D-46ED-9ACC-018C24B651C1}" uniqueName="12" name="Balace Group" queryTableFieldId="21" dataDxfId="21">
      <calculatedColumnFormula>VLOOKUP(Customer_Info_Appended[[#This Row],[Balance Total]],balance_t[],3,1)</calculatedColumnFormula>
    </tableColumn>
    <tableColumn id="13" xr3:uid="{E89FF5D1-5381-40E9-958B-42EFCAD2D907}" uniqueName="13" name="Age Group" queryTableFieldId="22" dataDxfId="20">
      <calculatedColumnFormula>VLOOKUP(Customer_Info_Appended[[#This Row],[Age]],age_t[],3,1)</calculatedColumnFormula>
    </tableColumn>
    <tableColumn id="14" xr3:uid="{12D19102-5967-4438-88E4-C6116F75BC74}" uniqueName="14" name="Segment" queryTableFieldId="23" dataDxfId="19">
      <calculatedColumnFormula>Customer_Info_Appended[[#This Row],[Age Group]]&amp;"-"&amp;Customer_Info_Appended[[#This Row],[Balace Group]]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68D09A-ECAE-41A2-849E-F79F13A47044}" name="Account_Appended" displayName="Account_Appended" ref="B4:N1968" tableType="queryTable" totalsRowShown="0">
  <autoFilter ref="B4:N1968" xr:uid="{7D68D09A-ECAE-41A2-849E-F79F13A47044}"/>
  <tableColumns count="13">
    <tableColumn id="2" xr3:uid="{3A0EA5E0-1133-4A19-B129-970515FFC3E8}" uniqueName="2" name="Account_ID" queryTableFieldId="2" dataDxfId="18"/>
    <tableColumn id="3" xr3:uid="{4E34101F-73A5-48A6-9E12-2F38FD17BF90}" uniqueName="3" name="Customer_ID" queryTableFieldId="3" dataDxfId="17"/>
    <tableColumn id="4" xr3:uid="{94AA7BD7-53D2-4304-96E3-3D70B45ADF03}" uniqueName="4" name="Account_Type" queryTableFieldId="4" dataDxfId="16"/>
    <tableColumn id="5" xr3:uid="{4FC95521-5B71-44AD-B5F5-3C3E84AF113C}" uniqueName="5" name="Balance" queryTableFieldId="5" dataDxfId="15" dataCellStyle="Comma"/>
    <tableColumn id="6" xr3:uid="{0F8CBFD3-CA95-4CCA-9FFD-BF9FF63D5413}" uniqueName="6" name="Currency" queryTableFieldId="6" dataDxfId="14" dataCellStyle="Comma"/>
    <tableColumn id="7" xr3:uid="{07C8AE25-0381-4161-8F51-FA7CDD69EB4C}" uniqueName="7" name="Last_Transaction_Date" queryTableFieldId="7" dataDxfId="13"/>
    <tableColumn id="1" xr3:uid="{3C70E826-CCD4-4952-AB36-8698324D503A}" uniqueName="1" name="Source.Name" queryTableFieldId="1" dataDxfId="12"/>
    <tableColumn id="8" xr3:uid="{9687EF55-74AA-4F41-A57C-0F257D7B5065}" uniqueName="8" name="Age" queryTableFieldId="8" dataDxfId="11">
      <calculatedColumnFormula>VLOOKUP(Account_Appended[[#This Row],[Customer_ID]],Customer_Info_Appended[],3,0)</calculatedColumnFormula>
    </tableColumn>
    <tableColumn id="9" xr3:uid="{CDEDACE9-20EA-451C-9B5E-DF8E112647D7}" uniqueName="9" name="Gender" queryTableFieldId="15" dataDxfId="10">
      <calculatedColumnFormula>VLOOKUP(Account_Appended[[#This Row],[Customer_ID]],Customer_Info_Appended[],4,0)</calculatedColumnFormula>
    </tableColumn>
    <tableColumn id="10" xr3:uid="{C8825349-E32D-4321-A271-AD9BBEBFC11A}" uniqueName="10" name="State/Region" queryTableFieldId="16" dataDxfId="9">
      <calculatedColumnFormula>VLOOKUP(Account_Appended[[#This Row],[Customer_ID]],Customer_Info_Appended[],6,0)</calculatedColumnFormula>
    </tableColumn>
    <tableColumn id="11" xr3:uid="{C7B87210-708D-4897-A729-175E1D5E0733}" uniqueName="11" name="Balace Group" queryTableFieldId="17" dataDxfId="8">
      <calculatedColumnFormula>VLOOKUP(Account_Appended[[#This Row],[Balance]],balance_t[],3,1)</calculatedColumnFormula>
    </tableColumn>
    <tableColumn id="12" xr3:uid="{3315814A-8FBD-4BA0-A44F-912400ECAF9E}" uniqueName="12" name="Age Group" queryTableFieldId="18" dataDxfId="7">
      <calculatedColumnFormula>VLOOKUP(Account_Appended[[#This Row],[Age]],age_t[],3,1)</calculatedColumnFormula>
    </tableColumn>
    <tableColumn id="13" xr3:uid="{5DBC64A7-4B2E-466F-AD2C-FD2DF0365C02}" uniqueName="13" name="Segment" queryTableFieldId="19" dataDxfId="6">
      <calculatedColumnFormula>Account_Appended[[#This Row],[Age Group]]&amp; "-" &amp;Account_Appended[[#This Row],[Balace Group]]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A51517-8543-4876-93F5-B096076AA05E}" name="AccountBalanceSummary" displayName="AccountBalanceSummary" ref="B4:I1004" tableType="queryTable" totalsRowShown="0">
  <autoFilter ref="B4:I1004" xr:uid="{9EA51517-8543-4876-93F5-B096076AA05E}"/>
  <tableColumns count="8">
    <tableColumn id="1" xr3:uid="{4359D0F4-A1BC-47EA-801C-B9F31DABBCD0}" uniqueName="1" name="Customer_ID" queryTableFieldId="1" dataDxfId="5"/>
    <tableColumn id="2" xr3:uid="{933B86B7-0B9C-4EF1-B573-8B21AD356396}" uniqueName="2" name="Balance Summary" queryTableFieldId="2" dataDxfId="4" dataCellStyle="Comma"/>
    <tableColumn id="3" xr3:uid="{4BA89184-80B8-4357-8576-53DC8AC2F682}" uniqueName="3" name="Age" queryTableFieldId="3" dataDxfId="3">
      <calculatedColumnFormula>VLOOKUP($B5,Customer_Info_Appended[],MATCH(D$4,Customer_Info_Appended[#Headers],0),0)</calculatedColumnFormula>
    </tableColumn>
    <tableColumn id="4" xr3:uid="{AAEF21E8-9B0C-4A3A-B67E-0CB6C061675E}" uniqueName="4" name="Gender" queryTableFieldId="4">
      <calculatedColumnFormula>VLOOKUP($B5,Customer_Info_Appended[],MATCH(E$4,Customer_Info_Appended[#Headers],0),0)</calculatedColumnFormula>
    </tableColumn>
    <tableColumn id="5" xr3:uid="{7418572F-A8CC-4DDD-8B9D-5C1E5AE29A56}" uniqueName="5" name="State/Region" queryTableFieldId="5">
      <calculatedColumnFormula>VLOOKUP($B5,Customer_Info_Appended[],MATCH(F$4,Customer_Info_Appended[#Headers],0),0)</calculatedColumnFormula>
    </tableColumn>
    <tableColumn id="6" xr3:uid="{9220A391-380C-44F4-98F9-B90D500974F4}" uniqueName="6" name="Balace Group" queryTableFieldId="6" dataDxfId="2">
      <calculatedColumnFormula>VLOOKUP(AccountBalanceSummary[[#This Row],[Balance Summary]],balance_t[],3,1)</calculatedColumnFormula>
    </tableColumn>
    <tableColumn id="7" xr3:uid="{075167CB-1B12-41A9-AADA-E1B434CA85AE}" uniqueName="7" name="Age Group" queryTableFieldId="7" dataDxfId="1">
      <calculatedColumnFormula>VLOOKUP(AccountBalanceSummary[[#This Row],[Age]],age_t[],3,1)</calculatedColumnFormula>
    </tableColumn>
    <tableColumn id="8" xr3:uid="{1C3E81C8-3072-4C96-965D-DCBBA6F3D8C6}" uniqueName="8" name="Segment" queryTableFieldId="8" dataDxfId="0">
      <calculatedColumnFormula>AccountBalanceSummary[[#This Row],[Age Group]]&amp;"-"&amp;AccountBalanceSummary[[#This Row],[Balace Group]]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D10"/>
  <sheetViews>
    <sheetView showGridLines="0" workbookViewId="0">
      <selection activeCell="B20" sqref="B20"/>
    </sheetView>
  </sheetViews>
  <sheetFormatPr defaultRowHeight="15" x14ac:dyDescent="0.25"/>
  <cols>
    <col min="1" max="1" width="4.5703125" customWidth="1"/>
    <col min="2" max="2" width="109.42578125" customWidth="1"/>
    <col min="3" max="3" width="4.140625" customWidth="1"/>
    <col min="4" max="4" width="43.5703125" customWidth="1"/>
  </cols>
  <sheetData>
    <row r="1" spans="1:4" x14ac:dyDescent="0.25">
      <c r="A1" s="2" t="s">
        <v>0</v>
      </c>
      <c r="B1" s="2"/>
    </row>
    <row r="3" spans="1:4" ht="30" x14ac:dyDescent="0.25">
      <c r="B3" s="3" t="s">
        <v>1</v>
      </c>
      <c r="D3" s="19"/>
    </row>
    <row r="4" spans="1:4" ht="30" x14ac:dyDescent="0.25">
      <c r="B4" s="3" t="s">
        <v>2</v>
      </c>
      <c r="D4" s="19"/>
    </row>
    <row r="5" spans="1:4" ht="30" x14ac:dyDescent="0.25">
      <c r="B5" s="3" t="s">
        <v>3</v>
      </c>
      <c r="D5" s="19"/>
    </row>
    <row r="6" spans="1:4" ht="30" x14ac:dyDescent="0.25">
      <c r="B6" s="3" t="s">
        <v>4</v>
      </c>
      <c r="D6" s="19"/>
    </row>
    <row r="7" spans="1:4" ht="30" x14ac:dyDescent="0.25">
      <c r="B7" s="3" t="s">
        <v>5</v>
      </c>
      <c r="D7" s="19"/>
    </row>
    <row r="8" spans="1:4" ht="30" x14ac:dyDescent="0.25">
      <c r="B8" s="3" t="s">
        <v>6</v>
      </c>
      <c r="D8" s="19"/>
    </row>
    <row r="9" spans="1:4" x14ac:dyDescent="0.25">
      <c r="D9" s="19"/>
    </row>
    <row r="10" spans="1:4" x14ac:dyDescent="0.25">
      <c r="A10" s="1"/>
      <c r="B10" s="1" t="s">
        <v>7</v>
      </c>
      <c r="D10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9219-385F-452B-B8EE-C8D9A6AF4884}">
  <sheetPr>
    <tabColor theme="8"/>
  </sheetPr>
  <dimension ref="A1:C24"/>
  <sheetViews>
    <sheetView tabSelected="1" workbookViewId="0">
      <selection activeCell="E30" sqref="E30"/>
    </sheetView>
  </sheetViews>
  <sheetFormatPr defaultRowHeight="15" x14ac:dyDescent="0.25"/>
  <cols>
    <col min="1" max="1" width="3.5703125" customWidth="1"/>
    <col min="2" max="2" width="5" customWidth="1"/>
    <col min="3" max="3" width="83.28515625" customWidth="1"/>
  </cols>
  <sheetData>
    <row r="1" spans="1:3" x14ac:dyDescent="0.25">
      <c r="A1" s="2" t="s">
        <v>7112</v>
      </c>
      <c r="B1" s="31"/>
      <c r="C1" s="31"/>
    </row>
    <row r="3" spans="1:3" x14ac:dyDescent="0.25">
      <c r="B3" s="4" t="s">
        <v>7113</v>
      </c>
    </row>
    <row r="5" spans="1:3" x14ac:dyDescent="0.25">
      <c r="B5" t="s">
        <v>7114</v>
      </c>
      <c r="C5" t="s">
        <v>7115</v>
      </c>
    </row>
    <row r="6" spans="1:3" x14ac:dyDescent="0.25">
      <c r="B6" t="s">
        <v>7116</v>
      </c>
      <c r="C6" t="s">
        <v>7117</v>
      </c>
    </row>
    <row r="7" spans="1:3" x14ac:dyDescent="0.25">
      <c r="B7" t="s">
        <v>7118</v>
      </c>
      <c r="C7" t="s">
        <v>7119</v>
      </c>
    </row>
    <row r="8" spans="1:3" x14ac:dyDescent="0.25">
      <c r="C8" t="s">
        <v>7120</v>
      </c>
    </row>
    <row r="11" spans="1:3" x14ac:dyDescent="0.25">
      <c r="B11" s="4" t="s">
        <v>7121</v>
      </c>
    </row>
    <row r="13" spans="1:3" x14ac:dyDescent="0.25">
      <c r="B13" t="s">
        <v>7114</v>
      </c>
      <c r="C13" t="s">
        <v>7122</v>
      </c>
    </row>
    <row r="14" spans="1:3" x14ac:dyDescent="0.25">
      <c r="C14" t="s">
        <v>7123</v>
      </c>
    </row>
    <row r="15" spans="1:3" x14ac:dyDescent="0.25">
      <c r="C15" t="s">
        <v>7124</v>
      </c>
    </row>
    <row r="16" spans="1:3" x14ac:dyDescent="0.25">
      <c r="B16" t="s">
        <v>7116</v>
      </c>
      <c r="C16" t="s">
        <v>7125</v>
      </c>
    </row>
    <row r="17" spans="2:3" x14ac:dyDescent="0.25">
      <c r="C17" t="s">
        <v>7126</v>
      </c>
    </row>
    <row r="18" spans="2:3" x14ac:dyDescent="0.25">
      <c r="B18" t="s">
        <v>7118</v>
      </c>
      <c r="C18" t="s">
        <v>7127</v>
      </c>
    </row>
    <row r="19" spans="2:3" x14ac:dyDescent="0.25">
      <c r="C19" t="s">
        <v>7128</v>
      </c>
    </row>
    <row r="20" spans="2:3" x14ac:dyDescent="0.25">
      <c r="C20" t="s">
        <v>7129</v>
      </c>
    </row>
    <row r="21" spans="2:3" x14ac:dyDescent="0.25">
      <c r="C21" t="s">
        <v>7130</v>
      </c>
    </row>
    <row r="22" spans="2:3" x14ac:dyDescent="0.25">
      <c r="C22" t="s">
        <v>7131</v>
      </c>
    </row>
    <row r="23" spans="2:3" x14ac:dyDescent="0.25">
      <c r="C23" t="s">
        <v>7132</v>
      </c>
    </row>
    <row r="24" spans="2:3" x14ac:dyDescent="0.25">
      <c r="C24" t="s">
        <v>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AB98-22A5-425A-8CE6-56EED89E6E1A}">
  <sheetPr>
    <tabColor rgb="FFFFFF00"/>
  </sheetPr>
  <dimension ref="A1:D23"/>
  <sheetViews>
    <sheetView workbookViewId="0">
      <selection activeCell="F11" sqref="F11"/>
    </sheetView>
  </sheetViews>
  <sheetFormatPr defaultRowHeight="15" x14ac:dyDescent="0.25"/>
  <cols>
    <col min="1" max="1" width="15.5703125" customWidth="1"/>
    <col min="2" max="3" width="25.85546875" customWidth="1"/>
    <col min="4" max="4" width="27.5703125" bestFit="1" customWidth="1"/>
  </cols>
  <sheetData>
    <row r="1" spans="1:4" x14ac:dyDescent="0.25">
      <c r="A1" s="4" t="s">
        <v>23</v>
      </c>
    </row>
    <row r="2" spans="1:4" x14ac:dyDescent="0.25">
      <c r="A2" s="5" t="s">
        <v>24</v>
      </c>
      <c r="B2" s="6" t="s">
        <v>25</v>
      </c>
      <c r="C2" s="6" t="s">
        <v>26</v>
      </c>
      <c r="D2" s="7" t="s">
        <v>27</v>
      </c>
    </row>
    <row r="3" spans="1:4" x14ac:dyDescent="0.25">
      <c r="A3" s="8">
        <v>18</v>
      </c>
      <c r="B3" s="9" t="s">
        <v>28</v>
      </c>
      <c r="C3" s="9" t="s">
        <v>15</v>
      </c>
      <c r="D3" s="10" t="s">
        <v>29</v>
      </c>
    </row>
    <row r="4" spans="1:4" x14ac:dyDescent="0.25">
      <c r="A4" s="8">
        <v>31</v>
      </c>
      <c r="B4" s="9" t="s">
        <v>30</v>
      </c>
      <c r="C4" s="9" t="s">
        <v>8</v>
      </c>
      <c r="D4" s="10" t="s">
        <v>31</v>
      </c>
    </row>
    <row r="5" spans="1:4" x14ac:dyDescent="0.25">
      <c r="A5" s="11">
        <v>51</v>
      </c>
      <c r="B5" s="12" t="s">
        <v>32</v>
      </c>
      <c r="C5" s="12" t="s">
        <v>11</v>
      </c>
      <c r="D5" s="13" t="s">
        <v>33</v>
      </c>
    </row>
    <row r="7" spans="1:4" x14ac:dyDescent="0.25">
      <c r="A7" s="4" t="s">
        <v>34</v>
      </c>
    </row>
    <row r="8" spans="1:4" x14ac:dyDescent="0.25">
      <c r="A8" s="5" t="s">
        <v>24</v>
      </c>
      <c r="B8" s="6" t="s">
        <v>35</v>
      </c>
      <c r="C8" s="6" t="s">
        <v>36</v>
      </c>
      <c r="D8" s="7" t="s">
        <v>27</v>
      </c>
    </row>
    <row r="9" spans="1:4" x14ac:dyDescent="0.25">
      <c r="A9" s="14">
        <v>0</v>
      </c>
      <c r="B9" s="9" t="s">
        <v>37</v>
      </c>
      <c r="C9" s="9" t="s">
        <v>18</v>
      </c>
      <c r="D9" s="10" t="s">
        <v>38</v>
      </c>
    </row>
    <row r="10" spans="1:4" x14ac:dyDescent="0.25">
      <c r="A10" s="14">
        <v>5000000</v>
      </c>
      <c r="B10" s="9" t="s">
        <v>39</v>
      </c>
      <c r="C10" s="9" t="s">
        <v>12</v>
      </c>
      <c r="D10" s="10" t="s">
        <v>40</v>
      </c>
    </row>
    <row r="11" spans="1:4" x14ac:dyDescent="0.25">
      <c r="A11" s="15">
        <v>15000001</v>
      </c>
      <c r="B11" s="12" t="s">
        <v>41</v>
      </c>
      <c r="C11" s="12" t="s">
        <v>9</v>
      </c>
      <c r="D11" s="13" t="s">
        <v>42</v>
      </c>
    </row>
    <row r="14" spans="1:4" x14ac:dyDescent="0.25">
      <c r="A14" s="16" t="s">
        <v>71</v>
      </c>
      <c r="B14" s="16" t="s">
        <v>43</v>
      </c>
      <c r="C14" s="16" t="s">
        <v>72</v>
      </c>
      <c r="D14" s="16" t="s">
        <v>73</v>
      </c>
    </row>
    <row r="15" spans="1:4" ht="75" x14ac:dyDescent="0.25">
      <c r="A15" s="17" t="s">
        <v>14</v>
      </c>
      <c r="B15" s="18" t="s">
        <v>53</v>
      </c>
      <c r="C15" s="18" t="s">
        <v>54</v>
      </c>
      <c r="D15" s="18" t="s">
        <v>55</v>
      </c>
    </row>
    <row r="16" spans="1:4" ht="60" x14ac:dyDescent="0.25">
      <c r="A16" s="17" t="s">
        <v>13</v>
      </c>
      <c r="B16" s="18" t="s">
        <v>56</v>
      </c>
      <c r="C16" s="18" t="s">
        <v>57</v>
      </c>
      <c r="D16" s="18" t="s">
        <v>58</v>
      </c>
    </row>
    <row r="17" spans="1:4" ht="75" x14ac:dyDescent="0.25">
      <c r="A17" s="17" t="s">
        <v>19</v>
      </c>
      <c r="B17" s="18" t="s">
        <v>59</v>
      </c>
      <c r="C17" s="18" t="s">
        <v>60</v>
      </c>
      <c r="D17" s="18" t="s">
        <v>61</v>
      </c>
    </row>
    <row r="18" spans="1:4" ht="60" x14ac:dyDescent="0.25">
      <c r="A18" s="17" t="s">
        <v>10</v>
      </c>
      <c r="B18" s="18" t="s">
        <v>44</v>
      </c>
      <c r="C18" s="18" t="s">
        <v>45</v>
      </c>
      <c r="D18" s="18" t="s">
        <v>46</v>
      </c>
    </row>
    <row r="19" spans="1:4" ht="75" x14ac:dyDescent="0.25">
      <c r="A19" s="17" t="s">
        <v>17</v>
      </c>
      <c r="B19" s="18" t="s">
        <v>47</v>
      </c>
      <c r="C19" s="18" t="s">
        <v>48</v>
      </c>
      <c r="D19" s="18" t="s">
        <v>49</v>
      </c>
    </row>
    <row r="20" spans="1:4" ht="60" x14ac:dyDescent="0.25">
      <c r="A20" s="17" t="s">
        <v>22</v>
      </c>
      <c r="B20" s="18" t="s">
        <v>50</v>
      </c>
      <c r="C20" s="18" t="s">
        <v>51</v>
      </c>
      <c r="D20" s="18" t="s">
        <v>52</v>
      </c>
    </row>
    <row r="21" spans="1:4" ht="60" x14ac:dyDescent="0.25">
      <c r="A21" s="17" t="s">
        <v>16</v>
      </c>
      <c r="B21" s="18" t="s">
        <v>62</v>
      </c>
      <c r="C21" s="18" t="s">
        <v>63</v>
      </c>
      <c r="D21" s="18" t="s">
        <v>64</v>
      </c>
    </row>
    <row r="22" spans="1:4" ht="60" x14ac:dyDescent="0.25">
      <c r="A22" s="17" t="s">
        <v>20</v>
      </c>
      <c r="B22" s="18" t="s">
        <v>65</v>
      </c>
      <c r="C22" s="18" t="s">
        <v>66</v>
      </c>
      <c r="D22" s="18" t="s">
        <v>67</v>
      </c>
    </row>
    <row r="23" spans="1:4" ht="60" x14ac:dyDescent="0.25">
      <c r="A23" s="17" t="s">
        <v>21</v>
      </c>
      <c r="B23" s="18" t="s">
        <v>68</v>
      </c>
      <c r="C23" s="18" t="s">
        <v>69</v>
      </c>
      <c r="D23" s="18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93B7-6AFF-4A26-AC2B-9ADDD1E10382}">
  <sheetPr>
    <tabColor theme="5"/>
  </sheetPr>
  <dimension ref="A1:D29"/>
  <sheetViews>
    <sheetView workbookViewId="0">
      <selection activeCell="I24" sqref="I24"/>
    </sheetView>
  </sheetViews>
  <sheetFormatPr defaultRowHeight="15" x14ac:dyDescent="0.25"/>
  <sheetData>
    <row r="1" spans="1:4" ht="15.75" x14ac:dyDescent="0.25">
      <c r="A1" s="32" t="s">
        <v>74</v>
      </c>
      <c r="B1" s="32"/>
    </row>
    <row r="3" spans="1:4" x14ac:dyDescent="0.25">
      <c r="B3" t="s">
        <v>75</v>
      </c>
    </row>
    <row r="4" spans="1:4" x14ac:dyDescent="0.25">
      <c r="B4" t="s">
        <v>7134</v>
      </c>
    </row>
    <row r="6" spans="1:4" x14ac:dyDescent="0.25">
      <c r="B6" t="s">
        <v>76</v>
      </c>
    </row>
    <row r="7" spans="1:4" x14ac:dyDescent="0.25">
      <c r="B7" t="s">
        <v>77</v>
      </c>
    </row>
    <row r="8" spans="1:4" x14ac:dyDescent="0.25">
      <c r="B8" t="s">
        <v>78</v>
      </c>
    </row>
    <row r="9" spans="1:4" x14ac:dyDescent="0.25">
      <c r="B9" t="s">
        <v>79</v>
      </c>
    </row>
    <row r="10" spans="1:4" x14ac:dyDescent="0.25">
      <c r="B10" t="s">
        <v>80</v>
      </c>
    </row>
    <row r="11" spans="1:4" x14ac:dyDescent="0.25">
      <c r="B11" t="s">
        <v>81</v>
      </c>
    </row>
    <row r="14" spans="1:4" x14ac:dyDescent="0.25">
      <c r="B14" t="s">
        <v>82</v>
      </c>
    </row>
    <row r="15" spans="1:4" x14ac:dyDescent="0.25">
      <c r="C15" t="s">
        <v>84</v>
      </c>
    </row>
    <row r="16" spans="1:4" x14ac:dyDescent="0.25">
      <c r="D16" t="s">
        <v>83</v>
      </c>
    </row>
    <row r="17" spans="3:4" x14ac:dyDescent="0.25">
      <c r="D17" t="s">
        <v>93</v>
      </c>
    </row>
    <row r="19" spans="3:4" x14ac:dyDescent="0.25">
      <c r="C19" t="s">
        <v>85</v>
      </c>
    </row>
    <row r="20" spans="3:4" x14ac:dyDescent="0.25">
      <c r="D20" t="s">
        <v>86</v>
      </c>
    </row>
    <row r="21" spans="3:4" x14ac:dyDescent="0.25">
      <c r="D21" t="s">
        <v>87</v>
      </c>
    </row>
    <row r="23" spans="3:4" x14ac:dyDescent="0.25">
      <c r="C23" t="s">
        <v>88</v>
      </c>
    </row>
    <row r="24" spans="3:4" x14ac:dyDescent="0.25">
      <c r="D24" t="s">
        <v>7135</v>
      </c>
    </row>
    <row r="26" spans="3:4" x14ac:dyDescent="0.25">
      <c r="C26" t="s">
        <v>89</v>
      </c>
    </row>
    <row r="27" spans="3:4" x14ac:dyDescent="0.25">
      <c r="D27" t="s">
        <v>91</v>
      </c>
    </row>
    <row r="28" spans="3:4" x14ac:dyDescent="0.25">
      <c r="D28" t="s">
        <v>92</v>
      </c>
    </row>
    <row r="29" spans="3:4" x14ac:dyDescent="0.25">
      <c r="D29" t="s">
        <v>90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845A-8ACB-475A-84D4-DE9725435F2E}">
  <sheetPr>
    <tabColor theme="6"/>
  </sheetPr>
  <dimension ref="A1:O1004"/>
  <sheetViews>
    <sheetView workbookViewId="0">
      <selection activeCell="F32" sqref="F32"/>
    </sheetView>
  </sheetViews>
  <sheetFormatPr defaultRowHeight="15" x14ac:dyDescent="0.25"/>
  <cols>
    <col min="2" max="2" width="15.140625" bestFit="1" customWidth="1"/>
    <col min="3" max="3" width="13.42578125" bestFit="1" customWidth="1"/>
    <col min="4" max="4" width="6.5703125" bestFit="1" customWidth="1"/>
    <col min="5" max="5" width="10" bestFit="1" customWidth="1"/>
    <col min="6" max="6" width="14.28515625" bestFit="1" customWidth="1"/>
    <col min="7" max="7" width="15" bestFit="1" customWidth="1"/>
    <col min="8" max="8" width="17.28515625" bestFit="1" customWidth="1"/>
    <col min="9" max="9" width="26.42578125" bestFit="1" customWidth="1"/>
    <col min="10" max="10" width="21.7109375" bestFit="1" customWidth="1"/>
    <col min="11" max="11" width="15.5703125" bestFit="1" customWidth="1"/>
    <col min="12" max="13" width="15.140625" bestFit="1" customWidth="1"/>
    <col min="14" max="14" width="12.5703125" bestFit="1" customWidth="1"/>
    <col min="15" max="15" width="15" bestFit="1" customWidth="1"/>
  </cols>
  <sheetData>
    <row r="1" spans="1:15" ht="15.75" x14ac:dyDescent="0.25">
      <c r="A1" s="32" t="s">
        <v>94</v>
      </c>
      <c r="B1" s="32"/>
      <c r="C1" s="32"/>
      <c r="D1" s="21"/>
    </row>
    <row r="2" spans="1:15" x14ac:dyDescent="0.25">
      <c r="B2" t="s">
        <v>96</v>
      </c>
    </row>
    <row r="4" spans="1:15" x14ac:dyDescent="0.25">
      <c r="B4" t="s">
        <v>98</v>
      </c>
      <c r="C4" t="s">
        <v>99</v>
      </c>
      <c r="D4" s="23" t="s">
        <v>100</v>
      </c>
      <c r="E4" s="24" t="s">
        <v>101</v>
      </c>
      <c r="F4" t="s">
        <v>102</v>
      </c>
      <c r="G4" s="23" t="s">
        <v>103</v>
      </c>
      <c r="H4" t="s">
        <v>104</v>
      </c>
      <c r="I4" t="s">
        <v>105</v>
      </c>
      <c r="J4" t="s">
        <v>106</v>
      </c>
      <c r="K4" t="s">
        <v>97</v>
      </c>
      <c r="L4" s="26" t="s">
        <v>7095</v>
      </c>
      <c r="M4" s="25" t="s">
        <v>7092</v>
      </c>
      <c r="N4" s="25" t="s">
        <v>26</v>
      </c>
      <c r="O4" s="25" t="s">
        <v>7093</v>
      </c>
    </row>
    <row r="5" spans="1:15" x14ac:dyDescent="0.25">
      <c r="B5" t="s">
        <v>108</v>
      </c>
      <c r="C5" t="s">
        <v>109</v>
      </c>
      <c r="D5">
        <v>48</v>
      </c>
      <c r="E5" t="s">
        <v>110</v>
      </c>
      <c r="F5" t="s">
        <v>111</v>
      </c>
      <c r="G5" t="s">
        <v>112</v>
      </c>
      <c r="H5" t="s">
        <v>113</v>
      </c>
      <c r="I5" t="s">
        <v>114</v>
      </c>
      <c r="J5" s="20">
        <v>42005</v>
      </c>
      <c r="K5" t="s">
        <v>107</v>
      </c>
      <c r="L5" s="22">
        <f>SUMIFS(Account_Appended[Balance],Account_Appended[Customer_ID],Customer_Info_Appended[[#This Row],[Customer_ID]])</f>
        <v>47220100</v>
      </c>
      <c r="M5" t="str">
        <f>VLOOKUP(Customer_Info_Appended[[#This Row],[Balance Total]],balance_t[],3,1)</f>
        <v>High</v>
      </c>
      <c r="N5" t="str">
        <f>VLOOKUP(Customer_Info_Appended[[#This Row],[Age]],age_t[],3,1)</f>
        <v>Middle</v>
      </c>
      <c r="O5" t="str">
        <f>Customer_Info_Appended[[#This Row],[Age Group]]&amp;"-"&amp;Customer_Info_Appended[[#This Row],[Balace Group]]</f>
        <v>Middle-High</v>
      </c>
    </row>
    <row r="6" spans="1:15" x14ac:dyDescent="0.25">
      <c r="B6" t="s">
        <v>115</v>
      </c>
      <c r="C6" t="s">
        <v>116</v>
      </c>
      <c r="D6">
        <v>60</v>
      </c>
      <c r="E6" t="s">
        <v>110</v>
      </c>
      <c r="F6" t="s">
        <v>117</v>
      </c>
      <c r="G6" t="s">
        <v>118</v>
      </c>
      <c r="H6" t="s">
        <v>119</v>
      </c>
      <c r="I6" t="s">
        <v>120</v>
      </c>
      <c r="J6" s="20">
        <v>42006</v>
      </c>
      <c r="K6" t="s">
        <v>107</v>
      </c>
      <c r="L6" s="22">
        <f>SUMIFS(Account_Appended[Balance],Account_Appended[Customer_ID],Customer_Info_Appended[[#This Row],[Customer_ID]])</f>
        <v>13754772</v>
      </c>
      <c r="M6" t="str">
        <f>VLOOKUP(Customer_Info_Appended[[#This Row],[Balance Total]],balance_t[],3,1)</f>
        <v>Medium</v>
      </c>
      <c r="N6" t="str">
        <f>VLOOKUP(Customer_Info_Appended[[#This Row],[Age]],age_t[],3,1)</f>
        <v>Senior</v>
      </c>
      <c r="O6" t="str">
        <f>Customer_Info_Appended[[#This Row],[Age Group]]&amp;"-"&amp;Customer_Info_Appended[[#This Row],[Balace Group]]</f>
        <v>Senior-Medium</v>
      </c>
    </row>
    <row r="7" spans="1:15" x14ac:dyDescent="0.25">
      <c r="B7" t="s">
        <v>121</v>
      </c>
      <c r="C7" t="s">
        <v>122</v>
      </c>
      <c r="D7">
        <v>49</v>
      </c>
      <c r="E7" t="s">
        <v>110</v>
      </c>
      <c r="F7" t="s">
        <v>123</v>
      </c>
      <c r="G7" t="s">
        <v>124</v>
      </c>
      <c r="H7" t="s">
        <v>125</v>
      </c>
      <c r="I7" t="s">
        <v>126</v>
      </c>
      <c r="J7" s="20">
        <v>42007</v>
      </c>
      <c r="K7" t="s">
        <v>107</v>
      </c>
      <c r="L7" s="22">
        <f>SUMIFS(Account_Appended[Balance],Account_Appended[Customer_ID],Customer_Info_Appended[[#This Row],[Customer_ID]])</f>
        <v>118565693</v>
      </c>
      <c r="M7" t="str">
        <f>VLOOKUP(Customer_Info_Appended[[#This Row],[Balance Total]],balance_t[],3,1)</f>
        <v>High</v>
      </c>
      <c r="N7" t="str">
        <f>VLOOKUP(Customer_Info_Appended[[#This Row],[Age]],age_t[],3,1)</f>
        <v>Middle</v>
      </c>
      <c r="O7" t="str">
        <f>Customer_Info_Appended[[#This Row],[Age Group]]&amp;"-"&amp;Customer_Info_Appended[[#This Row],[Balace Group]]</f>
        <v>Middle-High</v>
      </c>
    </row>
    <row r="8" spans="1:15" x14ac:dyDescent="0.25">
      <c r="B8" t="s">
        <v>127</v>
      </c>
      <c r="C8" t="s">
        <v>128</v>
      </c>
      <c r="D8">
        <v>44</v>
      </c>
      <c r="E8" t="s">
        <v>110</v>
      </c>
      <c r="F8" t="s">
        <v>129</v>
      </c>
      <c r="G8" t="s">
        <v>112</v>
      </c>
      <c r="H8" t="s">
        <v>130</v>
      </c>
      <c r="I8" t="s">
        <v>131</v>
      </c>
      <c r="J8" s="20">
        <v>42008</v>
      </c>
      <c r="K8" t="s">
        <v>107</v>
      </c>
      <c r="L8" s="22">
        <f>SUMIFS(Account_Appended[Balance],Account_Appended[Customer_ID],Customer_Info_Appended[[#This Row],[Customer_ID]])</f>
        <v>71112426</v>
      </c>
      <c r="M8" t="str">
        <f>VLOOKUP(Customer_Info_Appended[[#This Row],[Balance Total]],balance_t[],3,1)</f>
        <v>High</v>
      </c>
      <c r="N8" t="str">
        <f>VLOOKUP(Customer_Info_Appended[[#This Row],[Age]],age_t[],3,1)</f>
        <v>Middle</v>
      </c>
      <c r="O8" t="str">
        <f>Customer_Info_Appended[[#This Row],[Age Group]]&amp;"-"&amp;Customer_Info_Appended[[#This Row],[Balace Group]]</f>
        <v>Middle-High</v>
      </c>
    </row>
    <row r="9" spans="1:15" x14ac:dyDescent="0.25">
      <c r="B9" t="s">
        <v>132</v>
      </c>
      <c r="C9" t="s">
        <v>133</v>
      </c>
      <c r="D9">
        <v>47</v>
      </c>
      <c r="E9" t="s">
        <v>134</v>
      </c>
      <c r="F9" t="s">
        <v>135</v>
      </c>
      <c r="G9" t="s">
        <v>124</v>
      </c>
      <c r="H9" t="s">
        <v>136</v>
      </c>
      <c r="I9" t="s">
        <v>137</v>
      </c>
      <c r="J9" s="20">
        <v>42009</v>
      </c>
      <c r="K9" t="s">
        <v>107</v>
      </c>
      <c r="L9" s="22">
        <f>SUMIFS(Account_Appended[Balance],Account_Appended[Customer_ID],Customer_Info_Appended[[#This Row],[Customer_ID]])</f>
        <v>37070303</v>
      </c>
      <c r="M9" t="str">
        <f>VLOOKUP(Customer_Info_Appended[[#This Row],[Balance Total]],balance_t[],3,1)</f>
        <v>High</v>
      </c>
      <c r="N9" t="str">
        <f>VLOOKUP(Customer_Info_Appended[[#This Row],[Age]],age_t[],3,1)</f>
        <v>Middle</v>
      </c>
      <c r="O9" t="str">
        <f>Customer_Info_Appended[[#This Row],[Age Group]]&amp;"-"&amp;Customer_Info_Appended[[#This Row],[Balace Group]]</f>
        <v>Middle-High</v>
      </c>
    </row>
    <row r="10" spans="1:15" x14ac:dyDescent="0.25">
      <c r="B10" t="s">
        <v>138</v>
      </c>
      <c r="C10" t="s">
        <v>139</v>
      </c>
      <c r="D10">
        <v>60</v>
      </c>
      <c r="E10" t="s">
        <v>134</v>
      </c>
      <c r="F10" t="s">
        <v>140</v>
      </c>
      <c r="G10" t="s">
        <v>141</v>
      </c>
      <c r="H10" t="s">
        <v>142</v>
      </c>
      <c r="I10" t="s">
        <v>143</v>
      </c>
      <c r="J10" s="20">
        <v>42010</v>
      </c>
      <c r="K10" t="s">
        <v>107</v>
      </c>
      <c r="L10" s="22">
        <f>SUMIFS(Account_Appended[Balance],Account_Appended[Customer_ID],Customer_Info_Appended[[#This Row],[Customer_ID]])</f>
        <v>24874704</v>
      </c>
      <c r="M10" t="str">
        <f>VLOOKUP(Customer_Info_Appended[[#This Row],[Balance Total]],balance_t[],3,1)</f>
        <v>High</v>
      </c>
      <c r="N10" t="str">
        <f>VLOOKUP(Customer_Info_Appended[[#This Row],[Age]],age_t[],3,1)</f>
        <v>Senior</v>
      </c>
      <c r="O10" t="str">
        <f>Customer_Info_Appended[[#This Row],[Age Group]]&amp;"-"&amp;Customer_Info_Appended[[#This Row],[Balace Group]]</f>
        <v>Senior-High</v>
      </c>
    </row>
    <row r="11" spans="1:15" x14ac:dyDescent="0.25">
      <c r="B11" t="s">
        <v>144</v>
      </c>
      <c r="C11" t="s">
        <v>145</v>
      </c>
      <c r="D11">
        <v>19</v>
      </c>
      <c r="E11" t="s">
        <v>134</v>
      </c>
      <c r="F11" t="s">
        <v>146</v>
      </c>
      <c r="G11" t="s">
        <v>124</v>
      </c>
      <c r="H11" t="s">
        <v>147</v>
      </c>
      <c r="I11" t="s">
        <v>148</v>
      </c>
      <c r="J11" s="20">
        <v>42011</v>
      </c>
      <c r="K11" t="s">
        <v>107</v>
      </c>
      <c r="L11" s="22">
        <f>SUMIFS(Account_Appended[Balance],Account_Appended[Customer_ID],Customer_Info_Appended[[#This Row],[Customer_ID]])</f>
        <v>70891473</v>
      </c>
      <c r="M11" t="str">
        <f>VLOOKUP(Customer_Info_Appended[[#This Row],[Balance Total]],balance_t[],3,1)</f>
        <v>High</v>
      </c>
      <c r="N11" t="str">
        <f>VLOOKUP(Customer_Info_Appended[[#This Row],[Age]],age_t[],3,1)</f>
        <v>Young</v>
      </c>
      <c r="O11" t="str">
        <f>Customer_Info_Appended[[#This Row],[Age Group]]&amp;"-"&amp;Customer_Info_Appended[[#This Row],[Balace Group]]</f>
        <v>Young-High</v>
      </c>
    </row>
    <row r="12" spans="1:15" x14ac:dyDescent="0.25">
      <c r="B12" t="s">
        <v>149</v>
      </c>
      <c r="C12" t="s">
        <v>150</v>
      </c>
      <c r="D12">
        <v>66</v>
      </c>
      <c r="E12" t="s">
        <v>134</v>
      </c>
      <c r="F12" t="s">
        <v>151</v>
      </c>
      <c r="G12" t="s">
        <v>124</v>
      </c>
      <c r="H12" t="s">
        <v>152</v>
      </c>
      <c r="I12" t="s">
        <v>153</v>
      </c>
      <c r="J12" s="20">
        <v>42012</v>
      </c>
      <c r="K12" t="s">
        <v>107</v>
      </c>
      <c r="L12" s="22">
        <f>SUMIFS(Account_Appended[Balance],Account_Appended[Customer_ID],Customer_Info_Appended[[#This Row],[Customer_ID]])</f>
        <v>37339292</v>
      </c>
      <c r="M12" t="str">
        <f>VLOOKUP(Customer_Info_Appended[[#This Row],[Balance Total]],balance_t[],3,1)</f>
        <v>High</v>
      </c>
      <c r="N12" t="str">
        <f>VLOOKUP(Customer_Info_Appended[[#This Row],[Age]],age_t[],3,1)</f>
        <v>Senior</v>
      </c>
      <c r="O12" t="str">
        <f>Customer_Info_Appended[[#This Row],[Age Group]]&amp;"-"&amp;Customer_Info_Appended[[#This Row],[Balace Group]]</f>
        <v>Senior-High</v>
      </c>
    </row>
    <row r="13" spans="1:15" x14ac:dyDescent="0.25">
      <c r="B13" t="s">
        <v>154</v>
      </c>
      <c r="C13" t="s">
        <v>155</v>
      </c>
      <c r="D13">
        <v>26</v>
      </c>
      <c r="E13" t="s">
        <v>134</v>
      </c>
      <c r="F13" t="s">
        <v>156</v>
      </c>
      <c r="G13" t="s">
        <v>118</v>
      </c>
      <c r="H13" t="s">
        <v>157</v>
      </c>
      <c r="I13" t="s">
        <v>158</v>
      </c>
      <c r="J13" s="20">
        <v>42013</v>
      </c>
      <c r="K13" t="s">
        <v>107</v>
      </c>
      <c r="L13" s="22">
        <f>SUMIFS(Account_Appended[Balance],Account_Appended[Customer_ID],Customer_Info_Appended[[#This Row],[Customer_ID]])</f>
        <v>65998053</v>
      </c>
      <c r="M13" t="str">
        <f>VLOOKUP(Customer_Info_Appended[[#This Row],[Balance Total]],balance_t[],3,1)</f>
        <v>High</v>
      </c>
      <c r="N13" t="str">
        <f>VLOOKUP(Customer_Info_Appended[[#This Row],[Age]],age_t[],3,1)</f>
        <v>Young</v>
      </c>
      <c r="O13" t="str">
        <f>Customer_Info_Appended[[#This Row],[Age Group]]&amp;"-"&amp;Customer_Info_Appended[[#This Row],[Balace Group]]</f>
        <v>Young-High</v>
      </c>
    </row>
    <row r="14" spans="1:15" x14ac:dyDescent="0.25">
      <c r="B14" t="s">
        <v>159</v>
      </c>
      <c r="C14" t="s">
        <v>160</v>
      </c>
      <c r="D14">
        <v>45</v>
      </c>
      <c r="E14" t="s">
        <v>110</v>
      </c>
      <c r="F14" t="s">
        <v>161</v>
      </c>
      <c r="G14" t="s">
        <v>141</v>
      </c>
      <c r="H14" t="s">
        <v>162</v>
      </c>
      <c r="I14" t="s">
        <v>163</v>
      </c>
      <c r="J14" s="20">
        <v>42014</v>
      </c>
      <c r="K14" t="s">
        <v>107</v>
      </c>
      <c r="L14" s="22">
        <f>SUMIFS(Account_Appended[Balance],Account_Appended[Customer_ID],Customer_Info_Appended[[#This Row],[Customer_ID]])</f>
        <v>121386659</v>
      </c>
      <c r="M14" t="str">
        <f>VLOOKUP(Customer_Info_Appended[[#This Row],[Balance Total]],balance_t[],3,1)</f>
        <v>High</v>
      </c>
      <c r="N14" t="str">
        <f>VLOOKUP(Customer_Info_Appended[[#This Row],[Age]],age_t[],3,1)</f>
        <v>Middle</v>
      </c>
      <c r="O14" t="str">
        <f>Customer_Info_Appended[[#This Row],[Age Group]]&amp;"-"&amp;Customer_Info_Appended[[#This Row],[Balace Group]]</f>
        <v>Middle-High</v>
      </c>
    </row>
    <row r="15" spans="1:15" x14ac:dyDescent="0.25">
      <c r="B15" t="s">
        <v>164</v>
      </c>
      <c r="C15" t="s">
        <v>165</v>
      </c>
      <c r="D15">
        <v>48</v>
      </c>
      <c r="E15" t="s">
        <v>134</v>
      </c>
      <c r="F15" t="s">
        <v>166</v>
      </c>
      <c r="G15" t="s">
        <v>124</v>
      </c>
      <c r="H15" t="s">
        <v>167</v>
      </c>
      <c r="I15" t="s">
        <v>168</v>
      </c>
      <c r="J15" s="20">
        <v>42015</v>
      </c>
      <c r="K15" t="s">
        <v>107</v>
      </c>
      <c r="L15" s="22">
        <f>SUMIFS(Account_Appended[Balance],Account_Appended[Customer_ID],Customer_Info_Appended[[#This Row],[Customer_ID]])</f>
        <v>43172477</v>
      </c>
      <c r="M15" t="str">
        <f>VLOOKUP(Customer_Info_Appended[[#This Row],[Balance Total]],balance_t[],3,1)</f>
        <v>High</v>
      </c>
      <c r="N15" t="str">
        <f>VLOOKUP(Customer_Info_Appended[[#This Row],[Age]],age_t[],3,1)</f>
        <v>Middle</v>
      </c>
      <c r="O15" t="str">
        <f>Customer_Info_Appended[[#This Row],[Age Group]]&amp;"-"&amp;Customer_Info_Appended[[#This Row],[Balace Group]]</f>
        <v>Middle-High</v>
      </c>
    </row>
    <row r="16" spans="1:15" x14ac:dyDescent="0.25">
      <c r="B16" t="s">
        <v>169</v>
      </c>
      <c r="C16" t="s">
        <v>170</v>
      </c>
      <c r="D16">
        <v>51</v>
      </c>
      <c r="E16" t="s">
        <v>134</v>
      </c>
      <c r="F16" t="s">
        <v>171</v>
      </c>
      <c r="G16" t="s">
        <v>124</v>
      </c>
      <c r="H16" t="s">
        <v>172</v>
      </c>
      <c r="I16" t="s">
        <v>173</v>
      </c>
      <c r="J16" s="20">
        <v>42016</v>
      </c>
      <c r="K16" t="s">
        <v>107</v>
      </c>
      <c r="L16" s="22">
        <f>SUMIFS(Account_Appended[Balance],Account_Appended[Customer_ID],Customer_Info_Appended[[#This Row],[Customer_ID]])</f>
        <v>107307070</v>
      </c>
      <c r="M16" t="str">
        <f>VLOOKUP(Customer_Info_Appended[[#This Row],[Balance Total]],balance_t[],3,1)</f>
        <v>High</v>
      </c>
      <c r="N16" t="str">
        <f>VLOOKUP(Customer_Info_Appended[[#This Row],[Age]],age_t[],3,1)</f>
        <v>Senior</v>
      </c>
      <c r="O16" t="str">
        <f>Customer_Info_Appended[[#This Row],[Age Group]]&amp;"-"&amp;Customer_Info_Appended[[#This Row],[Balace Group]]</f>
        <v>Senior-High</v>
      </c>
    </row>
    <row r="17" spans="2:15" x14ac:dyDescent="0.25">
      <c r="B17" t="s">
        <v>174</v>
      </c>
      <c r="C17" t="s">
        <v>175</v>
      </c>
      <c r="D17">
        <v>32</v>
      </c>
      <c r="E17" t="s">
        <v>134</v>
      </c>
      <c r="F17" t="s">
        <v>176</v>
      </c>
      <c r="G17" t="s">
        <v>141</v>
      </c>
      <c r="H17" t="s">
        <v>177</v>
      </c>
      <c r="I17" t="s">
        <v>178</v>
      </c>
      <c r="J17" s="20">
        <v>42017</v>
      </c>
      <c r="K17" t="s">
        <v>107</v>
      </c>
      <c r="L17" s="22">
        <f>SUMIFS(Account_Appended[Balance],Account_Appended[Customer_ID],Customer_Info_Appended[[#This Row],[Customer_ID]])</f>
        <v>6005950</v>
      </c>
      <c r="M17" t="str">
        <f>VLOOKUP(Customer_Info_Appended[[#This Row],[Balance Total]],balance_t[],3,1)</f>
        <v>Medium</v>
      </c>
      <c r="N17" t="str">
        <f>VLOOKUP(Customer_Info_Appended[[#This Row],[Age]],age_t[],3,1)</f>
        <v>Middle</v>
      </c>
      <c r="O17" t="str">
        <f>Customer_Info_Appended[[#This Row],[Age Group]]&amp;"-"&amp;Customer_Info_Appended[[#This Row],[Balace Group]]</f>
        <v>Middle-Medium</v>
      </c>
    </row>
    <row r="18" spans="2:15" x14ac:dyDescent="0.25">
      <c r="B18" t="s">
        <v>179</v>
      </c>
      <c r="C18" t="s">
        <v>180</v>
      </c>
      <c r="D18">
        <v>65</v>
      </c>
      <c r="E18" t="s">
        <v>134</v>
      </c>
      <c r="F18" t="s">
        <v>181</v>
      </c>
      <c r="G18" t="s">
        <v>141</v>
      </c>
      <c r="H18" t="s">
        <v>182</v>
      </c>
      <c r="I18" t="s">
        <v>183</v>
      </c>
      <c r="J18" s="20">
        <v>42018</v>
      </c>
      <c r="K18" t="s">
        <v>107</v>
      </c>
      <c r="L18" s="22">
        <f>SUMIFS(Account_Appended[Balance],Account_Appended[Customer_ID],Customer_Info_Appended[[#This Row],[Customer_ID]])</f>
        <v>20759714</v>
      </c>
      <c r="M18" t="str">
        <f>VLOOKUP(Customer_Info_Appended[[#This Row],[Balance Total]],balance_t[],3,1)</f>
        <v>High</v>
      </c>
      <c r="N18" t="str">
        <f>VLOOKUP(Customer_Info_Appended[[#This Row],[Age]],age_t[],3,1)</f>
        <v>Senior</v>
      </c>
      <c r="O18" t="str">
        <f>Customer_Info_Appended[[#This Row],[Age Group]]&amp;"-"&amp;Customer_Info_Appended[[#This Row],[Balace Group]]</f>
        <v>Senior-High</v>
      </c>
    </row>
    <row r="19" spans="2:15" x14ac:dyDescent="0.25">
      <c r="B19" t="s">
        <v>184</v>
      </c>
      <c r="C19" t="s">
        <v>185</v>
      </c>
      <c r="D19">
        <v>42</v>
      </c>
      <c r="E19" t="s">
        <v>110</v>
      </c>
      <c r="F19" t="s">
        <v>186</v>
      </c>
      <c r="G19" t="s">
        <v>112</v>
      </c>
      <c r="H19" t="s">
        <v>187</v>
      </c>
      <c r="I19" t="s">
        <v>188</v>
      </c>
      <c r="J19" s="20">
        <v>42019</v>
      </c>
      <c r="K19" t="s">
        <v>107</v>
      </c>
      <c r="L19" s="22">
        <f>SUMIFS(Account_Appended[Balance],Account_Appended[Customer_ID],Customer_Info_Appended[[#This Row],[Customer_ID]])</f>
        <v>42924800</v>
      </c>
      <c r="M19" t="str">
        <f>VLOOKUP(Customer_Info_Appended[[#This Row],[Balance Total]],balance_t[],3,1)</f>
        <v>High</v>
      </c>
      <c r="N19" t="str">
        <f>VLOOKUP(Customer_Info_Appended[[#This Row],[Age]],age_t[],3,1)</f>
        <v>Middle</v>
      </c>
      <c r="O19" t="str">
        <f>Customer_Info_Appended[[#This Row],[Age Group]]&amp;"-"&amp;Customer_Info_Appended[[#This Row],[Balace Group]]</f>
        <v>Middle-High</v>
      </c>
    </row>
    <row r="20" spans="2:15" x14ac:dyDescent="0.25">
      <c r="B20" t="s">
        <v>189</v>
      </c>
      <c r="C20" t="s">
        <v>190</v>
      </c>
      <c r="D20">
        <v>53</v>
      </c>
      <c r="E20" t="s">
        <v>110</v>
      </c>
      <c r="F20" t="s">
        <v>191</v>
      </c>
      <c r="G20" t="s">
        <v>118</v>
      </c>
      <c r="H20" t="s">
        <v>192</v>
      </c>
      <c r="I20" t="s">
        <v>193</v>
      </c>
      <c r="J20" s="20">
        <v>42020</v>
      </c>
      <c r="K20" t="s">
        <v>107</v>
      </c>
      <c r="L20" s="22">
        <f>SUMIFS(Account_Appended[Balance],Account_Appended[Customer_ID],Customer_Info_Appended[[#This Row],[Customer_ID]])</f>
        <v>6523959</v>
      </c>
      <c r="M20" t="str">
        <f>VLOOKUP(Customer_Info_Appended[[#This Row],[Balance Total]],balance_t[],3,1)</f>
        <v>Medium</v>
      </c>
      <c r="N20" t="str">
        <f>VLOOKUP(Customer_Info_Appended[[#This Row],[Age]],age_t[],3,1)</f>
        <v>Senior</v>
      </c>
      <c r="O20" t="str">
        <f>Customer_Info_Appended[[#This Row],[Age Group]]&amp;"-"&amp;Customer_Info_Appended[[#This Row],[Balace Group]]</f>
        <v>Senior-Medium</v>
      </c>
    </row>
    <row r="21" spans="2:15" x14ac:dyDescent="0.25">
      <c r="B21" t="s">
        <v>194</v>
      </c>
      <c r="C21" t="s">
        <v>195</v>
      </c>
      <c r="D21">
        <v>25</v>
      </c>
      <c r="E21" t="s">
        <v>110</v>
      </c>
      <c r="F21" t="s">
        <v>196</v>
      </c>
      <c r="G21" t="s">
        <v>141</v>
      </c>
      <c r="H21" t="s">
        <v>197</v>
      </c>
      <c r="I21" t="s">
        <v>198</v>
      </c>
      <c r="J21" s="20">
        <v>42021</v>
      </c>
      <c r="K21" t="s">
        <v>107</v>
      </c>
      <c r="L21" s="22">
        <f>SUMIFS(Account_Appended[Balance],Account_Appended[Customer_ID],Customer_Info_Appended[[#This Row],[Customer_ID]])</f>
        <v>47946312</v>
      </c>
      <c r="M21" t="str">
        <f>VLOOKUP(Customer_Info_Appended[[#This Row],[Balance Total]],balance_t[],3,1)</f>
        <v>High</v>
      </c>
      <c r="N21" t="str">
        <f>VLOOKUP(Customer_Info_Appended[[#This Row],[Age]],age_t[],3,1)</f>
        <v>Young</v>
      </c>
      <c r="O21" t="str">
        <f>Customer_Info_Appended[[#This Row],[Age Group]]&amp;"-"&amp;Customer_Info_Appended[[#This Row],[Balace Group]]</f>
        <v>Young-High</v>
      </c>
    </row>
    <row r="22" spans="2:15" x14ac:dyDescent="0.25">
      <c r="B22" t="s">
        <v>199</v>
      </c>
      <c r="C22" t="s">
        <v>200</v>
      </c>
      <c r="D22">
        <v>26</v>
      </c>
      <c r="E22" t="s">
        <v>110</v>
      </c>
      <c r="F22" t="s">
        <v>201</v>
      </c>
      <c r="G22" t="s">
        <v>141</v>
      </c>
      <c r="H22" t="s">
        <v>202</v>
      </c>
      <c r="I22" t="s">
        <v>203</v>
      </c>
      <c r="J22" s="20">
        <v>42022</v>
      </c>
      <c r="K22" t="s">
        <v>107</v>
      </c>
      <c r="L22" s="22">
        <f>SUMIFS(Account_Appended[Balance],Account_Appended[Customer_ID],Customer_Info_Appended[[#This Row],[Customer_ID]])</f>
        <v>65193499</v>
      </c>
      <c r="M22" t="str">
        <f>VLOOKUP(Customer_Info_Appended[[#This Row],[Balance Total]],balance_t[],3,1)</f>
        <v>High</v>
      </c>
      <c r="N22" t="str">
        <f>VLOOKUP(Customer_Info_Appended[[#This Row],[Age]],age_t[],3,1)</f>
        <v>Young</v>
      </c>
      <c r="O22" t="str">
        <f>Customer_Info_Appended[[#This Row],[Age Group]]&amp;"-"&amp;Customer_Info_Appended[[#This Row],[Balace Group]]</f>
        <v>Young-High</v>
      </c>
    </row>
    <row r="23" spans="2:15" x14ac:dyDescent="0.25">
      <c r="B23" t="s">
        <v>204</v>
      </c>
      <c r="C23" t="s">
        <v>205</v>
      </c>
      <c r="D23">
        <v>54</v>
      </c>
      <c r="E23" t="s">
        <v>110</v>
      </c>
      <c r="F23" t="s">
        <v>206</v>
      </c>
      <c r="G23" t="s">
        <v>207</v>
      </c>
      <c r="H23" t="s">
        <v>208</v>
      </c>
      <c r="I23" t="s">
        <v>209</v>
      </c>
      <c r="J23" s="20">
        <v>42023</v>
      </c>
      <c r="K23" t="s">
        <v>107</v>
      </c>
      <c r="L23" s="22">
        <f>SUMIFS(Account_Appended[Balance],Account_Appended[Customer_ID],Customer_Info_Appended[[#This Row],[Customer_ID]])</f>
        <v>43114961</v>
      </c>
      <c r="M23" t="str">
        <f>VLOOKUP(Customer_Info_Appended[[#This Row],[Balance Total]],balance_t[],3,1)</f>
        <v>High</v>
      </c>
      <c r="N23" t="str">
        <f>VLOOKUP(Customer_Info_Appended[[#This Row],[Age]],age_t[],3,1)</f>
        <v>Senior</v>
      </c>
      <c r="O23" t="str">
        <f>Customer_Info_Appended[[#This Row],[Age Group]]&amp;"-"&amp;Customer_Info_Appended[[#This Row],[Balace Group]]</f>
        <v>Senior-High</v>
      </c>
    </row>
    <row r="24" spans="2:15" x14ac:dyDescent="0.25">
      <c r="B24" t="s">
        <v>210</v>
      </c>
      <c r="C24" t="s">
        <v>211</v>
      </c>
      <c r="D24">
        <v>65</v>
      </c>
      <c r="E24" t="s">
        <v>134</v>
      </c>
      <c r="F24" t="s">
        <v>212</v>
      </c>
      <c r="G24" t="s">
        <v>141</v>
      </c>
      <c r="H24" t="s">
        <v>213</v>
      </c>
      <c r="I24" t="s">
        <v>214</v>
      </c>
      <c r="J24" s="20">
        <v>42024</v>
      </c>
      <c r="K24" t="s">
        <v>107</v>
      </c>
      <c r="L24" s="22">
        <f>SUMIFS(Account_Appended[Balance],Account_Appended[Customer_ID],Customer_Info_Appended[[#This Row],[Customer_ID]])</f>
        <v>51573206</v>
      </c>
      <c r="M24" t="str">
        <f>VLOOKUP(Customer_Info_Appended[[#This Row],[Balance Total]],balance_t[],3,1)</f>
        <v>High</v>
      </c>
      <c r="N24" t="str">
        <f>VLOOKUP(Customer_Info_Appended[[#This Row],[Age]],age_t[],3,1)</f>
        <v>Senior</v>
      </c>
      <c r="O24" t="str">
        <f>Customer_Info_Appended[[#This Row],[Age Group]]&amp;"-"&amp;Customer_Info_Appended[[#This Row],[Balace Group]]</f>
        <v>Senior-High</v>
      </c>
    </row>
    <row r="25" spans="2:15" x14ac:dyDescent="0.25">
      <c r="B25" t="s">
        <v>215</v>
      </c>
      <c r="C25" t="s">
        <v>216</v>
      </c>
      <c r="D25">
        <v>62</v>
      </c>
      <c r="E25" t="s">
        <v>110</v>
      </c>
      <c r="F25" t="s">
        <v>217</v>
      </c>
      <c r="G25" t="s">
        <v>118</v>
      </c>
      <c r="H25" t="s">
        <v>218</v>
      </c>
      <c r="I25" t="s">
        <v>219</v>
      </c>
      <c r="J25" s="20">
        <v>42025</v>
      </c>
      <c r="K25" t="s">
        <v>107</v>
      </c>
      <c r="L25" s="22">
        <f>SUMIFS(Account_Appended[Balance],Account_Appended[Customer_ID],Customer_Info_Appended[[#This Row],[Customer_ID]])</f>
        <v>27264495</v>
      </c>
      <c r="M25" t="str">
        <f>VLOOKUP(Customer_Info_Appended[[#This Row],[Balance Total]],balance_t[],3,1)</f>
        <v>High</v>
      </c>
      <c r="N25" t="str">
        <f>VLOOKUP(Customer_Info_Appended[[#This Row],[Age]],age_t[],3,1)</f>
        <v>Senior</v>
      </c>
      <c r="O25" t="str">
        <f>Customer_Info_Appended[[#This Row],[Age Group]]&amp;"-"&amp;Customer_Info_Appended[[#This Row],[Balace Group]]</f>
        <v>Senior-High</v>
      </c>
    </row>
    <row r="26" spans="2:15" x14ac:dyDescent="0.25">
      <c r="B26" t="s">
        <v>220</v>
      </c>
      <c r="C26" t="s">
        <v>221</v>
      </c>
      <c r="D26">
        <v>56</v>
      </c>
      <c r="E26" t="s">
        <v>110</v>
      </c>
      <c r="F26" t="s">
        <v>222</v>
      </c>
      <c r="G26" t="s">
        <v>124</v>
      </c>
      <c r="H26" t="s">
        <v>223</v>
      </c>
      <c r="I26" t="s">
        <v>224</v>
      </c>
      <c r="J26" s="20">
        <v>42026</v>
      </c>
      <c r="K26" t="s">
        <v>107</v>
      </c>
      <c r="L26" s="22">
        <f>SUMIFS(Account_Appended[Balance],Account_Appended[Customer_ID],Customer_Info_Appended[[#This Row],[Customer_ID]])</f>
        <v>40465237</v>
      </c>
      <c r="M26" t="str">
        <f>VLOOKUP(Customer_Info_Appended[[#This Row],[Balance Total]],balance_t[],3,1)</f>
        <v>High</v>
      </c>
      <c r="N26" t="str">
        <f>VLOOKUP(Customer_Info_Appended[[#This Row],[Age]],age_t[],3,1)</f>
        <v>Senior</v>
      </c>
      <c r="O26" t="str">
        <f>Customer_Info_Appended[[#This Row],[Age Group]]&amp;"-"&amp;Customer_Info_Appended[[#This Row],[Balace Group]]</f>
        <v>Senior-High</v>
      </c>
    </row>
    <row r="27" spans="2:15" x14ac:dyDescent="0.25">
      <c r="B27" t="s">
        <v>225</v>
      </c>
      <c r="C27" t="s">
        <v>226</v>
      </c>
      <c r="D27">
        <v>49</v>
      </c>
      <c r="E27" t="s">
        <v>110</v>
      </c>
      <c r="F27" t="s">
        <v>227</v>
      </c>
      <c r="G27" t="s">
        <v>124</v>
      </c>
      <c r="H27" t="s">
        <v>228</v>
      </c>
      <c r="I27" t="s">
        <v>229</v>
      </c>
      <c r="J27" s="20">
        <v>42027</v>
      </c>
      <c r="K27" t="s">
        <v>107</v>
      </c>
      <c r="L27" s="22">
        <f>SUMIFS(Account_Appended[Balance],Account_Appended[Customer_ID],Customer_Info_Appended[[#This Row],[Customer_ID]])</f>
        <v>34780150</v>
      </c>
      <c r="M27" t="str">
        <f>VLOOKUP(Customer_Info_Appended[[#This Row],[Balance Total]],balance_t[],3,1)</f>
        <v>High</v>
      </c>
      <c r="N27" t="str">
        <f>VLOOKUP(Customer_Info_Appended[[#This Row],[Age]],age_t[],3,1)</f>
        <v>Middle</v>
      </c>
      <c r="O27" t="str">
        <f>Customer_Info_Appended[[#This Row],[Age Group]]&amp;"-"&amp;Customer_Info_Appended[[#This Row],[Balace Group]]</f>
        <v>Middle-High</v>
      </c>
    </row>
    <row r="28" spans="2:15" x14ac:dyDescent="0.25">
      <c r="B28" t="s">
        <v>230</v>
      </c>
      <c r="C28" t="s">
        <v>231</v>
      </c>
      <c r="D28">
        <v>69</v>
      </c>
      <c r="E28" t="s">
        <v>134</v>
      </c>
      <c r="F28" t="s">
        <v>232</v>
      </c>
      <c r="G28" t="s">
        <v>124</v>
      </c>
      <c r="H28" t="s">
        <v>233</v>
      </c>
      <c r="I28" t="s">
        <v>234</v>
      </c>
      <c r="J28" s="20">
        <v>42028</v>
      </c>
      <c r="K28" t="s">
        <v>107</v>
      </c>
      <c r="L28" s="22">
        <f>SUMIFS(Account_Appended[Balance],Account_Appended[Customer_ID],Customer_Info_Appended[[#This Row],[Customer_ID]])</f>
        <v>58609745</v>
      </c>
      <c r="M28" t="str">
        <f>VLOOKUP(Customer_Info_Appended[[#This Row],[Balance Total]],balance_t[],3,1)</f>
        <v>High</v>
      </c>
      <c r="N28" t="str">
        <f>VLOOKUP(Customer_Info_Appended[[#This Row],[Age]],age_t[],3,1)</f>
        <v>Senior</v>
      </c>
      <c r="O28" t="str">
        <f>Customer_Info_Appended[[#This Row],[Age Group]]&amp;"-"&amp;Customer_Info_Appended[[#This Row],[Balace Group]]</f>
        <v>Senior-High</v>
      </c>
    </row>
    <row r="29" spans="2:15" x14ac:dyDescent="0.25">
      <c r="B29" t="s">
        <v>235</v>
      </c>
      <c r="C29" t="s">
        <v>236</v>
      </c>
      <c r="D29">
        <v>34</v>
      </c>
      <c r="E29" t="s">
        <v>134</v>
      </c>
      <c r="F29" t="s">
        <v>237</v>
      </c>
      <c r="G29" t="s">
        <v>124</v>
      </c>
      <c r="H29" t="s">
        <v>238</v>
      </c>
      <c r="I29" t="s">
        <v>239</v>
      </c>
      <c r="J29" s="20">
        <v>42029</v>
      </c>
      <c r="K29" t="s">
        <v>107</v>
      </c>
      <c r="L29" s="22">
        <f>SUMIFS(Account_Appended[Balance],Account_Appended[Customer_ID],Customer_Info_Appended[[#This Row],[Customer_ID]])</f>
        <v>12410059</v>
      </c>
      <c r="M29" t="str">
        <f>VLOOKUP(Customer_Info_Appended[[#This Row],[Balance Total]],balance_t[],3,1)</f>
        <v>Medium</v>
      </c>
      <c r="N29" t="str">
        <f>VLOOKUP(Customer_Info_Appended[[#This Row],[Age]],age_t[],3,1)</f>
        <v>Middle</v>
      </c>
      <c r="O29" t="str">
        <f>Customer_Info_Appended[[#This Row],[Age Group]]&amp;"-"&amp;Customer_Info_Appended[[#This Row],[Balace Group]]</f>
        <v>Middle-Medium</v>
      </c>
    </row>
    <row r="30" spans="2:15" x14ac:dyDescent="0.25">
      <c r="B30" t="s">
        <v>240</v>
      </c>
      <c r="C30" t="s">
        <v>241</v>
      </c>
      <c r="D30">
        <v>52</v>
      </c>
      <c r="E30" t="s">
        <v>110</v>
      </c>
      <c r="F30" t="s">
        <v>242</v>
      </c>
      <c r="G30" t="s">
        <v>207</v>
      </c>
      <c r="H30" t="s">
        <v>243</v>
      </c>
      <c r="I30" t="s">
        <v>244</v>
      </c>
      <c r="J30" s="20">
        <v>42030</v>
      </c>
      <c r="K30" t="s">
        <v>107</v>
      </c>
      <c r="L30" s="22">
        <f>SUMIFS(Account_Appended[Balance],Account_Appended[Customer_ID],Customer_Info_Appended[[#This Row],[Customer_ID]])</f>
        <v>666088</v>
      </c>
      <c r="M30" t="str">
        <f>VLOOKUP(Customer_Info_Appended[[#This Row],[Balance Total]],balance_t[],3,1)</f>
        <v>Low</v>
      </c>
      <c r="N30" t="str">
        <f>VLOOKUP(Customer_Info_Appended[[#This Row],[Age]],age_t[],3,1)</f>
        <v>Senior</v>
      </c>
      <c r="O30" t="str">
        <f>Customer_Info_Appended[[#This Row],[Age Group]]&amp;"-"&amp;Customer_Info_Appended[[#This Row],[Balace Group]]</f>
        <v>Senior-Low</v>
      </c>
    </row>
    <row r="31" spans="2:15" x14ac:dyDescent="0.25">
      <c r="B31" t="s">
        <v>245</v>
      </c>
      <c r="C31" t="s">
        <v>246</v>
      </c>
      <c r="D31">
        <v>54</v>
      </c>
      <c r="E31" t="s">
        <v>134</v>
      </c>
      <c r="F31" t="s">
        <v>247</v>
      </c>
      <c r="G31" t="s">
        <v>141</v>
      </c>
      <c r="H31" t="s">
        <v>248</v>
      </c>
      <c r="I31" t="s">
        <v>249</v>
      </c>
      <c r="J31" s="20">
        <v>42031</v>
      </c>
      <c r="K31" t="s">
        <v>107</v>
      </c>
      <c r="L31" s="22">
        <f>SUMIFS(Account_Appended[Balance],Account_Appended[Customer_ID],Customer_Info_Appended[[#This Row],[Customer_ID]])</f>
        <v>13827532</v>
      </c>
      <c r="M31" t="str">
        <f>VLOOKUP(Customer_Info_Appended[[#This Row],[Balance Total]],balance_t[],3,1)</f>
        <v>Medium</v>
      </c>
      <c r="N31" t="str">
        <f>VLOOKUP(Customer_Info_Appended[[#This Row],[Age]],age_t[],3,1)</f>
        <v>Senior</v>
      </c>
      <c r="O31" t="str">
        <f>Customer_Info_Appended[[#This Row],[Age Group]]&amp;"-"&amp;Customer_Info_Appended[[#This Row],[Balace Group]]</f>
        <v>Senior-Medium</v>
      </c>
    </row>
    <row r="32" spans="2:15" x14ac:dyDescent="0.25">
      <c r="B32" t="s">
        <v>250</v>
      </c>
      <c r="C32" t="s">
        <v>251</v>
      </c>
      <c r="D32">
        <v>36</v>
      </c>
      <c r="E32" t="s">
        <v>134</v>
      </c>
      <c r="F32" t="s">
        <v>252</v>
      </c>
      <c r="G32" t="s">
        <v>124</v>
      </c>
      <c r="H32" t="s">
        <v>253</v>
      </c>
      <c r="I32" t="s">
        <v>254</v>
      </c>
      <c r="J32" s="20">
        <v>42032</v>
      </c>
      <c r="K32" t="s">
        <v>107</v>
      </c>
      <c r="L32" s="22">
        <f>SUMIFS(Account_Appended[Balance],Account_Appended[Customer_ID],Customer_Info_Appended[[#This Row],[Customer_ID]])</f>
        <v>51222989</v>
      </c>
      <c r="M32" t="str">
        <f>VLOOKUP(Customer_Info_Appended[[#This Row],[Balance Total]],balance_t[],3,1)</f>
        <v>High</v>
      </c>
      <c r="N32" t="str">
        <f>VLOOKUP(Customer_Info_Appended[[#This Row],[Age]],age_t[],3,1)</f>
        <v>Middle</v>
      </c>
      <c r="O32" t="str">
        <f>Customer_Info_Appended[[#This Row],[Age Group]]&amp;"-"&amp;Customer_Info_Appended[[#This Row],[Balace Group]]</f>
        <v>Middle-High</v>
      </c>
    </row>
    <row r="33" spans="2:15" x14ac:dyDescent="0.25">
      <c r="B33" t="s">
        <v>255</v>
      </c>
      <c r="C33" t="s">
        <v>256</v>
      </c>
      <c r="D33">
        <v>61</v>
      </c>
      <c r="E33" t="s">
        <v>110</v>
      </c>
      <c r="F33" t="s">
        <v>257</v>
      </c>
      <c r="G33" t="s">
        <v>112</v>
      </c>
      <c r="H33" t="s">
        <v>258</v>
      </c>
      <c r="I33" t="s">
        <v>259</v>
      </c>
      <c r="J33" s="20">
        <v>42033</v>
      </c>
      <c r="K33" t="s">
        <v>107</v>
      </c>
      <c r="L33" s="22">
        <f>SUMIFS(Account_Appended[Balance],Account_Appended[Customer_ID],Customer_Info_Appended[[#This Row],[Customer_ID]])</f>
        <v>54770238</v>
      </c>
      <c r="M33" t="str">
        <f>VLOOKUP(Customer_Info_Appended[[#This Row],[Balance Total]],balance_t[],3,1)</f>
        <v>High</v>
      </c>
      <c r="N33" t="str">
        <f>VLOOKUP(Customer_Info_Appended[[#This Row],[Age]],age_t[],3,1)</f>
        <v>Senior</v>
      </c>
      <c r="O33" t="str">
        <f>Customer_Info_Appended[[#This Row],[Age Group]]&amp;"-"&amp;Customer_Info_Appended[[#This Row],[Balace Group]]</f>
        <v>Senior-High</v>
      </c>
    </row>
    <row r="34" spans="2:15" x14ac:dyDescent="0.25">
      <c r="B34" t="s">
        <v>260</v>
      </c>
      <c r="C34" t="s">
        <v>261</v>
      </c>
      <c r="D34">
        <v>46</v>
      </c>
      <c r="E34" t="s">
        <v>134</v>
      </c>
      <c r="F34" t="s">
        <v>262</v>
      </c>
      <c r="G34" t="s">
        <v>124</v>
      </c>
      <c r="H34" t="s">
        <v>263</v>
      </c>
      <c r="I34" t="s">
        <v>264</v>
      </c>
      <c r="J34" s="20">
        <v>42034</v>
      </c>
      <c r="K34" t="s">
        <v>107</v>
      </c>
      <c r="L34" s="22">
        <f>SUMIFS(Account_Appended[Balance],Account_Appended[Customer_ID],Customer_Info_Appended[[#This Row],[Customer_ID]])</f>
        <v>37691124</v>
      </c>
      <c r="M34" t="str">
        <f>VLOOKUP(Customer_Info_Appended[[#This Row],[Balance Total]],balance_t[],3,1)</f>
        <v>High</v>
      </c>
      <c r="N34" t="str">
        <f>VLOOKUP(Customer_Info_Appended[[#This Row],[Age]],age_t[],3,1)</f>
        <v>Middle</v>
      </c>
      <c r="O34" t="str">
        <f>Customer_Info_Appended[[#This Row],[Age Group]]&amp;"-"&amp;Customer_Info_Appended[[#This Row],[Balace Group]]</f>
        <v>Middle-High</v>
      </c>
    </row>
    <row r="35" spans="2:15" x14ac:dyDescent="0.25">
      <c r="B35" t="s">
        <v>265</v>
      </c>
      <c r="C35" t="s">
        <v>266</v>
      </c>
      <c r="D35">
        <v>24</v>
      </c>
      <c r="E35" t="s">
        <v>134</v>
      </c>
      <c r="F35" t="s">
        <v>267</v>
      </c>
      <c r="G35" t="s">
        <v>141</v>
      </c>
      <c r="H35" t="s">
        <v>268</v>
      </c>
      <c r="I35" t="s">
        <v>269</v>
      </c>
      <c r="J35" s="20">
        <v>42035</v>
      </c>
      <c r="K35" t="s">
        <v>107</v>
      </c>
      <c r="L35" s="22">
        <f>SUMIFS(Account_Appended[Balance],Account_Appended[Customer_ID],Customer_Info_Appended[[#This Row],[Customer_ID]])</f>
        <v>42402592</v>
      </c>
      <c r="M35" t="str">
        <f>VLOOKUP(Customer_Info_Appended[[#This Row],[Balance Total]],balance_t[],3,1)</f>
        <v>High</v>
      </c>
      <c r="N35" t="str">
        <f>VLOOKUP(Customer_Info_Appended[[#This Row],[Age]],age_t[],3,1)</f>
        <v>Young</v>
      </c>
      <c r="O35" t="str">
        <f>Customer_Info_Appended[[#This Row],[Age Group]]&amp;"-"&amp;Customer_Info_Appended[[#This Row],[Balace Group]]</f>
        <v>Young-High</v>
      </c>
    </row>
    <row r="36" spans="2:15" x14ac:dyDescent="0.25">
      <c r="B36" t="s">
        <v>270</v>
      </c>
      <c r="C36" t="s">
        <v>271</v>
      </c>
      <c r="D36">
        <v>45</v>
      </c>
      <c r="E36" t="s">
        <v>134</v>
      </c>
      <c r="F36" t="s">
        <v>272</v>
      </c>
      <c r="G36" t="s">
        <v>124</v>
      </c>
      <c r="H36" t="s">
        <v>273</v>
      </c>
      <c r="I36" t="s">
        <v>274</v>
      </c>
      <c r="J36" s="20">
        <v>42036</v>
      </c>
      <c r="K36" t="s">
        <v>107</v>
      </c>
      <c r="L36" s="22">
        <f>SUMIFS(Account_Appended[Balance],Account_Appended[Customer_ID],Customer_Info_Appended[[#This Row],[Customer_ID]])</f>
        <v>85844017</v>
      </c>
      <c r="M36" t="str">
        <f>VLOOKUP(Customer_Info_Appended[[#This Row],[Balance Total]],balance_t[],3,1)</f>
        <v>High</v>
      </c>
      <c r="N36" t="str">
        <f>VLOOKUP(Customer_Info_Appended[[#This Row],[Age]],age_t[],3,1)</f>
        <v>Middle</v>
      </c>
      <c r="O36" t="str">
        <f>Customer_Info_Appended[[#This Row],[Age Group]]&amp;"-"&amp;Customer_Info_Appended[[#This Row],[Balace Group]]</f>
        <v>Middle-High</v>
      </c>
    </row>
    <row r="37" spans="2:15" x14ac:dyDescent="0.25">
      <c r="B37" t="s">
        <v>275</v>
      </c>
      <c r="C37" t="s">
        <v>276</v>
      </c>
      <c r="D37">
        <v>26</v>
      </c>
      <c r="E37" t="s">
        <v>110</v>
      </c>
      <c r="F37" t="s">
        <v>277</v>
      </c>
      <c r="G37" t="s">
        <v>207</v>
      </c>
      <c r="H37" t="s">
        <v>278</v>
      </c>
      <c r="I37" t="s">
        <v>279</v>
      </c>
      <c r="J37" s="20">
        <v>42037</v>
      </c>
      <c r="K37" t="s">
        <v>107</v>
      </c>
      <c r="L37" s="22">
        <f>SUMIFS(Account_Appended[Balance],Account_Appended[Customer_ID],Customer_Info_Appended[[#This Row],[Customer_ID]])</f>
        <v>59204616</v>
      </c>
      <c r="M37" t="str">
        <f>VLOOKUP(Customer_Info_Appended[[#This Row],[Balance Total]],balance_t[],3,1)</f>
        <v>High</v>
      </c>
      <c r="N37" t="str">
        <f>VLOOKUP(Customer_Info_Appended[[#This Row],[Age]],age_t[],3,1)</f>
        <v>Young</v>
      </c>
      <c r="O37" t="str">
        <f>Customer_Info_Appended[[#This Row],[Age Group]]&amp;"-"&amp;Customer_Info_Appended[[#This Row],[Balace Group]]</f>
        <v>Young-High</v>
      </c>
    </row>
    <row r="38" spans="2:15" x14ac:dyDescent="0.25">
      <c r="B38" t="s">
        <v>280</v>
      </c>
      <c r="C38" t="s">
        <v>281</v>
      </c>
      <c r="D38">
        <v>45</v>
      </c>
      <c r="E38" t="s">
        <v>110</v>
      </c>
      <c r="F38" t="s">
        <v>282</v>
      </c>
      <c r="G38" t="s">
        <v>118</v>
      </c>
      <c r="H38" t="s">
        <v>283</v>
      </c>
      <c r="I38" t="s">
        <v>284</v>
      </c>
      <c r="J38" s="20">
        <v>42038</v>
      </c>
      <c r="K38" t="s">
        <v>107</v>
      </c>
      <c r="L38" s="22">
        <f>SUMIFS(Account_Appended[Balance],Account_Appended[Customer_ID],Customer_Info_Appended[[#This Row],[Customer_ID]])</f>
        <v>50515613</v>
      </c>
      <c r="M38" t="str">
        <f>VLOOKUP(Customer_Info_Appended[[#This Row],[Balance Total]],balance_t[],3,1)</f>
        <v>High</v>
      </c>
      <c r="N38" t="str">
        <f>VLOOKUP(Customer_Info_Appended[[#This Row],[Age]],age_t[],3,1)</f>
        <v>Middle</v>
      </c>
      <c r="O38" t="str">
        <f>Customer_Info_Appended[[#This Row],[Age Group]]&amp;"-"&amp;Customer_Info_Appended[[#This Row],[Balace Group]]</f>
        <v>Middle-High</v>
      </c>
    </row>
    <row r="39" spans="2:15" x14ac:dyDescent="0.25">
      <c r="B39" t="s">
        <v>285</v>
      </c>
      <c r="C39" t="s">
        <v>286</v>
      </c>
      <c r="D39">
        <v>23</v>
      </c>
      <c r="E39" t="s">
        <v>110</v>
      </c>
      <c r="F39" t="s">
        <v>287</v>
      </c>
      <c r="G39" t="s">
        <v>118</v>
      </c>
      <c r="H39" t="s">
        <v>288</v>
      </c>
      <c r="I39" t="s">
        <v>289</v>
      </c>
      <c r="J39" s="20">
        <v>42039</v>
      </c>
      <c r="K39" t="s">
        <v>107</v>
      </c>
      <c r="L39" s="22">
        <f>SUMIFS(Account_Appended[Balance],Account_Appended[Customer_ID],Customer_Info_Appended[[#This Row],[Customer_ID]])</f>
        <v>55905530</v>
      </c>
      <c r="M39" t="str">
        <f>VLOOKUP(Customer_Info_Appended[[#This Row],[Balance Total]],balance_t[],3,1)</f>
        <v>High</v>
      </c>
      <c r="N39" t="str">
        <f>VLOOKUP(Customer_Info_Appended[[#This Row],[Age]],age_t[],3,1)</f>
        <v>Young</v>
      </c>
      <c r="O39" t="str">
        <f>Customer_Info_Appended[[#This Row],[Age Group]]&amp;"-"&amp;Customer_Info_Appended[[#This Row],[Balace Group]]</f>
        <v>Young-High</v>
      </c>
    </row>
    <row r="40" spans="2:15" x14ac:dyDescent="0.25">
      <c r="B40" t="s">
        <v>290</v>
      </c>
      <c r="C40" t="s">
        <v>291</v>
      </c>
      <c r="D40">
        <v>46</v>
      </c>
      <c r="E40" t="s">
        <v>134</v>
      </c>
      <c r="F40" t="s">
        <v>292</v>
      </c>
      <c r="G40" t="s">
        <v>141</v>
      </c>
      <c r="H40" t="s">
        <v>293</v>
      </c>
      <c r="I40" t="s">
        <v>294</v>
      </c>
      <c r="J40" s="20">
        <v>42040</v>
      </c>
      <c r="K40" t="s">
        <v>107</v>
      </c>
      <c r="L40" s="22">
        <f>SUMIFS(Account_Appended[Balance],Account_Appended[Customer_ID],Customer_Info_Appended[[#This Row],[Customer_ID]])</f>
        <v>51077728</v>
      </c>
      <c r="M40" t="str">
        <f>VLOOKUP(Customer_Info_Appended[[#This Row],[Balance Total]],balance_t[],3,1)</f>
        <v>High</v>
      </c>
      <c r="N40" t="str">
        <f>VLOOKUP(Customer_Info_Appended[[#This Row],[Age]],age_t[],3,1)</f>
        <v>Middle</v>
      </c>
      <c r="O40" t="str">
        <f>Customer_Info_Appended[[#This Row],[Age Group]]&amp;"-"&amp;Customer_Info_Appended[[#This Row],[Balace Group]]</f>
        <v>Middle-High</v>
      </c>
    </row>
    <row r="41" spans="2:15" x14ac:dyDescent="0.25">
      <c r="B41" t="s">
        <v>295</v>
      </c>
      <c r="C41" t="s">
        <v>296</v>
      </c>
      <c r="D41">
        <v>34</v>
      </c>
      <c r="E41" t="s">
        <v>110</v>
      </c>
      <c r="F41" t="s">
        <v>297</v>
      </c>
      <c r="G41" t="s">
        <v>118</v>
      </c>
      <c r="H41" t="s">
        <v>298</v>
      </c>
      <c r="I41" t="s">
        <v>299</v>
      </c>
      <c r="J41" s="20">
        <v>42041</v>
      </c>
      <c r="K41" t="s">
        <v>107</v>
      </c>
      <c r="L41" s="22">
        <f>SUMIFS(Account_Appended[Balance],Account_Appended[Customer_ID],Customer_Info_Appended[[#This Row],[Customer_ID]])</f>
        <v>133722135</v>
      </c>
      <c r="M41" t="str">
        <f>VLOOKUP(Customer_Info_Appended[[#This Row],[Balance Total]],balance_t[],3,1)</f>
        <v>High</v>
      </c>
      <c r="N41" t="str">
        <f>VLOOKUP(Customer_Info_Appended[[#This Row],[Age]],age_t[],3,1)</f>
        <v>Middle</v>
      </c>
      <c r="O41" t="str">
        <f>Customer_Info_Appended[[#This Row],[Age Group]]&amp;"-"&amp;Customer_Info_Appended[[#This Row],[Balace Group]]</f>
        <v>Middle-High</v>
      </c>
    </row>
    <row r="42" spans="2:15" x14ac:dyDescent="0.25">
      <c r="B42" t="s">
        <v>300</v>
      </c>
      <c r="C42" t="s">
        <v>301</v>
      </c>
      <c r="D42">
        <v>33</v>
      </c>
      <c r="E42" t="s">
        <v>134</v>
      </c>
      <c r="F42" t="s">
        <v>302</v>
      </c>
      <c r="G42" t="s">
        <v>118</v>
      </c>
      <c r="H42" t="s">
        <v>303</v>
      </c>
      <c r="I42" t="s">
        <v>304</v>
      </c>
      <c r="J42" s="20">
        <v>42042</v>
      </c>
      <c r="K42" t="s">
        <v>107</v>
      </c>
      <c r="L42" s="22">
        <f>SUMIFS(Account_Appended[Balance],Account_Appended[Customer_ID],Customer_Info_Appended[[#This Row],[Customer_ID]])</f>
        <v>74499275</v>
      </c>
      <c r="M42" t="str">
        <f>VLOOKUP(Customer_Info_Appended[[#This Row],[Balance Total]],balance_t[],3,1)</f>
        <v>High</v>
      </c>
      <c r="N42" t="str">
        <f>VLOOKUP(Customer_Info_Appended[[#This Row],[Age]],age_t[],3,1)</f>
        <v>Middle</v>
      </c>
      <c r="O42" t="str">
        <f>Customer_Info_Appended[[#This Row],[Age Group]]&amp;"-"&amp;Customer_Info_Appended[[#This Row],[Balace Group]]</f>
        <v>Middle-High</v>
      </c>
    </row>
    <row r="43" spans="2:15" x14ac:dyDescent="0.25">
      <c r="B43" t="s">
        <v>305</v>
      </c>
      <c r="C43" t="s">
        <v>306</v>
      </c>
      <c r="D43">
        <v>40</v>
      </c>
      <c r="E43" t="s">
        <v>134</v>
      </c>
      <c r="F43" t="s">
        <v>307</v>
      </c>
      <c r="G43" t="s">
        <v>112</v>
      </c>
      <c r="H43" t="s">
        <v>308</v>
      </c>
      <c r="I43" t="s">
        <v>309</v>
      </c>
      <c r="J43" s="20">
        <v>42043</v>
      </c>
      <c r="K43" t="s">
        <v>107</v>
      </c>
      <c r="L43" s="22">
        <f>SUMIFS(Account_Appended[Balance],Account_Appended[Customer_ID],Customer_Info_Appended[[#This Row],[Customer_ID]])</f>
        <v>45616505</v>
      </c>
      <c r="M43" t="str">
        <f>VLOOKUP(Customer_Info_Appended[[#This Row],[Balance Total]],balance_t[],3,1)</f>
        <v>High</v>
      </c>
      <c r="N43" t="str">
        <f>VLOOKUP(Customer_Info_Appended[[#This Row],[Age]],age_t[],3,1)</f>
        <v>Middle</v>
      </c>
      <c r="O43" t="str">
        <f>Customer_Info_Appended[[#This Row],[Age Group]]&amp;"-"&amp;Customer_Info_Appended[[#This Row],[Balace Group]]</f>
        <v>Middle-High</v>
      </c>
    </row>
    <row r="44" spans="2:15" x14ac:dyDescent="0.25">
      <c r="B44" t="s">
        <v>310</v>
      </c>
      <c r="C44" t="s">
        <v>311</v>
      </c>
      <c r="D44">
        <v>48</v>
      </c>
      <c r="E44" t="s">
        <v>134</v>
      </c>
      <c r="F44" t="s">
        <v>312</v>
      </c>
      <c r="G44" t="s">
        <v>141</v>
      </c>
      <c r="H44" t="s">
        <v>313</v>
      </c>
      <c r="I44" t="s">
        <v>314</v>
      </c>
      <c r="J44" s="20">
        <v>42044</v>
      </c>
      <c r="K44" t="s">
        <v>107</v>
      </c>
      <c r="L44" s="22">
        <f>SUMIFS(Account_Appended[Balance],Account_Appended[Customer_ID],Customer_Info_Appended[[#This Row],[Customer_ID]])</f>
        <v>71850123</v>
      </c>
      <c r="M44" t="str">
        <f>VLOOKUP(Customer_Info_Appended[[#This Row],[Balance Total]],balance_t[],3,1)</f>
        <v>High</v>
      </c>
      <c r="N44" t="str">
        <f>VLOOKUP(Customer_Info_Appended[[#This Row],[Age]],age_t[],3,1)</f>
        <v>Middle</v>
      </c>
      <c r="O44" t="str">
        <f>Customer_Info_Appended[[#This Row],[Age Group]]&amp;"-"&amp;Customer_Info_Appended[[#This Row],[Balace Group]]</f>
        <v>Middle-High</v>
      </c>
    </row>
    <row r="45" spans="2:15" x14ac:dyDescent="0.25">
      <c r="B45" t="s">
        <v>315</v>
      </c>
      <c r="C45" t="s">
        <v>316</v>
      </c>
      <c r="D45">
        <v>20</v>
      </c>
      <c r="E45" t="s">
        <v>110</v>
      </c>
      <c r="F45" t="s">
        <v>317</v>
      </c>
      <c r="G45" t="s">
        <v>141</v>
      </c>
      <c r="H45" t="s">
        <v>318</v>
      </c>
      <c r="I45" t="s">
        <v>319</v>
      </c>
      <c r="J45" s="20">
        <v>42045</v>
      </c>
      <c r="K45" t="s">
        <v>107</v>
      </c>
      <c r="L45" s="22">
        <f>SUMIFS(Account_Appended[Balance],Account_Appended[Customer_ID],Customer_Info_Appended[[#This Row],[Customer_ID]])</f>
        <v>46517810</v>
      </c>
      <c r="M45" t="str">
        <f>VLOOKUP(Customer_Info_Appended[[#This Row],[Balance Total]],balance_t[],3,1)</f>
        <v>High</v>
      </c>
      <c r="N45" t="str">
        <f>VLOOKUP(Customer_Info_Appended[[#This Row],[Age]],age_t[],3,1)</f>
        <v>Young</v>
      </c>
      <c r="O45" t="str">
        <f>Customer_Info_Appended[[#This Row],[Age Group]]&amp;"-"&amp;Customer_Info_Appended[[#This Row],[Balace Group]]</f>
        <v>Young-High</v>
      </c>
    </row>
    <row r="46" spans="2:15" x14ac:dyDescent="0.25">
      <c r="B46" t="s">
        <v>320</v>
      </c>
      <c r="C46" t="s">
        <v>321</v>
      </c>
      <c r="D46">
        <v>38</v>
      </c>
      <c r="E46" t="s">
        <v>110</v>
      </c>
      <c r="F46" t="s">
        <v>322</v>
      </c>
      <c r="G46" t="s">
        <v>118</v>
      </c>
      <c r="H46" t="s">
        <v>323</v>
      </c>
      <c r="I46" t="s">
        <v>324</v>
      </c>
      <c r="J46" s="20">
        <v>42046</v>
      </c>
      <c r="K46" t="s">
        <v>107</v>
      </c>
      <c r="L46" s="22">
        <f>SUMIFS(Account_Appended[Balance],Account_Appended[Customer_ID],Customer_Info_Appended[[#This Row],[Customer_ID]])</f>
        <v>79961732</v>
      </c>
      <c r="M46" t="str">
        <f>VLOOKUP(Customer_Info_Appended[[#This Row],[Balance Total]],balance_t[],3,1)</f>
        <v>High</v>
      </c>
      <c r="N46" t="str">
        <f>VLOOKUP(Customer_Info_Appended[[#This Row],[Age]],age_t[],3,1)</f>
        <v>Middle</v>
      </c>
      <c r="O46" t="str">
        <f>Customer_Info_Appended[[#This Row],[Age Group]]&amp;"-"&amp;Customer_Info_Appended[[#This Row],[Balace Group]]</f>
        <v>Middle-High</v>
      </c>
    </row>
    <row r="47" spans="2:15" x14ac:dyDescent="0.25">
      <c r="B47" t="s">
        <v>325</v>
      </c>
      <c r="C47" t="s">
        <v>326</v>
      </c>
      <c r="D47">
        <v>43</v>
      </c>
      <c r="E47" t="s">
        <v>110</v>
      </c>
      <c r="F47" t="s">
        <v>327</v>
      </c>
      <c r="G47" t="s">
        <v>118</v>
      </c>
      <c r="H47" t="s">
        <v>328</v>
      </c>
      <c r="I47" t="s">
        <v>329</v>
      </c>
      <c r="J47" s="20">
        <v>42047</v>
      </c>
      <c r="K47" t="s">
        <v>107</v>
      </c>
      <c r="L47" s="22">
        <f>SUMIFS(Account_Appended[Balance],Account_Appended[Customer_ID],Customer_Info_Appended[[#This Row],[Customer_ID]])</f>
        <v>95954916</v>
      </c>
      <c r="M47" t="str">
        <f>VLOOKUP(Customer_Info_Appended[[#This Row],[Balance Total]],balance_t[],3,1)</f>
        <v>High</v>
      </c>
      <c r="N47" t="str">
        <f>VLOOKUP(Customer_Info_Appended[[#This Row],[Age]],age_t[],3,1)</f>
        <v>Middle</v>
      </c>
      <c r="O47" t="str">
        <f>Customer_Info_Appended[[#This Row],[Age Group]]&amp;"-"&amp;Customer_Info_Appended[[#This Row],[Balace Group]]</f>
        <v>Middle-High</v>
      </c>
    </row>
    <row r="48" spans="2:15" x14ac:dyDescent="0.25">
      <c r="B48" t="s">
        <v>330</v>
      </c>
      <c r="C48" t="s">
        <v>331</v>
      </c>
      <c r="D48">
        <v>53</v>
      </c>
      <c r="E48" t="s">
        <v>110</v>
      </c>
      <c r="F48" t="s">
        <v>332</v>
      </c>
      <c r="G48" t="s">
        <v>118</v>
      </c>
      <c r="H48" t="s">
        <v>333</v>
      </c>
      <c r="I48" t="s">
        <v>334</v>
      </c>
      <c r="J48" s="20">
        <v>42048</v>
      </c>
      <c r="K48" t="s">
        <v>107</v>
      </c>
      <c r="L48" s="22">
        <f>SUMIFS(Account_Appended[Balance],Account_Appended[Customer_ID],Customer_Info_Appended[[#This Row],[Customer_ID]])</f>
        <v>45720401</v>
      </c>
      <c r="M48" t="str">
        <f>VLOOKUP(Customer_Info_Appended[[#This Row],[Balance Total]],balance_t[],3,1)</f>
        <v>High</v>
      </c>
      <c r="N48" t="str">
        <f>VLOOKUP(Customer_Info_Appended[[#This Row],[Age]],age_t[],3,1)</f>
        <v>Senior</v>
      </c>
      <c r="O48" t="str">
        <f>Customer_Info_Appended[[#This Row],[Age Group]]&amp;"-"&amp;Customer_Info_Appended[[#This Row],[Balace Group]]</f>
        <v>Senior-High</v>
      </c>
    </row>
    <row r="49" spans="2:15" x14ac:dyDescent="0.25">
      <c r="B49" t="s">
        <v>335</v>
      </c>
      <c r="C49" t="s">
        <v>336</v>
      </c>
      <c r="D49">
        <v>59</v>
      </c>
      <c r="E49" t="s">
        <v>134</v>
      </c>
      <c r="F49" t="s">
        <v>337</v>
      </c>
      <c r="G49" t="s">
        <v>207</v>
      </c>
      <c r="H49" t="s">
        <v>338</v>
      </c>
      <c r="I49" t="s">
        <v>339</v>
      </c>
      <c r="J49" s="20">
        <v>42049</v>
      </c>
      <c r="K49" t="s">
        <v>107</v>
      </c>
      <c r="L49" s="22">
        <f>SUMIFS(Account_Appended[Balance],Account_Appended[Customer_ID],Customer_Info_Appended[[#This Row],[Customer_ID]])</f>
        <v>5503252</v>
      </c>
      <c r="M49" t="str">
        <f>VLOOKUP(Customer_Info_Appended[[#This Row],[Balance Total]],balance_t[],3,1)</f>
        <v>Medium</v>
      </c>
      <c r="N49" t="str">
        <f>VLOOKUP(Customer_Info_Appended[[#This Row],[Age]],age_t[],3,1)</f>
        <v>Senior</v>
      </c>
      <c r="O49" t="str">
        <f>Customer_Info_Appended[[#This Row],[Age Group]]&amp;"-"&amp;Customer_Info_Appended[[#This Row],[Balace Group]]</f>
        <v>Senior-Medium</v>
      </c>
    </row>
    <row r="50" spans="2:15" x14ac:dyDescent="0.25">
      <c r="B50" t="s">
        <v>340</v>
      </c>
      <c r="C50" t="s">
        <v>341</v>
      </c>
      <c r="D50">
        <v>54</v>
      </c>
      <c r="E50" t="s">
        <v>110</v>
      </c>
      <c r="F50" t="s">
        <v>342</v>
      </c>
      <c r="G50" t="s">
        <v>124</v>
      </c>
      <c r="H50" t="s">
        <v>343</v>
      </c>
      <c r="I50" t="s">
        <v>344</v>
      </c>
      <c r="J50" s="20">
        <v>42050</v>
      </c>
      <c r="K50" t="s">
        <v>107</v>
      </c>
      <c r="L50" s="22">
        <f>SUMIFS(Account_Appended[Balance],Account_Appended[Customer_ID],Customer_Info_Appended[[#This Row],[Customer_ID]])</f>
        <v>78678148</v>
      </c>
      <c r="M50" t="str">
        <f>VLOOKUP(Customer_Info_Appended[[#This Row],[Balance Total]],balance_t[],3,1)</f>
        <v>High</v>
      </c>
      <c r="N50" t="str">
        <f>VLOOKUP(Customer_Info_Appended[[#This Row],[Age]],age_t[],3,1)</f>
        <v>Senior</v>
      </c>
      <c r="O50" t="str">
        <f>Customer_Info_Appended[[#This Row],[Age Group]]&amp;"-"&amp;Customer_Info_Appended[[#This Row],[Balace Group]]</f>
        <v>Senior-High</v>
      </c>
    </row>
    <row r="51" spans="2:15" x14ac:dyDescent="0.25">
      <c r="B51" t="s">
        <v>345</v>
      </c>
      <c r="C51" t="s">
        <v>346</v>
      </c>
      <c r="D51">
        <v>39</v>
      </c>
      <c r="E51" t="s">
        <v>134</v>
      </c>
      <c r="F51" t="s">
        <v>347</v>
      </c>
      <c r="G51" t="s">
        <v>207</v>
      </c>
      <c r="H51" t="s">
        <v>348</v>
      </c>
      <c r="I51" t="s">
        <v>349</v>
      </c>
      <c r="J51" s="20">
        <v>42051</v>
      </c>
      <c r="K51" t="s">
        <v>107</v>
      </c>
      <c r="L51" s="22">
        <f>SUMIFS(Account_Appended[Balance],Account_Appended[Customer_ID],Customer_Info_Appended[[#This Row],[Customer_ID]])</f>
        <v>63043798</v>
      </c>
      <c r="M51" t="str">
        <f>VLOOKUP(Customer_Info_Appended[[#This Row],[Balance Total]],balance_t[],3,1)</f>
        <v>High</v>
      </c>
      <c r="N51" t="str">
        <f>VLOOKUP(Customer_Info_Appended[[#This Row],[Age]],age_t[],3,1)</f>
        <v>Middle</v>
      </c>
      <c r="O51" t="str">
        <f>Customer_Info_Appended[[#This Row],[Age Group]]&amp;"-"&amp;Customer_Info_Appended[[#This Row],[Balace Group]]</f>
        <v>Middle-High</v>
      </c>
    </row>
    <row r="52" spans="2:15" x14ac:dyDescent="0.25">
      <c r="B52" t="s">
        <v>350</v>
      </c>
      <c r="C52" t="s">
        <v>351</v>
      </c>
      <c r="D52">
        <v>59</v>
      </c>
      <c r="E52" t="s">
        <v>110</v>
      </c>
      <c r="F52" t="s">
        <v>352</v>
      </c>
      <c r="G52" t="s">
        <v>141</v>
      </c>
      <c r="H52" t="s">
        <v>353</v>
      </c>
      <c r="I52" t="s">
        <v>354</v>
      </c>
      <c r="J52" s="20">
        <v>42052</v>
      </c>
      <c r="K52" t="s">
        <v>107</v>
      </c>
      <c r="L52" s="22">
        <f>SUMIFS(Account_Appended[Balance],Account_Appended[Customer_ID],Customer_Info_Appended[[#This Row],[Customer_ID]])</f>
        <v>23266524</v>
      </c>
      <c r="M52" t="str">
        <f>VLOOKUP(Customer_Info_Appended[[#This Row],[Balance Total]],balance_t[],3,1)</f>
        <v>High</v>
      </c>
      <c r="N52" t="str">
        <f>VLOOKUP(Customer_Info_Appended[[#This Row],[Age]],age_t[],3,1)</f>
        <v>Senior</v>
      </c>
      <c r="O52" t="str">
        <f>Customer_Info_Appended[[#This Row],[Age Group]]&amp;"-"&amp;Customer_Info_Appended[[#This Row],[Balace Group]]</f>
        <v>Senior-High</v>
      </c>
    </row>
    <row r="53" spans="2:15" x14ac:dyDescent="0.25">
      <c r="B53" t="s">
        <v>355</v>
      </c>
      <c r="C53" t="s">
        <v>356</v>
      </c>
      <c r="D53">
        <v>29</v>
      </c>
      <c r="E53" t="s">
        <v>110</v>
      </c>
      <c r="F53" t="s">
        <v>357</v>
      </c>
      <c r="G53" t="s">
        <v>112</v>
      </c>
      <c r="H53" t="s">
        <v>358</v>
      </c>
      <c r="I53" t="s">
        <v>359</v>
      </c>
      <c r="J53" s="20">
        <v>42053</v>
      </c>
      <c r="K53" t="s">
        <v>107</v>
      </c>
      <c r="L53" s="22">
        <f>SUMIFS(Account_Appended[Balance],Account_Appended[Customer_ID],Customer_Info_Appended[[#This Row],[Customer_ID]])</f>
        <v>40676573</v>
      </c>
      <c r="M53" t="str">
        <f>VLOOKUP(Customer_Info_Appended[[#This Row],[Balance Total]],balance_t[],3,1)</f>
        <v>High</v>
      </c>
      <c r="N53" t="str">
        <f>VLOOKUP(Customer_Info_Appended[[#This Row],[Age]],age_t[],3,1)</f>
        <v>Young</v>
      </c>
      <c r="O53" t="str">
        <f>Customer_Info_Appended[[#This Row],[Age Group]]&amp;"-"&amp;Customer_Info_Appended[[#This Row],[Balace Group]]</f>
        <v>Young-High</v>
      </c>
    </row>
    <row r="54" spans="2:15" x14ac:dyDescent="0.25">
      <c r="B54" t="s">
        <v>360</v>
      </c>
      <c r="C54" t="s">
        <v>361</v>
      </c>
      <c r="D54">
        <v>59</v>
      </c>
      <c r="E54" t="s">
        <v>110</v>
      </c>
      <c r="F54" t="s">
        <v>362</v>
      </c>
      <c r="G54" t="s">
        <v>124</v>
      </c>
      <c r="H54" t="s">
        <v>363</v>
      </c>
      <c r="I54" t="s">
        <v>364</v>
      </c>
      <c r="J54" s="20">
        <v>42054</v>
      </c>
      <c r="K54" t="s">
        <v>107</v>
      </c>
      <c r="L54" s="22">
        <f>SUMIFS(Account_Appended[Balance],Account_Appended[Customer_ID],Customer_Info_Appended[[#This Row],[Customer_ID]])</f>
        <v>66171171</v>
      </c>
      <c r="M54" t="str">
        <f>VLOOKUP(Customer_Info_Appended[[#This Row],[Balance Total]],balance_t[],3,1)</f>
        <v>High</v>
      </c>
      <c r="N54" t="str">
        <f>VLOOKUP(Customer_Info_Appended[[#This Row],[Age]],age_t[],3,1)</f>
        <v>Senior</v>
      </c>
      <c r="O54" t="str">
        <f>Customer_Info_Appended[[#This Row],[Age Group]]&amp;"-"&amp;Customer_Info_Appended[[#This Row],[Balace Group]]</f>
        <v>Senior-High</v>
      </c>
    </row>
    <row r="55" spans="2:15" x14ac:dyDescent="0.25">
      <c r="B55" t="s">
        <v>365</v>
      </c>
      <c r="C55" t="s">
        <v>366</v>
      </c>
      <c r="D55">
        <v>30</v>
      </c>
      <c r="E55" t="s">
        <v>134</v>
      </c>
      <c r="F55" t="s">
        <v>367</v>
      </c>
      <c r="G55" t="s">
        <v>112</v>
      </c>
      <c r="H55" t="s">
        <v>368</v>
      </c>
      <c r="I55" t="s">
        <v>369</v>
      </c>
      <c r="J55" s="20">
        <v>42055</v>
      </c>
      <c r="K55" t="s">
        <v>107</v>
      </c>
      <c r="L55" s="22">
        <f>SUMIFS(Account_Appended[Balance],Account_Appended[Customer_ID],Customer_Info_Appended[[#This Row],[Customer_ID]])</f>
        <v>67280270</v>
      </c>
      <c r="M55" t="str">
        <f>VLOOKUP(Customer_Info_Appended[[#This Row],[Balance Total]],balance_t[],3,1)</f>
        <v>High</v>
      </c>
      <c r="N55" t="str">
        <f>VLOOKUP(Customer_Info_Appended[[#This Row],[Age]],age_t[],3,1)</f>
        <v>Young</v>
      </c>
      <c r="O55" t="str">
        <f>Customer_Info_Appended[[#This Row],[Age Group]]&amp;"-"&amp;Customer_Info_Appended[[#This Row],[Balace Group]]</f>
        <v>Young-High</v>
      </c>
    </row>
    <row r="56" spans="2:15" x14ac:dyDescent="0.25">
      <c r="B56" t="s">
        <v>370</v>
      </c>
      <c r="C56" t="s">
        <v>371</v>
      </c>
      <c r="D56">
        <v>28</v>
      </c>
      <c r="E56" t="s">
        <v>134</v>
      </c>
      <c r="F56" t="s">
        <v>372</v>
      </c>
      <c r="G56" t="s">
        <v>141</v>
      </c>
      <c r="H56" t="s">
        <v>373</v>
      </c>
      <c r="I56" t="s">
        <v>374</v>
      </c>
      <c r="J56" s="20">
        <v>42056</v>
      </c>
      <c r="K56" t="s">
        <v>107</v>
      </c>
      <c r="L56" s="22">
        <f>SUMIFS(Account_Appended[Balance],Account_Appended[Customer_ID],Customer_Info_Appended[[#This Row],[Customer_ID]])</f>
        <v>20329717</v>
      </c>
      <c r="M56" t="str">
        <f>VLOOKUP(Customer_Info_Appended[[#This Row],[Balance Total]],balance_t[],3,1)</f>
        <v>High</v>
      </c>
      <c r="N56" t="str">
        <f>VLOOKUP(Customer_Info_Appended[[#This Row],[Age]],age_t[],3,1)</f>
        <v>Young</v>
      </c>
      <c r="O56" t="str">
        <f>Customer_Info_Appended[[#This Row],[Age Group]]&amp;"-"&amp;Customer_Info_Appended[[#This Row],[Balace Group]]</f>
        <v>Young-High</v>
      </c>
    </row>
    <row r="57" spans="2:15" x14ac:dyDescent="0.25">
      <c r="B57" t="s">
        <v>375</v>
      </c>
      <c r="C57" t="s">
        <v>376</v>
      </c>
      <c r="D57">
        <v>33</v>
      </c>
      <c r="E57" t="s">
        <v>134</v>
      </c>
      <c r="F57" t="s">
        <v>377</v>
      </c>
      <c r="G57" t="s">
        <v>141</v>
      </c>
      <c r="H57" t="s">
        <v>378</v>
      </c>
      <c r="I57" t="s">
        <v>379</v>
      </c>
      <c r="J57" s="20">
        <v>42057</v>
      </c>
      <c r="K57" t="s">
        <v>107</v>
      </c>
      <c r="L57" s="22">
        <f>SUMIFS(Account_Appended[Balance],Account_Appended[Customer_ID],Customer_Info_Appended[[#This Row],[Customer_ID]])</f>
        <v>23774289</v>
      </c>
      <c r="M57" t="str">
        <f>VLOOKUP(Customer_Info_Appended[[#This Row],[Balance Total]],balance_t[],3,1)</f>
        <v>High</v>
      </c>
      <c r="N57" t="str">
        <f>VLOOKUP(Customer_Info_Appended[[#This Row],[Age]],age_t[],3,1)</f>
        <v>Middle</v>
      </c>
      <c r="O57" t="str">
        <f>Customer_Info_Appended[[#This Row],[Age Group]]&amp;"-"&amp;Customer_Info_Appended[[#This Row],[Balace Group]]</f>
        <v>Middle-High</v>
      </c>
    </row>
    <row r="58" spans="2:15" x14ac:dyDescent="0.25">
      <c r="B58" t="s">
        <v>380</v>
      </c>
      <c r="C58" t="s">
        <v>381</v>
      </c>
      <c r="D58">
        <v>25</v>
      </c>
      <c r="E58" t="s">
        <v>134</v>
      </c>
      <c r="F58" t="s">
        <v>382</v>
      </c>
      <c r="G58" t="s">
        <v>112</v>
      </c>
      <c r="H58" t="s">
        <v>383</v>
      </c>
      <c r="I58" t="s">
        <v>384</v>
      </c>
      <c r="J58" s="20">
        <v>42058</v>
      </c>
      <c r="K58" t="s">
        <v>107</v>
      </c>
      <c r="L58" s="22">
        <f>SUMIFS(Account_Appended[Balance],Account_Appended[Customer_ID],Customer_Info_Appended[[#This Row],[Customer_ID]])</f>
        <v>15563365</v>
      </c>
      <c r="M58" t="str">
        <f>VLOOKUP(Customer_Info_Appended[[#This Row],[Balance Total]],balance_t[],3,1)</f>
        <v>High</v>
      </c>
      <c r="N58" t="str">
        <f>VLOOKUP(Customer_Info_Appended[[#This Row],[Age]],age_t[],3,1)</f>
        <v>Young</v>
      </c>
      <c r="O58" t="str">
        <f>Customer_Info_Appended[[#This Row],[Age Group]]&amp;"-"&amp;Customer_Info_Appended[[#This Row],[Balace Group]]</f>
        <v>Young-High</v>
      </c>
    </row>
    <row r="59" spans="2:15" x14ac:dyDescent="0.25">
      <c r="B59" t="s">
        <v>385</v>
      </c>
      <c r="C59" t="s">
        <v>386</v>
      </c>
      <c r="D59">
        <v>57</v>
      </c>
      <c r="E59" t="s">
        <v>134</v>
      </c>
      <c r="F59" t="s">
        <v>387</v>
      </c>
      <c r="G59" t="s">
        <v>112</v>
      </c>
      <c r="H59" t="s">
        <v>388</v>
      </c>
      <c r="I59" t="s">
        <v>389</v>
      </c>
      <c r="J59" s="20">
        <v>42059</v>
      </c>
      <c r="K59" t="s">
        <v>107</v>
      </c>
      <c r="L59" s="22">
        <f>SUMIFS(Account_Appended[Balance],Account_Appended[Customer_ID],Customer_Info_Appended[[#This Row],[Customer_ID]])</f>
        <v>54199282</v>
      </c>
      <c r="M59" t="str">
        <f>VLOOKUP(Customer_Info_Appended[[#This Row],[Balance Total]],balance_t[],3,1)</f>
        <v>High</v>
      </c>
      <c r="N59" t="str">
        <f>VLOOKUP(Customer_Info_Appended[[#This Row],[Age]],age_t[],3,1)</f>
        <v>Senior</v>
      </c>
      <c r="O59" t="str">
        <f>Customer_Info_Appended[[#This Row],[Age Group]]&amp;"-"&amp;Customer_Info_Appended[[#This Row],[Balace Group]]</f>
        <v>Senior-High</v>
      </c>
    </row>
    <row r="60" spans="2:15" x14ac:dyDescent="0.25">
      <c r="B60" t="s">
        <v>390</v>
      </c>
      <c r="C60" t="s">
        <v>391</v>
      </c>
      <c r="D60">
        <v>57</v>
      </c>
      <c r="E60" t="s">
        <v>110</v>
      </c>
      <c r="F60" t="s">
        <v>392</v>
      </c>
      <c r="G60" t="s">
        <v>112</v>
      </c>
      <c r="H60" t="s">
        <v>393</v>
      </c>
      <c r="I60" t="s">
        <v>394</v>
      </c>
      <c r="J60" s="20">
        <v>42060</v>
      </c>
      <c r="K60" t="s">
        <v>107</v>
      </c>
      <c r="L60" s="22">
        <f>SUMIFS(Account_Appended[Balance],Account_Appended[Customer_ID],Customer_Info_Appended[[#This Row],[Customer_ID]])</f>
        <v>44304330</v>
      </c>
      <c r="M60" t="str">
        <f>VLOOKUP(Customer_Info_Appended[[#This Row],[Balance Total]],balance_t[],3,1)</f>
        <v>High</v>
      </c>
      <c r="N60" t="str">
        <f>VLOOKUP(Customer_Info_Appended[[#This Row],[Age]],age_t[],3,1)</f>
        <v>Senior</v>
      </c>
      <c r="O60" t="str">
        <f>Customer_Info_Appended[[#This Row],[Age Group]]&amp;"-"&amp;Customer_Info_Appended[[#This Row],[Balace Group]]</f>
        <v>Senior-High</v>
      </c>
    </row>
    <row r="61" spans="2:15" x14ac:dyDescent="0.25">
      <c r="B61" t="s">
        <v>395</v>
      </c>
      <c r="C61" t="s">
        <v>396</v>
      </c>
      <c r="D61">
        <v>62</v>
      </c>
      <c r="E61" t="s">
        <v>134</v>
      </c>
      <c r="F61" t="s">
        <v>397</v>
      </c>
      <c r="G61" t="s">
        <v>141</v>
      </c>
      <c r="H61" t="s">
        <v>398</v>
      </c>
      <c r="I61" t="s">
        <v>399</v>
      </c>
      <c r="J61" s="20">
        <v>42061</v>
      </c>
      <c r="K61" t="s">
        <v>107</v>
      </c>
      <c r="L61" s="22">
        <f>SUMIFS(Account_Appended[Balance],Account_Appended[Customer_ID],Customer_Info_Appended[[#This Row],[Customer_ID]])</f>
        <v>77855545</v>
      </c>
      <c r="M61" t="str">
        <f>VLOOKUP(Customer_Info_Appended[[#This Row],[Balance Total]],balance_t[],3,1)</f>
        <v>High</v>
      </c>
      <c r="N61" t="str">
        <f>VLOOKUP(Customer_Info_Appended[[#This Row],[Age]],age_t[],3,1)</f>
        <v>Senior</v>
      </c>
      <c r="O61" t="str">
        <f>Customer_Info_Appended[[#This Row],[Age Group]]&amp;"-"&amp;Customer_Info_Appended[[#This Row],[Balace Group]]</f>
        <v>Senior-High</v>
      </c>
    </row>
    <row r="62" spans="2:15" x14ac:dyDescent="0.25">
      <c r="B62" t="s">
        <v>400</v>
      </c>
      <c r="C62" t="s">
        <v>401</v>
      </c>
      <c r="D62">
        <v>19</v>
      </c>
      <c r="E62" t="s">
        <v>134</v>
      </c>
      <c r="F62" t="s">
        <v>402</v>
      </c>
      <c r="G62" t="s">
        <v>118</v>
      </c>
      <c r="H62" t="s">
        <v>403</v>
      </c>
      <c r="I62" t="s">
        <v>404</v>
      </c>
      <c r="J62" s="20">
        <v>42062</v>
      </c>
      <c r="K62" t="s">
        <v>107</v>
      </c>
      <c r="L62" s="22">
        <f>SUMIFS(Account_Appended[Balance],Account_Appended[Customer_ID],Customer_Info_Appended[[#This Row],[Customer_ID]])</f>
        <v>34193077</v>
      </c>
      <c r="M62" t="str">
        <f>VLOOKUP(Customer_Info_Appended[[#This Row],[Balance Total]],balance_t[],3,1)</f>
        <v>High</v>
      </c>
      <c r="N62" t="str">
        <f>VLOOKUP(Customer_Info_Appended[[#This Row],[Age]],age_t[],3,1)</f>
        <v>Young</v>
      </c>
      <c r="O62" t="str">
        <f>Customer_Info_Appended[[#This Row],[Age Group]]&amp;"-"&amp;Customer_Info_Appended[[#This Row],[Balace Group]]</f>
        <v>Young-High</v>
      </c>
    </row>
    <row r="63" spans="2:15" x14ac:dyDescent="0.25">
      <c r="B63" t="s">
        <v>405</v>
      </c>
      <c r="C63" t="s">
        <v>406</v>
      </c>
      <c r="D63">
        <v>47</v>
      </c>
      <c r="E63" t="s">
        <v>134</v>
      </c>
      <c r="F63" t="s">
        <v>407</v>
      </c>
      <c r="G63" t="s">
        <v>112</v>
      </c>
      <c r="H63" t="s">
        <v>408</v>
      </c>
      <c r="I63" t="s">
        <v>409</v>
      </c>
      <c r="J63" s="20">
        <v>42063</v>
      </c>
      <c r="K63" t="s">
        <v>107</v>
      </c>
      <c r="L63" s="22">
        <f>SUMIFS(Account_Appended[Balance],Account_Appended[Customer_ID],Customer_Info_Appended[[#This Row],[Customer_ID]])</f>
        <v>82799609</v>
      </c>
      <c r="M63" t="str">
        <f>VLOOKUP(Customer_Info_Appended[[#This Row],[Balance Total]],balance_t[],3,1)</f>
        <v>High</v>
      </c>
      <c r="N63" t="str">
        <f>VLOOKUP(Customer_Info_Appended[[#This Row],[Age]],age_t[],3,1)</f>
        <v>Middle</v>
      </c>
      <c r="O63" t="str">
        <f>Customer_Info_Appended[[#This Row],[Age Group]]&amp;"-"&amp;Customer_Info_Appended[[#This Row],[Balace Group]]</f>
        <v>Middle-High</v>
      </c>
    </row>
    <row r="64" spans="2:15" x14ac:dyDescent="0.25">
      <c r="B64" t="s">
        <v>410</v>
      </c>
      <c r="C64" t="s">
        <v>411</v>
      </c>
      <c r="D64">
        <v>47</v>
      </c>
      <c r="E64" t="s">
        <v>134</v>
      </c>
      <c r="F64" t="s">
        <v>412</v>
      </c>
      <c r="G64" t="s">
        <v>124</v>
      </c>
      <c r="H64" t="s">
        <v>413</v>
      </c>
      <c r="I64" t="s">
        <v>414</v>
      </c>
      <c r="J64" s="20">
        <v>42064</v>
      </c>
      <c r="K64" t="s">
        <v>107</v>
      </c>
      <c r="L64" s="22">
        <f>SUMIFS(Account_Appended[Balance],Account_Appended[Customer_ID],Customer_Info_Appended[[#This Row],[Customer_ID]])</f>
        <v>65431952</v>
      </c>
      <c r="M64" t="str">
        <f>VLOOKUP(Customer_Info_Appended[[#This Row],[Balance Total]],balance_t[],3,1)</f>
        <v>High</v>
      </c>
      <c r="N64" t="str">
        <f>VLOOKUP(Customer_Info_Appended[[#This Row],[Age]],age_t[],3,1)</f>
        <v>Middle</v>
      </c>
      <c r="O64" t="str">
        <f>Customer_Info_Appended[[#This Row],[Age Group]]&amp;"-"&amp;Customer_Info_Appended[[#This Row],[Balace Group]]</f>
        <v>Middle-High</v>
      </c>
    </row>
    <row r="65" spans="2:15" x14ac:dyDescent="0.25">
      <c r="B65" t="s">
        <v>415</v>
      </c>
      <c r="C65" t="s">
        <v>416</v>
      </c>
      <c r="D65">
        <v>29</v>
      </c>
      <c r="E65" t="s">
        <v>110</v>
      </c>
      <c r="F65" t="s">
        <v>417</v>
      </c>
      <c r="G65" t="s">
        <v>141</v>
      </c>
      <c r="H65" t="s">
        <v>418</v>
      </c>
      <c r="I65" t="s">
        <v>419</v>
      </c>
      <c r="J65" s="20">
        <v>42065</v>
      </c>
      <c r="K65" t="s">
        <v>107</v>
      </c>
      <c r="L65" s="22">
        <f>SUMIFS(Account_Appended[Balance],Account_Appended[Customer_ID],Customer_Info_Appended[[#This Row],[Customer_ID]])</f>
        <v>84750855</v>
      </c>
      <c r="M65" t="str">
        <f>VLOOKUP(Customer_Info_Appended[[#This Row],[Balance Total]],balance_t[],3,1)</f>
        <v>High</v>
      </c>
      <c r="N65" t="str">
        <f>VLOOKUP(Customer_Info_Appended[[#This Row],[Age]],age_t[],3,1)</f>
        <v>Young</v>
      </c>
      <c r="O65" t="str">
        <f>Customer_Info_Appended[[#This Row],[Age Group]]&amp;"-"&amp;Customer_Info_Appended[[#This Row],[Balace Group]]</f>
        <v>Young-High</v>
      </c>
    </row>
    <row r="66" spans="2:15" x14ac:dyDescent="0.25">
      <c r="B66" t="s">
        <v>420</v>
      </c>
      <c r="C66" t="s">
        <v>421</v>
      </c>
      <c r="D66">
        <v>27</v>
      </c>
      <c r="E66" t="s">
        <v>134</v>
      </c>
      <c r="F66" t="s">
        <v>422</v>
      </c>
      <c r="G66" t="s">
        <v>207</v>
      </c>
      <c r="H66" t="s">
        <v>423</v>
      </c>
      <c r="I66" t="s">
        <v>424</v>
      </c>
      <c r="J66" s="20">
        <v>42066</v>
      </c>
      <c r="K66" t="s">
        <v>107</v>
      </c>
      <c r="L66" s="22">
        <f>SUMIFS(Account_Appended[Balance],Account_Appended[Customer_ID],Customer_Info_Appended[[#This Row],[Customer_ID]])</f>
        <v>24667790</v>
      </c>
      <c r="M66" t="str">
        <f>VLOOKUP(Customer_Info_Appended[[#This Row],[Balance Total]],balance_t[],3,1)</f>
        <v>High</v>
      </c>
      <c r="N66" t="str">
        <f>VLOOKUP(Customer_Info_Appended[[#This Row],[Age]],age_t[],3,1)</f>
        <v>Young</v>
      </c>
      <c r="O66" t="str">
        <f>Customer_Info_Appended[[#This Row],[Age Group]]&amp;"-"&amp;Customer_Info_Appended[[#This Row],[Balace Group]]</f>
        <v>Young-High</v>
      </c>
    </row>
    <row r="67" spans="2:15" x14ac:dyDescent="0.25">
      <c r="B67" t="s">
        <v>425</v>
      </c>
      <c r="C67" t="s">
        <v>426</v>
      </c>
      <c r="D67">
        <v>61</v>
      </c>
      <c r="E67" t="s">
        <v>110</v>
      </c>
      <c r="F67" t="s">
        <v>427</v>
      </c>
      <c r="G67" t="s">
        <v>207</v>
      </c>
      <c r="H67" t="s">
        <v>428</v>
      </c>
      <c r="I67" t="s">
        <v>429</v>
      </c>
      <c r="J67" s="20">
        <v>42067</v>
      </c>
      <c r="K67" t="s">
        <v>107</v>
      </c>
      <c r="L67" s="22">
        <f>SUMIFS(Account_Appended[Balance],Account_Appended[Customer_ID],Customer_Info_Appended[[#This Row],[Customer_ID]])</f>
        <v>52124192</v>
      </c>
      <c r="M67" t="str">
        <f>VLOOKUP(Customer_Info_Appended[[#This Row],[Balance Total]],balance_t[],3,1)</f>
        <v>High</v>
      </c>
      <c r="N67" t="str">
        <f>VLOOKUP(Customer_Info_Appended[[#This Row],[Age]],age_t[],3,1)</f>
        <v>Senior</v>
      </c>
      <c r="O67" t="str">
        <f>Customer_Info_Appended[[#This Row],[Age Group]]&amp;"-"&amp;Customer_Info_Appended[[#This Row],[Balace Group]]</f>
        <v>Senior-High</v>
      </c>
    </row>
    <row r="68" spans="2:15" x14ac:dyDescent="0.25">
      <c r="B68" t="s">
        <v>430</v>
      </c>
      <c r="C68" t="s">
        <v>431</v>
      </c>
      <c r="D68">
        <v>28</v>
      </c>
      <c r="E68" t="s">
        <v>110</v>
      </c>
      <c r="F68" t="s">
        <v>432</v>
      </c>
      <c r="G68" t="s">
        <v>124</v>
      </c>
      <c r="H68" t="s">
        <v>433</v>
      </c>
      <c r="I68" t="s">
        <v>434</v>
      </c>
      <c r="J68" s="20">
        <v>42068</v>
      </c>
      <c r="K68" t="s">
        <v>107</v>
      </c>
      <c r="L68" s="22">
        <f>SUMIFS(Account_Appended[Balance],Account_Appended[Customer_ID],Customer_Info_Appended[[#This Row],[Customer_ID]])</f>
        <v>66457131</v>
      </c>
      <c r="M68" t="str">
        <f>VLOOKUP(Customer_Info_Appended[[#This Row],[Balance Total]],balance_t[],3,1)</f>
        <v>High</v>
      </c>
      <c r="N68" t="str">
        <f>VLOOKUP(Customer_Info_Appended[[#This Row],[Age]],age_t[],3,1)</f>
        <v>Young</v>
      </c>
      <c r="O68" t="str">
        <f>Customer_Info_Appended[[#This Row],[Age Group]]&amp;"-"&amp;Customer_Info_Appended[[#This Row],[Balace Group]]</f>
        <v>Young-High</v>
      </c>
    </row>
    <row r="69" spans="2:15" x14ac:dyDescent="0.25">
      <c r="B69" t="s">
        <v>435</v>
      </c>
      <c r="C69" t="s">
        <v>436</v>
      </c>
      <c r="D69">
        <v>32</v>
      </c>
      <c r="E69" t="s">
        <v>110</v>
      </c>
      <c r="F69" t="s">
        <v>437</v>
      </c>
      <c r="G69" t="s">
        <v>118</v>
      </c>
      <c r="H69" t="s">
        <v>438</v>
      </c>
      <c r="I69" t="s">
        <v>439</v>
      </c>
      <c r="J69" s="20">
        <v>42069</v>
      </c>
      <c r="K69" t="s">
        <v>107</v>
      </c>
      <c r="L69" s="22">
        <f>SUMIFS(Account_Appended[Balance],Account_Appended[Customer_ID],Customer_Info_Appended[[#This Row],[Customer_ID]])</f>
        <v>43621181</v>
      </c>
      <c r="M69" t="str">
        <f>VLOOKUP(Customer_Info_Appended[[#This Row],[Balance Total]],balance_t[],3,1)</f>
        <v>High</v>
      </c>
      <c r="N69" t="str">
        <f>VLOOKUP(Customer_Info_Appended[[#This Row],[Age]],age_t[],3,1)</f>
        <v>Middle</v>
      </c>
      <c r="O69" t="str">
        <f>Customer_Info_Appended[[#This Row],[Age Group]]&amp;"-"&amp;Customer_Info_Appended[[#This Row],[Balace Group]]</f>
        <v>Middle-High</v>
      </c>
    </row>
    <row r="70" spans="2:15" x14ac:dyDescent="0.25">
      <c r="B70" t="s">
        <v>440</v>
      </c>
      <c r="C70" t="s">
        <v>441</v>
      </c>
      <c r="D70">
        <v>33</v>
      </c>
      <c r="E70" t="s">
        <v>134</v>
      </c>
      <c r="F70" t="s">
        <v>442</v>
      </c>
      <c r="G70" t="s">
        <v>112</v>
      </c>
      <c r="H70" t="s">
        <v>443</v>
      </c>
      <c r="I70" t="s">
        <v>444</v>
      </c>
      <c r="J70" s="20">
        <v>42070</v>
      </c>
      <c r="K70" t="s">
        <v>107</v>
      </c>
      <c r="L70" s="22">
        <f>SUMIFS(Account_Appended[Balance],Account_Appended[Customer_ID],Customer_Info_Appended[[#This Row],[Customer_ID]])</f>
        <v>73545945</v>
      </c>
      <c r="M70" t="str">
        <f>VLOOKUP(Customer_Info_Appended[[#This Row],[Balance Total]],balance_t[],3,1)</f>
        <v>High</v>
      </c>
      <c r="N70" t="str">
        <f>VLOOKUP(Customer_Info_Appended[[#This Row],[Age]],age_t[],3,1)</f>
        <v>Middle</v>
      </c>
      <c r="O70" t="str">
        <f>Customer_Info_Appended[[#This Row],[Age Group]]&amp;"-"&amp;Customer_Info_Appended[[#This Row],[Balace Group]]</f>
        <v>Middle-High</v>
      </c>
    </row>
    <row r="71" spans="2:15" x14ac:dyDescent="0.25">
      <c r="B71" t="s">
        <v>445</v>
      </c>
      <c r="C71" t="s">
        <v>446</v>
      </c>
      <c r="D71">
        <v>34</v>
      </c>
      <c r="E71" t="s">
        <v>110</v>
      </c>
      <c r="F71" t="s">
        <v>447</v>
      </c>
      <c r="G71" t="s">
        <v>141</v>
      </c>
      <c r="H71" t="s">
        <v>448</v>
      </c>
      <c r="I71" t="s">
        <v>449</v>
      </c>
      <c r="J71" s="20">
        <v>42071</v>
      </c>
      <c r="K71" t="s">
        <v>107</v>
      </c>
      <c r="L71" s="22">
        <f>SUMIFS(Account_Appended[Balance],Account_Appended[Customer_ID],Customer_Info_Appended[[#This Row],[Customer_ID]])</f>
        <v>45361921</v>
      </c>
      <c r="M71" t="str">
        <f>VLOOKUP(Customer_Info_Appended[[#This Row],[Balance Total]],balance_t[],3,1)</f>
        <v>High</v>
      </c>
      <c r="N71" t="str">
        <f>VLOOKUP(Customer_Info_Appended[[#This Row],[Age]],age_t[],3,1)</f>
        <v>Middle</v>
      </c>
      <c r="O71" t="str">
        <f>Customer_Info_Appended[[#This Row],[Age Group]]&amp;"-"&amp;Customer_Info_Appended[[#This Row],[Balace Group]]</f>
        <v>Middle-High</v>
      </c>
    </row>
    <row r="72" spans="2:15" x14ac:dyDescent="0.25">
      <c r="B72" t="s">
        <v>450</v>
      </c>
      <c r="C72" t="s">
        <v>451</v>
      </c>
      <c r="D72">
        <v>43</v>
      </c>
      <c r="E72" t="s">
        <v>134</v>
      </c>
      <c r="F72" t="s">
        <v>452</v>
      </c>
      <c r="G72" t="s">
        <v>112</v>
      </c>
      <c r="H72" t="s">
        <v>453</v>
      </c>
      <c r="I72" t="s">
        <v>454</v>
      </c>
      <c r="J72" s="20">
        <v>42072</v>
      </c>
      <c r="K72" t="s">
        <v>107</v>
      </c>
      <c r="L72" s="22">
        <f>SUMIFS(Account_Appended[Balance],Account_Appended[Customer_ID],Customer_Info_Appended[[#This Row],[Customer_ID]])</f>
        <v>46839840</v>
      </c>
      <c r="M72" t="str">
        <f>VLOOKUP(Customer_Info_Appended[[#This Row],[Balance Total]],balance_t[],3,1)</f>
        <v>High</v>
      </c>
      <c r="N72" t="str">
        <f>VLOOKUP(Customer_Info_Appended[[#This Row],[Age]],age_t[],3,1)</f>
        <v>Middle</v>
      </c>
      <c r="O72" t="str">
        <f>Customer_Info_Appended[[#This Row],[Age Group]]&amp;"-"&amp;Customer_Info_Appended[[#This Row],[Balace Group]]</f>
        <v>Middle-High</v>
      </c>
    </row>
    <row r="73" spans="2:15" x14ac:dyDescent="0.25">
      <c r="B73" t="s">
        <v>455</v>
      </c>
      <c r="C73" t="s">
        <v>456</v>
      </c>
      <c r="D73">
        <v>19</v>
      </c>
      <c r="E73" t="s">
        <v>134</v>
      </c>
      <c r="F73" t="s">
        <v>457</v>
      </c>
      <c r="G73" t="s">
        <v>141</v>
      </c>
      <c r="H73" t="s">
        <v>458</v>
      </c>
      <c r="I73" t="s">
        <v>459</v>
      </c>
      <c r="J73" s="20">
        <v>42073</v>
      </c>
      <c r="K73" t="s">
        <v>107</v>
      </c>
      <c r="L73" s="22">
        <f>SUMIFS(Account_Appended[Balance],Account_Appended[Customer_ID],Customer_Info_Appended[[#This Row],[Customer_ID]])</f>
        <v>26320035</v>
      </c>
      <c r="M73" t="str">
        <f>VLOOKUP(Customer_Info_Appended[[#This Row],[Balance Total]],balance_t[],3,1)</f>
        <v>High</v>
      </c>
      <c r="N73" t="str">
        <f>VLOOKUP(Customer_Info_Appended[[#This Row],[Age]],age_t[],3,1)</f>
        <v>Young</v>
      </c>
      <c r="O73" t="str">
        <f>Customer_Info_Appended[[#This Row],[Age Group]]&amp;"-"&amp;Customer_Info_Appended[[#This Row],[Balace Group]]</f>
        <v>Young-High</v>
      </c>
    </row>
    <row r="74" spans="2:15" x14ac:dyDescent="0.25">
      <c r="B74" t="s">
        <v>460</v>
      </c>
      <c r="C74" t="s">
        <v>461</v>
      </c>
      <c r="D74">
        <v>67</v>
      </c>
      <c r="E74" t="s">
        <v>134</v>
      </c>
      <c r="F74" t="s">
        <v>462</v>
      </c>
      <c r="G74" t="s">
        <v>207</v>
      </c>
      <c r="H74" t="s">
        <v>463</v>
      </c>
      <c r="I74" t="s">
        <v>464</v>
      </c>
      <c r="J74" s="20">
        <v>42074</v>
      </c>
      <c r="K74" t="s">
        <v>107</v>
      </c>
      <c r="L74" s="22">
        <f>SUMIFS(Account_Appended[Balance],Account_Appended[Customer_ID],Customer_Info_Appended[[#This Row],[Customer_ID]])</f>
        <v>7643159</v>
      </c>
      <c r="M74" t="str">
        <f>VLOOKUP(Customer_Info_Appended[[#This Row],[Balance Total]],balance_t[],3,1)</f>
        <v>Medium</v>
      </c>
      <c r="N74" t="str">
        <f>VLOOKUP(Customer_Info_Appended[[#This Row],[Age]],age_t[],3,1)</f>
        <v>Senior</v>
      </c>
      <c r="O74" t="str">
        <f>Customer_Info_Appended[[#This Row],[Age Group]]&amp;"-"&amp;Customer_Info_Appended[[#This Row],[Balace Group]]</f>
        <v>Senior-Medium</v>
      </c>
    </row>
    <row r="75" spans="2:15" x14ac:dyDescent="0.25">
      <c r="B75" t="s">
        <v>465</v>
      </c>
      <c r="C75" t="s">
        <v>466</v>
      </c>
      <c r="D75">
        <v>29</v>
      </c>
      <c r="E75" t="s">
        <v>134</v>
      </c>
      <c r="F75" t="s">
        <v>467</v>
      </c>
      <c r="G75" t="s">
        <v>112</v>
      </c>
      <c r="H75" t="s">
        <v>468</v>
      </c>
      <c r="I75" t="s">
        <v>469</v>
      </c>
      <c r="J75" s="20">
        <v>42075</v>
      </c>
      <c r="K75" t="s">
        <v>107</v>
      </c>
      <c r="L75" s="22">
        <f>SUMIFS(Account_Appended[Balance],Account_Appended[Customer_ID],Customer_Info_Appended[[#This Row],[Customer_ID]])</f>
        <v>32354281</v>
      </c>
      <c r="M75" t="str">
        <f>VLOOKUP(Customer_Info_Appended[[#This Row],[Balance Total]],balance_t[],3,1)</f>
        <v>High</v>
      </c>
      <c r="N75" t="str">
        <f>VLOOKUP(Customer_Info_Appended[[#This Row],[Age]],age_t[],3,1)</f>
        <v>Young</v>
      </c>
      <c r="O75" t="str">
        <f>Customer_Info_Appended[[#This Row],[Age Group]]&amp;"-"&amp;Customer_Info_Appended[[#This Row],[Balace Group]]</f>
        <v>Young-High</v>
      </c>
    </row>
    <row r="76" spans="2:15" x14ac:dyDescent="0.25">
      <c r="B76" t="s">
        <v>470</v>
      </c>
      <c r="C76" t="s">
        <v>471</v>
      </c>
      <c r="D76">
        <v>68</v>
      </c>
      <c r="E76" t="s">
        <v>134</v>
      </c>
      <c r="F76" t="s">
        <v>472</v>
      </c>
      <c r="G76" t="s">
        <v>124</v>
      </c>
      <c r="H76" t="s">
        <v>473</v>
      </c>
      <c r="I76" t="s">
        <v>474</v>
      </c>
      <c r="J76" s="20">
        <v>42076</v>
      </c>
      <c r="K76" t="s">
        <v>107</v>
      </c>
      <c r="L76" s="22">
        <f>SUMIFS(Account_Appended[Balance],Account_Appended[Customer_ID],Customer_Info_Appended[[#This Row],[Customer_ID]])</f>
        <v>42942088</v>
      </c>
      <c r="M76" t="str">
        <f>VLOOKUP(Customer_Info_Appended[[#This Row],[Balance Total]],balance_t[],3,1)</f>
        <v>High</v>
      </c>
      <c r="N76" t="str">
        <f>VLOOKUP(Customer_Info_Appended[[#This Row],[Age]],age_t[],3,1)</f>
        <v>Senior</v>
      </c>
      <c r="O76" t="str">
        <f>Customer_Info_Appended[[#This Row],[Age Group]]&amp;"-"&amp;Customer_Info_Appended[[#This Row],[Balace Group]]</f>
        <v>Senior-High</v>
      </c>
    </row>
    <row r="77" spans="2:15" x14ac:dyDescent="0.25">
      <c r="B77" t="s">
        <v>475</v>
      </c>
      <c r="C77" t="s">
        <v>476</v>
      </c>
      <c r="D77">
        <v>43</v>
      </c>
      <c r="E77" t="s">
        <v>110</v>
      </c>
      <c r="F77" t="s">
        <v>477</v>
      </c>
      <c r="G77" t="s">
        <v>118</v>
      </c>
      <c r="H77" t="s">
        <v>478</v>
      </c>
      <c r="I77" t="s">
        <v>479</v>
      </c>
      <c r="J77" s="20">
        <v>42077</v>
      </c>
      <c r="K77" t="s">
        <v>107</v>
      </c>
      <c r="L77" s="22">
        <f>SUMIFS(Account_Appended[Balance],Account_Appended[Customer_ID],Customer_Info_Appended[[#This Row],[Customer_ID]])</f>
        <v>71912104</v>
      </c>
      <c r="M77" t="str">
        <f>VLOOKUP(Customer_Info_Appended[[#This Row],[Balance Total]],balance_t[],3,1)</f>
        <v>High</v>
      </c>
      <c r="N77" t="str">
        <f>VLOOKUP(Customer_Info_Appended[[#This Row],[Age]],age_t[],3,1)</f>
        <v>Middle</v>
      </c>
      <c r="O77" t="str">
        <f>Customer_Info_Appended[[#This Row],[Age Group]]&amp;"-"&amp;Customer_Info_Appended[[#This Row],[Balace Group]]</f>
        <v>Middle-High</v>
      </c>
    </row>
    <row r="78" spans="2:15" x14ac:dyDescent="0.25">
      <c r="B78" t="s">
        <v>480</v>
      </c>
      <c r="C78" t="s">
        <v>481</v>
      </c>
      <c r="D78">
        <v>40</v>
      </c>
      <c r="E78" t="s">
        <v>110</v>
      </c>
      <c r="F78" t="s">
        <v>482</v>
      </c>
      <c r="G78" t="s">
        <v>124</v>
      </c>
      <c r="H78" t="s">
        <v>483</v>
      </c>
      <c r="I78" t="s">
        <v>484</v>
      </c>
      <c r="J78" s="20">
        <v>42078</v>
      </c>
      <c r="K78" t="s">
        <v>107</v>
      </c>
      <c r="L78" s="22">
        <f>SUMIFS(Account_Appended[Balance],Account_Appended[Customer_ID],Customer_Info_Appended[[#This Row],[Customer_ID]])</f>
        <v>58436182</v>
      </c>
      <c r="M78" t="str">
        <f>VLOOKUP(Customer_Info_Appended[[#This Row],[Balance Total]],balance_t[],3,1)</f>
        <v>High</v>
      </c>
      <c r="N78" t="str">
        <f>VLOOKUP(Customer_Info_Appended[[#This Row],[Age]],age_t[],3,1)</f>
        <v>Middle</v>
      </c>
      <c r="O78" t="str">
        <f>Customer_Info_Appended[[#This Row],[Age Group]]&amp;"-"&amp;Customer_Info_Appended[[#This Row],[Balace Group]]</f>
        <v>Middle-High</v>
      </c>
    </row>
    <row r="79" spans="2:15" x14ac:dyDescent="0.25">
      <c r="B79" t="s">
        <v>485</v>
      </c>
      <c r="C79" t="s">
        <v>486</v>
      </c>
      <c r="D79">
        <v>35</v>
      </c>
      <c r="E79" t="s">
        <v>134</v>
      </c>
      <c r="F79" t="s">
        <v>487</v>
      </c>
      <c r="G79" t="s">
        <v>118</v>
      </c>
      <c r="H79" t="s">
        <v>488</v>
      </c>
      <c r="I79" t="s">
        <v>489</v>
      </c>
      <c r="J79" s="20">
        <v>42079</v>
      </c>
      <c r="K79" t="s">
        <v>107</v>
      </c>
      <c r="L79" s="22">
        <f>SUMIFS(Account_Appended[Balance],Account_Appended[Customer_ID],Customer_Info_Appended[[#This Row],[Customer_ID]])</f>
        <v>5973140</v>
      </c>
      <c r="M79" t="str">
        <f>VLOOKUP(Customer_Info_Appended[[#This Row],[Balance Total]],balance_t[],3,1)</f>
        <v>Medium</v>
      </c>
      <c r="N79" t="str">
        <f>VLOOKUP(Customer_Info_Appended[[#This Row],[Age]],age_t[],3,1)</f>
        <v>Middle</v>
      </c>
      <c r="O79" t="str">
        <f>Customer_Info_Appended[[#This Row],[Age Group]]&amp;"-"&amp;Customer_Info_Appended[[#This Row],[Balace Group]]</f>
        <v>Middle-Medium</v>
      </c>
    </row>
    <row r="80" spans="2:15" x14ac:dyDescent="0.25">
      <c r="B80" t="s">
        <v>490</v>
      </c>
      <c r="C80" t="s">
        <v>491</v>
      </c>
      <c r="D80">
        <v>49</v>
      </c>
      <c r="E80" t="s">
        <v>110</v>
      </c>
      <c r="F80" t="s">
        <v>492</v>
      </c>
      <c r="G80" t="s">
        <v>112</v>
      </c>
      <c r="H80" t="s">
        <v>493</v>
      </c>
      <c r="I80" t="s">
        <v>494</v>
      </c>
      <c r="J80" s="20">
        <v>42080</v>
      </c>
      <c r="K80" t="s">
        <v>107</v>
      </c>
      <c r="L80" s="22">
        <f>SUMIFS(Account_Appended[Balance],Account_Appended[Customer_ID],Customer_Info_Appended[[#This Row],[Customer_ID]])</f>
        <v>75332809</v>
      </c>
      <c r="M80" t="str">
        <f>VLOOKUP(Customer_Info_Appended[[#This Row],[Balance Total]],balance_t[],3,1)</f>
        <v>High</v>
      </c>
      <c r="N80" t="str">
        <f>VLOOKUP(Customer_Info_Appended[[#This Row],[Age]],age_t[],3,1)</f>
        <v>Middle</v>
      </c>
      <c r="O80" t="str">
        <f>Customer_Info_Appended[[#This Row],[Age Group]]&amp;"-"&amp;Customer_Info_Appended[[#This Row],[Balace Group]]</f>
        <v>Middle-High</v>
      </c>
    </row>
    <row r="81" spans="2:15" x14ac:dyDescent="0.25">
      <c r="B81" t="s">
        <v>495</v>
      </c>
      <c r="C81" t="s">
        <v>496</v>
      </c>
      <c r="D81">
        <v>66</v>
      </c>
      <c r="E81" t="s">
        <v>134</v>
      </c>
      <c r="F81" t="s">
        <v>497</v>
      </c>
      <c r="G81" t="s">
        <v>112</v>
      </c>
      <c r="H81" t="s">
        <v>498</v>
      </c>
      <c r="I81" t="s">
        <v>499</v>
      </c>
      <c r="J81" s="20">
        <v>42081</v>
      </c>
      <c r="K81" t="s">
        <v>107</v>
      </c>
      <c r="L81" s="22">
        <f>SUMIFS(Account_Appended[Balance],Account_Appended[Customer_ID],Customer_Info_Appended[[#This Row],[Customer_ID]])</f>
        <v>73991999</v>
      </c>
      <c r="M81" t="str">
        <f>VLOOKUP(Customer_Info_Appended[[#This Row],[Balance Total]],balance_t[],3,1)</f>
        <v>High</v>
      </c>
      <c r="N81" t="str">
        <f>VLOOKUP(Customer_Info_Appended[[#This Row],[Age]],age_t[],3,1)</f>
        <v>Senior</v>
      </c>
      <c r="O81" t="str">
        <f>Customer_Info_Appended[[#This Row],[Age Group]]&amp;"-"&amp;Customer_Info_Appended[[#This Row],[Balace Group]]</f>
        <v>Senior-High</v>
      </c>
    </row>
    <row r="82" spans="2:15" x14ac:dyDescent="0.25">
      <c r="B82" t="s">
        <v>500</v>
      </c>
      <c r="C82" t="s">
        <v>501</v>
      </c>
      <c r="D82">
        <v>55</v>
      </c>
      <c r="E82" t="s">
        <v>110</v>
      </c>
      <c r="F82" t="s">
        <v>502</v>
      </c>
      <c r="G82" t="s">
        <v>118</v>
      </c>
      <c r="H82" t="s">
        <v>503</v>
      </c>
      <c r="I82" t="s">
        <v>504</v>
      </c>
      <c r="J82" s="20">
        <v>42082</v>
      </c>
      <c r="K82" t="s">
        <v>107</v>
      </c>
      <c r="L82" s="22">
        <f>SUMIFS(Account_Appended[Balance],Account_Appended[Customer_ID],Customer_Info_Appended[[#This Row],[Customer_ID]])</f>
        <v>60055404</v>
      </c>
      <c r="M82" t="str">
        <f>VLOOKUP(Customer_Info_Appended[[#This Row],[Balance Total]],balance_t[],3,1)</f>
        <v>High</v>
      </c>
      <c r="N82" t="str">
        <f>VLOOKUP(Customer_Info_Appended[[#This Row],[Age]],age_t[],3,1)</f>
        <v>Senior</v>
      </c>
      <c r="O82" t="str">
        <f>Customer_Info_Appended[[#This Row],[Age Group]]&amp;"-"&amp;Customer_Info_Appended[[#This Row],[Balace Group]]</f>
        <v>Senior-High</v>
      </c>
    </row>
    <row r="83" spans="2:15" x14ac:dyDescent="0.25">
      <c r="B83" t="s">
        <v>505</v>
      </c>
      <c r="C83" t="s">
        <v>506</v>
      </c>
      <c r="D83">
        <v>64</v>
      </c>
      <c r="E83" t="s">
        <v>110</v>
      </c>
      <c r="F83" t="s">
        <v>507</v>
      </c>
      <c r="G83" t="s">
        <v>207</v>
      </c>
      <c r="H83" t="s">
        <v>508</v>
      </c>
      <c r="I83" t="s">
        <v>509</v>
      </c>
      <c r="J83" s="20">
        <v>42083</v>
      </c>
      <c r="K83" t="s">
        <v>107</v>
      </c>
      <c r="L83" s="22">
        <f>SUMIFS(Account_Appended[Balance],Account_Appended[Customer_ID],Customer_Info_Appended[[#This Row],[Customer_ID]])</f>
        <v>50134066</v>
      </c>
      <c r="M83" t="str">
        <f>VLOOKUP(Customer_Info_Appended[[#This Row],[Balance Total]],balance_t[],3,1)</f>
        <v>High</v>
      </c>
      <c r="N83" t="str">
        <f>VLOOKUP(Customer_Info_Appended[[#This Row],[Age]],age_t[],3,1)</f>
        <v>Senior</v>
      </c>
      <c r="O83" t="str">
        <f>Customer_Info_Appended[[#This Row],[Age Group]]&amp;"-"&amp;Customer_Info_Appended[[#This Row],[Balace Group]]</f>
        <v>Senior-High</v>
      </c>
    </row>
    <row r="84" spans="2:15" x14ac:dyDescent="0.25">
      <c r="B84" t="s">
        <v>510</v>
      </c>
      <c r="C84" t="s">
        <v>511</v>
      </c>
      <c r="D84">
        <v>20</v>
      </c>
      <c r="E84" t="s">
        <v>110</v>
      </c>
      <c r="F84" t="s">
        <v>512</v>
      </c>
      <c r="G84" t="s">
        <v>141</v>
      </c>
      <c r="H84" t="s">
        <v>513</v>
      </c>
      <c r="I84" t="s">
        <v>514</v>
      </c>
      <c r="J84" s="20">
        <v>42084</v>
      </c>
      <c r="K84" t="s">
        <v>107</v>
      </c>
      <c r="L84" s="22">
        <f>SUMIFS(Account_Appended[Balance],Account_Appended[Customer_ID],Customer_Info_Appended[[#This Row],[Customer_ID]])</f>
        <v>6954059</v>
      </c>
      <c r="M84" t="str">
        <f>VLOOKUP(Customer_Info_Appended[[#This Row],[Balance Total]],balance_t[],3,1)</f>
        <v>Medium</v>
      </c>
      <c r="N84" t="str">
        <f>VLOOKUP(Customer_Info_Appended[[#This Row],[Age]],age_t[],3,1)</f>
        <v>Young</v>
      </c>
      <c r="O84" t="str">
        <f>Customer_Info_Appended[[#This Row],[Age Group]]&amp;"-"&amp;Customer_Info_Appended[[#This Row],[Balace Group]]</f>
        <v>Young-Medium</v>
      </c>
    </row>
    <row r="85" spans="2:15" x14ac:dyDescent="0.25">
      <c r="B85" t="s">
        <v>515</v>
      </c>
      <c r="C85" t="s">
        <v>516</v>
      </c>
      <c r="D85">
        <v>55</v>
      </c>
      <c r="E85" t="s">
        <v>110</v>
      </c>
      <c r="F85" t="s">
        <v>517</v>
      </c>
      <c r="G85" t="s">
        <v>124</v>
      </c>
      <c r="H85" t="s">
        <v>518</v>
      </c>
      <c r="I85" t="s">
        <v>519</v>
      </c>
      <c r="J85" s="20">
        <v>42085</v>
      </c>
      <c r="K85" t="s">
        <v>107</v>
      </c>
      <c r="L85" s="22">
        <f>SUMIFS(Account_Appended[Balance],Account_Appended[Customer_ID],Customer_Info_Appended[[#This Row],[Customer_ID]])</f>
        <v>72840549</v>
      </c>
      <c r="M85" t="str">
        <f>VLOOKUP(Customer_Info_Appended[[#This Row],[Balance Total]],balance_t[],3,1)</f>
        <v>High</v>
      </c>
      <c r="N85" t="str">
        <f>VLOOKUP(Customer_Info_Appended[[#This Row],[Age]],age_t[],3,1)</f>
        <v>Senior</v>
      </c>
      <c r="O85" t="str">
        <f>Customer_Info_Appended[[#This Row],[Age Group]]&amp;"-"&amp;Customer_Info_Appended[[#This Row],[Balace Group]]</f>
        <v>Senior-High</v>
      </c>
    </row>
    <row r="86" spans="2:15" x14ac:dyDescent="0.25">
      <c r="B86" t="s">
        <v>520</v>
      </c>
      <c r="C86" t="s">
        <v>521</v>
      </c>
      <c r="D86">
        <v>20</v>
      </c>
      <c r="E86" t="s">
        <v>110</v>
      </c>
      <c r="F86" t="s">
        <v>522</v>
      </c>
      <c r="G86" t="s">
        <v>124</v>
      </c>
      <c r="H86" t="s">
        <v>523</v>
      </c>
      <c r="I86" t="s">
        <v>524</v>
      </c>
      <c r="J86" s="20">
        <v>42086</v>
      </c>
      <c r="K86" t="s">
        <v>107</v>
      </c>
      <c r="L86" s="22">
        <f>SUMIFS(Account_Appended[Balance],Account_Appended[Customer_ID],Customer_Info_Appended[[#This Row],[Customer_ID]])</f>
        <v>23378769</v>
      </c>
      <c r="M86" t="str">
        <f>VLOOKUP(Customer_Info_Appended[[#This Row],[Balance Total]],balance_t[],3,1)</f>
        <v>High</v>
      </c>
      <c r="N86" t="str">
        <f>VLOOKUP(Customer_Info_Appended[[#This Row],[Age]],age_t[],3,1)</f>
        <v>Young</v>
      </c>
      <c r="O86" t="str">
        <f>Customer_Info_Appended[[#This Row],[Age Group]]&amp;"-"&amp;Customer_Info_Appended[[#This Row],[Balace Group]]</f>
        <v>Young-High</v>
      </c>
    </row>
    <row r="87" spans="2:15" x14ac:dyDescent="0.25">
      <c r="B87" t="s">
        <v>525</v>
      </c>
      <c r="C87" t="s">
        <v>526</v>
      </c>
      <c r="D87">
        <v>47</v>
      </c>
      <c r="E87" t="s">
        <v>134</v>
      </c>
      <c r="F87" t="s">
        <v>527</v>
      </c>
      <c r="G87" t="s">
        <v>124</v>
      </c>
      <c r="H87" t="s">
        <v>528</v>
      </c>
      <c r="I87" t="s">
        <v>529</v>
      </c>
      <c r="J87" s="20">
        <v>42087</v>
      </c>
      <c r="K87" t="s">
        <v>107</v>
      </c>
      <c r="L87" s="22">
        <f>SUMIFS(Account_Appended[Balance],Account_Appended[Customer_ID],Customer_Info_Appended[[#This Row],[Customer_ID]])</f>
        <v>58435478</v>
      </c>
      <c r="M87" t="str">
        <f>VLOOKUP(Customer_Info_Appended[[#This Row],[Balance Total]],balance_t[],3,1)</f>
        <v>High</v>
      </c>
      <c r="N87" t="str">
        <f>VLOOKUP(Customer_Info_Appended[[#This Row],[Age]],age_t[],3,1)</f>
        <v>Middle</v>
      </c>
      <c r="O87" t="str">
        <f>Customer_Info_Appended[[#This Row],[Age Group]]&amp;"-"&amp;Customer_Info_Appended[[#This Row],[Balace Group]]</f>
        <v>Middle-High</v>
      </c>
    </row>
    <row r="88" spans="2:15" x14ac:dyDescent="0.25">
      <c r="B88" t="s">
        <v>530</v>
      </c>
      <c r="C88" t="s">
        <v>531</v>
      </c>
      <c r="D88">
        <v>18</v>
      </c>
      <c r="E88" t="s">
        <v>134</v>
      </c>
      <c r="F88" t="s">
        <v>532</v>
      </c>
      <c r="G88" t="s">
        <v>112</v>
      </c>
      <c r="H88" t="s">
        <v>533</v>
      </c>
      <c r="I88" t="s">
        <v>534</v>
      </c>
      <c r="J88" s="20">
        <v>42088</v>
      </c>
      <c r="K88" t="s">
        <v>107</v>
      </c>
      <c r="L88" s="22">
        <f>SUMIFS(Account_Appended[Balance],Account_Appended[Customer_ID],Customer_Info_Appended[[#This Row],[Customer_ID]])</f>
        <v>48854994</v>
      </c>
      <c r="M88" t="str">
        <f>VLOOKUP(Customer_Info_Appended[[#This Row],[Balance Total]],balance_t[],3,1)</f>
        <v>High</v>
      </c>
      <c r="N88" t="str">
        <f>VLOOKUP(Customer_Info_Appended[[#This Row],[Age]],age_t[],3,1)</f>
        <v>Young</v>
      </c>
      <c r="O88" t="str">
        <f>Customer_Info_Appended[[#This Row],[Age Group]]&amp;"-"&amp;Customer_Info_Appended[[#This Row],[Balace Group]]</f>
        <v>Young-High</v>
      </c>
    </row>
    <row r="89" spans="2:15" x14ac:dyDescent="0.25">
      <c r="B89" t="s">
        <v>535</v>
      </c>
      <c r="C89" t="s">
        <v>536</v>
      </c>
      <c r="D89">
        <v>47</v>
      </c>
      <c r="E89" t="s">
        <v>110</v>
      </c>
      <c r="F89" t="s">
        <v>537</v>
      </c>
      <c r="G89" t="s">
        <v>124</v>
      </c>
      <c r="H89" t="s">
        <v>538</v>
      </c>
      <c r="I89" t="s">
        <v>539</v>
      </c>
      <c r="J89" s="20">
        <v>42089</v>
      </c>
      <c r="K89" t="s">
        <v>107</v>
      </c>
      <c r="L89" s="22">
        <f>SUMIFS(Account_Appended[Balance],Account_Appended[Customer_ID],Customer_Info_Appended[[#This Row],[Customer_ID]])</f>
        <v>34929066</v>
      </c>
      <c r="M89" t="str">
        <f>VLOOKUP(Customer_Info_Appended[[#This Row],[Balance Total]],balance_t[],3,1)</f>
        <v>High</v>
      </c>
      <c r="N89" t="str">
        <f>VLOOKUP(Customer_Info_Appended[[#This Row],[Age]],age_t[],3,1)</f>
        <v>Middle</v>
      </c>
      <c r="O89" t="str">
        <f>Customer_Info_Appended[[#This Row],[Age Group]]&amp;"-"&amp;Customer_Info_Appended[[#This Row],[Balace Group]]</f>
        <v>Middle-High</v>
      </c>
    </row>
    <row r="90" spans="2:15" x14ac:dyDescent="0.25">
      <c r="B90" t="s">
        <v>540</v>
      </c>
      <c r="C90" t="s">
        <v>541</v>
      </c>
      <c r="D90">
        <v>62</v>
      </c>
      <c r="E90" t="s">
        <v>134</v>
      </c>
      <c r="F90" t="s">
        <v>542</v>
      </c>
      <c r="G90" t="s">
        <v>141</v>
      </c>
      <c r="H90" t="s">
        <v>543</v>
      </c>
      <c r="I90" t="s">
        <v>544</v>
      </c>
      <c r="J90" s="20">
        <v>42090</v>
      </c>
      <c r="K90" t="s">
        <v>107</v>
      </c>
      <c r="L90" s="22">
        <f>SUMIFS(Account_Appended[Balance],Account_Appended[Customer_ID],Customer_Info_Appended[[#This Row],[Customer_ID]])</f>
        <v>36046208</v>
      </c>
      <c r="M90" t="str">
        <f>VLOOKUP(Customer_Info_Appended[[#This Row],[Balance Total]],balance_t[],3,1)</f>
        <v>High</v>
      </c>
      <c r="N90" t="str">
        <f>VLOOKUP(Customer_Info_Appended[[#This Row],[Age]],age_t[],3,1)</f>
        <v>Senior</v>
      </c>
      <c r="O90" t="str">
        <f>Customer_Info_Appended[[#This Row],[Age Group]]&amp;"-"&amp;Customer_Info_Appended[[#This Row],[Balace Group]]</f>
        <v>Senior-High</v>
      </c>
    </row>
    <row r="91" spans="2:15" x14ac:dyDescent="0.25">
      <c r="B91" t="s">
        <v>545</v>
      </c>
      <c r="C91" t="s">
        <v>546</v>
      </c>
      <c r="D91">
        <v>49</v>
      </c>
      <c r="E91" t="s">
        <v>110</v>
      </c>
      <c r="F91" t="s">
        <v>547</v>
      </c>
      <c r="G91" t="s">
        <v>141</v>
      </c>
      <c r="H91" t="s">
        <v>548</v>
      </c>
      <c r="I91" t="s">
        <v>549</v>
      </c>
      <c r="J91" s="20">
        <v>42091</v>
      </c>
      <c r="K91" t="s">
        <v>107</v>
      </c>
      <c r="L91" s="22">
        <f>SUMIFS(Account_Appended[Balance],Account_Appended[Customer_ID],Customer_Info_Appended[[#This Row],[Customer_ID]])</f>
        <v>76658009</v>
      </c>
      <c r="M91" t="str">
        <f>VLOOKUP(Customer_Info_Appended[[#This Row],[Balance Total]],balance_t[],3,1)</f>
        <v>High</v>
      </c>
      <c r="N91" t="str">
        <f>VLOOKUP(Customer_Info_Appended[[#This Row],[Age]],age_t[],3,1)</f>
        <v>Middle</v>
      </c>
      <c r="O91" t="str">
        <f>Customer_Info_Appended[[#This Row],[Age Group]]&amp;"-"&amp;Customer_Info_Appended[[#This Row],[Balace Group]]</f>
        <v>Middle-High</v>
      </c>
    </row>
    <row r="92" spans="2:15" x14ac:dyDescent="0.25">
      <c r="B92" t="s">
        <v>550</v>
      </c>
      <c r="C92" t="s">
        <v>551</v>
      </c>
      <c r="D92">
        <v>45</v>
      </c>
      <c r="E92" t="s">
        <v>134</v>
      </c>
      <c r="F92" t="s">
        <v>552</v>
      </c>
      <c r="G92" t="s">
        <v>118</v>
      </c>
      <c r="H92" t="s">
        <v>553</v>
      </c>
      <c r="I92" t="s">
        <v>554</v>
      </c>
      <c r="J92" s="20">
        <v>42092</v>
      </c>
      <c r="K92" t="s">
        <v>107</v>
      </c>
      <c r="L92" s="22">
        <f>SUMIFS(Account_Appended[Balance],Account_Appended[Customer_ID],Customer_Info_Appended[[#This Row],[Customer_ID]])</f>
        <v>32234440</v>
      </c>
      <c r="M92" t="str">
        <f>VLOOKUP(Customer_Info_Appended[[#This Row],[Balance Total]],balance_t[],3,1)</f>
        <v>High</v>
      </c>
      <c r="N92" t="str">
        <f>VLOOKUP(Customer_Info_Appended[[#This Row],[Age]],age_t[],3,1)</f>
        <v>Middle</v>
      </c>
      <c r="O92" t="str">
        <f>Customer_Info_Appended[[#This Row],[Age Group]]&amp;"-"&amp;Customer_Info_Appended[[#This Row],[Balace Group]]</f>
        <v>Middle-High</v>
      </c>
    </row>
    <row r="93" spans="2:15" x14ac:dyDescent="0.25">
      <c r="B93" t="s">
        <v>555</v>
      </c>
      <c r="C93" t="s">
        <v>556</v>
      </c>
      <c r="D93">
        <v>38</v>
      </c>
      <c r="E93" t="s">
        <v>110</v>
      </c>
      <c r="F93" t="s">
        <v>557</v>
      </c>
      <c r="G93" t="s">
        <v>112</v>
      </c>
      <c r="H93" t="s">
        <v>558</v>
      </c>
      <c r="I93" t="s">
        <v>559</v>
      </c>
      <c r="J93" s="20">
        <v>42093</v>
      </c>
      <c r="K93" t="s">
        <v>107</v>
      </c>
      <c r="L93" s="22">
        <f>SUMIFS(Account_Appended[Balance],Account_Appended[Customer_ID],Customer_Info_Appended[[#This Row],[Customer_ID]])</f>
        <v>87813496</v>
      </c>
      <c r="M93" t="str">
        <f>VLOOKUP(Customer_Info_Appended[[#This Row],[Balance Total]],balance_t[],3,1)</f>
        <v>High</v>
      </c>
      <c r="N93" t="str">
        <f>VLOOKUP(Customer_Info_Appended[[#This Row],[Age]],age_t[],3,1)</f>
        <v>Middle</v>
      </c>
      <c r="O93" t="str">
        <f>Customer_Info_Appended[[#This Row],[Age Group]]&amp;"-"&amp;Customer_Info_Appended[[#This Row],[Balace Group]]</f>
        <v>Middle-High</v>
      </c>
    </row>
    <row r="94" spans="2:15" x14ac:dyDescent="0.25">
      <c r="B94" t="s">
        <v>560</v>
      </c>
      <c r="C94" t="s">
        <v>561</v>
      </c>
      <c r="D94">
        <v>63</v>
      </c>
      <c r="E94" t="s">
        <v>110</v>
      </c>
      <c r="F94" t="s">
        <v>562</v>
      </c>
      <c r="G94" t="s">
        <v>141</v>
      </c>
      <c r="H94" t="s">
        <v>563</v>
      </c>
      <c r="I94" t="s">
        <v>564</v>
      </c>
      <c r="J94" s="20">
        <v>42094</v>
      </c>
      <c r="K94" t="s">
        <v>107</v>
      </c>
      <c r="L94" s="22">
        <f>SUMIFS(Account_Appended[Balance],Account_Appended[Customer_ID],Customer_Info_Appended[[#This Row],[Customer_ID]])</f>
        <v>4563158</v>
      </c>
      <c r="M94" t="str">
        <f>VLOOKUP(Customer_Info_Appended[[#This Row],[Balance Total]],balance_t[],3,1)</f>
        <v>Low</v>
      </c>
      <c r="N94" t="str">
        <f>VLOOKUP(Customer_Info_Appended[[#This Row],[Age]],age_t[],3,1)</f>
        <v>Senior</v>
      </c>
      <c r="O94" t="str">
        <f>Customer_Info_Appended[[#This Row],[Age Group]]&amp;"-"&amp;Customer_Info_Appended[[#This Row],[Balace Group]]</f>
        <v>Senior-Low</v>
      </c>
    </row>
    <row r="95" spans="2:15" x14ac:dyDescent="0.25">
      <c r="B95" t="s">
        <v>565</v>
      </c>
      <c r="C95" t="s">
        <v>566</v>
      </c>
      <c r="D95">
        <v>30</v>
      </c>
      <c r="E95" t="s">
        <v>110</v>
      </c>
      <c r="F95" t="s">
        <v>567</v>
      </c>
      <c r="G95" t="s">
        <v>207</v>
      </c>
      <c r="H95" t="s">
        <v>568</v>
      </c>
      <c r="I95" t="s">
        <v>569</v>
      </c>
      <c r="J95" s="20">
        <v>42095</v>
      </c>
      <c r="K95" t="s">
        <v>107</v>
      </c>
      <c r="L95" s="22">
        <f>SUMIFS(Account_Appended[Balance],Account_Appended[Customer_ID],Customer_Info_Appended[[#This Row],[Customer_ID]])</f>
        <v>8903208</v>
      </c>
      <c r="M95" t="str">
        <f>VLOOKUP(Customer_Info_Appended[[#This Row],[Balance Total]],balance_t[],3,1)</f>
        <v>Medium</v>
      </c>
      <c r="N95" t="str">
        <f>VLOOKUP(Customer_Info_Appended[[#This Row],[Age]],age_t[],3,1)</f>
        <v>Young</v>
      </c>
      <c r="O95" t="str">
        <f>Customer_Info_Appended[[#This Row],[Age Group]]&amp;"-"&amp;Customer_Info_Appended[[#This Row],[Balace Group]]</f>
        <v>Young-Medium</v>
      </c>
    </row>
    <row r="96" spans="2:15" x14ac:dyDescent="0.25">
      <c r="B96" t="s">
        <v>570</v>
      </c>
      <c r="C96" t="s">
        <v>571</v>
      </c>
      <c r="D96">
        <v>44</v>
      </c>
      <c r="E96" t="s">
        <v>134</v>
      </c>
      <c r="F96" t="s">
        <v>572</v>
      </c>
      <c r="G96" t="s">
        <v>112</v>
      </c>
      <c r="H96" t="s">
        <v>573</v>
      </c>
      <c r="I96" t="s">
        <v>574</v>
      </c>
      <c r="J96" s="20">
        <v>42096</v>
      </c>
      <c r="K96" t="s">
        <v>107</v>
      </c>
      <c r="L96" s="22">
        <f>SUMIFS(Account_Appended[Balance],Account_Appended[Customer_ID],Customer_Info_Appended[[#This Row],[Customer_ID]])</f>
        <v>23058638</v>
      </c>
      <c r="M96" t="str">
        <f>VLOOKUP(Customer_Info_Appended[[#This Row],[Balance Total]],balance_t[],3,1)</f>
        <v>High</v>
      </c>
      <c r="N96" t="str">
        <f>VLOOKUP(Customer_Info_Appended[[#This Row],[Age]],age_t[],3,1)</f>
        <v>Middle</v>
      </c>
      <c r="O96" t="str">
        <f>Customer_Info_Appended[[#This Row],[Age Group]]&amp;"-"&amp;Customer_Info_Appended[[#This Row],[Balace Group]]</f>
        <v>Middle-High</v>
      </c>
    </row>
    <row r="97" spans="2:15" x14ac:dyDescent="0.25">
      <c r="B97" t="s">
        <v>575</v>
      </c>
      <c r="C97" t="s">
        <v>576</v>
      </c>
      <c r="D97">
        <v>53</v>
      </c>
      <c r="E97" t="s">
        <v>134</v>
      </c>
      <c r="F97" t="s">
        <v>577</v>
      </c>
      <c r="G97" t="s">
        <v>112</v>
      </c>
      <c r="H97" t="s">
        <v>578</v>
      </c>
      <c r="I97" t="s">
        <v>579</v>
      </c>
      <c r="J97" s="20">
        <v>42097</v>
      </c>
      <c r="K97" t="s">
        <v>107</v>
      </c>
      <c r="L97" s="22">
        <f>SUMIFS(Account_Appended[Balance],Account_Appended[Customer_ID],Customer_Info_Appended[[#This Row],[Customer_ID]])</f>
        <v>35923502</v>
      </c>
      <c r="M97" t="str">
        <f>VLOOKUP(Customer_Info_Appended[[#This Row],[Balance Total]],balance_t[],3,1)</f>
        <v>High</v>
      </c>
      <c r="N97" t="str">
        <f>VLOOKUP(Customer_Info_Appended[[#This Row],[Age]],age_t[],3,1)</f>
        <v>Senior</v>
      </c>
      <c r="O97" t="str">
        <f>Customer_Info_Appended[[#This Row],[Age Group]]&amp;"-"&amp;Customer_Info_Appended[[#This Row],[Balace Group]]</f>
        <v>Senior-High</v>
      </c>
    </row>
    <row r="98" spans="2:15" x14ac:dyDescent="0.25">
      <c r="B98" t="s">
        <v>580</v>
      </c>
      <c r="C98" t="s">
        <v>581</v>
      </c>
      <c r="D98">
        <v>24</v>
      </c>
      <c r="E98" t="s">
        <v>110</v>
      </c>
      <c r="F98" t="s">
        <v>582</v>
      </c>
      <c r="G98" t="s">
        <v>141</v>
      </c>
      <c r="H98" t="s">
        <v>583</v>
      </c>
      <c r="I98" t="s">
        <v>584</v>
      </c>
      <c r="J98" s="20">
        <v>42098</v>
      </c>
      <c r="K98" t="s">
        <v>107</v>
      </c>
      <c r="L98" s="22">
        <f>SUMIFS(Account_Appended[Balance],Account_Appended[Customer_ID],Customer_Info_Appended[[#This Row],[Customer_ID]])</f>
        <v>73107683</v>
      </c>
      <c r="M98" t="str">
        <f>VLOOKUP(Customer_Info_Appended[[#This Row],[Balance Total]],balance_t[],3,1)</f>
        <v>High</v>
      </c>
      <c r="N98" t="str">
        <f>VLOOKUP(Customer_Info_Appended[[#This Row],[Age]],age_t[],3,1)</f>
        <v>Young</v>
      </c>
      <c r="O98" t="str">
        <f>Customer_Info_Appended[[#This Row],[Age Group]]&amp;"-"&amp;Customer_Info_Appended[[#This Row],[Balace Group]]</f>
        <v>Young-High</v>
      </c>
    </row>
    <row r="99" spans="2:15" x14ac:dyDescent="0.25">
      <c r="B99" t="s">
        <v>585</v>
      </c>
      <c r="C99" t="s">
        <v>586</v>
      </c>
      <c r="D99">
        <v>39</v>
      </c>
      <c r="E99" t="s">
        <v>110</v>
      </c>
      <c r="F99" t="s">
        <v>587</v>
      </c>
      <c r="G99" t="s">
        <v>207</v>
      </c>
      <c r="H99" t="s">
        <v>588</v>
      </c>
      <c r="I99" t="s">
        <v>589</v>
      </c>
      <c r="J99" s="20">
        <v>42099</v>
      </c>
      <c r="K99" t="s">
        <v>107</v>
      </c>
      <c r="L99" s="22">
        <f>SUMIFS(Account_Appended[Balance],Account_Appended[Customer_ID],Customer_Info_Appended[[#This Row],[Customer_ID]])</f>
        <v>19708785</v>
      </c>
      <c r="M99" t="str">
        <f>VLOOKUP(Customer_Info_Appended[[#This Row],[Balance Total]],balance_t[],3,1)</f>
        <v>High</v>
      </c>
      <c r="N99" t="str">
        <f>VLOOKUP(Customer_Info_Appended[[#This Row],[Age]],age_t[],3,1)</f>
        <v>Middle</v>
      </c>
      <c r="O99" t="str">
        <f>Customer_Info_Appended[[#This Row],[Age Group]]&amp;"-"&amp;Customer_Info_Appended[[#This Row],[Balace Group]]</f>
        <v>Middle-High</v>
      </c>
    </row>
    <row r="100" spans="2:15" x14ac:dyDescent="0.25">
      <c r="B100" t="s">
        <v>590</v>
      </c>
      <c r="C100" t="s">
        <v>591</v>
      </c>
      <c r="D100">
        <v>27</v>
      </c>
      <c r="E100" t="s">
        <v>134</v>
      </c>
      <c r="F100" t="s">
        <v>592</v>
      </c>
      <c r="G100" t="s">
        <v>118</v>
      </c>
      <c r="H100" t="s">
        <v>593</v>
      </c>
      <c r="I100" t="s">
        <v>594</v>
      </c>
      <c r="J100" s="20">
        <v>42100</v>
      </c>
      <c r="K100" t="s">
        <v>107</v>
      </c>
      <c r="L100" s="22">
        <f>SUMIFS(Account_Appended[Balance],Account_Appended[Customer_ID],Customer_Info_Appended[[#This Row],[Customer_ID]])</f>
        <v>7422153</v>
      </c>
      <c r="M100" t="str">
        <f>VLOOKUP(Customer_Info_Appended[[#This Row],[Balance Total]],balance_t[],3,1)</f>
        <v>Medium</v>
      </c>
      <c r="N100" t="str">
        <f>VLOOKUP(Customer_Info_Appended[[#This Row],[Age]],age_t[],3,1)</f>
        <v>Young</v>
      </c>
      <c r="O100" t="str">
        <f>Customer_Info_Appended[[#This Row],[Age Group]]&amp;"-"&amp;Customer_Info_Appended[[#This Row],[Balace Group]]</f>
        <v>Young-Medium</v>
      </c>
    </row>
    <row r="101" spans="2:15" x14ac:dyDescent="0.25">
      <c r="B101" t="s">
        <v>595</v>
      </c>
      <c r="C101" t="s">
        <v>596</v>
      </c>
      <c r="D101">
        <v>56</v>
      </c>
      <c r="E101" t="s">
        <v>134</v>
      </c>
      <c r="F101" t="s">
        <v>597</v>
      </c>
      <c r="G101" t="s">
        <v>141</v>
      </c>
      <c r="H101" t="s">
        <v>598</v>
      </c>
      <c r="I101" t="s">
        <v>599</v>
      </c>
      <c r="J101" s="20">
        <v>42101</v>
      </c>
      <c r="K101" t="s">
        <v>107</v>
      </c>
      <c r="L101" s="22">
        <f>SUMIFS(Account_Appended[Balance],Account_Appended[Customer_ID],Customer_Info_Appended[[#This Row],[Customer_ID]])</f>
        <v>43491803</v>
      </c>
      <c r="M101" t="str">
        <f>VLOOKUP(Customer_Info_Appended[[#This Row],[Balance Total]],balance_t[],3,1)</f>
        <v>High</v>
      </c>
      <c r="N101" t="str">
        <f>VLOOKUP(Customer_Info_Appended[[#This Row],[Age]],age_t[],3,1)</f>
        <v>Senior</v>
      </c>
      <c r="O101" t="str">
        <f>Customer_Info_Appended[[#This Row],[Age Group]]&amp;"-"&amp;Customer_Info_Appended[[#This Row],[Balace Group]]</f>
        <v>Senior-High</v>
      </c>
    </row>
    <row r="102" spans="2:15" x14ac:dyDescent="0.25">
      <c r="B102" t="s">
        <v>600</v>
      </c>
      <c r="C102" t="s">
        <v>601</v>
      </c>
      <c r="D102">
        <v>32</v>
      </c>
      <c r="E102" t="s">
        <v>134</v>
      </c>
      <c r="F102" t="s">
        <v>602</v>
      </c>
      <c r="G102" t="s">
        <v>207</v>
      </c>
      <c r="H102" t="s">
        <v>603</v>
      </c>
      <c r="I102" t="s">
        <v>604</v>
      </c>
      <c r="J102" s="20">
        <v>42102</v>
      </c>
      <c r="K102" t="s">
        <v>107</v>
      </c>
      <c r="L102" s="22">
        <f>SUMIFS(Account_Appended[Balance],Account_Appended[Customer_ID],Customer_Info_Appended[[#This Row],[Customer_ID]])</f>
        <v>125406457</v>
      </c>
      <c r="M102" t="str">
        <f>VLOOKUP(Customer_Info_Appended[[#This Row],[Balance Total]],balance_t[],3,1)</f>
        <v>High</v>
      </c>
      <c r="N102" t="str">
        <f>VLOOKUP(Customer_Info_Appended[[#This Row],[Age]],age_t[],3,1)</f>
        <v>Middle</v>
      </c>
      <c r="O102" t="str">
        <f>Customer_Info_Appended[[#This Row],[Age Group]]&amp;"-"&amp;Customer_Info_Appended[[#This Row],[Balace Group]]</f>
        <v>Middle-High</v>
      </c>
    </row>
    <row r="103" spans="2:15" x14ac:dyDescent="0.25">
      <c r="B103" t="s">
        <v>605</v>
      </c>
      <c r="C103" t="s">
        <v>606</v>
      </c>
      <c r="D103">
        <v>32</v>
      </c>
      <c r="E103" t="s">
        <v>134</v>
      </c>
      <c r="F103" t="s">
        <v>607</v>
      </c>
      <c r="G103" t="s">
        <v>112</v>
      </c>
      <c r="H103" t="s">
        <v>608</v>
      </c>
      <c r="I103" t="s">
        <v>609</v>
      </c>
      <c r="J103" s="20">
        <v>42103</v>
      </c>
      <c r="K103" t="s">
        <v>107</v>
      </c>
      <c r="L103" s="22">
        <f>SUMIFS(Account_Appended[Balance],Account_Appended[Customer_ID],Customer_Info_Appended[[#This Row],[Customer_ID]])</f>
        <v>18403750</v>
      </c>
      <c r="M103" t="str">
        <f>VLOOKUP(Customer_Info_Appended[[#This Row],[Balance Total]],balance_t[],3,1)</f>
        <v>High</v>
      </c>
      <c r="N103" t="str">
        <f>VLOOKUP(Customer_Info_Appended[[#This Row],[Age]],age_t[],3,1)</f>
        <v>Middle</v>
      </c>
      <c r="O103" t="str">
        <f>Customer_Info_Appended[[#This Row],[Age Group]]&amp;"-"&amp;Customer_Info_Appended[[#This Row],[Balace Group]]</f>
        <v>Middle-High</v>
      </c>
    </row>
    <row r="104" spans="2:15" x14ac:dyDescent="0.25">
      <c r="B104" t="s">
        <v>610</v>
      </c>
      <c r="C104" t="s">
        <v>611</v>
      </c>
      <c r="D104">
        <v>21</v>
      </c>
      <c r="E104" t="s">
        <v>134</v>
      </c>
      <c r="F104" t="s">
        <v>612</v>
      </c>
      <c r="G104" t="s">
        <v>207</v>
      </c>
      <c r="H104" t="s">
        <v>613</v>
      </c>
      <c r="I104" t="s">
        <v>614</v>
      </c>
      <c r="J104" s="20">
        <v>42104</v>
      </c>
      <c r="K104" t="s">
        <v>107</v>
      </c>
      <c r="L104" s="22">
        <f>SUMIFS(Account_Appended[Balance],Account_Appended[Customer_ID],Customer_Info_Appended[[#This Row],[Customer_ID]])</f>
        <v>17701359</v>
      </c>
      <c r="M104" t="str">
        <f>VLOOKUP(Customer_Info_Appended[[#This Row],[Balance Total]],balance_t[],3,1)</f>
        <v>High</v>
      </c>
      <c r="N104" t="str">
        <f>VLOOKUP(Customer_Info_Appended[[#This Row],[Age]],age_t[],3,1)</f>
        <v>Young</v>
      </c>
      <c r="O104" t="str">
        <f>Customer_Info_Appended[[#This Row],[Age Group]]&amp;"-"&amp;Customer_Info_Appended[[#This Row],[Balace Group]]</f>
        <v>Young-High</v>
      </c>
    </row>
    <row r="105" spans="2:15" x14ac:dyDescent="0.25">
      <c r="B105" t="s">
        <v>615</v>
      </c>
      <c r="C105" t="s">
        <v>616</v>
      </c>
      <c r="D105">
        <v>49</v>
      </c>
      <c r="E105" t="s">
        <v>110</v>
      </c>
      <c r="F105" t="s">
        <v>617</v>
      </c>
      <c r="G105" t="s">
        <v>112</v>
      </c>
      <c r="H105" t="s">
        <v>618</v>
      </c>
      <c r="I105" t="s">
        <v>619</v>
      </c>
      <c r="J105" s="20">
        <v>42105</v>
      </c>
      <c r="K105" t="s">
        <v>107</v>
      </c>
      <c r="L105" s="22">
        <f>SUMIFS(Account_Appended[Balance],Account_Appended[Customer_ID],Customer_Info_Appended[[#This Row],[Customer_ID]])</f>
        <v>92927703</v>
      </c>
      <c r="M105" t="str">
        <f>VLOOKUP(Customer_Info_Appended[[#This Row],[Balance Total]],balance_t[],3,1)</f>
        <v>High</v>
      </c>
      <c r="N105" t="str">
        <f>VLOOKUP(Customer_Info_Appended[[#This Row],[Age]],age_t[],3,1)</f>
        <v>Middle</v>
      </c>
      <c r="O105" t="str">
        <f>Customer_Info_Appended[[#This Row],[Age Group]]&amp;"-"&amp;Customer_Info_Appended[[#This Row],[Balace Group]]</f>
        <v>Middle-High</v>
      </c>
    </row>
    <row r="106" spans="2:15" x14ac:dyDescent="0.25">
      <c r="B106" t="s">
        <v>620</v>
      </c>
      <c r="C106" t="s">
        <v>621</v>
      </c>
      <c r="D106">
        <v>40</v>
      </c>
      <c r="E106" t="s">
        <v>134</v>
      </c>
      <c r="F106" t="s">
        <v>622</v>
      </c>
      <c r="G106" t="s">
        <v>141</v>
      </c>
      <c r="H106" t="s">
        <v>623</v>
      </c>
      <c r="I106" t="s">
        <v>624</v>
      </c>
      <c r="J106" s="20">
        <v>42106</v>
      </c>
      <c r="K106" t="s">
        <v>107</v>
      </c>
      <c r="L106" s="22">
        <f>SUMIFS(Account_Appended[Balance],Account_Appended[Customer_ID],Customer_Info_Appended[[#This Row],[Customer_ID]])</f>
        <v>49693248</v>
      </c>
      <c r="M106" t="str">
        <f>VLOOKUP(Customer_Info_Appended[[#This Row],[Balance Total]],balance_t[],3,1)</f>
        <v>High</v>
      </c>
      <c r="N106" t="str">
        <f>VLOOKUP(Customer_Info_Appended[[#This Row],[Age]],age_t[],3,1)</f>
        <v>Middle</v>
      </c>
      <c r="O106" t="str">
        <f>Customer_Info_Appended[[#This Row],[Age Group]]&amp;"-"&amp;Customer_Info_Appended[[#This Row],[Balace Group]]</f>
        <v>Middle-High</v>
      </c>
    </row>
    <row r="107" spans="2:15" x14ac:dyDescent="0.25">
      <c r="B107" t="s">
        <v>625</v>
      </c>
      <c r="C107" t="s">
        <v>626</v>
      </c>
      <c r="D107">
        <v>23</v>
      </c>
      <c r="E107" t="s">
        <v>110</v>
      </c>
      <c r="F107" t="s">
        <v>627</v>
      </c>
      <c r="G107" t="s">
        <v>141</v>
      </c>
      <c r="H107" t="s">
        <v>628</v>
      </c>
      <c r="I107" t="s">
        <v>629</v>
      </c>
      <c r="J107" s="20">
        <v>42107</v>
      </c>
      <c r="K107" t="s">
        <v>107</v>
      </c>
      <c r="L107" s="22">
        <f>SUMIFS(Account_Appended[Balance],Account_Appended[Customer_ID],Customer_Info_Appended[[#This Row],[Customer_ID]])</f>
        <v>42461249</v>
      </c>
      <c r="M107" t="str">
        <f>VLOOKUP(Customer_Info_Appended[[#This Row],[Balance Total]],balance_t[],3,1)</f>
        <v>High</v>
      </c>
      <c r="N107" t="str">
        <f>VLOOKUP(Customer_Info_Appended[[#This Row],[Age]],age_t[],3,1)</f>
        <v>Young</v>
      </c>
      <c r="O107" t="str">
        <f>Customer_Info_Appended[[#This Row],[Age Group]]&amp;"-"&amp;Customer_Info_Appended[[#This Row],[Balace Group]]</f>
        <v>Young-High</v>
      </c>
    </row>
    <row r="108" spans="2:15" x14ac:dyDescent="0.25">
      <c r="B108" t="s">
        <v>630</v>
      </c>
      <c r="C108" t="s">
        <v>631</v>
      </c>
      <c r="D108">
        <v>41</v>
      </c>
      <c r="E108" t="s">
        <v>110</v>
      </c>
      <c r="F108" t="s">
        <v>632</v>
      </c>
      <c r="G108" t="s">
        <v>124</v>
      </c>
      <c r="H108" t="s">
        <v>633</v>
      </c>
      <c r="I108" t="s">
        <v>634</v>
      </c>
      <c r="J108" s="20">
        <v>42108</v>
      </c>
      <c r="K108" t="s">
        <v>107</v>
      </c>
      <c r="L108" s="22">
        <f>SUMIFS(Account_Appended[Balance],Account_Appended[Customer_ID],Customer_Info_Appended[[#This Row],[Customer_ID]])</f>
        <v>33933647</v>
      </c>
      <c r="M108" t="str">
        <f>VLOOKUP(Customer_Info_Appended[[#This Row],[Balance Total]],balance_t[],3,1)</f>
        <v>High</v>
      </c>
      <c r="N108" t="str">
        <f>VLOOKUP(Customer_Info_Appended[[#This Row],[Age]],age_t[],3,1)</f>
        <v>Middle</v>
      </c>
      <c r="O108" t="str">
        <f>Customer_Info_Appended[[#This Row],[Age Group]]&amp;"-"&amp;Customer_Info_Appended[[#This Row],[Balace Group]]</f>
        <v>Middle-High</v>
      </c>
    </row>
    <row r="109" spans="2:15" x14ac:dyDescent="0.25">
      <c r="B109" t="s">
        <v>635</v>
      </c>
      <c r="C109" t="s">
        <v>636</v>
      </c>
      <c r="D109">
        <v>37</v>
      </c>
      <c r="E109" t="s">
        <v>134</v>
      </c>
      <c r="F109" t="s">
        <v>637</v>
      </c>
      <c r="G109" t="s">
        <v>124</v>
      </c>
      <c r="H109" t="s">
        <v>638</v>
      </c>
      <c r="I109" t="s">
        <v>639</v>
      </c>
      <c r="J109" s="20">
        <v>42109</v>
      </c>
      <c r="K109" t="s">
        <v>107</v>
      </c>
      <c r="L109" s="22">
        <f>SUMIFS(Account_Appended[Balance],Account_Appended[Customer_ID],Customer_Info_Appended[[#This Row],[Customer_ID]])</f>
        <v>64572849</v>
      </c>
      <c r="M109" t="str">
        <f>VLOOKUP(Customer_Info_Appended[[#This Row],[Balance Total]],balance_t[],3,1)</f>
        <v>High</v>
      </c>
      <c r="N109" t="str">
        <f>VLOOKUP(Customer_Info_Appended[[#This Row],[Age]],age_t[],3,1)</f>
        <v>Middle</v>
      </c>
      <c r="O109" t="str">
        <f>Customer_Info_Appended[[#This Row],[Age Group]]&amp;"-"&amp;Customer_Info_Appended[[#This Row],[Balace Group]]</f>
        <v>Middle-High</v>
      </c>
    </row>
    <row r="110" spans="2:15" x14ac:dyDescent="0.25">
      <c r="B110" t="s">
        <v>640</v>
      </c>
      <c r="C110" t="s">
        <v>641</v>
      </c>
      <c r="D110">
        <v>54</v>
      </c>
      <c r="E110" t="s">
        <v>134</v>
      </c>
      <c r="F110" t="s">
        <v>642</v>
      </c>
      <c r="G110" t="s">
        <v>124</v>
      </c>
      <c r="H110" t="s">
        <v>643</v>
      </c>
      <c r="I110" t="s">
        <v>644</v>
      </c>
      <c r="J110" s="20">
        <v>42110</v>
      </c>
      <c r="K110" t="s">
        <v>107</v>
      </c>
      <c r="L110" s="22">
        <f>SUMIFS(Account_Appended[Balance],Account_Appended[Customer_ID],Customer_Info_Appended[[#This Row],[Customer_ID]])</f>
        <v>56050295</v>
      </c>
      <c r="M110" t="str">
        <f>VLOOKUP(Customer_Info_Appended[[#This Row],[Balance Total]],balance_t[],3,1)</f>
        <v>High</v>
      </c>
      <c r="N110" t="str">
        <f>VLOOKUP(Customer_Info_Appended[[#This Row],[Age]],age_t[],3,1)</f>
        <v>Senior</v>
      </c>
      <c r="O110" t="str">
        <f>Customer_Info_Appended[[#This Row],[Age Group]]&amp;"-"&amp;Customer_Info_Appended[[#This Row],[Balace Group]]</f>
        <v>Senior-High</v>
      </c>
    </row>
    <row r="111" spans="2:15" x14ac:dyDescent="0.25">
      <c r="B111" t="s">
        <v>645</v>
      </c>
      <c r="C111" t="s">
        <v>646</v>
      </c>
      <c r="D111">
        <v>37</v>
      </c>
      <c r="E111" t="s">
        <v>110</v>
      </c>
      <c r="F111" t="s">
        <v>647</v>
      </c>
      <c r="G111" t="s">
        <v>141</v>
      </c>
      <c r="H111" t="s">
        <v>648</v>
      </c>
      <c r="I111" t="s">
        <v>649</v>
      </c>
      <c r="J111" s="20">
        <v>42111</v>
      </c>
      <c r="K111" t="s">
        <v>107</v>
      </c>
      <c r="L111" s="22">
        <f>SUMIFS(Account_Appended[Balance],Account_Appended[Customer_ID],Customer_Info_Appended[[#This Row],[Customer_ID]])</f>
        <v>31953087</v>
      </c>
      <c r="M111" t="str">
        <f>VLOOKUP(Customer_Info_Appended[[#This Row],[Balance Total]],balance_t[],3,1)</f>
        <v>High</v>
      </c>
      <c r="N111" t="str">
        <f>VLOOKUP(Customer_Info_Appended[[#This Row],[Age]],age_t[],3,1)</f>
        <v>Middle</v>
      </c>
      <c r="O111" t="str">
        <f>Customer_Info_Appended[[#This Row],[Age Group]]&amp;"-"&amp;Customer_Info_Appended[[#This Row],[Balace Group]]</f>
        <v>Middle-High</v>
      </c>
    </row>
    <row r="112" spans="2:15" x14ac:dyDescent="0.25">
      <c r="B112" t="s">
        <v>650</v>
      </c>
      <c r="C112" t="s">
        <v>651</v>
      </c>
      <c r="D112">
        <v>29</v>
      </c>
      <c r="E112" t="s">
        <v>134</v>
      </c>
      <c r="F112" t="s">
        <v>652</v>
      </c>
      <c r="G112" t="s">
        <v>118</v>
      </c>
      <c r="H112" t="s">
        <v>653</v>
      </c>
      <c r="I112" t="s">
        <v>654</v>
      </c>
      <c r="J112" s="20">
        <v>42112</v>
      </c>
      <c r="K112" t="s">
        <v>107</v>
      </c>
      <c r="L112" s="22">
        <f>SUMIFS(Account_Appended[Balance],Account_Appended[Customer_ID],Customer_Info_Appended[[#This Row],[Customer_ID]])</f>
        <v>87714813</v>
      </c>
      <c r="M112" t="str">
        <f>VLOOKUP(Customer_Info_Appended[[#This Row],[Balance Total]],balance_t[],3,1)</f>
        <v>High</v>
      </c>
      <c r="N112" t="str">
        <f>VLOOKUP(Customer_Info_Appended[[#This Row],[Age]],age_t[],3,1)</f>
        <v>Young</v>
      </c>
      <c r="O112" t="str">
        <f>Customer_Info_Appended[[#This Row],[Age Group]]&amp;"-"&amp;Customer_Info_Appended[[#This Row],[Balace Group]]</f>
        <v>Young-High</v>
      </c>
    </row>
    <row r="113" spans="2:15" x14ac:dyDescent="0.25">
      <c r="B113" t="s">
        <v>655</v>
      </c>
      <c r="C113" t="s">
        <v>656</v>
      </c>
      <c r="D113">
        <v>50</v>
      </c>
      <c r="E113" t="s">
        <v>110</v>
      </c>
      <c r="F113" t="s">
        <v>657</v>
      </c>
      <c r="G113" t="s">
        <v>141</v>
      </c>
      <c r="H113" t="s">
        <v>658</v>
      </c>
      <c r="I113" t="s">
        <v>659</v>
      </c>
      <c r="J113" s="20">
        <v>42113</v>
      </c>
      <c r="K113" t="s">
        <v>107</v>
      </c>
      <c r="L113" s="22">
        <f>SUMIFS(Account_Appended[Balance],Account_Appended[Customer_ID],Customer_Info_Appended[[#This Row],[Customer_ID]])</f>
        <v>22462925</v>
      </c>
      <c r="M113" t="str">
        <f>VLOOKUP(Customer_Info_Appended[[#This Row],[Balance Total]],balance_t[],3,1)</f>
        <v>High</v>
      </c>
      <c r="N113" t="str">
        <f>VLOOKUP(Customer_Info_Appended[[#This Row],[Age]],age_t[],3,1)</f>
        <v>Middle</v>
      </c>
      <c r="O113" t="str">
        <f>Customer_Info_Appended[[#This Row],[Age Group]]&amp;"-"&amp;Customer_Info_Appended[[#This Row],[Balace Group]]</f>
        <v>Middle-High</v>
      </c>
    </row>
    <row r="114" spans="2:15" x14ac:dyDescent="0.25">
      <c r="B114" t="s">
        <v>660</v>
      </c>
      <c r="C114" t="s">
        <v>661</v>
      </c>
      <c r="D114">
        <v>45</v>
      </c>
      <c r="E114" t="s">
        <v>134</v>
      </c>
      <c r="F114" t="s">
        <v>662</v>
      </c>
      <c r="G114" t="s">
        <v>207</v>
      </c>
      <c r="H114" t="s">
        <v>663</v>
      </c>
      <c r="I114" t="s">
        <v>664</v>
      </c>
      <c r="J114" s="20">
        <v>42114</v>
      </c>
      <c r="K114" t="s">
        <v>107</v>
      </c>
      <c r="L114" s="22">
        <f>SUMIFS(Account_Appended[Balance],Account_Appended[Customer_ID],Customer_Info_Appended[[#This Row],[Customer_ID]])</f>
        <v>48337206</v>
      </c>
      <c r="M114" t="str">
        <f>VLOOKUP(Customer_Info_Appended[[#This Row],[Balance Total]],balance_t[],3,1)</f>
        <v>High</v>
      </c>
      <c r="N114" t="str">
        <f>VLOOKUP(Customer_Info_Appended[[#This Row],[Age]],age_t[],3,1)</f>
        <v>Middle</v>
      </c>
      <c r="O114" t="str">
        <f>Customer_Info_Appended[[#This Row],[Age Group]]&amp;"-"&amp;Customer_Info_Appended[[#This Row],[Balace Group]]</f>
        <v>Middle-High</v>
      </c>
    </row>
    <row r="115" spans="2:15" x14ac:dyDescent="0.25">
      <c r="B115" t="s">
        <v>665</v>
      </c>
      <c r="C115" t="s">
        <v>666</v>
      </c>
      <c r="D115">
        <v>25</v>
      </c>
      <c r="E115" t="s">
        <v>134</v>
      </c>
      <c r="F115" t="s">
        <v>667</v>
      </c>
      <c r="G115" t="s">
        <v>141</v>
      </c>
      <c r="H115" t="s">
        <v>668</v>
      </c>
      <c r="I115" t="s">
        <v>669</v>
      </c>
      <c r="J115" s="20">
        <v>42115</v>
      </c>
      <c r="K115" t="s">
        <v>107</v>
      </c>
      <c r="L115" s="22">
        <f>SUMIFS(Account_Appended[Balance],Account_Appended[Customer_ID],Customer_Info_Appended[[#This Row],[Customer_ID]])</f>
        <v>81605927</v>
      </c>
      <c r="M115" t="str">
        <f>VLOOKUP(Customer_Info_Appended[[#This Row],[Balance Total]],balance_t[],3,1)</f>
        <v>High</v>
      </c>
      <c r="N115" t="str">
        <f>VLOOKUP(Customer_Info_Appended[[#This Row],[Age]],age_t[],3,1)</f>
        <v>Young</v>
      </c>
      <c r="O115" t="str">
        <f>Customer_Info_Appended[[#This Row],[Age Group]]&amp;"-"&amp;Customer_Info_Appended[[#This Row],[Balace Group]]</f>
        <v>Young-High</v>
      </c>
    </row>
    <row r="116" spans="2:15" x14ac:dyDescent="0.25">
      <c r="B116" t="s">
        <v>670</v>
      </c>
      <c r="C116" t="s">
        <v>671</v>
      </c>
      <c r="D116">
        <v>18</v>
      </c>
      <c r="E116" t="s">
        <v>134</v>
      </c>
      <c r="F116" t="s">
        <v>672</v>
      </c>
      <c r="G116" t="s">
        <v>141</v>
      </c>
      <c r="H116" t="s">
        <v>673</v>
      </c>
      <c r="I116" t="s">
        <v>674</v>
      </c>
      <c r="J116" s="20">
        <v>42116</v>
      </c>
      <c r="K116" t="s">
        <v>107</v>
      </c>
      <c r="L116" s="22">
        <f>SUMIFS(Account_Appended[Balance],Account_Appended[Customer_ID],Customer_Info_Appended[[#This Row],[Customer_ID]])</f>
        <v>86883053</v>
      </c>
      <c r="M116" t="str">
        <f>VLOOKUP(Customer_Info_Appended[[#This Row],[Balance Total]],balance_t[],3,1)</f>
        <v>High</v>
      </c>
      <c r="N116" t="str">
        <f>VLOOKUP(Customer_Info_Appended[[#This Row],[Age]],age_t[],3,1)</f>
        <v>Young</v>
      </c>
      <c r="O116" t="str">
        <f>Customer_Info_Appended[[#This Row],[Age Group]]&amp;"-"&amp;Customer_Info_Appended[[#This Row],[Balace Group]]</f>
        <v>Young-High</v>
      </c>
    </row>
    <row r="117" spans="2:15" x14ac:dyDescent="0.25">
      <c r="B117" t="s">
        <v>675</v>
      </c>
      <c r="C117" t="s">
        <v>676</v>
      </c>
      <c r="D117">
        <v>54</v>
      </c>
      <c r="E117" t="s">
        <v>110</v>
      </c>
      <c r="F117" t="s">
        <v>677</v>
      </c>
      <c r="G117" t="s">
        <v>112</v>
      </c>
      <c r="H117" t="s">
        <v>678</v>
      </c>
      <c r="I117" t="s">
        <v>679</v>
      </c>
      <c r="J117" s="20">
        <v>42117</v>
      </c>
      <c r="K117" t="s">
        <v>107</v>
      </c>
      <c r="L117" s="22">
        <f>SUMIFS(Account_Appended[Balance],Account_Appended[Customer_ID],Customer_Info_Appended[[#This Row],[Customer_ID]])</f>
        <v>41782179</v>
      </c>
      <c r="M117" t="str">
        <f>VLOOKUP(Customer_Info_Appended[[#This Row],[Balance Total]],balance_t[],3,1)</f>
        <v>High</v>
      </c>
      <c r="N117" t="str">
        <f>VLOOKUP(Customer_Info_Appended[[#This Row],[Age]],age_t[],3,1)</f>
        <v>Senior</v>
      </c>
      <c r="O117" t="str">
        <f>Customer_Info_Appended[[#This Row],[Age Group]]&amp;"-"&amp;Customer_Info_Appended[[#This Row],[Balace Group]]</f>
        <v>Senior-High</v>
      </c>
    </row>
    <row r="118" spans="2:15" x14ac:dyDescent="0.25">
      <c r="B118" t="s">
        <v>680</v>
      </c>
      <c r="C118" t="s">
        <v>681</v>
      </c>
      <c r="D118">
        <v>39</v>
      </c>
      <c r="E118" t="s">
        <v>134</v>
      </c>
      <c r="F118" t="s">
        <v>682</v>
      </c>
      <c r="G118" t="s">
        <v>112</v>
      </c>
      <c r="H118" t="s">
        <v>683</v>
      </c>
      <c r="I118" t="s">
        <v>684</v>
      </c>
      <c r="J118" s="20">
        <v>42118</v>
      </c>
      <c r="K118" t="s">
        <v>107</v>
      </c>
      <c r="L118" s="22">
        <f>SUMIFS(Account_Appended[Balance],Account_Appended[Customer_ID],Customer_Info_Appended[[#This Row],[Customer_ID]])</f>
        <v>101553436</v>
      </c>
      <c r="M118" t="str">
        <f>VLOOKUP(Customer_Info_Appended[[#This Row],[Balance Total]],balance_t[],3,1)</f>
        <v>High</v>
      </c>
      <c r="N118" t="str">
        <f>VLOOKUP(Customer_Info_Appended[[#This Row],[Age]],age_t[],3,1)</f>
        <v>Middle</v>
      </c>
      <c r="O118" t="str">
        <f>Customer_Info_Appended[[#This Row],[Age Group]]&amp;"-"&amp;Customer_Info_Appended[[#This Row],[Balace Group]]</f>
        <v>Middle-High</v>
      </c>
    </row>
    <row r="119" spans="2:15" x14ac:dyDescent="0.25">
      <c r="B119" t="s">
        <v>685</v>
      </c>
      <c r="C119" t="s">
        <v>686</v>
      </c>
      <c r="D119">
        <v>23</v>
      </c>
      <c r="E119" t="s">
        <v>110</v>
      </c>
      <c r="F119" t="s">
        <v>687</v>
      </c>
      <c r="G119" t="s">
        <v>112</v>
      </c>
      <c r="H119" t="s">
        <v>688</v>
      </c>
      <c r="I119" t="s">
        <v>689</v>
      </c>
      <c r="J119" s="20">
        <v>42119</v>
      </c>
      <c r="K119" t="s">
        <v>107</v>
      </c>
      <c r="L119" s="22">
        <f>SUMIFS(Account_Appended[Balance],Account_Appended[Customer_ID],Customer_Info_Appended[[#This Row],[Customer_ID]])</f>
        <v>25798550</v>
      </c>
      <c r="M119" t="str">
        <f>VLOOKUP(Customer_Info_Appended[[#This Row],[Balance Total]],balance_t[],3,1)</f>
        <v>High</v>
      </c>
      <c r="N119" t="str">
        <f>VLOOKUP(Customer_Info_Appended[[#This Row],[Age]],age_t[],3,1)</f>
        <v>Young</v>
      </c>
      <c r="O119" t="str">
        <f>Customer_Info_Appended[[#This Row],[Age Group]]&amp;"-"&amp;Customer_Info_Appended[[#This Row],[Balace Group]]</f>
        <v>Young-High</v>
      </c>
    </row>
    <row r="120" spans="2:15" x14ac:dyDescent="0.25">
      <c r="B120" t="s">
        <v>690</v>
      </c>
      <c r="C120" t="s">
        <v>691</v>
      </c>
      <c r="D120">
        <v>38</v>
      </c>
      <c r="E120" t="s">
        <v>134</v>
      </c>
      <c r="F120" t="s">
        <v>692</v>
      </c>
      <c r="G120" t="s">
        <v>141</v>
      </c>
      <c r="H120" t="s">
        <v>693</v>
      </c>
      <c r="I120" t="s">
        <v>694</v>
      </c>
      <c r="J120" s="20">
        <v>42120</v>
      </c>
      <c r="K120" t="s">
        <v>107</v>
      </c>
      <c r="L120" s="22">
        <f>SUMIFS(Account_Appended[Balance],Account_Appended[Customer_ID],Customer_Info_Appended[[#This Row],[Customer_ID]])</f>
        <v>23522007</v>
      </c>
      <c r="M120" t="str">
        <f>VLOOKUP(Customer_Info_Appended[[#This Row],[Balance Total]],balance_t[],3,1)</f>
        <v>High</v>
      </c>
      <c r="N120" t="str">
        <f>VLOOKUP(Customer_Info_Appended[[#This Row],[Age]],age_t[],3,1)</f>
        <v>Middle</v>
      </c>
      <c r="O120" t="str">
        <f>Customer_Info_Appended[[#This Row],[Age Group]]&amp;"-"&amp;Customer_Info_Appended[[#This Row],[Balace Group]]</f>
        <v>Middle-High</v>
      </c>
    </row>
    <row r="121" spans="2:15" x14ac:dyDescent="0.25">
      <c r="B121" t="s">
        <v>695</v>
      </c>
      <c r="C121" t="s">
        <v>696</v>
      </c>
      <c r="D121">
        <v>49</v>
      </c>
      <c r="E121" t="s">
        <v>110</v>
      </c>
      <c r="F121" t="s">
        <v>697</v>
      </c>
      <c r="G121" t="s">
        <v>118</v>
      </c>
      <c r="H121" t="s">
        <v>698</v>
      </c>
      <c r="I121" t="s">
        <v>699</v>
      </c>
      <c r="J121" s="20">
        <v>42121</v>
      </c>
      <c r="K121" t="s">
        <v>107</v>
      </c>
      <c r="L121" s="22">
        <f>SUMIFS(Account_Appended[Balance],Account_Appended[Customer_ID],Customer_Info_Appended[[#This Row],[Customer_ID]])</f>
        <v>45018675</v>
      </c>
      <c r="M121" t="str">
        <f>VLOOKUP(Customer_Info_Appended[[#This Row],[Balance Total]],balance_t[],3,1)</f>
        <v>High</v>
      </c>
      <c r="N121" t="str">
        <f>VLOOKUP(Customer_Info_Appended[[#This Row],[Age]],age_t[],3,1)</f>
        <v>Middle</v>
      </c>
      <c r="O121" t="str">
        <f>Customer_Info_Appended[[#This Row],[Age Group]]&amp;"-"&amp;Customer_Info_Appended[[#This Row],[Balace Group]]</f>
        <v>Middle-High</v>
      </c>
    </row>
    <row r="122" spans="2:15" x14ac:dyDescent="0.25">
      <c r="B122" t="s">
        <v>700</v>
      </c>
      <c r="C122" t="s">
        <v>701</v>
      </c>
      <c r="D122">
        <v>52</v>
      </c>
      <c r="E122" t="s">
        <v>134</v>
      </c>
      <c r="F122" t="s">
        <v>702</v>
      </c>
      <c r="G122" t="s">
        <v>207</v>
      </c>
      <c r="H122" t="s">
        <v>703</v>
      </c>
      <c r="I122" t="s">
        <v>704</v>
      </c>
      <c r="J122" s="20">
        <v>42122</v>
      </c>
      <c r="K122" t="s">
        <v>107</v>
      </c>
      <c r="L122" s="22">
        <f>SUMIFS(Account_Appended[Balance],Account_Appended[Customer_ID],Customer_Info_Appended[[#This Row],[Customer_ID]])</f>
        <v>51567603</v>
      </c>
      <c r="M122" t="str">
        <f>VLOOKUP(Customer_Info_Appended[[#This Row],[Balance Total]],balance_t[],3,1)</f>
        <v>High</v>
      </c>
      <c r="N122" t="str">
        <f>VLOOKUP(Customer_Info_Appended[[#This Row],[Age]],age_t[],3,1)</f>
        <v>Senior</v>
      </c>
      <c r="O122" t="str">
        <f>Customer_Info_Appended[[#This Row],[Age Group]]&amp;"-"&amp;Customer_Info_Appended[[#This Row],[Balace Group]]</f>
        <v>Senior-High</v>
      </c>
    </row>
    <row r="123" spans="2:15" x14ac:dyDescent="0.25">
      <c r="B123" t="s">
        <v>705</v>
      </c>
      <c r="C123" t="s">
        <v>706</v>
      </c>
      <c r="D123">
        <v>32</v>
      </c>
      <c r="E123" t="s">
        <v>110</v>
      </c>
      <c r="F123" t="s">
        <v>707</v>
      </c>
      <c r="G123" t="s">
        <v>207</v>
      </c>
      <c r="H123" t="s">
        <v>708</v>
      </c>
      <c r="I123" t="s">
        <v>709</v>
      </c>
      <c r="J123" s="20">
        <v>42123</v>
      </c>
      <c r="K123" t="s">
        <v>107</v>
      </c>
      <c r="L123" s="22">
        <f>SUMIFS(Account_Appended[Balance],Account_Appended[Customer_ID],Customer_Info_Appended[[#This Row],[Customer_ID]])</f>
        <v>86140944</v>
      </c>
      <c r="M123" t="str">
        <f>VLOOKUP(Customer_Info_Appended[[#This Row],[Balance Total]],balance_t[],3,1)</f>
        <v>High</v>
      </c>
      <c r="N123" t="str">
        <f>VLOOKUP(Customer_Info_Appended[[#This Row],[Age]],age_t[],3,1)</f>
        <v>Middle</v>
      </c>
      <c r="O123" t="str">
        <f>Customer_Info_Appended[[#This Row],[Age Group]]&amp;"-"&amp;Customer_Info_Appended[[#This Row],[Balace Group]]</f>
        <v>Middle-High</v>
      </c>
    </row>
    <row r="124" spans="2:15" x14ac:dyDescent="0.25">
      <c r="B124" t="s">
        <v>710</v>
      </c>
      <c r="C124" t="s">
        <v>711</v>
      </c>
      <c r="D124">
        <v>22</v>
      </c>
      <c r="E124" t="s">
        <v>110</v>
      </c>
      <c r="F124" t="s">
        <v>712</v>
      </c>
      <c r="G124" t="s">
        <v>118</v>
      </c>
      <c r="H124" t="s">
        <v>713</v>
      </c>
      <c r="I124" t="s">
        <v>714</v>
      </c>
      <c r="J124" s="20">
        <v>42124</v>
      </c>
      <c r="K124" t="s">
        <v>107</v>
      </c>
      <c r="L124" s="22">
        <f>SUMIFS(Account_Appended[Balance],Account_Appended[Customer_ID],Customer_Info_Appended[[#This Row],[Customer_ID]])</f>
        <v>47089014</v>
      </c>
      <c r="M124" t="str">
        <f>VLOOKUP(Customer_Info_Appended[[#This Row],[Balance Total]],balance_t[],3,1)</f>
        <v>High</v>
      </c>
      <c r="N124" t="str">
        <f>VLOOKUP(Customer_Info_Appended[[#This Row],[Age]],age_t[],3,1)</f>
        <v>Young</v>
      </c>
      <c r="O124" t="str">
        <f>Customer_Info_Appended[[#This Row],[Age Group]]&amp;"-"&amp;Customer_Info_Appended[[#This Row],[Balace Group]]</f>
        <v>Young-High</v>
      </c>
    </row>
    <row r="125" spans="2:15" x14ac:dyDescent="0.25">
      <c r="B125" t="s">
        <v>715</v>
      </c>
      <c r="C125" t="s">
        <v>716</v>
      </c>
      <c r="D125">
        <v>63</v>
      </c>
      <c r="E125" t="s">
        <v>110</v>
      </c>
      <c r="F125" t="s">
        <v>717</v>
      </c>
      <c r="G125" t="s">
        <v>118</v>
      </c>
      <c r="H125" t="s">
        <v>718</v>
      </c>
      <c r="I125" t="s">
        <v>719</v>
      </c>
      <c r="J125" s="20">
        <v>42125</v>
      </c>
      <c r="K125" t="s">
        <v>107</v>
      </c>
      <c r="L125" s="22">
        <f>SUMIFS(Account_Appended[Balance],Account_Appended[Customer_ID],Customer_Info_Appended[[#This Row],[Customer_ID]])</f>
        <v>30670706</v>
      </c>
      <c r="M125" t="str">
        <f>VLOOKUP(Customer_Info_Appended[[#This Row],[Balance Total]],balance_t[],3,1)</f>
        <v>High</v>
      </c>
      <c r="N125" t="str">
        <f>VLOOKUP(Customer_Info_Appended[[#This Row],[Age]],age_t[],3,1)</f>
        <v>Senior</v>
      </c>
      <c r="O125" t="str">
        <f>Customer_Info_Appended[[#This Row],[Age Group]]&amp;"-"&amp;Customer_Info_Appended[[#This Row],[Balace Group]]</f>
        <v>Senior-High</v>
      </c>
    </row>
    <row r="126" spans="2:15" x14ac:dyDescent="0.25">
      <c r="B126" t="s">
        <v>720</v>
      </c>
      <c r="C126" t="s">
        <v>721</v>
      </c>
      <c r="D126">
        <v>67</v>
      </c>
      <c r="E126" t="s">
        <v>110</v>
      </c>
      <c r="F126" t="s">
        <v>722</v>
      </c>
      <c r="G126" t="s">
        <v>207</v>
      </c>
      <c r="H126" t="s">
        <v>723</v>
      </c>
      <c r="I126" t="s">
        <v>724</v>
      </c>
      <c r="J126" s="20">
        <v>42126</v>
      </c>
      <c r="K126" t="s">
        <v>107</v>
      </c>
      <c r="L126" s="22">
        <f>SUMIFS(Account_Appended[Balance],Account_Appended[Customer_ID],Customer_Info_Appended[[#This Row],[Customer_ID]])</f>
        <v>65253182</v>
      </c>
      <c r="M126" t="str">
        <f>VLOOKUP(Customer_Info_Appended[[#This Row],[Balance Total]],balance_t[],3,1)</f>
        <v>High</v>
      </c>
      <c r="N126" t="str">
        <f>VLOOKUP(Customer_Info_Appended[[#This Row],[Age]],age_t[],3,1)</f>
        <v>Senior</v>
      </c>
      <c r="O126" t="str">
        <f>Customer_Info_Appended[[#This Row],[Age Group]]&amp;"-"&amp;Customer_Info_Appended[[#This Row],[Balace Group]]</f>
        <v>Senior-High</v>
      </c>
    </row>
    <row r="127" spans="2:15" x14ac:dyDescent="0.25">
      <c r="B127" t="s">
        <v>725</v>
      </c>
      <c r="C127" t="s">
        <v>726</v>
      </c>
      <c r="D127">
        <v>65</v>
      </c>
      <c r="E127" t="s">
        <v>110</v>
      </c>
      <c r="F127" t="s">
        <v>727</v>
      </c>
      <c r="G127" t="s">
        <v>124</v>
      </c>
      <c r="H127" t="s">
        <v>728</v>
      </c>
      <c r="I127" t="s">
        <v>729</v>
      </c>
      <c r="J127" s="20">
        <v>42127</v>
      </c>
      <c r="K127" t="s">
        <v>107</v>
      </c>
      <c r="L127" s="22">
        <f>SUMIFS(Account_Appended[Balance],Account_Appended[Customer_ID],Customer_Info_Appended[[#This Row],[Customer_ID]])</f>
        <v>56416395</v>
      </c>
      <c r="M127" t="str">
        <f>VLOOKUP(Customer_Info_Appended[[#This Row],[Balance Total]],balance_t[],3,1)</f>
        <v>High</v>
      </c>
      <c r="N127" t="str">
        <f>VLOOKUP(Customer_Info_Appended[[#This Row],[Age]],age_t[],3,1)</f>
        <v>Senior</v>
      </c>
      <c r="O127" t="str">
        <f>Customer_Info_Appended[[#This Row],[Age Group]]&amp;"-"&amp;Customer_Info_Appended[[#This Row],[Balace Group]]</f>
        <v>Senior-High</v>
      </c>
    </row>
    <row r="128" spans="2:15" x14ac:dyDescent="0.25">
      <c r="B128" t="s">
        <v>730</v>
      </c>
      <c r="C128" t="s">
        <v>731</v>
      </c>
      <c r="D128">
        <v>23</v>
      </c>
      <c r="E128" t="s">
        <v>110</v>
      </c>
      <c r="F128" t="s">
        <v>732</v>
      </c>
      <c r="G128" t="s">
        <v>112</v>
      </c>
      <c r="H128" t="s">
        <v>733</v>
      </c>
      <c r="I128" t="s">
        <v>734</v>
      </c>
      <c r="J128" s="20">
        <v>42128</v>
      </c>
      <c r="K128" t="s">
        <v>107</v>
      </c>
      <c r="L128" s="22">
        <f>SUMIFS(Account_Appended[Balance],Account_Appended[Customer_ID],Customer_Info_Appended[[#This Row],[Customer_ID]])</f>
        <v>113343588</v>
      </c>
      <c r="M128" t="str">
        <f>VLOOKUP(Customer_Info_Appended[[#This Row],[Balance Total]],balance_t[],3,1)</f>
        <v>High</v>
      </c>
      <c r="N128" t="str">
        <f>VLOOKUP(Customer_Info_Appended[[#This Row],[Age]],age_t[],3,1)</f>
        <v>Young</v>
      </c>
      <c r="O128" t="str">
        <f>Customer_Info_Appended[[#This Row],[Age Group]]&amp;"-"&amp;Customer_Info_Appended[[#This Row],[Balace Group]]</f>
        <v>Young-High</v>
      </c>
    </row>
    <row r="129" spans="2:15" x14ac:dyDescent="0.25">
      <c r="B129" t="s">
        <v>735</v>
      </c>
      <c r="C129" t="s">
        <v>736</v>
      </c>
      <c r="D129">
        <v>42</v>
      </c>
      <c r="E129" t="s">
        <v>134</v>
      </c>
      <c r="F129" t="s">
        <v>737</v>
      </c>
      <c r="G129" t="s">
        <v>112</v>
      </c>
      <c r="H129" t="s">
        <v>738</v>
      </c>
      <c r="I129" t="s">
        <v>739</v>
      </c>
      <c r="J129" s="20">
        <v>42129</v>
      </c>
      <c r="K129" t="s">
        <v>107</v>
      </c>
      <c r="L129" s="22">
        <f>SUMIFS(Account_Appended[Balance],Account_Appended[Customer_ID],Customer_Info_Appended[[#This Row],[Customer_ID]])</f>
        <v>67817824</v>
      </c>
      <c r="M129" t="str">
        <f>VLOOKUP(Customer_Info_Appended[[#This Row],[Balance Total]],balance_t[],3,1)</f>
        <v>High</v>
      </c>
      <c r="N129" t="str">
        <f>VLOOKUP(Customer_Info_Appended[[#This Row],[Age]],age_t[],3,1)</f>
        <v>Middle</v>
      </c>
      <c r="O129" t="str">
        <f>Customer_Info_Appended[[#This Row],[Age Group]]&amp;"-"&amp;Customer_Info_Appended[[#This Row],[Balace Group]]</f>
        <v>Middle-High</v>
      </c>
    </row>
    <row r="130" spans="2:15" x14ac:dyDescent="0.25">
      <c r="B130" t="s">
        <v>740</v>
      </c>
      <c r="C130" t="s">
        <v>741</v>
      </c>
      <c r="D130">
        <v>63</v>
      </c>
      <c r="E130" t="s">
        <v>110</v>
      </c>
      <c r="F130" t="s">
        <v>742</v>
      </c>
      <c r="G130" t="s">
        <v>207</v>
      </c>
      <c r="H130" t="s">
        <v>743</v>
      </c>
      <c r="I130" t="s">
        <v>744</v>
      </c>
      <c r="J130" s="20">
        <v>42130</v>
      </c>
      <c r="K130" t="s">
        <v>107</v>
      </c>
      <c r="L130" s="22">
        <f>SUMIFS(Account_Appended[Balance],Account_Appended[Customer_ID],Customer_Info_Appended[[#This Row],[Customer_ID]])</f>
        <v>29112949</v>
      </c>
      <c r="M130" t="str">
        <f>VLOOKUP(Customer_Info_Appended[[#This Row],[Balance Total]],balance_t[],3,1)</f>
        <v>High</v>
      </c>
      <c r="N130" t="str">
        <f>VLOOKUP(Customer_Info_Appended[[#This Row],[Age]],age_t[],3,1)</f>
        <v>Senior</v>
      </c>
      <c r="O130" t="str">
        <f>Customer_Info_Appended[[#This Row],[Age Group]]&amp;"-"&amp;Customer_Info_Appended[[#This Row],[Balace Group]]</f>
        <v>Senior-High</v>
      </c>
    </row>
    <row r="131" spans="2:15" x14ac:dyDescent="0.25">
      <c r="B131" t="s">
        <v>745</v>
      </c>
      <c r="C131" t="s">
        <v>746</v>
      </c>
      <c r="D131">
        <v>57</v>
      </c>
      <c r="E131" t="s">
        <v>110</v>
      </c>
      <c r="F131" t="s">
        <v>747</v>
      </c>
      <c r="G131" t="s">
        <v>118</v>
      </c>
      <c r="H131" t="s">
        <v>748</v>
      </c>
      <c r="I131" t="s">
        <v>749</v>
      </c>
      <c r="J131" s="20">
        <v>42131</v>
      </c>
      <c r="K131" t="s">
        <v>107</v>
      </c>
      <c r="L131" s="22">
        <f>SUMIFS(Account_Appended[Balance],Account_Appended[Customer_ID],Customer_Info_Appended[[#This Row],[Customer_ID]])</f>
        <v>51965064</v>
      </c>
      <c r="M131" t="str">
        <f>VLOOKUP(Customer_Info_Appended[[#This Row],[Balance Total]],balance_t[],3,1)</f>
        <v>High</v>
      </c>
      <c r="N131" t="str">
        <f>VLOOKUP(Customer_Info_Appended[[#This Row],[Age]],age_t[],3,1)</f>
        <v>Senior</v>
      </c>
      <c r="O131" t="str">
        <f>Customer_Info_Appended[[#This Row],[Age Group]]&amp;"-"&amp;Customer_Info_Appended[[#This Row],[Balace Group]]</f>
        <v>Senior-High</v>
      </c>
    </row>
    <row r="132" spans="2:15" x14ac:dyDescent="0.25">
      <c r="B132" t="s">
        <v>750</v>
      </c>
      <c r="C132" t="s">
        <v>751</v>
      </c>
      <c r="D132">
        <v>46</v>
      </c>
      <c r="E132" t="s">
        <v>110</v>
      </c>
      <c r="F132" t="s">
        <v>752</v>
      </c>
      <c r="G132" t="s">
        <v>124</v>
      </c>
      <c r="H132" t="s">
        <v>753</v>
      </c>
      <c r="I132" t="s">
        <v>754</v>
      </c>
      <c r="J132" s="20">
        <v>42132</v>
      </c>
      <c r="K132" t="s">
        <v>107</v>
      </c>
      <c r="L132" s="22">
        <f>SUMIFS(Account_Appended[Balance],Account_Appended[Customer_ID],Customer_Info_Appended[[#This Row],[Customer_ID]])</f>
        <v>42233277</v>
      </c>
      <c r="M132" t="str">
        <f>VLOOKUP(Customer_Info_Appended[[#This Row],[Balance Total]],balance_t[],3,1)</f>
        <v>High</v>
      </c>
      <c r="N132" t="str">
        <f>VLOOKUP(Customer_Info_Appended[[#This Row],[Age]],age_t[],3,1)</f>
        <v>Middle</v>
      </c>
      <c r="O132" t="str">
        <f>Customer_Info_Appended[[#This Row],[Age Group]]&amp;"-"&amp;Customer_Info_Appended[[#This Row],[Balace Group]]</f>
        <v>Middle-High</v>
      </c>
    </row>
    <row r="133" spans="2:15" x14ac:dyDescent="0.25">
      <c r="B133" t="s">
        <v>755</v>
      </c>
      <c r="C133" t="s">
        <v>756</v>
      </c>
      <c r="D133">
        <v>24</v>
      </c>
      <c r="E133" t="s">
        <v>134</v>
      </c>
      <c r="F133" t="s">
        <v>757</v>
      </c>
      <c r="G133" t="s">
        <v>207</v>
      </c>
      <c r="H133" t="s">
        <v>758</v>
      </c>
      <c r="I133" t="s">
        <v>759</v>
      </c>
      <c r="J133" s="20">
        <v>42133</v>
      </c>
      <c r="K133" t="s">
        <v>107</v>
      </c>
      <c r="L133" s="22">
        <f>SUMIFS(Account_Appended[Balance],Account_Appended[Customer_ID],Customer_Info_Appended[[#This Row],[Customer_ID]])</f>
        <v>89380028</v>
      </c>
      <c r="M133" t="str">
        <f>VLOOKUP(Customer_Info_Appended[[#This Row],[Balance Total]],balance_t[],3,1)</f>
        <v>High</v>
      </c>
      <c r="N133" t="str">
        <f>VLOOKUP(Customer_Info_Appended[[#This Row],[Age]],age_t[],3,1)</f>
        <v>Young</v>
      </c>
      <c r="O133" t="str">
        <f>Customer_Info_Appended[[#This Row],[Age Group]]&amp;"-"&amp;Customer_Info_Appended[[#This Row],[Balace Group]]</f>
        <v>Young-High</v>
      </c>
    </row>
    <row r="134" spans="2:15" x14ac:dyDescent="0.25">
      <c r="B134" t="s">
        <v>760</v>
      </c>
      <c r="C134" t="s">
        <v>761</v>
      </c>
      <c r="D134">
        <v>57</v>
      </c>
      <c r="E134" t="s">
        <v>134</v>
      </c>
      <c r="F134" t="s">
        <v>762</v>
      </c>
      <c r="G134" t="s">
        <v>112</v>
      </c>
      <c r="H134" t="s">
        <v>763</v>
      </c>
      <c r="I134" t="s">
        <v>764</v>
      </c>
      <c r="J134" s="20">
        <v>42134</v>
      </c>
      <c r="K134" t="s">
        <v>107</v>
      </c>
      <c r="L134" s="22">
        <f>SUMIFS(Account_Appended[Balance],Account_Appended[Customer_ID],Customer_Info_Appended[[#This Row],[Customer_ID]])</f>
        <v>54414004</v>
      </c>
      <c r="M134" t="str">
        <f>VLOOKUP(Customer_Info_Appended[[#This Row],[Balance Total]],balance_t[],3,1)</f>
        <v>High</v>
      </c>
      <c r="N134" t="str">
        <f>VLOOKUP(Customer_Info_Appended[[#This Row],[Age]],age_t[],3,1)</f>
        <v>Senior</v>
      </c>
      <c r="O134" t="str">
        <f>Customer_Info_Appended[[#This Row],[Age Group]]&amp;"-"&amp;Customer_Info_Appended[[#This Row],[Balace Group]]</f>
        <v>Senior-High</v>
      </c>
    </row>
    <row r="135" spans="2:15" x14ac:dyDescent="0.25">
      <c r="B135" t="s">
        <v>765</v>
      </c>
      <c r="C135" t="s">
        <v>766</v>
      </c>
      <c r="D135">
        <v>30</v>
      </c>
      <c r="E135" t="s">
        <v>134</v>
      </c>
      <c r="F135" t="s">
        <v>767</v>
      </c>
      <c r="G135" t="s">
        <v>141</v>
      </c>
      <c r="H135" t="s">
        <v>768</v>
      </c>
      <c r="I135" t="s">
        <v>769</v>
      </c>
      <c r="J135" s="20">
        <v>42135</v>
      </c>
      <c r="K135" t="s">
        <v>107</v>
      </c>
      <c r="L135" s="22">
        <f>SUMIFS(Account_Appended[Balance],Account_Appended[Customer_ID],Customer_Info_Appended[[#This Row],[Customer_ID]])</f>
        <v>54906385</v>
      </c>
      <c r="M135" t="str">
        <f>VLOOKUP(Customer_Info_Appended[[#This Row],[Balance Total]],balance_t[],3,1)</f>
        <v>High</v>
      </c>
      <c r="N135" t="str">
        <f>VLOOKUP(Customer_Info_Appended[[#This Row],[Age]],age_t[],3,1)</f>
        <v>Young</v>
      </c>
      <c r="O135" t="str">
        <f>Customer_Info_Appended[[#This Row],[Age Group]]&amp;"-"&amp;Customer_Info_Appended[[#This Row],[Balace Group]]</f>
        <v>Young-High</v>
      </c>
    </row>
    <row r="136" spans="2:15" x14ac:dyDescent="0.25">
      <c r="B136" t="s">
        <v>770</v>
      </c>
      <c r="C136" t="s">
        <v>771</v>
      </c>
      <c r="D136">
        <v>55</v>
      </c>
      <c r="E136" t="s">
        <v>110</v>
      </c>
      <c r="F136" t="s">
        <v>772</v>
      </c>
      <c r="G136" t="s">
        <v>118</v>
      </c>
      <c r="H136" t="s">
        <v>773</v>
      </c>
      <c r="I136" t="s">
        <v>774</v>
      </c>
      <c r="J136" s="20">
        <v>42136</v>
      </c>
      <c r="K136" t="s">
        <v>107</v>
      </c>
      <c r="L136" s="22">
        <f>SUMIFS(Account_Appended[Balance],Account_Appended[Customer_ID],Customer_Info_Appended[[#This Row],[Customer_ID]])</f>
        <v>5885267</v>
      </c>
      <c r="M136" t="str">
        <f>VLOOKUP(Customer_Info_Appended[[#This Row],[Balance Total]],balance_t[],3,1)</f>
        <v>Medium</v>
      </c>
      <c r="N136" t="str">
        <f>VLOOKUP(Customer_Info_Appended[[#This Row],[Age]],age_t[],3,1)</f>
        <v>Senior</v>
      </c>
      <c r="O136" t="str">
        <f>Customer_Info_Appended[[#This Row],[Age Group]]&amp;"-"&amp;Customer_Info_Appended[[#This Row],[Balace Group]]</f>
        <v>Senior-Medium</v>
      </c>
    </row>
    <row r="137" spans="2:15" x14ac:dyDescent="0.25">
      <c r="B137" t="s">
        <v>775</v>
      </c>
      <c r="C137" t="s">
        <v>776</v>
      </c>
      <c r="D137">
        <v>35</v>
      </c>
      <c r="E137" t="s">
        <v>134</v>
      </c>
      <c r="F137" t="s">
        <v>777</v>
      </c>
      <c r="G137" t="s">
        <v>141</v>
      </c>
      <c r="H137" t="s">
        <v>778</v>
      </c>
      <c r="I137" t="s">
        <v>779</v>
      </c>
      <c r="J137" s="20">
        <v>42137</v>
      </c>
      <c r="K137" t="s">
        <v>107</v>
      </c>
      <c r="L137" s="22">
        <f>SUMIFS(Account_Appended[Balance],Account_Appended[Customer_ID],Customer_Info_Appended[[#This Row],[Customer_ID]])</f>
        <v>18101960</v>
      </c>
      <c r="M137" t="str">
        <f>VLOOKUP(Customer_Info_Appended[[#This Row],[Balance Total]],balance_t[],3,1)</f>
        <v>High</v>
      </c>
      <c r="N137" t="str">
        <f>VLOOKUP(Customer_Info_Appended[[#This Row],[Age]],age_t[],3,1)</f>
        <v>Middle</v>
      </c>
      <c r="O137" t="str">
        <f>Customer_Info_Appended[[#This Row],[Age Group]]&amp;"-"&amp;Customer_Info_Appended[[#This Row],[Balace Group]]</f>
        <v>Middle-High</v>
      </c>
    </row>
    <row r="138" spans="2:15" x14ac:dyDescent="0.25">
      <c r="B138" t="s">
        <v>780</v>
      </c>
      <c r="C138" t="s">
        <v>781</v>
      </c>
      <c r="D138">
        <v>19</v>
      </c>
      <c r="E138" t="s">
        <v>134</v>
      </c>
      <c r="F138" t="s">
        <v>782</v>
      </c>
      <c r="G138" t="s">
        <v>207</v>
      </c>
      <c r="H138" t="s">
        <v>783</v>
      </c>
      <c r="I138" t="s">
        <v>784</v>
      </c>
      <c r="J138" s="20">
        <v>42138</v>
      </c>
      <c r="K138" t="s">
        <v>107</v>
      </c>
      <c r="L138" s="22">
        <f>SUMIFS(Account_Appended[Balance],Account_Appended[Customer_ID],Customer_Info_Appended[[#This Row],[Customer_ID]])</f>
        <v>39098307</v>
      </c>
      <c r="M138" t="str">
        <f>VLOOKUP(Customer_Info_Appended[[#This Row],[Balance Total]],balance_t[],3,1)</f>
        <v>High</v>
      </c>
      <c r="N138" t="str">
        <f>VLOOKUP(Customer_Info_Appended[[#This Row],[Age]],age_t[],3,1)</f>
        <v>Young</v>
      </c>
      <c r="O138" t="str">
        <f>Customer_Info_Appended[[#This Row],[Age Group]]&amp;"-"&amp;Customer_Info_Appended[[#This Row],[Balace Group]]</f>
        <v>Young-High</v>
      </c>
    </row>
    <row r="139" spans="2:15" x14ac:dyDescent="0.25">
      <c r="B139" t="s">
        <v>785</v>
      </c>
      <c r="C139" t="s">
        <v>786</v>
      </c>
      <c r="D139">
        <v>25</v>
      </c>
      <c r="E139" t="s">
        <v>110</v>
      </c>
      <c r="F139" t="s">
        <v>787</v>
      </c>
      <c r="G139" t="s">
        <v>112</v>
      </c>
      <c r="H139" t="s">
        <v>788</v>
      </c>
      <c r="I139" t="s">
        <v>789</v>
      </c>
      <c r="J139" s="20">
        <v>42139</v>
      </c>
      <c r="K139" t="s">
        <v>107</v>
      </c>
      <c r="L139" s="22">
        <f>SUMIFS(Account_Appended[Balance],Account_Appended[Customer_ID],Customer_Info_Appended[[#This Row],[Customer_ID]])</f>
        <v>114024593</v>
      </c>
      <c r="M139" t="str">
        <f>VLOOKUP(Customer_Info_Appended[[#This Row],[Balance Total]],balance_t[],3,1)</f>
        <v>High</v>
      </c>
      <c r="N139" t="str">
        <f>VLOOKUP(Customer_Info_Appended[[#This Row],[Age]],age_t[],3,1)</f>
        <v>Young</v>
      </c>
      <c r="O139" t="str">
        <f>Customer_Info_Appended[[#This Row],[Age Group]]&amp;"-"&amp;Customer_Info_Appended[[#This Row],[Balace Group]]</f>
        <v>Young-High</v>
      </c>
    </row>
    <row r="140" spans="2:15" x14ac:dyDescent="0.25">
      <c r="B140" t="s">
        <v>790</v>
      </c>
      <c r="C140" t="s">
        <v>791</v>
      </c>
      <c r="D140">
        <v>28</v>
      </c>
      <c r="E140" t="s">
        <v>110</v>
      </c>
      <c r="F140" t="s">
        <v>792</v>
      </c>
      <c r="G140" t="s">
        <v>124</v>
      </c>
      <c r="H140" t="s">
        <v>793</v>
      </c>
      <c r="I140" t="s">
        <v>794</v>
      </c>
      <c r="J140" s="20">
        <v>42140</v>
      </c>
      <c r="K140" t="s">
        <v>107</v>
      </c>
      <c r="L140" s="22">
        <f>SUMIFS(Account_Appended[Balance],Account_Appended[Customer_ID],Customer_Info_Appended[[#This Row],[Customer_ID]])</f>
        <v>93242864</v>
      </c>
      <c r="M140" t="str">
        <f>VLOOKUP(Customer_Info_Appended[[#This Row],[Balance Total]],balance_t[],3,1)</f>
        <v>High</v>
      </c>
      <c r="N140" t="str">
        <f>VLOOKUP(Customer_Info_Appended[[#This Row],[Age]],age_t[],3,1)</f>
        <v>Young</v>
      </c>
      <c r="O140" t="str">
        <f>Customer_Info_Appended[[#This Row],[Age Group]]&amp;"-"&amp;Customer_Info_Appended[[#This Row],[Balace Group]]</f>
        <v>Young-High</v>
      </c>
    </row>
    <row r="141" spans="2:15" x14ac:dyDescent="0.25">
      <c r="B141" t="s">
        <v>795</v>
      </c>
      <c r="C141" t="s">
        <v>796</v>
      </c>
      <c r="D141">
        <v>50</v>
      </c>
      <c r="E141" t="s">
        <v>134</v>
      </c>
      <c r="F141" t="s">
        <v>797</v>
      </c>
      <c r="G141" t="s">
        <v>141</v>
      </c>
      <c r="H141" t="s">
        <v>798</v>
      </c>
      <c r="I141" t="s">
        <v>799</v>
      </c>
      <c r="J141" s="20">
        <v>42141</v>
      </c>
      <c r="K141" t="s">
        <v>107</v>
      </c>
      <c r="L141" s="22">
        <f>SUMIFS(Account_Appended[Balance],Account_Appended[Customer_ID],Customer_Info_Appended[[#This Row],[Customer_ID]])</f>
        <v>55571160</v>
      </c>
      <c r="M141" t="str">
        <f>VLOOKUP(Customer_Info_Appended[[#This Row],[Balance Total]],balance_t[],3,1)</f>
        <v>High</v>
      </c>
      <c r="N141" t="str">
        <f>VLOOKUP(Customer_Info_Appended[[#This Row],[Age]],age_t[],3,1)</f>
        <v>Middle</v>
      </c>
      <c r="O141" t="str">
        <f>Customer_Info_Appended[[#This Row],[Age Group]]&amp;"-"&amp;Customer_Info_Appended[[#This Row],[Balace Group]]</f>
        <v>Middle-High</v>
      </c>
    </row>
    <row r="142" spans="2:15" x14ac:dyDescent="0.25">
      <c r="B142" t="s">
        <v>800</v>
      </c>
      <c r="C142" t="s">
        <v>801</v>
      </c>
      <c r="D142">
        <v>55</v>
      </c>
      <c r="E142" t="s">
        <v>110</v>
      </c>
      <c r="F142" t="s">
        <v>802</v>
      </c>
      <c r="G142" t="s">
        <v>124</v>
      </c>
      <c r="H142" t="s">
        <v>803</v>
      </c>
      <c r="I142" t="s">
        <v>804</v>
      </c>
      <c r="J142" s="20">
        <v>42142</v>
      </c>
      <c r="K142" t="s">
        <v>107</v>
      </c>
      <c r="L142" s="22">
        <f>SUMIFS(Account_Appended[Balance],Account_Appended[Customer_ID],Customer_Info_Appended[[#This Row],[Customer_ID]])</f>
        <v>62069167</v>
      </c>
      <c r="M142" t="str">
        <f>VLOOKUP(Customer_Info_Appended[[#This Row],[Balance Total]],balance_t[],3,1)</f>
        <v>High</v>
      </c>
      <c r="N142" t="str">
        <f>VLOOKUP(Customer_Info_Appended[[#This Row],[Age]],age_t[],3,1)</f>
        <v>Senior</v>
      </c>
      <c r="O142" t="str">
        <f>Customer_Info_Appended[[#This Row],[Age Group]]&amp;"-"&amp;Customer_Info_Appended[[#This Row],[Balace Group]]</f>
        <v>Senior-High</v>
      </c>
    </row>
    <row r="143" spans="2:15" x14ac:dyDescent="0.25">
      <c r="B143" t="s">
        <v>805</v>
      </c>
      <c r="C143" t="s">
        <v>806</v>
      </c>
      <c r="D143">
        <v>65</v>
      </c>
      <c r="E143" t="s">
        <v>110</v>
      </c>
      <c r="F143" t="s">
        <v>807</v>
      </c>
      <c r="G143" t="s">
        <v>112</v>
      </c>
      <c r="H143" t="s">
        <v>808</v>
      </c>
      <c r="I143" t="s">
        <v>809</v>
      </c>
      <c r="J143" s="20">
        <v>42143</v>
      </c>
      <c r="K143" t="s">
        <v>107</v>
      </c>
      <c r="L143" s="22">
        <f>SUMIFS(Account_Appended[Balance],Account_Appended[Customer_ID],Customer_Info_Appended[[#This Row],[Customer_ID]])</f>
        <v>50301517</v>
      </c>
      <c r="M143" t="str">
        <f>VLOOKUP(Customer_Info_Appended[[#This Row],[Balance Total]],balance_t[],3,1)</f>
        <v>High</v>
      </c>
      <c r="N143" t="str">
        <f>VLOOKUP(Customer_Info_Appended[[#This Row],[Age]],age_t[],3,1)</f>
        <v>Senior</v>
      </c>
      <c r="O143" t="str">
        <f>Customer_Info_Appended[[#This Row],[Age Group]]&amp;"-"&amp;Customer_Info_Appended[[#This Row],[Balace Group]]</f>
        <v>Senior-High</v>
      </c>
    </row>
    <row r="144" spans="2:15" x14ac:dyDescent="0.25">
      <c r="B144" t="s">
        <v>810</v>
      </c>
      <c r="C144" t="s">
        <v>811</v>
      </c>
      <c r="D144">
        <v>44</v>
      </c>
      <c r="E144" t="s">
        <v>110</v>
      </c>
      <c r="F144" t="s">
        <v>812</v>
      </c>
      <c r="G144" t="s">
        <v>141</v>
      </c>
      <c r="H144" t="s">
        <v>813</v>
      </c>
      <c r="I144" t="s">
        <v>814</v>
      </c>
      <c r="J144" s="20">
        <v>42144</v>
      </c>
      <c r="K144" t="s">
        <v>107</v>
      </c>
      <c r="L144" s="22">
        <f>SUMIFS(Account_Appended[Balance],Account_Appended[Customer_ID],Customer_Info_Appended[[#This Row],[Customer_ID]])</f>
        <v>16494487</v>
      </c>
      <c r="M144" t="str">
        <f>VLOOKUP(Customer_Info_Appended[[#This Row],[Balance Total]],balance_t[],3,1)</f>
        <v>High</v>
      </c>
      <c r="N144" t="str">
        <f>VLOOKUP(Customer_Info_Appended[[#This Row],[Age]],age_t[],3,1)</f>
        <v>Middle</v>
      </c>
      <c r="O144" t="str">
        <f>Customer_Info_Appended[[#This Row],[Age Group]]&amp;"-"&amp;Customer_Info_Appended[[#This Row],[Balace Group]]</f>
        <v>Middle-High</v>
      </c>
    </row>
    <row r="145" spans="2:15" x14ac:dyDescent="0.25">
      <c r="B145" t="s">
        <v>815</v>
      </c>
      <c r="C145" t="s">
        <v>816</v>
      </c>
      <c r="D145">
        <v>37</v>
      </c>
      <c r="E145" t="s">
        <v>110</v>
      </c>
      <c r="F145" t="s">
        <v>817</v>
      </c>
      <c r="G145" t="s">
        <v>124</v>
      </c>
      <c r="H145" t="s">
        <v>818</v>
      </c>
      <c r="I145" t="s">
        <v>819</v>
      </c>
      <c r="J145" s="20">
        <v>42145</v>
      </c>
      <c r="K145" t="s">
        <v>107</v>
      </c>
      <c r="L145" s="22">
        <f>SUMIFS(Account_Appended[Balance],Account_Appended[Customer_ID],Customer_Info_Appended[[#This Row],[Customer_ID]])</f>
        <v>85950543</v>
      </c>
      <c r="M145" t="str">
        <f>VLOOKUP(Customer_Info_Appended[[#This Row],[Balance Total]],balance_t[],3,1)</f>
        <v>High</v>
      </c>
      <c r="N145" t="str">
        <f>VLOOKUP(Customer_Info_Appended[[#This Row],[Age]],age_t[],3,1)</f>
        <v>Middle</v>
      </c>
      <c r="O145" t="str">
        <f>Customer_Info_Appended[[#This Row],[Age Group]]&amp;"-"&amp;Customer_Info_Appended[[#This Row],[Balace Group]]</f>
        <v>Middle-High</v>
      </c>
    </row>
    <row r="146" spans="2:15" x14ac:dyDescent="0.25">
      <c r="B146" t="s">
        <v>820</v>
      </c>
      <c r="C146" t="s">
        <v>821</v>
      </c>
      <c r="D146">
        <v>29</v>
      </c>
      <c r="E146" t="s">
        <v>134</v>
      </c>
      <c r="F146" t="s">
        <v>822</v>
      </c>
      <c r="G146" t="s">
        <v>124</v>
      </c>
      <c r="H146" t="s">
        <v>823</v>
      </c>
      <c r="I146" t="s">
        <v>824</v>
      </c>
      <c r="J146" s="20">
        <v>42146</v>
      </c>
      <c r="K146" t="s">
        <v>107</v>
      </c>
      <c r="L146" s="22">
        <f>SUMIFS(Account_Appended[Balance],Account_Appended[Customer_ID],Customer_Info_Appended[[#This Row],[Customer_ID]])</f>
        <v>114886176</v>
      </c>
      <c r="M146" t="str">
        <f>VLOOKUP(Customer_Info_Appended[[#This Row],[Balance Total]],balance_t[],3,1)</f>
        <v>High</v>
      </c>
      <c r="N146" t="str">
        <f>VLOOKUP(Customer_Info_Appended[[#This Row],[Age]],age_t[],3,1)</f>
        <v>Young</v>
      </c>
      <c r="O146" t="str">
        <f>Customer_Info_Appended[[#This Row],[Age Group]]&amp;"-"&amp;Customer_Info_Appended[[#This Row],[Balace Group]]</f>
        <v>Young-High</v>
      </c>
    </row>
    <row r="147" spans="2:15" x14ac:dyDescent="0.25">
      <c r="B147" t="s">
        <v>825</v>
      </c>
      <c r="C147" t="s">
        <v>826</v>
      </c>
      <c r="D147">
        <v>60</v>
      </c>
      <c r="E147" t="s">
        <v>110</v>
      </c>
      <c r="F147" t="s">
        <v>827</v>
      </c>
      <c r="G147" t="s">
        <v>141</v>
      </c>
      <c r="H147" t="s">
        <v>828</v>
      </c>
      <c r="I147" t="s">
        <v>829</v>
      </c>
      <c r="J147" s="20">
        <v>42147</v>
      </c>
      <c r="K147" t="s">
        <v>107</v>
      </c>
      <c r="L147" s="22">
        <f>SUMIFS(Account_Appended[Balance],Account_Appended[Customer_ID],Customer_Info_Appended[[#This Row],[Customer_ID]])</f>
        <v>82178045</v>
      </c>
      <c r="M147" t="str">
        <f>VLOOKUP(Customer_Info_Appended[[#This Row],[Balance Total]],balance_t[],3,1)</f>
        <v>High</v>
      </c>
      <c r="N147" t="str">
        <f>VLOOKUP(Customer_Info_Appended[[#This Row],[Age]],age_t[],3,1)</f>
        <v>Senior</v>
      </c>
      <c r="O147" t="str">
        <f>Customer_Info_Appended[[#This Row],[Age Group]]&amp;"-"&amp;Customer_Info_Appended[[#This Row],[Balace Group]]</f>
        <v>Senior-High</v>
      </c>
    </row>
    <row r="148" spans="2:15" x14ac:dyDescent="0.25">
      <c r="B148" t="s">
        <v>830</v>
      </c>
      <c r="C148" t="s">
        <v>831</v>
      </c>
      <c r="D148">
        <v>48</v>
      </c>
      <c r="E148" t="s">
        <v>134</v>
      </c>
      <c r="F148" t="s">
        <v>832</v>
      </c>
      <c r="G148" t="s">
        <v>112</v>
      </c>
      <c r="H148" t="s">
        <v>833</v>
      </c>
      <c r="I148" t="s">
        <v>834</v>
      </c>
      <c r="J148" s="20">
        <v>42148</v>
      </c>
      <c r="K148" t="s">
        <v>107</v>
      </c>
      <c r="L148" s="22">
        <f>SUMIFS(Account_Appended[Balance],Account_Appended[Customer_ID],Customer_Info_Appended[[#This Row],[Customer_ID]])</f>
        <v>38457345</v>
      </c>
      <c r="M148" t="str">
        <f>VLOOKUP(Customer_Info_Appended[[#This Row],[Balance Total]],balance_t[],3,1)</f>
        <v>High</v>
      </c>
      <c r="N148" t="str">
        <f>VLOOKUP(Customer_Info_Appended[[#This Row],[Age]],age_t[],3,1)</f>
        <v>Middle</v>
      </c>
      <c r="O148" t="str">
        <f>Customer_Info_Appended[[#This Row],[Age Group]]&amp;"-"&amp;Customer_Info_Appended[[#This Row],[Balace Group]]</f>
        <v>Middle-High</v>
      </c>
    </row>
    <row r="149" spans="2:15" x14ac:dyDescent="0.25">
      <c r="B149" t="s">
        <v>835</v>
      </c>
      <c r="C149" t="s">
        <v>836</v>
      </c>
      <c r="D149">
        <v>44</v>
      </c>
      <c r="E149" t="s">
        <v>134</v>
      </c>
      <c r="F149" t="s">
        <v>837</v>
      </c>
      <c r="G149" t="s">
        <v>124</v>
      </c>
      <c r="H149" t="s">
        <v>838</v>
      </c>
      <c r="I149" t="s">
        <v>839</v>
      </c>
      <c r="J149" s="20">
        <v>42149</v>
      </c>
      <c r="K149" t="s">
        <v>107</v>
      </c>
      <c r="L149" s="22">
        <f>SUMIFS(Account_Appended[Balance],Account_Appended[Customer_ID],Customer_Info_Appended[[#This Row],[Customer_ID]])</f>
        <v>30214233</v>
      </c>
      <c r="M149" t="str">
        <f>VLOOKUP(Customer_Info_Appended[[#This Row],[Balance Total]],balance_t[],3,1)</f>
        <v>High</v>
      </c>
      <c r="N149" t="str">
        <f>VLOOKUP(Customer_Info_Appended[[#This Row],[Age]],age_t[],3,1)</f>
        <v>Middle</v>
      </c>
      <c r="O149" t="str">
        <f>Customer_Info_Appended[[#This Row],[Age Group]]&amp;"-"&amp;Customer_Info_Appended[[#This Row],[Balace Group]]</f>
        <v>Middle-High</v>
      </c>
    </row>
    <row r="150" spans="2:15" x14ac:dyDescent="0.25">
      <c r="B150" t="s">
        <v>840</v>
      </c>
      <c r="C150" t="s">
        <v>841</v>
      </c>
      <c r="D150">
        <v>49</v>
      </c>
      <c r="E150" t="s">
        <v>134</v>
      </c>
      <c r="F150" t="s">
        <v>842</v>
      </c>
      <c r="G150" t="s">
        <v>207</v>
      </c>
      <c r="H150" t="s">
        <v>843</v>
      </c>
      <c r="I150" t="s">
        <v>844</v>
      </c>
      <c r="J150" s="20">
        <v>42150</v>
      </c>
      <c r="K150" t="s">
        <v>107</v>
      </c>
      <c r="L150" s="22">
        <f>SUMIFS(Account_Appended[Balance],Account_Appended[Customer_ID],Customer_Info_Appended[[#This Row],[Customer_ID]])</f>
        <v>81723473</v>
      </c>
      <c r="M150" t="str">
        <f>VLOOKUP(Customer_Info_Appended[[#This Row],[Balance Total]],balance_t[],3,1)</f>
        <v>High</v>
      </c>
      <c r="N150" t="str">
        <f>VLOOKUP(Customer_Info_Appended[[#This Row],[Age]],age_t[],3,1)</f>
        <v>Middle</v>
      </c>
      <c r="O150" t="str">
        <f>Customer_Info_Appended[[#This Row],[Age Group]]&amp;"-"&amp;Customer_Info_Appended[[#This Row],[Balace Group]]</f>
        <v>Middle-High</v>
      </c>
    </row>
    <row r="151" spans="2:15" x14ac:dyDescent="0.25">
      <c r="B151" t="s">
        <v>845</v>
      </c>
      <c r="C151" t="s">
        <v>846</v>
      </c>
      <c r="D151">
        <v>27</v>
      </c>
      <c r="E151" t="s">
        <v>134</v>
      </c>
      <c r="F151" t="s">
        <v>847</v>
      </c>
      <c r="G151" t="s">
        <v>141</v>
      </c>
      <c r="H151" t="s">
        <v>848</v>
      </c>
      <c r="I151" t="s">
        <v>849</v>
      </c>
      <c r="J151" s="20">
        <v>42151</v>
      </c>
      <c r="K151" t="s">
        <v>107</v>
      </c>
      <c r="L151" s="22">
        <f>SUMIFS(Account_Appended[Balance],Account_Appended[Customer_ID],Customer_Info_Appended[[#This Row],[Customer_ID]])</f>
        <v>64793930</v>
      </c>
      <c r="M151" t="str">
        <f>VLOOKUP(Customer_Info_Appended[[#This Row],[Balance Total]],balance_t[],3,1)</f>
        <v>High</v>
      </c>
      <c r="N151" t="str">
        <f>VLOOKUP(Customer_Info_Appended[[#This Row],[Age]],age_t[],3,1)</f>
        <v>Young</v>
      </c>
      <c r="O151" t="str">
        <f>Customer_Info_Appended[[#This Row],[Age Group]]&amp;"-"&amp;Customer_Info_Appended[[#This Row],[Balace Group]]</f>
        <v>Young-High</v>
      </c>
    </row>
    <row r="152" spans="2:15" x14ac:dyDescent="0.25">
      <c r="B152" t="s">
        <v>850</v>
      </c>
      <c r="C152" t="s">
        <v>851</v>
      </c>
      <c r="D152">
        <v>20</v>
      </c>
      <c r="E152" t="s">
        <v>110</v>
      </c>
      <c r="F152" t="s">
        <v>852</v>
      </c>
      <c r="G152" t="s">
        <v>118</v>
      </c>
      <c r="H152" t="s">
        <v>853</v>
      </c>
      <c r="I152" t="s">
        <v>854</v>
      </c>
      <c r="J152" s="20">
        <v>42152</v>
      </c>
      <c r="K152" t="s">
        <v>107</v>
      </c>
      <c r="L152" s="22">
        <f>SUMIFS(Account_Appended[Balance],Account_Appended[Customer_ID],Customer_Info_Appended[[#This Row],[Customer_ID]])</f>
        <v>52311572</v>
      </c>
      <c r="M152" t="str">
        <f>VLOOKUP(Customer_Info_Appended[[#This Row],[Balance Total]],balance_t[],3,1)</f>
        <v>High</v>
      </c>
      <c r="N152" t="str">
        <f>VLOOKUP(Customer_Info_Appended[[#This Row],[Age]],age_t[],3,1)</f>
        <v>Young</v>
      </c>
      <c r="O152" t="str">
        <f>Customer_Info_Appended[[#This Row],[Age Group]]&amp;"-"&amp;Customer_Info_Appended[[#This Row],[Balace Group]]</f>
        <v>Young-High</v>
      </c>
    </row>
    <row r="153" spans="2:15" x14ac:dyDescent="0.25">
      <c r="B153" t="s">
        <v>855</v>
      </c>
      <c r="C153" t="s">
        <v>856</v>
      </c>
      <c r="D153">
        <v>62</v>
      </c>
      <c r="E153" t="s">
        <v>110</v>
      </c>
      <c r="F153" t="s">
        <v>857</v>
      </c>
      <c r="G153" t="s">
        <v>118</v>
      </c>
      <c r="H153" t="s">
        <v>858</v>
      </c>
      <c r="I153" t="s">
        <v>859</v>
      </c>
      <c r="J153" s="20">
        <v>42153</v>
      </c>
      <c r="K153" t="s">
        <v>107</v>
      </c>
      <c r="L153" s="22">
        <f>SUMIFS(Account_Appended[Balance],Account_Appended[Customer_ID],Customer_Info_Appended[[#This Row],[Customer_ID]])</f>
        <v>1988806</v>
      </c>
      <c r="M153" t="str">
        <f>VLOOKUP(Customer_Info_Appended[[#This Row],[Balance Total]],balance_t[],3,1)</f>
        <v>Low</v>
      </c>
      <c r="N153" t="str">
        <f>VLOOKUP(Customer_Info_Appended[[#This Row],[Age]],age_t[],3,1)</f>
        <v>Senior</v>
      </c>
      <c r="O153" t="str">
        <f>Customer_Info_Appended[[#This Row],[Age Group]]&amp;"-"&amp;Customer_Info_Appended[[#This Row],[Balace Group]]</f>
        <v>Senior-Low</v>
      </c>
    </row>
    <row r="154" spans="2:15" x14ac:dyDescent="0.25">
      <c r="B154" t="s">
        <v>860</v>
      </c>
      <c r="C154" t="s">
        <v>861</v>
      </c>
      <c r="D154">
        <v>44</v>
      </c>
      <c r="E154" t="s">
        <v>110</v>
      </c>
      <c r="F154" t="s">
        <v>862</v>
      </c>
      <c r="G154" t="s">
        <v>112</v>
      </c>
      <c r="H154" t="s">
        <v>863</v>
      </c>
      <c r="I154" t="s">
        <v>864</v>
      </c>
      <c r="J154" s="20">
        <v>42154</v>
      </c>
      <c r="K154" t="s">
        <v>107</v>
      </c>
      <c r="L154" s="22">
        <f>SUMIFS(Account_Appended[Balance],Account_Appended[Customer_ID],Customer_Info_Appended[[#This Row],[Customer_ID]])</f>
        <v>45287464</v>
      </c>
      <c r="M154" t="str">
        <f>VLOOKUP(Customer_Info_Appended[[#This Row],[Balance Total]],balance_t[],3,1)</f>
        <v>High</v>
      </c>
      <c r="N154" t="str">
        <f>VLOOKUP(Customer_Info_Appended[[#This Row],[Age]],age_t[],3,1)</f>
        <v>Middle</v>
      </c>
      <c r="O154" t="str">
        <f>Customer_Info_Appended[[#This Row],[Age Group]]&amp;"-"&amp;Customer_Info_Appended[[#This Row],[Balace Group]]</f>
        <v>Middle-High</v>
      </c>
    </row>
    <row r="155" spans="2:15" x14ac:dyDescent="0.25">
      <c r="B155" t="s">
        <v>865</v>
      </c>
      <c r="C155" t="s">
        <v>866</v>
      </c>
      <c r="D155">
        <v>52</v>
      </c>
      <c r="E155" t="s">
        <v>134</v>
      </c>
      <c r="F155" t="s">
        <v>867</v>
      </c>
      <c r="G155" t="s">
        <v>207</v>
      </c>
      <c r="H155" t="s">
        <v>868</v>
      </c>
      <c r="I155" t="s">
        <v>869</v>
      </c>
      <c r="J155" s="20">
        <v>42155</v>
      </c>
      <c r="K155" t="s">
        <v>107</v>
      </c>
      <c r="L155" s="22">
        <f>SUMIFS(Account_Appended[Balance],Account_Appended[Customer_ID],Customer_Info_Appended[[#This Row],[Customer_ID]])</f>
        <v>68628462</v>
      </c>
      <c r="M155" t="str">
        <f>VLOOKUP(Customer_Info_Appended[[#This Row],[Balance Total]],balance_t[],3,1)</f>
        <v>High</v>
      </c>
      <c r="N155" t="str">
        <f>VLOOKUP(Customer_Info_Appended[[#This Row],[Age]],age_t[],3,1)</f>
        <v>Senior</v>
      </c>
      <c r="O155" t="str">
        <f>Customer_Info_Appended[[#This Row],[Age Group]]&amp;"-"&amp;Customer_Info_Appended[[#This Row],[Balace Group]]</f>
        <v>Senior-High</v>
      </c>
    </row>
    <row r="156" spans="2:15" x14ac:dyDescent="0.25">
      <c r="B156" t="s">
        <v>870</v>
      </c>
      <c r="C156" t="s">
        <v>871</v>
      </c>
      <c r="D156">
        <v>48</v>
      </c>
      <c r="E156" t="s">
        <v>134</v>
      </c>
      <c r="F156" t="s">
        <v>872</v>
      </c>
      <c r="G156" t="s">
        <v>124</v>
      </c>
      <c r="H156" t="s">
        <v>873</v>
      </c>
      <c r="I156" t="s">
        <v>874</v>
      </c>
      <c r="J156" s="20">
        <v>42156</v>
      </c>
      <c r="K156" t="s">
        <v>107</v>
      </c>
      <c r="L156" s="22">
        <f>SUMIFS(Account_Appended[Balance],Account_Appended[Customer_ID],Customer_Info_Appended[[#This Row],[Customer_ID]])</f>
        <v>35414894</v>
      </c>
      <c r="M156" t="str">
        <f>VLOOKUP(Customer_Info_Appended[[#This Row],[Balance Total]],balance_t[],3,1)</f>
        <v>High</v>
      </c>
      <c r="N156" t="str">
        <f>VLOOKUP(Customer_Info_Appended[[#This Row],[Age]],age_t[],3,1)</f>
        <v>Middle</v>
      </c>
      <c r="O156" t="str">
        <f>Customer_Info_Appended[[#This Row],[Age Group]]&amp;"-"&amp;Customer_Info_Appended[[#This Row],[Balace Group]]</f>
        <v>Middle-High</v>
      </c>
    </row>
    <row r="157" spans="2:15" x14ac:dyDescent="0.25">
      <c r="B157" t="s">
        <v>875</v>
      </c>
      <c r="C157" t="s">
        <v>876</v>
      </c>
      <c r="D157">
        <v>32</v>
      </c>
      <c r="E157" t="s">
        <v>134</v>
      </c>
      <c r="F157" t="s">
        <v>877</v>
      </c>
      <c r="G157" t="s">
        <v>118</v>
      </c>
      <c r="H157" t="s">
        <v>878</v>
      </c>
      <c r="I157" t="s">
        <v>879</v>
      </c>
      <c r="J157" s="20">
        <v>42157</v>
      </c>
      <c r="K157" t="s">
        <v>107</v>
      </c>
      <c r="L157" s="22">
        <f>SUMIFS(Account_Appended[Balance],Account_Appended[Customer_ID],Customer_Info_Appended[[#This Row],[Customer_ID]])</f>
        <v>92106755</v>
      </c>
      <c r="M157" t="str">
        <f>VLOOKUP(Customer_Info_Appended[[#This Row],[Balance Total]],balance_t[],3,1)</f>
        <v>High</v>
      </c>
      <c r="N157" t="str">
        <f>VLOOKUP(Customer_Info_Appended[[#This Row],[Age]],age_t[],3,1)</f>
        <v>Middle</v>
      </c>
      <c r="O157" t="str">
        <f>Customer_Info_Appended[[#This Row],[Age Group]]&amp;"-"&amp;Customer_Info_Appended[[#This Row],[Balace Group]]</f>
        <v>Middle-High</v>
      </c>
    </row>
    <row r="158" spans="2:15" x14ac:dyDescent="0.25">
      <c r="B158" t="s">
        <v>880</v>
      </c>
      <c r="C158" t="s">
        <v>881</v>
      </c>
      <c r="D158">
        <v>33</v>
      </c>
      <c r="E158" t="s">
        <v>110</v>
      </c>
      <c r="F158" t="s">
        <v>882</v>
      </c>
      <c r="G158" t="s">
        <v>112</v>
      </c>
      <c r="H158" t="s">
        <v>883</v>
      </c>
      <c r="I158" t="s">
        <v>884</v>
      </c>
      <c r="J158" s="20">
        <v>42158</v>
      </c>
      <c r="K158" t="s">
        <v>107</v>
      </c>
      <c r="L158" s="22">
        <f>SUMIFS(Account_Appended[Balance],Account_Appended[Customer_ID],Customer_Info_Appended[[#This Row],[Customer_ID]])</f>
        <v>49084043</v>
      </c>
      <c r="M158" t="str">
        <f>VLOOKUP(Customer_Info_Appended[[#This Row],[Balance Total]],balance_t[],3,1)</f>
        <v>High</v>
      </c>
      <c r="N158" t="str">
        <f>VLOOKUP(Customer_Info_Appended[[#This Row],[Age]],age_t[],3,1)</f>
        <v>Middle</v>
      </c>
      <c r="O158" t="str">
        <f>Customer_Info_Appended[[#This Row],[Age Group]]&amp;"-"&amp;Customer_Info_Appended[[#This Row],[Balace Group]]</f>
        <v>Middle-High</v>
      </c>
    </row>
    <row r="159" spans="2:15" x14ac:dyDescent="0.25">
      <c r="B159" t="s">
        <v>885</v>
      </c>
      <c r="C159" t="s">
        <v>886</v>
      </c>
      <c r="D159">
        <v>30</v>
      </c>
      <c r="E159" t="s">
        <v>134</v>
      </c>
      <c r="F159" t="s">
        <v>887</v>
      </c>
      <c r="G159" t="s">
        <v>207</v>
      </c>
      <c r="H159" t="s">
        <v>888</v>
      </c>
      <c r="I159" t="s">
        <v>889</v>
      </c>
      <c r="J159" s="20">
        <v>42159</v>
      </c>
      <c r="K159" t="s">
        <v>107</v>
      </c>
      <c r="L159" s="22">
        <f>SUMIFS(Account_Appended[Balance],Account_Appended[Customer_ID],Customer_Info_Appended[[#This Row],[Customer_ID]])</f>
        <v>19439821</v>
      </c>
      <c r="M159" t="str">
        <f>VLOOKUP(Customer_Info_Appended[[#This Row],[Balance Total]],balance_t[],3,1)</f>
        <v>High</v>
      </c>
      <c r="N159" t="str">
        <f>VLOOKUP(Customer_Info_Appended[[#This Row],[Age]],age_t[],3,1)</f>
        <v>Young</v>
      </c>
      <c r="O159" t="str">
        <f>Customer_Info_Appended[[#This Row],[Age Group]]&amp;"-"&amp;Customer_Info_Appended[[#This Row],[Balace Group]]</f>
        <v>Young-High</v>
      </c>
    </row>
    <row r="160" spans="2:15" x14ac:dyDescent="0.25">
      <c r="B160" t="s">
        <v>890</v>
      </c>
      <c r="C160" t="s">
        <v>891</v>
      </c>
      <c r="D160">
        <v>66</v>
      </c>
      <c r="E160" t="s">
        <v>110</v>
      </c>
      <c r="F160" t="s">
        <v>892</v>
      </c>
      <c r="G160" t="s">
        <v>207</v>
      </c>
      <c r="H160" t="s">
        <v>893</v>
      </c>
      <c r="I160" t="s">
        <v>894</v>
      </c>
      <c r="J160" s="20">
        <v>42160</v>
      </c>
      <c r="K160" t="s">
        <v>107</v>
      </c>
      <c r="L160" s="22">
        <f>SUMIFS(Account_Appended[Balance],Account_Appended[Customer_ID],Customer_Info_Appended[[#This Row],[Customer_ID]])</f>
        <v>87927029</v>
      </c>
      <c r="M160" t="str">
        <f>VLOOKUP(Customer_Info_Appended[[#This Row],[Balance Total]],balance_t[],3,1)</f>
        <v>High</v>
      </c>
      <c r="N160" t="str">
        <f>VLOOKUP(Customer_Info_Appended[[#This Row],[Age]],age_t[],3,1)</f>
        <v>Senior</v>
      </c>
      <c r="O160" t="str">
        <f>Customer_Info_Appended[[#This Row],[Age Group]]&amp;"-"&amp;Customer_Info_Appended[[#This Row],[Balace Group]]</f>
        <v>Senior-High</v>
      </c>
    </row>
    <row r="161" spans="2:15" x14ac:dyDescent="0.25">
      <c r="B161" t="s">
        <v>895</v>
      </c>
      <c r="C161" t="s">
        <v>896</v>
      </c>
      <c r="D161">
        <v>52</v>
      </c>
      <c r="E161" t="s">
        <v>110</v>
      </c>
      <c r="F161" t="s">
        <v>897</v>
      </c>
      <c r="G161" t="s">
        <v>112</v>
      </c>
      <c r="H161" t="s">
        <v>898</v>
      </c>
      <c r="I161" t="s">
        <v>899</v>
      </c>
      <c r="J161" s="20">
        <v>42161</v>
      </c>
      <c r="K161" t="s">
        <v>107</v>
      </c>
      <c r="L161" s="22">
        <f>SUMIFS(Account_Appended[Balance],Account_Appended[Customer_ID],Customer_Info_Appended[[#This Row],[Customer_ID]])</f>
        <v>68423347</v>
      </c>
      <c r="M161" t="str">
        <f>VLOOKUP(Customer_Info_Appended[[#This Row],[Balance Total]],balance_t[],3,1)</f>
        <v>High</v>
      </c>
      <c r="N161" t="str">
        <f>VLOOKUP(Customer_Info_Appended[[#This Row],[Age]],age_t[],3,1)</f>
        <v>Senior</v>
      </c>
      <c r="O161" t="str">
        <f>Customer_Info_Appended[[#This Row],[Age Group]]&amp;"-"&amp;Customer_Info_Appended[[#This Row],[Balace Group]]</f>
        <v>Senior-High</v>
      </c>
    </row>
    <row r="162" spans="2:15" x14ac:dyDescent="0.25">
      <c r="B162" t="s">
        <v>900</v>
      </c>
      <c r="C162" t="s">
        <v>901</v>
      </c>
      <c r="D162">
        <v>69</v>
      </c>
      <c r="E162" t="s">
        <v>110</v>
      </c>
      <c r="F162" t="s">
        <v>902</v>
      </c>
      <c r="G162" t="s">
        <v>112</v>
      </c>
      <c r="H162" t="s">
        <v>903</v>
      </c>
      <c r="I162" t="s">
        <v>904</v>
      </c>
      <c r="J162" s="20">
        <v>42162</v>
      </c>
      <c r="K162" t="s">
        <v>107</v>
      </c>
      <c r="L162" s="22">
        <f>SUMIFS(Account_Appended[Balance],Account_Appended[Customer_ID],Customer_Info_Appended[[#This Row],[Customer_ID]])</f>
        <v>28065074</v>
      </c>
      <c r="M162" t="str">
        <f>VLOOKUP(Customer_Info_Appended[[#This Row],[Balance Total]],balance_t[],3,1)</f>
        <v>High</v>
      </c>
      <c r="N162" t="str">
        <f>VLOOKUP(Customer_Info_Appended[[#This Row],[Age]],age_t[],3,1)</f>
        <v>Senior</v>
      </c>
      <c r="O162" t="str">
        <f>Customer_Info_Appended[[#This Row],[Age Group]]&amp;"-"&amp;Customer_Info_Appended[[#This Row],[Balace Group]]</f>
        <v>Senior-High</v>
      </c>
    </row>
    <row r="163" spans="2:15" x14ac:dyDescent="0.25">
      <c r="B163" t="s">
        <v>905</v>
      </c>
      <c r="C163" t="s">
        <v>906</v>
      </c>
      <c r="D163">
        <v>28</v>
      </c>
      <c r="E163" t="s">
        <v>110</v>
      </c>
      <c r="F163" t="s">
        <v>907</v>
      </c>
      <c r="G163" t="s">
        <v>124</v>
      </c>
      <c r="H163" t="s">
        <v>908</v>
      </c>
      <c r="I163" t="s">
        <v>909</v>
      </c>
      <c r="J163" s="20">
        <v>42163</v>
      </c>
      <c r="K163" t="s">
        <v>107</v>
      </c>
      <c r="L163" s="22">
        <f>SUMIFS(Account_Appended[Balance],Account_Appended[Customer_ID],Customer_Info_Appended[[#This Row],[Customer_ID]])</f>
        <v>34675901</v>
      </c>
      <c r="M163" t="str">
        <f>VLOOKUP(Customer_Info_Appended[[#This Row],[Balance Total]],balance_t[],3,1)</f>
        <v>High</v>
      </c>
      <c r="N163" t="str">
        <f>VLOOKUP(Customer_Info_Appended[[#This Row],[Age]],age_t[],3,1)</f>
        <v>Young</v>
      </c>
      <c r="O163" t="str">
        <f>Customer_Info_Appended[[#This Row],[Age Group]]&amp;"-"&amp;Customer_Info_Appended[[#This Row],[Balace Group]]</f>
        <v>Young-High</v>
      </c>
    </row>
    <row r="164" spans="2:15" x14ac:dyDescent="0.25">
      <c r="B164" t="s">
        <v>910</v>
      </c>
      <c r="C164" t="s">
        <v>911</v>
      </c>
      <c r="D164">
        <v>38</v>
      </c>
      <c r="E164" t="s">
        <v>134</v>
      </c>
      <c r="F164" t="s">
        <v>912</v>
      </c>
      <c r="G164" t="s">
        <v>112</v>
      </c>
      <c r="H164" t="s">
        <v>913</v>
      </c>
      <c r="I164" t="s">
        <v>914</v>
      </c>
      <c r="J164" s="20">
        <v>42164</v>
      </c>
      <c r="K164" t="s">
        <v>107</v>
      </c>
      <c r="L164" s="22">
        <f>SUMIFS(Account_Appended[Balance],Account_Appended[Customer_ID],Customer_Info_Appended[[#This Row],[Customer_ID]])</f>
        <v>73937189</v>
      </c>
      <c r="M164" t="str">
        <f>VLOOKUP(Customer_Info_Appended[[#This Row],[Balance Total]],balance_t[],3,1)</f>
        <v>High</v>
      </c>
      <c r="N164" t="str">
        <f>VLOOKUP(Customer_Info_Appended[[#This Row],[Age]],age_t[],3,1)</f>
        <v>Middle</v>
      </c>
      <c r="O164" t="str">
        <f>Customer_Info_Appended[[#This Row],[Age Group]]&amp;"-"&amp;Customer_Info_Appended[[#This Row],[Balace Group]]</f>
        <v>Middle-High</v>
      </c>
    </row>
    <row r="165" spans="2:15" x14ac:dyDescent="0.25">
      <c r="B165" t="s">
        <v>915</v>
      </c>
      <c r="C165" t="s">
        <v>916</v>
      </c>
      <c r="D165">
        <v>68</v>
      </c>
      <c r="E165" t="s">
        <v>110</v>
      </c>
      <c r="F165" t="s">
        <v>917</v>
      </c>
      <c r="G165" t="s">
        <v>124</v>
      </c>
      <c r="H165" t="s">
        <v>918</v>
      </c>
      <c r="I165" t="s">
        <v>919</v>
      </c>
      <c r="J165" s="20">
        <v>42165</v>
      </c>
      <c r="K165" t="s">
        <v>107</v>
      </c>
      <c r="L165" s="22">
        <f>SUMIFS(Account_Appended[Balance],Account_Appended[Customer_ID],Customer_Info_Appended[[#This Row],[Customer_ID]])</f>
        <v>59670203</v>
      </c>
      <c r="M165" t="str">
        <f>VLOOKUP(Customer_Info_Appended[[#This Row],[Balance Total]],balance_t[],3,1)</f>
        <v>High</v>
      </c>
      <c r="N165" t="str">
        <f>VLOOKUP(Customer_Info_Appended[[#This Row],[Age]],age_t[],3,1)</f>
        <v>Senior</v>
      </c>
      <c r="O165" t="str">
        <f>Customer_Info_Appended[[#This Row],[Age Group]]&amp;"-"&amp;Customer_Info_Appended[[#This Row],[Balace Group]]</f>
        <v>Senior-High</v>
      </c>
    </row>
    <row r="166" spans="2:15" x14ac:dyDescent="0.25">
      <c r="B166" t="s">
        <v>920</v>
      </c>
      <c r="C166" t="s">
        <v>921</v>
      </c>
      <c r="D166">
        <v>28</v>
      </c>
      <c r="E166" t="s">
        <v>134</v>
      </c>
      <c r="F166" t="s">
        <v>922</v>
      </c>
      <c r="G166" t="s">
        <v>124</v>
      </c>
      <c r="H166" t="s">
        <v>923</v>
      </c>
      <c r="I166" t="s">
        <v>924</v>
      </c>
      <c r="J166" s="20">
        <v>42166</v>
      </c>
      <c r="K166" t="s">
        <v>107</v>
      </c>
      <c r="L166" s="22">
        <f>SUMIFS(Account_Appended[Balance],Account_Appended[Customer_ID],Customer_Info_Appended[[#This Row],[Customer_ID]])</f>
        <v>84194009</v>
      </c>
      <c r="M166" t="str">
        <f>VLOOKUP(Customer_Info_Appended[[#This Row],[Balance Total]],balance_t[],3,1)</f>
        <v>High</v>
      </c>
      <c r="N166" t="str">
        <f>VLOOKUP(Customer_Info_Appended[[#This Row],[Age]],age_t[],3,1)</f>
        <v>Young</v>
      </c>
      <c r="O166" t="str">
        <f>Customer_Info_Appended[[#This Row],[Age Group]]&amp;"-"&amp;Customer_Info_Appended[[#This Row],[Balace Group]]</f>
        <v>Young-High</v>
      </c>
    </row>
    <row r="167" spans="2:15" x14ac:dyDescent="0.25">
      <c r="B167" t="s">
        <v>925</v>
      </c>
      <c r="C167" t="s">
        <v>926</v>
      </c>
      <c r="D167">
        <v>47</v>
      </c>
      <c r="E167" t="s">
        <v>110</v>
      </c>
      <c r="F167" t="s">
        <v>927</v>
      </c>
      <c r="G167" t="s">
        <v>141</v>
      </c>
      <c r="H167" t="s">
        <v>928</v>
      </c>
      <c r="I167" t="s">
        <v>929</v>
      </c>
      <c r="J167" s="20">
        <v>42167</v>
      </c>
      <c r="K167" t="s">
        <v>107</v>
      </c>
      <c r="L167" s="22">
        <f>SUMIFS(Account_Appended[Balance],Account_Appended[Customer_ID],Customer_Info_Appended[[#This Row],[Customer_ID]])</f>
        <v>66907530</v>
      </c>
      <c r="M167" t="str">
        <f>VLOOKUP(Customer_Info_Appended[[#This Row],[Balance Total]],balance_t[],3,1)</f>
        <v>High</v>
      </c>
      <c r="N167" t="str">
        <f>VLOOKUP(Customer_Info_Appended[[#This Row],[Age]],age_t[],3,1)</f>
        <v>Middle</v>
      </c>
      <c r="O167" t="str">
        <f>Customer_Info_Appended[[#This Row],[Age Group]]&amp;"-"&amp;Customer_Info_Appended[[#This Row],[Balace Group]]</f>
        <v>Middle-High</v>
      </c>
    </row>
    <row r="168" spans="2:15" x14ac:dyDescent="0.25">
      <c r="B168" t="s">
        <v>930</v>
      </c>
      <c r="C168" t="s">
        <v>931</v>
      </c>
      <c r="D168">
        <v>65</v>
      </c>
      <c r="E168" t="s">
        <v>134</v>
      </c>
      <c r="F168" t="s">
        <v>932</v>
      </c>
      <c r="G168" t="s">
        <v>207</v>
      </c>
      <c r="H168" t="s">
        <v>933</v>
      </c>
      <c r="I168" t="s">
        <v>934</v>
      </c>
      <c r="J168" s="20">
        <v>42168</v>
      </c>
      <c r="K168" t="s">
        <v>107</v>
      </c>
      <c r="L168" s="22">
        <f>SUMIFS(Account_Appended[Balance],Account_Appended[Customer_ID],Customer_Info_Appended[[#This Row],[Customer_ID]])</f>
        <v>36906847</v>
      </c>
      <c r="M168" t="str">
        <f>VLOOKUP(Customer_Info_Appended[[#This Row],[Balance Total]],balance_t[],3,1)</f>
        <v>High</v>
      </c>
      <c r="N168" t="str">
        <f>VLOOKUP(Customer_Info_Appended[[#This Row],[Age]],age_t[],3,1)</f>
        <v>Senior</v>
      </c>
      <c r="O168" t="str">
        <f>Customer_Info_Appended[[#This Row],[Age Group]]&amp;"-"&amp;Customer_Info_Appended[[#This Row],[Balace Group]]</f>
        <v>Senior-High</v>
      </c>
    </row>
    <row r="169" spans="2:15" x14ac:dyDescent="0.25">
      <c r="B169" t="s">
        <v>935</v>
      </c>
      <c r="C169" t="s">
        <v>936</v>
      </c>
      <c r="D169">
        <v>52</v>
      </c>
      <c r="E169" t="s">
        <v>134</v>
      </c>
      <c r="F169" t="s">
        <v>937</v>
      </c>
      <c r="G169" t="s">
        <v>207</v>
      </c>
      <c r="H169" t="s">
        <v>938</v>
      </c>
      <c r="I169" t="s">
        <v>939</v>
      </c>
      <c r="J169" s="20">
        <v>42169</v>
      </c>
      <c r="K169" t="s">
        <v>107</v>
      </c>
      <c r="L169" s="22">
        <f>SUMIFS(Account_Appended[Balance],Account_Appended[Customer_ID],Customer_Info_Appended[[#This Row],[Customer_ID]])</f>
        <v>51712433</v>
      </c>
      <c r="M169" t="str">
        <f>VLOOKUP(Customer_Info_Appended[[#This Row],[Balance Total]],balance_t[],3,1)</f>
        <v>High</v>
      </c>
      <c r="N169" t="str">
        <f>VLOOKUP(Customer_Info_Appended[[#This Row],[Age]],age_t[],3,1)</f>
        <v>Senior</v>
      </c>
      <c r="O169" t="str">
        <f>Customer_Info_Appended[[#This Row],[Age Group]]&amp;"-"&amp;Customer_Info_Appended[[#This Row],[Balace Group]]</f>
        <v>Senior-High</v>
      </c>
    </row>
    <row r="170" spans="2:15" x14ac:dyDescent="0.25">
      <c r="B170" t="s">
        <v>940</v>
      </c>
      <c r="C170" t="s">
        <v>941</v>
      </c>
      <c r="D170">
        <v>39</v>
      </c>
      <c r="E170" t="s">
        <v>110</v>
      </c>
      <c r="F170" t="s">
        <v>942</v>
      </c>
      <c r="G170" t="s">
        <v>207</v>
      </c>
      <c r="H170" t="s">
        <v>943</v>
      </c>
      <c r="I170" t="s">
        <v>944</v>
      </c>
      <c r="J170" s="20">
        <v>42170</v>
      </c>
      <c r="K170" t="s">
        <v>107</v>
      </c>
      <c r="L170" s="22">
        <f>SUMIFS(Account_Appended[Balance],Account_Appended[Customer_ID],Customer_Info_Appended[[#This Row],[Customer_ID]])</f>
        <v>48787387</v>
      </c>
      <c r="M170" t="str">
        <f>VLOOKUP(Customer_Info_Appended[[#This Row],[Balance Total]],balance_t[],3,1)</f>
        <v>High</v>
      </c>
      <c r="N170" t="str">
        <f>VLOOKUP(Customer_Info_Appended[[#This Row],[Age]],age_t[],3,1)</f>
        <v>Middle</v>
      </c>
      <c r="O170" t="str">
        <f>Customer_Info_Appended[[#This Row],[Age Group]]&amp;"-"&amp;Customer_Info_Appended[[#This Row],[Balace Group]]</f>
        <v>Middle-High</v>
      </c>
    </row>
    <row r="171" spans="2:15" x14ac:dyDescent="0.25">
      <c r="B171" t="s">
        <v>945</v>
      </c>
      <c r="C171" t="s">
        <v>946</v>
      </c>
      <c r="D171">
        <v>55</v>
      </c>
      <c r="E171" t="s">
        <v>110</v>
      </c>
      <c r="F171" t="s">
        <v>947</v>
      </c>
      <c r="G171" t="s">
        <v>141</v>
      </c>
      <c r="H171" t="s">
        <v>948</v>
      </c>
      <c r="I171" t="s">
        <v>949</v>
      </c>
      <c r="J171" s="20">
        <v>42171</v>
      </c>
      <c r="K171" t="s">
        <v>107</v>
      </c>
      <c r="L171" s="22">
        <f>SUMIFS(Account_Appended[Balance],Account_Appended[Customer_ID],Customer_Info_Appended[[#This Row],[Customer_ID]])</f>
        <v>52026969</v>
      </c>
      <c r="M171" t="str">
        <f>VLOOKUP(Customer_Info_Appended[[#This Row],[Balance Total]],balance_t[],3,1)</f>
        <v>High</v>
      </c>
      <c r="N171" t="str">
        <f>VLOOKUP(Customer_Info_Appended[[#This Row],[Age]],age_t[],3,1)</f>
        <v>Senior</v>
      </c>
      <c r="O171" t="str">
        <f>Customer_Info_Appended[[#This Row],[Age Group]]&amp;"-"&amp;Customer_Info_Appended[[#This Row],[Balace Group]]</f>
        <v>Senior-High</v>
      </c>
    </row>
    <row r="172" spans="2:15" x14ac:dyDescent="0.25">
      <c r="B172" t="s">
        <v>950</v>
      </c>
      <c r="C172" t="s">
        <v>951</v>
      </c>
      <c r="D172">
        <v>48</v>
      </c>
      <c r="E172" t="s">
        <v>110</v>
      </c>
      <c r="F172" t="s">
        <v>952</v>
      </c>
      <c r="G172" t="s">
        <v>124</v>
      </c>
      <c r="H172" t="s">
        <v>953</v>
      </c>
      <c r="I172" t="s">
        <v>954</v>
      </c>
      <c r="J172" s="20">
        <v>42172</v>
      </c>
      <c r="K172" t="s">
        <v>107</v>
      </c>
      <c r="L172" s="22">
        <f>SUMIFS(Account_Appended[Balance],Account_Appended[Customer_ID],Customer_Info_Appended[[#This Row],[Customer_ID]])</f>
        <v>34120414</v>
      </c>
      <c r="M172" t="str">
        <f>VLOOKUP(Customer_Info_Appended[[#This Row],[Balance Total]],balance_t[],3,1)</f>
        <v>High</v>
      </c>
      <c r="N172" t="str">
        <f>VLOOKUP(Customer_Info_Appended[[#This Row],[Age]],age_t[],3,1)</f>
        <v>Middle</v>
      </c>
      <c r="O172" t="str">
        <f>Customer_Info_Appended[[#This Row],[Age Group]]&amp;"-"&amp;Customer_Info_Appended[[#This Row],[Balace Group]]</f>
        <v>Middle-High</v>
      </c>
    </row>
    <row r="173" spans="2:15" x14ac:dyDescent="0.25">
      <c r="B173" t="s">
        <v>955</v>
      </c>
      <c r="C173" t="s">
        <v>956</v>
      </c>
      <c r="D173">
        <v>31</v>
      </c>
      <c r="E173" t="s">
        <v>134</v>
      </c>
      <c r="F173" t="s">
        <v>957</v>
      </c>
      <c r="G173" t="s">
        <v>124</v>
      </c>
      <c r="H173" t="s">
        <v>958</v>
      </c>
      <c r="I173" t="s">
        <v>959</v>
      </c>
      <c r="J173" s="20">
        <v>42173</v>
      </c>
      <c r="K173" t="s">
        <v>107</v>
      </c>
      <c r="L173" s="22">
        <f>SUMIFS(Account_Appended[Balance],Account_Appended[Customer_ID],Customer_Info_Appended[[#This Row],[Customer_ID]])</f>
        <v>33927578</v>
      </c>
      <c r="M173" t="str">
        <f>VLOOKUP(Customer_Info_Appended[[#This Row],[Balance Total]],balance_t[],3,1)</f>
        <v>High</v>
      </c>
      <c r="N173" t="str">
        <f>VLOOKUP(Customer_Info_Appended[[#This Row],[Age]],age_t[],3,1)</f>
        <v>Middle</v>
      </c>
      <c r="O173" t="str">
        <f>Customer_Info_Appended[[#This Row],[Age Group]]&amp;"-"&amp;Customer_Info_Appended[[#This Row],[Balace Group]]</f>
        <v>Middle-High</v>
      </c>
    </row>
    <row r="174" spans="2:15" x14ac:dyDescent="0.25">
      <c r="B174" t="s">
        <v>960</v>
      </c>
      <c r="C174" t="s">
        <v>961</v>
      </c>
      <c r="D174">
        <v>41</v>
      </c>
      <c r="E174" t="s">
        <v>110</v>
      </c>
      <c r="F174" t="s">
        <v>962</v>
      </c>
      <c r="G174" t="s">
        <v>112</v>
      </c>
      <c r="H174" t="s">
        <v>963</v>
      </c>
      <c r="I174" t="s">
        <v>964</v>
      </c>
      <c r="J174" s="20">
        <v>42174</v>
      </c>
      <c r="K174" t="s">
        <v>107</v>
      </c>
      <c r="L174" s="22">
        <f>SUMIFS(Account_Appended[Balance],Account_Appended[Customer_ID],Customer_Info_Appended[[#This Row],[Customer_ID]])</f>
        <v>19560753</v>
      </c>
      <c r="M174" t="str">
        <f>VLOOKUP(Customer_Info_Appended[[#This Row],[Balance Total]],balance_t[],3,1)</f>
        <v>High</v>
      </c>
      <c r="N174" t="str">
        <f>VLOOKUP(Customer_Info_Appended[[#This Row],[Age]],age_t[],3,1)</f>
        <v>Middle</v>
      </c>
      <c r="O174" t="str">
        <f>Customer_Info_Appended[[#This Row],[Age Group]]&amp;"-"&amp;Customer_Info_Appended[[#This Row],[Balace Group]]</f>
        <v>Middle-High</v>
      </c>
    </row>
    <row r="175" spans="2:15" x14ac:dyDescent="0.25">
      <c r="B175" t="s">
        <v>965</v>
      </c>
      <c r="C175" t="s">
        <v>966</v>
      </c>
      <c r="D175">
        <v>67</v>
      </c>
      <c r="E175" t="s">
        <v>110</v>
      </c>
      <c r="F175" t="s">
        <v>967</v>
      </c>
      <c r="G175" t="s">
        <v>141</v>
      </c>
      <c r="H175" t="s">
        <v>968</v>
      </c>
      <c r="I175" t="s">
        <v>969</v>
      </c>
      <c r="J175" s="20">
        <v>42175</v>
      </c>
      <c r="K175" t="s">
        <v>107</v>
      </c>
      <c r="L175" s="22">
        <f>SUMIFS(Account_Appended[Balance],Account_Appended[Customer_ID],Customer_Info_Appended[[#This Row],[Customer_ID]])</f>
        <v>7488947</v>
      </c>
      <c r="M175" t="str">
        <f>VLOOKUP(Customer_Info_Appended[[#This Row],[Balance Total]],balance_t[],3,1)</f>
        <v>Medium</v>
      </c>
      <c r="N175" t="str">
        <f>VLOOKUP(Customer_Info_Appended[[#This Row],[Age]],age_t[],3,1)</f>
        <v>Senior</v>
      </c>
      <c r="O175" t="str">
        <f>Customer_Info_Appended[[#This Row],[Age Group]]&amp;"-"&amp;Customer_Info_Appended[[#This Row],[Balace Group]]</f>
        <v>Senior-Medium</v>
      </c>
    </row>
    <row r="176" spans="2:15" x14ac:dyDescent="0.25">
      <c r="B176" t="s">
        <v>970</v>
      </c>
      <c r="C176" t="s">
        <v>971</v>
      </c>
      <c r="D176">
        <v>66</v>
      </c>
      <c r="E176" t="s">
        <v>134</v>
      </c>
      <c r="F176" t="s">
        <v>972</v>
      </c>
      <c r="G176" t="s">
        <v>112</v>
      </c>
      <c r="H176" t="s">
        <v>973</v>
      </c>
      <c r="I176" t="s">
        <v>974</v>
      </c>
      <c r="J176" s="20">
        <v>42176</v>
      </c>
      <c r="K176" t="s">
        <v>107</v>
      </c>
      <c r="L176" s="22">
        <f>SUMIFS(Account_Appended[Balance],Account_Appended[Customer_ID],Customer_Info_Appended[[#This Row],[Customer_ID]])</f>
        <v>57299423</v>
      </c>
      <c r="M176" t="str">
        <f>VLOOKUP(Customer_Info_Appended[[#This Row],[Balance Total]],balance_t[],3,1)</f>
        <v>High</v>
      </c>
      <c r="N176" t="str">
        <f>VLOOKUP(Customer_Info_Appended[[#This Row],[Age]],age_t[],3,1)</f>
        <v>Senior</v>
      </c>
      <c r="O176" t="str">
        <f>Customer_Info_Appended[[#This Row],[Age Group]]&amp;"-"&amp;Customer_Info_Appended[[#This Row],[Balace Group]]</f>
        <v>Senior-High</v>
      </c>
    </row>
    <row r="177" spans="2:15" x14ac:dyDescent="0.25">
      <c r="B177" t="s">
        <v>975</v>
      </c>
      <c r="C177" t="s">
        <v>976</v>
      </c>
      <c r="D177">
        <v>49</v>
      </c>
      <c r="E177" t="s">
        <v>110</v>
      </c>
      <c r="F177" t="s">
        <v>977</v>
      </c>
      <c r="G177" t="s">
        <v>141</v>
      </c>
      <c r="H177" t="s">
        <v>978</v>
      </c>
      <c r="I177" t="s">
        <v>979</v>
      </c>
      <c r="J177" s="20">
        <v>42177</v>
      </c>
      <c r="K177" t="s">
        <v>107</v>
      </c>
      <c r="L177" s="22">
        <f>SUMIFS(Account_Appended[Balance],Account_Appended[Customer_ID],Customer_Info_Appended[[#This Row],[Customer_ID]])</f>
        <v>89986165</v>
      </c>
      <c r="M177" t="str">
        <f>VLOOKUP(Customer_Info_Appended[[#This Row],[Balance Total]],balance_t[],3,1)</f>
        <v>High</v>
      </c>
      <c r="N177" t="str">
        <f>VLOOKUP(Customer_Info_Appended[[#This Row],[Age]],age_t[],3,1)</f>
        <v>Middle</v>
      </c>
      <c r="O177" t="str">
        <f>Customer_Info_Appended[[#This Row],[Age Group]]&amp;"-"&amp;Customer_Info_Appended[[#This Row],[Balace Group]]</f>
        <v>Middle-High</v>
      </c>
    </row>
    <row r="178" spans="2:15" x14ac:dyDescent="0.25">
      <c r="B178" t="s">
        <v>980</v>
      </c>
      <c r="C178" t="s">
        <v>981</v>
      </c>
      <c r="D178">
        <v>53</v>
      </c>
      <c r="E178" t="s">
        <v>134</v>
      </c>
      <c r="F178" t="s">
        <v>982</v>
      </c>
      <c r="G178" t="s">
        <v>112</v>
      </c>
      <c r="H178" t="s">
        <v>983</v>
      </c>
      <c r="I178" t="s">
        <v>984</v>
      </c>
      <c r="J178" s="20">
        <v>42178</v>
      </c>
      <c r="K178" t="s">
        <v>107</v>
      </c>
      <c r="L178" s="22">
        <f>SUMIFS(Account_Appended[Balance],Account_Appended[Customer_ID],Customer_Info_Appended[[#This Row],[Customer_ID]])</f>
        <v>37245834</v>
      </c>
      <c r="M178" t="str">
        <f>VLOOKUP(Customer_Info_Appended[[#This Row],[Balance Total]],balance_t[],3,1)</f>
        <v>High</v>
      </c>
      <c r="N178" t="str">
        <f>VLOOKUP(Customer_Info_Appended[[#This Row],[Age]],age_t[],3,1)</f>
        <v>Senior</v>
      </c>
      <c r="O178" t="str">
        <f>Customer_Info_Appended[[#This Row],[Age Group]]&amp;"-"&amp;Customer_Info_Appended[[#This Row],[Balace Group]]</f>
        <v>Senior-High</v>
      </c>
    </row>
    <row r="179" spans="2:15" x14ac:dyDescent="0.25">
      <c r="B179" t="s">
        <v>985</v>
      </c>
      <c r="C179" t="s">
        <v>986</v>
      </c>
      <c r="D179">
        <v>49</v>
      </c>
      <c r="E179" t="s">
        <v>110</v>
      </c>
      <c r="F179" t="s">
        <v>987</v>
      </c>
      <c r="G179" t="s">
        <v>118</v>
      </c>
      <c r="H179" t="s">
        <v>988</v>
      </c>
      <c r="I179" t="s">
        <v>989</v>
      </c>
      <c r="J179" s="20">
        <v>42179</v>
      </c>
      <c r="K179" t="s">
        <v>107</v>
      </c>
      <c r="L179" s="22">
        <f>SUMIFS(Account_Appended[Balance],Account_Appended[Customer_ID],Customer_Info_Appended[[#This Row],[Customer_ID]])</f>
        <v>52731156</v>
      </c>
      <c r="M179" t="str">
        <f>VLOOKUP(Customer_Info_Appended[[#This Row],[Balance Total]],balance_t[],3,1)</f>
        <v>High</v>
      </c>
      <c r="N179" t="str">
        <f>VLOOKUP(Customer_Info_Appended[[#This Row],[Age]],age_t[],3,1)</f>
        <v>Middle</v>
      </c>
      <c r="O179" t="str">
        <f>Customer_Info_Appended[[#This Row],[Age Group]]&amp;"-"&amp;Customer_Info_Appended[[#This Row],[Balace Group]]</f>
        <v>Middle-High</v>
      </c>
    </row>
    <row r="180" spans="2:15" x14ac:dyDescent="0.25">
      <c r="B180" t="s">
        <v>990</v>
      </c>
      <c r="C180" t="s">
        <v>991</v>
      </c>
      <c r="D180">
        <v>32</v>
      </c>
      <c r="E180" t="s">
        <v>134</v>
      </c>
      <c r="F180" t="s">
        <v>992</v>
      </c>
      <c r="G180" t="s">
        <v>207</v>
      </c>
      <c r="H180" t="s">
        <v>993</v>
      </c>
      <c r="I180" t="s">
        <v>994</v>
      </c>
      <c r="J180" s="20">
        <v>42180</v>
      </c>
      <c r="K180" t="s">
        <v>107</v>
      </c>
      <c r="L180" s="22">
        <f>SUMIFS(Account_Appended[Balance],Account_Appended[Customer_ID],Customer_Info_Appended[[#This Row],[Customer_ID]])</f>
        <v>11174355</v>
      </c>
      <c r="M180" t="str">
        <f>VLOOKUP(Customer_Info_Appended[[#This Row],[Balance Total]],balance_t[],3,1)</f>
        <v>Medium</v>
      </c>
      <c r="N180" t="str">
        <f>VLOOKUP(Customer_Info_Appended[[#This Row],[Age]],age_t[],3,1)</f>
        <v>Middle</v>
      </c>
      <c r="O180" t="str">
        <f>Customer_Info_Appended[[#This Row],[Age Group]]&amp;"-"&amp;Customer_Info_Appended[[#This Row],[Balace Group]]</f>
        <v>Middle-Medium</v>
      </c>
    </row>
    <row r="181" spans="2:15" x14ac:dyDescent="0.25">
      <c r="B181" t="s">
        <v>995</v>
      </c>
      <c r="C181" t="s">
        <v>996</v>
      </c>
      <c r="D181">
        <v>60</v>
      </c>
      <c r="E181" t="s">
        <v>134</v>
      </c>
      <c r="F181" t="s">
        <v>997</v>
      </c>
      <c r="G181" t="s">
        <v>207</v>
      </c>
      <c r="H181" t="s">
        <v>998</v>
      </c>
      <c r="I181" t="s">
        <v>999</v>
      </c>
      <c r="J181" s="20">
        <v>42181</v>
      </c>
      <c r="K181" t="s">
        <v>107</v>
      </c>
      <c r="L181" s="22">
        <f>SUMIFS(Account_Appended[Balance],Account_Appended[Customer_ID],Customer_Info_Appended[[#This Row],[Customer_ID]])</f>
        <v>40503268</v>
      </c>
      <c r="M181" t="str">
        <f>VLOOKUP(Customer_Info_Appended[[#This Row],[Balance Total]],balance_t[],3,1)</f>
        <v>High</v>
      </c>
      <c r="N181" t="str">
        <f>VLOOKUP(Customer_Info_Appended[[#This Row],[Age]],age_t[],3,1)</f>
        <v>Senior</v>
      </c>
      <c r="O181" t="str">
        <f>Customer_Info_Appended[[#This Row],[Age Group]]&amp;"-"&amp;Customer_Info_Appended[[#This Row],[Balace Group]]</f>
        <v>Senior-High</v>
      </c>
    </row>
    <row r="182" spans="2:15" x14ac:dyDescent="0.25">
      <c r="B182" t="s">
        <v>1000</v>
      </c>
      <c r="C182" t="s">
        <v>1001</v>
      </c>
      <c r="D182">
        <v>52</v>
      </c>
      <c r="E182" t="s">
        <v>110</v>
      </c>
      <c r="F182" t="s">
        <v>1002</v>
      </c>
      <c r="G182" t="s">
        <v>124</v>
      </c>
      <c r="H182" t="s">
        <v>1003</v>
      </c>
      <c r="I182" t="s">
        <v>1004</v>
      </c>
      <c r="J182" s="20">
        <v>42182</v>
      </c>
      <c r="K182" t="s">
        <v>107</v>
      </c>
      <c r="L182" s="22">
        <f>SUMIFS(Account_Appended[Balance],Account_Appended[Customer_ID],Customer_Info_Appended[[#This Row],[Customer_ID]])</f>
        <v>45922530</v>
      </c>
      <c r="M182" t="str">
        <f>VLOOKUP(Customer_Info_Appended[[#This Row],[Balance Total]],balance_t[],3,1)</f>
        <v>High</v>
      </c>
      <c r="N182" t="str">
        <f>VLOOKUP(Customer_Info_Appended[[#This Row],[Age]],age_t[],3,1)</f>
        <v>Senior</v>
      </c>
      <c r="O182" t="str">
        <f>Customer_Info_Appended[[#This Row],[Age Group]]&amp;"-"&amp;Customer_Info_Appended[[#This Row],[Balace Group]]</f>
        <v>Senior-High</v>
      </c>
    </row>
    <row r="183" spans="2:15" x14ac:dyDescent="0.25">
      <c r="B183" t="s">
        <v>1005</v>
      </c>
      <c r="C183" t="s">
        <v>1006</v>
      </c>
      <c r="D183">
        <v>20</v>
      </c>
      <c r="E183" t="s">
        <v>134</v>
      </c>
      <c r="F183" t="s">
        <v>1007</v>
      </c>
      <c r="G183" t="s">
        <v>118</v>
      </c>
      <c r="H183" t="s">
        <v>1008</v>
      </c>
      <c r="I183" t="s">
        <v>1009</v>
      </c>
      <c r="J183" s="20">
        <v>42183</v>
      </c>
      <c r="K183" t="s">
        <v>107</v>
      </c>
      <c r="L183" s="22">
        <f>SUMIFS(Account_Appended[Balance],Account_Appended[Customer_ID],Customer_Info_Appended[[#This Row],[Customer_ID]])</f>
        <v>49475565</v>
      </c>
      <c r="M183" t="str">
        <f>VLOOKUP(Customer_Info_Appended[[#This Row],[Balance Total]],balance_t[],3,1)</f>
        <v>High</v>
      </c>
      <c r="N183" t="str">
        <f>VLOOKUP(Customer_Info_Appended[[#This Row],[Age]],age_t[],3,1)</f>
        <v>Young</v>
      </c>
      <c r="O183" t="str">
        <f>Customer_Info_Appended[[#This Row],[Age Group]]&amp;"-"&amp;Customer_Info_Appended[[#This Row],[Balace Group]]</f>
        <v>Young-High</v>
      </c>
    </row>
    <row r="184" spans="2:15" x14ac:dyDescent="0.25">
      <c r="B184" t="s">
        <v>1010</v>
      </c>
      <c r="C184" t="s">
        <v>1011</v>
      </c>
      <c r="D184">
        <v>33</v>
      </c>
      <c r="E184" t="s">
        <v>110</v>
      </c>
      <c r="F184" t="s">
        <v>1012</v>
      </c>
      <c r="G184" t="s">
        <v>207</v>
      </c>
      <c r="H184" t="s">
        <v>1013</v>
      </c>
      <c r="I184" t="s">
        <v>1014</v>
      </c>
      <c r="J184" s="20">
        <v>42184</v>
      </c>
      <c r="K184" t="s">
        <v>107</v>
      </c>
      <c r="L184" s="22">
        <f>SUMIFS(Account_Appended[Balance],Account_Appended[Customer_ID],Customer_Info_Appended[[#This Row],[Customer_ID]])</f>
        <v>37973885</v>
      </c>
      <c r="M184" t="str">
        <f>VLOOKUP(Customer_Info_Appended[[#This Row],[Balance Total]],balance_t[],3,1)</f>
        <v>High</v>
      </c>
      <c r="N184" t="str">
        <f>VLOOKUP(Customer_Info_Appended[[#This Row],[Age]],age_t[],3,1)</f>
        <v>Middle</v>
      </c>
      <c r="O184" t="str">
        <f>Customer_Info_Appended[[#This Row],[Age Group]]&amp;"-"&amp;Customer_Info_Appended[[#This Row],[Balace Group]]</f>
        <v>Middle-High</v>
      </c>
    </row>
    <row r="185" spans="2:15" x14ac:dyDescent="0.25">
      <c r="B185" t="s">
        <v>1015</v>
      </c>
      <c r="C185" t="s">
        <v>1016</v>
      </c>
      <c r="D185">
        <v>22</v>
      </c>
      <c r="E185" t="s">
        <v>110</v>
      </c>
      <c r="F185" t="s">
        <v>1017</v>
      </c>
      <c r="G185" t="s">
        <v>124</v>
      </c>
      <c r="H185" t="s">
        <v>1018</v>
      </c>
      <c r="I185" t="s">
        <v>1019</v>
      </c>
      <c r="J185" s="20">
        <v>42185</v>
      </c>
      <c r="K185" t="s">
        <v>107</v>
      </c>
      <c r="L185" s="22">
        <f>SUMIFS(Account_Appended[Balance],Account_Appended[Customer_ID],Customer_Info_Appended[[#This Row],[Customer_ID]])</f>
        <v>21825224</v>
      </c>
      <c r="M185" t="str">
        <f>VLOOKUP(Customer_Info_Appended[[#This Row],[Balance Total]],balance_t[],3,1)</f>
        <v>High</v>
      </c>
      <c r="N185" t="str">
        <f>VLOOKUP(Customer_Info_Appended[[#This Row],[Age]],age_t[],3,1)</f>
        <v>Young</v>
      </c>
      <c r="O185" t="str">
        <f>Customer_Info_Appended[[#This Row],[Age Group]]&amp;"-"&amp;Customer_Info_Appended[[#This Row],[Balace Group]]</f>
        <v>Young-High</v>
      </c>
    </row>
    <row r="186" spans="2:15" x14ac:dyDescent="0.25">
      <c r="B186" t="s">
        <v>1020</v>
      </c>
      <c r="C186" t="s">
        <v>1021</v>
      </c>
      <c r="D186">
        <v>38</v>
      </c>
      <c r="E186" t="s">
        <v>134</v>
      </c>
      <c r="F186" t="s">
        <v>1022</v>
      </c>
      <c r="G186" t="s">
        <v>118</v>
      </c>
      <c r="H186" t="s">
        <v>1023</v>
      </c>
      <c r="I186" t="s">
        <v>1024</v>
      </c>
      <c r="J186" s="20">
        <v>42186</v>
      </c>
      <c r="K186" t="s">
        <v>107</v>
      </c>
      <c r="L186" s="22">
        <f>SUMIFS(Account_Appended[Balance],Account_Appended[Customer_ID],Customer_Info_Appended[[#This Row],[Customer_ID]])</f>
        <v>23916152</v>
      </c>
      <c r="M186" t="str">
        <f>VLOOKUP(Customer_Info_Appended[[#This Row],[Balance Total]],balance_t[],3,1)</f>
        <v>High</v>
      </c>
      <c r="N186" t="str">
        <f>VLOOKUP(Customer_Info_Appended[[#This Row],[Age]],age_t[],3,1)</f>
        <v>Middle</v>
      </c>
      <c r="O186" t="str">
        <f>Customer_Info_Appended[[#This Row],[Age Group]]&amp;"-"&amp;Customer_Info_Appended[[#This Row],[Balace Group]]</f>
        <v>Middle-High</v>
      </c>
    </row>
    <row r="187" spans="2:15" x14ac:dyDescent="0.25">
      <c r="B187" t="s">
        <v>1025</v>
      </c>
      <c r="C187" t="s">
        <v>1026</v>
      </c>
      <c r="D187">
        <v>27</v>
      </c>
      <c r="E187" t="s">
        <v>110</v>
      </c>
      <c r="F187" t="s">
        <v>1027</v>
      </c>
      <c r="G187" t="s">
        <v>207</v>
      </c>
      <c r="H187" t="s">
        <v>1028</v>
      </c>
      <c r="I187" t="s">
        <v>1029</v>
      </c>
      <c r="J187" s="20">
        <v>42187</v>
      </c>
      <c r="K187" t="s">
        <v>107</v>
      </c>
      <c r="L187" s="22">
        <f>SUMIFS(Account_Appended[Balance],Account_Appended[Customer_ID],Customer_Info_Appended[[#This Row],[Customer_ID]])</f>
        <v>46480968</v>
      </c>
      <c r="M187" t="str">
        <f>VLOOKUP(Customer_Info_Appended[[#This Row],[Balance Total]],balance_t[],3,1)</f>
        <v>High</v>
      </c>
      <c r="N187" t="str">
        <f>VLOOKUP(Customer_Info_Appended[[#This Row],[Age]],age_t[],3,1)</f>
        <v>Young</v>
      </c>
      <c r="O187" t="str">
        <f>Customer_Info_Appended[[#This Row],[Age Group]]&amp;"-"&amp;Customer_Info_Appended[[#This Row],[Balace Group]]</f>
        <v>Young-High</v>
      </c>
    </row>
    <row r="188" spans="2:15" x14ac:dyDescent="0.25">
      <c r="B188" t="s">
        <v>1030</v>
      </c>
      <c r="C188" t="s">
        <v>1031</v>
      </c>
      <c r="D188">
        <v>36</v>
      </c>
      <c r="E188" t="s">
        <v>134</v>
      </c>
      <c r="F188" t="s">
        <v>1032</v>
      </c>
      <c r="G188" t="s">
        <v>112</v>
      </c>
      <c r="H188" t="s">
        <v>1033</v>
      </c>
      <c r="I188" t="s">
        <v>1034</v>
      </c>
      <c r="J188" s="20">
        <v>42188</v>
      </c>
      <c r="K188" t="s">
        <v>107</v>
      </c>
      <c r="L188" s="22">
        <f>SUMIFS(Account_Appended[Balance],Account_Appended[Customer_ID],Customer_Info_Appended[[#This Row],[Customer_ID]])</f>
        <v>49726984</v>
      </c>
      <c r="M188" t="str">
        <f>VLOOKUP(Customer_Info_Appended[[#This Row],[Balance Total]],balance_t[],3,1)</f>
        <v>High</v>
      </c>
      <c r="N188" t="str">
        <f>VLOOKUP(Customer_Info_Appended[[#This Row],[Age]],age_t[],3,1)</f>
        <v>Middle</v>
      </c>
      <c r="O188" t="str">
        <f>Customer_Info_Appended[[#This Row],[Age Group]]&amp;"-"&amp;Customer_Info_Appended[[#This Row],[Balace Group]]</f>
        <v>Middle-High</v>
      </c>
    </row>
    <row r="189" spans="2:15" x14ac:dyDescent="0.25">
      <c r="B189" t="s">
        <v>1035</v>
      </c>
      <c r="C189" t="s">
        <v>1036</v>
      </c>
      <c r="D189">
        <v>42</v>
      </c>
      <c r="E189" t="s">
        <v>134</v>
      </c>
      <c r="F189" t="s">
        <v>1037</v>
      </c>
      <c r="G189" t="s">
        <v>141</v>
      </c>
      <c r="H189" t="s">
        <v>1038</v>
      </c>
      <c r="I189" t="s">
        <v>1039</v>
      </c>
      <c r="J189" s="20">
        <v>42189</v>
      </c>
      <c r="K189" t="s">
        <v>107</v>
      </c>
      <c r="L189" s="22">
        <f>SUMIFS(Account_Appended[Balance],Account_Appended[Customer_ID],Customer_Info_Appended[[#This Row],[Customer_ID]])</f>
        <v>9905436</v>
      </c>
      <c r="M189" t="str">
        <f>VLOOKUP(Customer_Info_Appended[[#This Row],[Balance Total]],balance_t[],3,1)</f>
        <v>Medium</v>
      </c>
      <c r="N189" t="str">
        <f>VLOOKUP(Customer_Info_Appended[[#This Row],[Age]],age_t[],3,1)</f>
        <v>Middle</v>
      </c>
      <c r="O189" t="str">
        <f>Customer_Info_Appended[[#This Row],[Age Group]]&amp;"-"&amp;Customer_Info_Appended[[#This Row],[Balace Group]]</f>
        <v>Middle-Medium</v>
      </c>
    </row>
    <row r="190" spans="2:15" x14ac:dyDescent="0.25">
      <c r="B190" t="s">
        <v>1040</v>
      </c>
      <c r="C190" t="s">
        <v>1041</v>
      </c>
      <c r="D190">
        <v>21</v>
      </c>
      <c r="E190" t="s">
        <v>134</v>
      </c>
      <c r="F190" t="s">
        <v>1042</v>
      </c>
      <c r="G190" t="s">
        <v>118</v>
      </c>
      <c r="H190" t="s">
        <v>1043</v>
      </c>
      <c r="I190" t="s">
        <v>1044</v>
      </c>
      <c r="J190" s="20">
        <v>42190</v>
      </c>
      <c r="K190" t="s">
        <v>107</v>
      </c>
      <c r="L190" s="22">
        <f>SUMIFS(Account_Appended[Balance],Account_Appended[Customer_ID],Customer_Info_Appended[[#This Row],[Customer_ID]])</f>
        <v>7304776</v>
      </c>
      <c r="M190" t="str">
        <f>VLOOKUP(Customer_Info_Appended[[#This Row],[Balance Total]],balance_t[],3,1)</f>
        <v>Medium</v>
      </c>
      <c r="N190" t="str">
        <f>VLOOKUP(Customer_Info_Appended[[#This Row],[Age]],age_t[],3,1)</f>
        <v>Young</v>
      </c>
      <c r="O190" t="str">
        <f>Customer_Info_Appended[[#This Row],[Age Group]]&amp;"-"&amp;Customer_Info_Appended[[#This Row],[Balace Group]]</f>
        <v>Young-Medium</v>
      </c>
    </row>
    <row r="191" spans="2:15" x14ac:dyDescent="0.25">
      <c r="B191" t="s">
        <v>1045</v>
      </c>
      <c r="C191" t="s">
        <v>1046</v>
      </c>
      <c r="D191">
        <v>46</v>
      </c>
      <c r="E191" t="s">
        <v>134</v>
      </c>
      <c r="F191" t="s">
        <v>1047</v>
      </c>
      <c r="G191" t="s">
        <v>124</v>
      </c>
      <c r="H191" t="s">
        <v>1048</v>
      </c>
      <c r="I191" t="s">
        <v>1049</v>
      </c>
      <c r="J191" s="20">
        <v>42191</v>
      </c>
      <c r="K191" t="s">
        <v>107</v>
      </c>
      <c r="L191" s="22">
        <f>SUMIFS(Account_Appended[Balance],Account_Appended[Customer_ID],Customer_Info_Appended[[#This Row],[Customer_ID]])</f>
        <v>28963339</v>
      </c>
      <c r="M191" t="str">
        <f>VLOOKUP(Customer_Info_Appended[[#This Row],[Balance Total]],balance_t[],3,1)</f>
        <v>High</v>
      </c>
      <c r="N191" t="str">
        <f>VLOOKUP(Customer_Info_Appended[[#This Row],[Age]],age_t[],3,1)</f>
        <v>Middle</v>
      </c>
      <c r="O191" t="str">
        <f>Customer_Info_Appended[[#This Row],[Age Group]]&amp;"-"&amp;Customer_Info_Appended[[#This Row],[Balace Group]]</f>
        <v>Middle-High</v>
      </c>
    </row>
    <row r="192" spans="2:15" x14ac:dyDescent="0.25">
      <c r="B192" t="s">
        <v>1050</v>
      </c>
      <c r="C192" t="s">
        <v>1051</v>
      </c>
      <c r="D192">
        <v>36</v>
      </c>
      <c r="E192" t="s">
        <v>134</v>
      </c>
      <c r="F192" t="s">
        <v>1052</v>
      </c>
      <c r="G192" t="s">
        <v>118</v>
      </c>
      <c r="H192" t="s">
        <v>1053</v>
      </c>
      <c r="I192" t="s">
        <v>1054</v>
      </c>
      <c r="J192" s="20">
        <v>42192</v>
      </c>
      <c r="K192" t="s">
        <v>107</v>
      </c>
      <c r="L192" s="22">
        <f>SUMIFS(Account_Appended[Balance],Account_Appended[Customer_ID],Customer_Info_Appended[[#This Row],[Customer_ID]])</f>
        <v>65707528</v>
      </c>
      <c r="M192" t="str">
        <f>VLOOKUP(Customer_Info_Appended[[#This Row],[Balance Total]],balance_t[],3,1)</f>
        <v>High</v>
      </c>
      <c r="N192" t="str">
        <f>VLOOKUP(Customer_Info_Appended[[#This Row],[Age]],age_t[],3,1)</f>
        <v>Middle</v>
      </c>
      <c r="O192" t="str">
        <f>Customer_Info_Appended[[#This Row],[Age Group]]&amp;"-"&amp;Customer_Info_Appended[[#This Row],[Balace Group]]</f>
        <v>Middle-High</v>
      </c>
    </row>
    <row r="193" spans="2:15" x14ac:dyDescent="0.25">
      <c r="B193" t="s">
        <v>1055</v>
      </c>
      <c r="C193" t="s">
        <v>1056</v>
      </c>
      <c r="D193">
        <v>60</v>
      </c>
      <c r="E193" t="s">
        <v>134</v>
      </c>
      <c r="F193" t="s">
        <v>1057</v>
      </c>
      <c r="G193" t="s">
        <v>124</v>
      </c>
      <c r="H193" t="s">
        <v>1058</v>
      </c>
      <c r="I193" t="s">
        <v>1059</v>
      </c>
      <c r="J193" s="20">
        <v>42193</v>
      </c>
      <c r="K193" t="s">
        <v>107</v>
      </c>
      <c r="L193" s="22">
        <f>SUMIFS(Account_Appended[Balance],Account_Appended[Customer_ID],Customer_Info_Appended[[#This Row],[Customer_ID]])</f>
        <v>32243084</v>
      </c>
      <c r="M193" t="str">
        <f>VLOOKUP(Customer_Info_Appended[[#This Row],[Balance Total]],balance_t[],3,1)</f>
        <v>High</v>
      </c>
      <c r="N193" t="str">
        <f>VLOOKUP(Customer_Info_Appended[[#This Row],[Age]],age_t[],3,1)</f>
        <v>Senior</v>
      </c>
      <c r="O193" t="str">
        <f>Customer_Info_Appended[[#This Row],[Age Group]]&amp;"-"&amp;Customer_Info_Appended[[#This Row],[Balace Group]]</f>
        <v>Senior-High</v>
      </c>
    </row>
    <row r="194" spans="2:15" x14ac:dyDescent="0.25">
      <c r="B194" t="s">
        <v>1060</v>
      </c>
      <c r="C194" t="s">
        <v>1061</v>
      </c>
      <c r="D194">
        <v>19</v>
      </c>
      <c r="E194" t="s">
        <v>134</v>
      </c>
      <c r="F194" t="s">
        <v>1062</v>
      </c>
      <c r="G194" t="s">
        <v>118</v>
      </c>
      <c r="H194" t="s">
        <v>1063</v>
      </c>
      <c r="I194" t="s">
        <v>1064</v>
      </c>
      <c r="J194" s="20">
        <v>42194</v>
      </c>
      <c r="K194" t="s">
        <v>107</v>
      </c>
      <c r="L194" s="22">
        <f>SUMIFS(Account_Appended[Balance],Account_Appended[Customer_ID],Customer_Info_Appended[[#This Row],[Customer_ID]])</f>
        <v>61035543</v>
      </c>
      <c r="M194" t="str">
        <f>VLOOKUP(Customer_Info_Appended[[#This Row],[Balance Total]],balance_t[],3,1)</f>
        <v>High</v>
      </c>
      <c r="N194" t="str">
        <f>VLOOKUP(Customer_Info_Appended[[#This Row],[Age]],age_t[],3,1)</f>
        <v>Young</v>
      </c>
      <c r="O194" t="str">
        <f>Customer_Info_Appended[[#This Row],[Age Group]]&amp;"-"&amp;Customer_Info_Appended[[#This Row],[Balace Group]]</f>
        <v>Young-High</v>
      </c>
    </row>
    <row r="195" spans="2:15" x14ac:dyDescent="0.25">
      <c r="B195" t="s">
        <v>1065</v>
      </c>
      <c r="C195" t="s">
        <v>1066</v>
      </c>
      <c r="D195">
        <v>27</v>
      </c>
      <c r="E195" t="s">
        <v>134</v>
      </c>
      <c r="F195" t="s">
        <v>1067</v>
      </c>
      <c r="G195" t="s">
        <v>124</v>
      </c>
      <c r="H195" t="s">
        <v>1068</v>
      </c>
      <c r="I195" t="s">
        <v>1069</v>
      </c>
      <c r="J195" s="20">
        <v>42195</v>
      </c>
      <c r="K195" t="s">
        <v>107</v>
      </c>
      <c r="L195" s="22">
        <f>SUMIFS(Account_Appended[Balance],Account_Appended[Customer_ID],Customer_Info_Appended[[#This Row],[Customer_ID]])</f>
        <v>47613151</v>
      </c>
      <c r="M195" t="str">
        <f>VLOOKUP(Customer_Info_Appended[[#This Row],[Balance Total]],balance_t[],3,1)</f>
        <v>High</v>
      </c>
      <c r="N195" t="str">
        <f>VLOOKUP(Customer_Info_Appended[[#This Row],[Age]],age_t[],3,1)</f>
        <v>Young</v>
      </c>
      <c r="O195" t="str">
        <f>Customer_Info_Appended[[#This Row],[Age Group]]&amp;"-"&amp;Customer_Info_Appended[[#This Row],[Balace Group]]</f>
        <v>Young-High</v>
      </c>
    </row>
    <row r="196" spans="2:15" x14ac:dyDescent="0.25">
      <c r="B196" t="s">
        <v>1070</v>
      </c>
      <c r="C196" t="s">
        <v>1071</v>
      </c>
      <c r="D196">
        <v>60</v>
      </c>
      <c r="E196" t="s">
        <v>110</v>
      </c>
      <c r="F196" t="s">
        <v>1072</v>
      </c>
      <c r="G196" t="s">
        <v>207</v>
      </c>
      <c r="H196" t="s">
        <v>1073</v>
      </c>
      <c r="I196" t="s">
        <v>1074</v>
      </c>
      <c r="J196" s="20">
        <v>42196</v>
      </c>
      <c r="K196" t="s">
        <v>107</v>
      </c>
      <c r="L196" s="22">
        <f>SUMIFS(Account_Appended[Balance],Account_Appended[Customer_ID],Customer_Info_Appended[[#This Row],[Customer_ID]])</f>
        <v>80774401</v>
      </c>
      <c r="M196" t="str">
        <f>VLOOKUP(Customer_Info_Appended[[#This Row],[Balance Total]],balance_t[],3,1)</f>
        <v>High</v>
      </c>
      <c r="N196" t="str">
        <f>VLOOKUP(Customer_Info_Appended[[#This Row],[Age]],age_t[],3,1)</f>
        <v>Senior</v>
      </c>
      <c r="O196" t="str">
        <f>Customer_Info_Appended[[#This Row],[Age Group]]&amp;"-"&amp;Customer_Info_Appended[[#This Row],[Balace Group]]</f>
        <v>Senior-High</v>
      </c>
    </row>
    <row r="197" spans="2:15" x14ac:dyDescent="0.25">
      <c r="B197" t="s">
        <v>1075</v>
      </c>
      <c r="C197" t="s">
        <v>1076</v>
      </c>
      <c r="D197">
        <v>42</v>
      </c>
      <c r="E197" t="s">
        <v>110</v>
      </c>
      <c r="F197" t="s">
        <v>1077</v>
      </c>
      <c r="G197" t="s">
        <v>112</v>
      </c>
      <c r="H197" t="s">
        <v>1078</v>
      </c>
      <c r="I197" t="s">
        <v>1079</v>
      </c>
      <c r="J197" s="20">
        <v>42197</v>
      </c>
      <c r="K197" t="s">
        <v>107</v>
      </c>
      <c r="L197" s="22">
        <f>SUMIFS(Account_Appended[Balance],Account_Appended[Customer_ID],Customer_Info_Appended[[#This Row],[Customer_ID]])</f>
        <v>25099678</v>
      </c>
      <c r="M197" t="str">
        <f>VLOOKUP(Customer_Info_Appended[[#This Row],[Balance Total]],balance_t[],3,1)</f>
        <v>High</v>
      </c>
      <c r="N197" t="str">
        <f>VLOOKUP(Customer_Info_Appended[[#This Row],[Age]],age_t[],3,1)</f>
        <v>Middle</v>
      </c>
      <c r="O197" t="str">
        <f>Customer_Info_Appended[[#This Row],[Age Group]]&amp;"-"&amp;Customer_Info_Appended[[#This Row],[Balace Group]]</f>
        <v>Middle-High</v>
      </c>
    </row>
    <row r="198" spans="2:15" x14ac:dyDescent="0.25">
      <c r="B198" t="s">
        <v>1080</v>
      </c>
      <c r="C198" t="s">
        <v>1081</v>
      </c>
      <c r="D198">
        <v>37</v>
      </c>
      <c r="E198" t="s">
        <v>134</v>
      </c>
      <c r="F198" t="s">
        <v>1082</v>
      </c>
      <c r="G198" t="s">
        <v>207</v>
      </c>
      <c r="H198" t="s">
        <v>1083</v>
      </c>
      <c r="I198" t="s">
        <v>1084</v>
      </c>
      <c r="J198" s="20">
        <v>42198</v>
      </c>
      <c r="K198" t="s">
        <v>107</v>
      </c>
      <c r="L198" s="22">
        <f>SUMIFS(Account_Appended[Balance],Account_Appended[Customer_ID],Customer_Info_Appended[[#This Row],[Customer_ID]])</f>
        <v>11159860</v>
      </c>
      <c r="M198" t="str">
        <f>VLOOKUP(Customer_Info_Appended[[#This Row],[Balance Total]],balance_t[],3,1)</f>
        <v>Medium</v>
      </c>
      <c r="N198" t="str">
        <f>VLOOKUP(Customer_Info_Appended[[#This Row],[Age]],age_t[],3,1)</f>
        <v>Middle</v>
      </c>
      <c r="O198" t="str">
        <f>Customer_Info_Appended[[#This Row],[Age Group]]&amp;"-"&amp;Customer_Info_Appended[[#This Row],[Balace Group]]</f>
        <v>Middle-Medium</v>
      </c>
    </row>
    <row r="199" spans="2:15" x14ac:dyDescent="0.25">
      <c r="B199" t="s">
        <v>1085</v>
      </c>
      <c r="C199" t="s">
        <v>1086</v>
      </c>
      <c r="D199">
        <v>65</v>
      </c>
      <c r="E199" t="s">
        <v>110</v>
      </c>
      <c r="F199" t="s">
        <v>1087</v>
      </c>
      <c r="G199" t="s">
        <v>112</v>
      </c>
      <c r="H199" t="s">
        <v>1088</v>
      </c>
      <c r="I199" t="s">
        <v>1089</v>
      </c>
      <c r="J199" s="20">
        <v>42199</v>
      </c>
      <c r="K199" t="s">
        <v>107</v>
      </c>
      <c r="L199" s="22">
        <f>SUMIFS(Account_Appended[Balance],Account_Appended[Customer_ID],Customer_Info_Appended[[#This Row],[Customer_ID]])</f>
        <v>29061990</v>
      </c>
      <c r="M199" t="str">
        <f>VLOOKUP(Customer_Info_Appended[[#This Row],[Balance Total]],balance_t[],3,1)</f>
        <v>High</v>
      </c>
      <c r="N199" t="str">
        <f>VLOOKUP(Customer_Info_Appended[[#This Row],[Age]],age_t[],3,1)</f>
        <v>Senior</v>
      </c>
      <c r="O199" t="str">
        <f>Customer_Info_Appended[[#This Row],[Age Group]]&amp;"-"&amp;Customer_Info_Appended[[#This Row],[Balace Group]]</f>
        <v>Senior-High</v>
      </c>
    </row>
    <row r="200" spans="2:15" x14ac:dyDescent="0.25">
      <c r="B200" t="s">
        <v>1090</v>
      </c>
      <c r="C200" t="s">
        <v>1091</v>
      </c>
      <c r="D200">
        <v>36</v>
      </c>
      <c r="E200" t="s">
        <v>110</v>
      </c>
      <c r="F200" t="s">
        <v>1092</v>
      </c>
      <c r="G200" t="s">
        <v>207</v>
      </c>
      <c r="H200" t="s">
        <v>1093</v>
      </c>
      <c r="I200" t="s">
        <v>1094</v>
      </c>
      <c r="J200" s="20">
        <v>42200</v>
      </c>
      <c r="K200" t="s">
        <v>107</v>
      </c>
      <c r="L200" s="22">
        <f>SUMIFS(Account_Appended[Balance],Account_Appended[Customer_ID],Customer_Info_Appended[[#This Row],[Customer_ID]])</f>
        <v>28992614</v>
      </c>
      <c r="M200" t="str">
        <f>VLOOKUP(Customer_Info_Appended[[#This Row],[Balance Total]],balance_t[],3,1)</f>
        <v>High</v>
      </c>
      <c r="N200" t="str">
        <f>VLOOKUP(Customer_Info_Appended[[#This Row],[Age]],age_t[],3,1)</f>
        <v>Middle</v>
      </c>
      <c r="O200" t="str">
        <f>Customer_Info_Appended[[#This Row],[Age Group]]&amp;"-"&amp;Customer_Info_Appended[[#This Row],[Balace Group]]</f>
        <v>Middle-High</v>
      </c>
    </row>
    <row r="201" spans="2:15" x14ac:dyDescent="0.25">
      <c r="B201" t="s">
        <v>1095</v>
      </c>
      <c r="C201" t="s">
        <v>1096</v>
      </c>
      <c r="D201">
        <v>40</v>
      </c>
      <c r="E201" t="s">
        <v>110</v>
      </c>
      <c r="F201" t="s">
        <v>1097</v>
      </c>
      <c r="G201" t="s">
        <v>207</v>
      </c>
      <c r="H201" t="s">
        <v>1098</v>
      </c>
      <c r="I201" t="s">
        <v>1099</v>
      </c>
      <c r="J201" s="20">
        <v>42201</v>
      </c>
      <c r="K201" t="s">
        <v>107</v>
      </c>
      <c r="L201" s="22">
        <f>SUMIFS(Account_Appended[Balance],Account_Appended[Customer_ID],Customer_Info_Appended[[#This Row],[Customer_ID]])</f>
        <v>55053855</v>
      </c>
      <c r="M201" t="str">
        <f>VLOOKUP(Customer_Info_Appended[[#This Row],[Balance Total]],balance_t[],3,1)</f>
        <v>High</v>
      </c>
      <c r="N201" t="str">
        <f>VLOOKUP(Customer_Info_Appended[[#This Row],[Age]],age_t[],3,1)</f>
        <v>Middle</v>
      </c>
      <c r="O201" t="str">
        <f>Customer_Info_Appended[[#This Row],[Age Group]]&amp;"-"&amp;Customer_Info_Appended[[#This Row],[Balace Group]]</f>
        <v>Middle-High</v>
      </c>
    </row>
    <row r="202" spans="2:15" x14ac:dyDescent="0.25">
      <c r="B202" t="s">
        <v>1100</v>
      </c>
      <c r="C202" t="s">
        <v>1101</v>
      </c>
      <c r="D202">
        <v>41</v>
      </c>
      <c r="E202" t="s">
        <v>110</v>
      </c>
      <c r="F202" t="s">
        <v>1102</v>
      </c>
      <c r="G202" t="s">
        <v>118</v>
      </c>
      <c r="H202" t="s">
        <v>1103</v>
      </c>
      <c r="I202" t="s">
        <v>1104</v>
      </c>
      <c r="J202" s="20">
        <v>42202</v>
      </c>
      <c r="K202" t="s">
        <v>107</v>
      </c>
      <c r="L202" s="22">
        <f>SUMIFS(Account_Appended[Balance],Account_Appended[Customer_ID],Customer_Info_Appended[[#This Row],[Customer_ID]])</f>
        <v>56559200</v>
      </c>
      <c r="M202" t="str">
        <f>VLOOKUP(Customer_Info_Appended[[#This Row],[Balance Total]],balance_t[],3,1)</f>
        <v>High</v>
      </c>
      <c r="N202" t="str">
        <f>VLOOKUP(Customer_Info_Appended[[#This Row],[Age]],age_t[],3,1)</f>
        <v>Middle</v>
      </c>
      <c r="O202" t="str">
        <f>Customer_Info_Appended[[#This Row],[Age Group]]&amp;"-"&amp;Customer_Info_Appended[[#This Row],[Balace Group]]</f>
        <v>Middle-High</v>
      </c>
    </row>
    <row r="203" spans="2:15" x14ac:dyDescent="0.25">
      <c r="B203" t="s">
        <v>1105</v>
      </c>
      <c r="C203" t="s">
        <v>1106</v>
      </c>
      <c r="D203">
        <v>28</v>
      </c>
      <c r="E203" t="s">
        <v>110</v>
      </c>
      <c r="F203" t="s">
        <v>1107</v>
      </c>
      <c r="G203" t="s">
        <v>141</v>
      </c>
      <c r="H203" t="s">
        <v>1108</v>
      </c>
      <c r="I203" t="s">
        <v>1109</v>
      </c>
      <c r="J203" s="20">
        <v>42203</v>
      </c>
      <c r="K203" t="s">
        <v>107</v>
      </c>
      <c r="L203" s="22">
        <f>SUMIFS(Account_Appended[Balance],Account_Appended[Customer_ID],Customer_Info_Appended[[#This Row],[Customer_ID]])</f>
        <v>45607146</v>
      </c>
      <c r="M203" t="str">
        <f>VLOOKUP(Customer_Info_Appended[[#This Row],[Balance Total]],balance_t[],3,1)</f>
        <v>High</v>
      </c>
      <c r="N203" t="str">
        <f>VLOOKUP(Customer_Info_Appended[[#This Row],[Age]],age_t[],3,1)</f>
        <v>Young</v>
      </c>
      <c r="O203" t="str">
        <f>Customer_Info_Appended[[#This Row],[Age Group]]&amp;"-"&amp;Customer_Info_Appended[[#This Row],[Balace Group]]</f>
        <v>Young-High</v>
      </c>
    </row>
    <row r="204" spans="2:15" x14ac:dyDescent="0.25">
      <c r="B204" t="s">
        <v>1110</v>
      </c>
      <c r="C204" t="s">
        <v>1111</v>
      </c>
      <c r="D204">
        <v>63</v>
      </c>
      <c r="E204" t="s">
        <v>110</v>
      </c>
      <c r="F204" t="s">
        <v>1112</v>
      </c>
      <c r="G204" t="s">
        <v>124</v>
      </c>
      <c r="H204" t="s">
        <v>1113</v>
      </c>
      <c r="I204" t="s">
        <v>1114</v>
      </c>
      <c r="J204" s="20">
        <v>42204</v>
      </c>
      <c r="K204" t="s">
        <v>107</v>
      </c>
      <c r="L204" s="22">
        <f>SUMIFS(Account_Appended[Balance],Account_Appended[Customer_ID],Customer_Info_Appended[[#This Row],[Customer_ID]])</f>
        <v>5089904</v>
      </c>
      <c r="M204" t="str">
        <f>VLOOKUP(Customer_Info_Appended[[#This Row],[Balance Total]],balance_t[],3,1)</f>
        <v>Medium</v>
      </c>
      <c r="N204" t="str">
        <f>VLOOKUP(Customer_Info_Appended[[#This Row],[Age]],age_t[],3,1)</f>
        <v>Senior</v>
      </c>
      <c r="O204" t="str">
        <f>Customer_Info_Appended[[#This Row],[Age Group]]&amp;"-"&amp;Customer_Info_Appended[[#This Row],[Balace Group]]</f>
        <v>Senior-Medium</v>
      </c>
    </row>
    <row r="205" spans="2:15" x14ac:dyDescent="0.25">
      <c r="B205" t="s">
        <v>1116</v>
      </c>
      <c r="C205" t="s">
        <v>1117</v>
      </c>
      <c r="D205">
        <v>51</v>
      </c>
      <c r="E205" t="s">
        <v>134</v>
      </c>
      <c r="F205" t="s">
        <v>1118</v>
      </c>
      <c r="G205" t="s">
        <v>124</v>
      </c>
      <c r="H205" t="s">
        <v>1119</v>
      </c>
      <c r="I205" t="s">
        <v>1120</v>
      </c>
      <c r="J205" s="20">
        <v>42205</v>
      </c>
      <c r="K205" t="s">
        <v>1115</v>
      </c>
      <c r="L205" s="22">
        <f>SUMIFS(Account_Appended[Balance],Account_Appended[Customer_ID],Customer_Info_Appended[[#This Row],[Customer_ID]])</f>
        <v>9492609</v>
      </c>
      <c r="M205" t="str">
        <f>VLOOKUP(Customer_Info_Appended[[#This Row],[Balance Total]],balance_t[],3,1)</f>
        <v>Medium</v>
      </c>
      <c r="N205" t="str">
        <f>VLOOKUP(Customer_Info_Appended[[#This Row],[Age]],age_t[],3,1)</f>
        <v>Senior</v>
      </c>
      <c r="O205" t="str">
        <f>Customer_Info_Appended[[#This Row],[Age Group]]&amp;"-"&amp;Customer_Info_Appended[[#This Row],[Balace Group]]</f>
        <v>Senior-Medium</v>
      </c>
    </row>
    <row r="206" spans="2:15" x14ac:dyDescent="0.25">
      <c r="B206" t="s">
        <v>1121</v>
      </c>
      <c r="C206" t="s">
        <v>1122</v>
      </c>
      <c r="D206">
        <v>45</v>
      </c>
      <c r="E206" t="s">
        <v>110</v>
      </c>
      <c r="F206" t="s">
        <v>1123</v>
      </c>
      <c r="G206" t="s">
        <v>124</v>
      </c>
      <c r="H206" t="s">
        <v>1124</v>
      </c>
      <c r="I206" t="s">
        <v>1125</v>
      </c>
      <c r="J206" s="20">
        <v>42206</v>
      </c>
      <c r="K206" t="s">
        <v>1115</v>
      </c>
      <c r="L206" s="22">
        <f>SUMIFS(Account_Appended[Balance],Account_Appended[Customer_ID],Customer_Info_Appended[[#This Row],[Customer_ID]])</f>
        <v>28883446</v>
      </c>
      <c r="M206" t="str">
        <f>VLOOKUP(Customer_Info_Appended[[#This Row],[Balance Total]],balance_t[],3,1)</f>
        <v>High</v>
      </c>
      <c r="N206" t="str">
        <f>VLOOKUP(Customer_Info_Appended[[#This Row],[Age]],age_t[],3,1)</f>
        <v>Middle</v>
      </c>
      <c r="O206" t="str">
        <f>Customer_Info_Appended[[#This Row],[Age Group]]&amp;"-"&amp;Customer_Info_Appended[[#This Row],[Balace Group]]</f>
        <v>Middle-High</v>
      </c>
    </row>
    <row r="207" spans="2:15" x14ac:dyDescent="0.25">
      <c r="B207" t="s">
        <v>1126</v>
      </c>
      <c r="C207" t="s">
        <v>1127</v>
      </c>
      <c r="D207">
        <v>22</v>
      </c>
      <c r="E207" t="s">
        <v>110</v>
      </c>
      <c r="F207" t="s">
        <v>1128</v>
      </c>
      <c r="G207" t="s">
        <v>112</v>
      </c>
      <c r="H207" t="s">
        <v>1129</v>
      </c>
      <c r="I207" t="s">
        <v>1130</v>
      </c>
      <c r="J207" s="20">
        <v>42207</v>
      </c>
      <c r="K207" t="s">
        <v>1115</v>
      </c>
      <c r="L207" s="22">
        <f>SUMIFS(Account_Appended[Balance],Account_Appended[Customer_ID],Customer_Info_Appended[[#This Row],[Customer_ID]])</f>
        <v>39924448</v>
      </c>
      <c r="M207" t="str">
        <f>VLOOKUP(Customer_Info_Appended[[#This Row],[Balance Total]],balance_t[],3,1)</f>
        <v>High</v>
      </c>
      <c r="N207" t="str">
        <f>VLOOKUP(Customer_Info_Appended[[#This Row],[Age]],age_t[],3,1)</f>
        <v>Young</v>
      </c>
      <c r="O207" t="str">
        <f>Customer_Info_Appended[[#This Row],[Age Group]]&amp;"-"&amp;Customer_Info_Appended[[#This Row],[Balace Group]]</f>
        <v>Young-High</v>
      </c>
    </row>
    <row r="208" spans="2:15" x14ac:dyDescent="0.25">
      <c r="B208" t="s">
        <v>1131</v>
      </c>
      <c r="C208" t="s">
        <v>1132</v>
      </c>
      <c r="D208">
        <v>22</v>
      </c>
      <c r="E208" t="s">
        <v>110</v>
      </c>
      <c r="F208" t="s">
        <v>1133</v>
      </c>
      <c r="G208" t="s">
        <v>124</v>
      </c>
      <c r="H208" t="s">
        <v>1134</v>
      </c>
      <c r="I208" t="s">
        <v>1135</v>
      </c>
      <c r="J208" s="20">
        <v>42208</v>
      </c>
      <c r="K208" t="s">
        <v>1115</v>
      </c>
      <c r="L208" s="22">
        <f>SUMIFS(Account_Appended[Balance],Account_Appended[Customer_ID],Customer_Info_Appended[[#This Row],[Customer_ID]])</f>
        <v>48897651</v>
      </c>
      <c r="M208" t="str">
        <f>VLOOKUP(Customer_Info_Appended[[#This Row],[Balance Total]],balance_t[],3,1)</f>
        <v>High</v>
      </c>
      <c r="N208" t="str">
        <f>VLOOKUP(Customer_Info_Appended[[#This Row],[Age]],age_t[],3,1)</f>
        <v>Young</v>
      </c>
      <c r="O208" t="str">
        <f>Customer_Info_Appended[[#This Row],[Age Group]]&amp;"-"&amp;Customer_Info_Appended[[#This Row],[Balace Group]]</f>
        <v>Young-High</v>
      </c>
    </row>
    <row r="209" spans="2:15" x14ac:dyDescent="0.25">
      <c r="B209" t="s">
        <v>1136</v>
      </c>
      <c r="C209" t="s">
        <v>1137</v>
      </c>
      <c r="D209">
        <v>68</v>
      </c>
      <c r="E209" t="s">
        <v>110</v>
      </c>
      <c r="F209" t="s">
        <v>1138</v>
      </c>
      <c r="G209" t="s">
        <v>124</v>
      </c>
      <c r="H209" t="s">
        <v>1139</v>
      </c>
      <c r="I209" t="s">
        <v>1140</v>
      </c>
      <c r="J209" s="20">
        <v>42209</v>
      </c>
      <c r="K209" t="s">
        <v>1115</v>
      </c>
      <c r="L209" s="22">
        <f>SUMIFS(Account_Appended[Balance],Account_Appended[Customer_ID],Customer_Info_Appended[[#This Row],[Customer_ID]])</f>
        <v>66784324</v>
      </c>
      <c r="M209" t="str">
        <f>VLOOKUP(Customer_Info_Appended[[#This Row],[Balance Total]],balance_t[],3,1)</f>
        <v>High</v>
      </c>
      <c r="N209" t="str">
        <f>VLOOKUP(Customer_Info_Appended[[#This Row],[Age]],age_t[],3,1)</f>
        <v>Senior</v>
      </c>
      <c r="O209" t="str">
        <f>Customer_Info_Appended[[#This Row],[Age Group]]&amp;"-"&amp;Customer_Info_Appended[[#This Row],[Balace Group]]</f>
        <v>Senior-High</v>
      </c>
    </row>
    <row r="210" spans="2:15" x14ac:dyDescent="0.25">
      <c r="B210" t="s">
        <v>1141</v>
      </c>
      <c r="C210" t="s">
        <v>1142</v>
      </c>
      <c r="D210">
        <v>38</v>
      </c>
      <c r="E210" t="s">
        <v>134</v>
      </c>
      <c r="F210" t="s">
        <v>1143</v>
      </c>
      <c r="G210" t="s">
        <v>118</v>
      </c>
      <c r="H210" t="s">
        <v>1144</v>
      </c>
      <c r="I210" t="s">
        <v>1145</v>
      </c>
      <c r="J210" s="20">
        <v>42210</v>
      </c>
      <c r="K210" t="s">
        <v>1115</v>
      </c>
      <c r="L210" s="22">
        <f>SUMIFS(Account_Appended[Balance],Account_Appended[Customer_ID],Customer_Info_Appended[[#This Row],[Customer_ID]])</f>
        <v>55942279</v>
      </c>
      <c r="M210" t="str">
        <f>VLOOKUP(Customer_Info_Appended[[#This Row],[Balance Total]],balance_t[],3,1)</f>
        <v>High</v>
      </c>
      <c r="N210" t="str">
        <f>VLOOKUP(Customer_Info_Appended[[#This Row],[Age]],age_t[],3,1)</f>
        <v>Middle</v>
      </c>
      <c r="O210" t="str">
        <f>Customer_Info_Appended[[#This Row],[Age Group]]&amp;"-"&amp;Customer_Info_Appended[[#This Row],[Balace Group]]</f>
        <v>Middle-High</v>
      </c>
    </row>
    <row r="211" spans="2:15" x14ac:dyDescent="0.25">
      <c r="B211" t="s">
        <v>1146</v>
      </c>
      <c r="C211" t="s">
        <v>1147</v>
      </c>
      <c r="D211">
        <v>29</v>
      </c>
      <c r="E211" t="s">
        <v>134</v>
      </c>
      <c r="F211" t="s">
        <v>1148</v>
      </c>
      <c r="G211" t="s">
        <v>207</v>
      </c>
      <c r="H211" t="s">
        <v>1149</v>
      </c>
      <c r="I211" t="s">
        <v>1150</v>
      </c>
      <c r="J211" s="20">
        <v>42211</v>
      </c>
      <c r="K211" t="s">
        <v>1115</v>
      </c>
      <c r="L211" s="22">
        <f>SUMIFS(Account_Appended[Balance],Account_Appended[Customer_ID],Customer_Info_Appended[[#This Row],[Customer_ID]])</f>
        <v>84221979</v>
      </c>
      <c r="M211" t="str">
        <f>VLOOKUP(Customer_Info_Appended[[#This Row],[Balance Total]],balance_t[],3,1)</f>
        <v>High</v>
      </c>
      <c r="N211" t="str">
        <f>VLOOKUP(Customer_Info_Appended[[#This Row],[Age]],age_t[],3,1)</f>
        <v>Young</v>
      </c>
      <c r="O211" t="str">
        <f>Customer_Info_Appended[[#This Row],[Age Group]]&amp;"-"&amp;Customer_Info_Appended[[#This Row],[Balace Group]]</f>
        <v>Young-High</v>
      </c>
    </row>
    <row r="212" spans="2:15" x14ac:dyDescent="0.25">
      <c r="B212" t="s">
        <v>1151</v>
      </c>
      <c r="C212" t="s">
        <v>1152</v>
      </c>
      <c r="D212">
        <v>67</v>
      </c>
      <c r="E212" t="s">
        <v>134</v>
      </c>
      <c r="F212" t="s">
        <v>1153</v>
      </c>
      <c r="G212" t="s">
        <v>124</v>
      </c>
      <c r="H212" t="s">
        <v>1154</v>
      </c>
      <c r="I212" t="s">
        <v>1155</v>
      </c>
      <c r="J212" s="20">
        <v>42212</v>
      </c>
      <c r="K212" t="s">
        <v>1115</v>
      </c>
      <c r="L212" s="22">
        <f>SUMIFS(Account_Appended[Balance],Account_Appended[Customer_ID],Customer_Info_Appended[[#This Row],[Customer_ID]])</f>
        <v>80385684</v>
      </c>
      <c r="M212" t="str">
        <f>VLOOKUP(Customer_Info_Appended[[#This Row],[Balance Total]],balance_t[],3,1)</f>
        <v>High</v>
      </c>
      <c r="N212" t="str">
        <f>VLOOKUP(Customer_Info_Appended[[#This Row],[Age]],age_t[],3,1)</f>
        <v>Senior</v>
      </c>
      <c r="O212" t="str">
        <f>Customer_Info_Appended[[#This Row],[Age Group]]&amp;"-"&amp;Customer_Info_Appended[[#This Row],[Balace Group]]</f>
        <v>Senior-High</v>
      </c>
    </row>
    <row r="213" spans="2:15" x14ac:dyDescent="0.25">
      <c r="B213" t="s">
        <v>1156</v>
      </c>
      <c r="C213" t="s">
        <v>1157</v>
      </c>
      <c r="D213">
        <v>21</v>
      </c>
      <c r="E213" t="s">
        <v>134</v>
      </c>
      <c r="F213" t="s">
        <v>1158</v>
      </c>
      <c r="G213" t="s">
        <v>141</v>
      </c>
      <c r="H213" t="s">
        <v>1159</v>
      </c>
      <c r="I213" t="s">
        <v>1160</v>
      </c>
      <c r="J213" s="20">
        <v>42213</v>
      </c>
      <c r="K213" t="s">
        <v>1115</v>
      </c>
      <c r="L213" s="22">
        <f>SUMIFS(Account_Appended[Balance],Account_Appended[Customer_ID],Customer_Info_Appended[[#This Row],[Customer_ID]])</f>
        <v>25354492</v>
      </c>
      <c r="M213" t="str">
        <f>VLOOKUP(Customer_Info_Appended[[#This Row],[Balance Total]],balance_t[],3,1)</f>
        <v>High</v>
      </c>
      <c r="N213" t="str">
        <f>VLOOKUP(Customer_Info_Appended[[#This Row],[Age]],age_t[],3,1)</f>
        <v>Young</v>
      </c>
      <c r="O213" t="str">
        <f>Customer_Info_Appended[[#This Row],[Age Group]]&amp;"-"&amp;Customer_Info_Appended[[#This Row],[Balace Group]]</f>
        <v>Young-High</v>
      </c>
    </row>
    <row r="214" spans="2:15" x14ac:dyDescent="0.25">
      <c r="B214" t="s">
        <v>1161</v>
      </c>
      <c r="C214" t="s">
        <v>1162</v>
      </c>
      <c r="D214">
        <v>66</v>
      </c>
      <c r="E214" t="s">
        <v>110</v>
      </c>
      <c r="F214" t="s">
        <v>1163</v>
      </c>
      <c r="G214" t="s">
        <v>124</v>
      </c>
      <c r="H214" t="s">
        <v>1164</v>
      </c>
      <c r="I214" t="s">
        <v>1165</v>
      </c>
      <c r="J214" s="20">
        <v>42214</v>
      </c>
      <c r="K214" t="s">
        <v>1115</v>
      </c>
      <c r="L214" s="22">
        <f>SUMIFS(Account_Appended[Balance],Account_Appended[Customer_ID],Customer_Info_Appended[[#This Row],[Customer_ID]])</f>
        <v>45662388</v>
      </c>
      <c r="M214" t="str">
        <f>VLOOKUP(Customer_Info_Appended[[#This Row],[Balance Total]],balance_t[],3,1)</f>
        <v>High</v>
      </c>
      <c r="N214" t="str">
        <f>VLOOKUP(Customer_Info_Appended[[#This Row],[Age]],age_t[],3,1)</f>
        <v>Senior</v>
      </c>
      <c r="O214" t="str">
        <f>Customer_Info_Appended[[#This Row],[Age Group]]&amp;"-"&amp;Customer_Info_Appended[[#This Row],[Balace Group]]</f>
        <v>Senior-High</v>
      </c>
    </row>
    <row r="215" spans="2:15" x14ac:dyDescent="0.25">
      <c r="B215" t="s">
        <v>1166</v>
      </c>
      <c r="C215" t="s">
        <v>1167</v>
      </c>
      <c r="D215">
        <v>59</v>
      </c>
      <c r="E215" t="s">
        <v>134</v>
      </c>
      <c r="F215" t="s">
        <v>1168</v>
      </c>
      <c r="G215" t="s">
        <v>112</v>
      </c>
      <c r="H215" t="s">
        <v>1169</v>
      </c>
      <c r="I215" t="s">
        <v>1170</v>
      </c>
      <c r="J215" s="20">
        <v>42215</v>
      </c>
      <c r="K215" t="s">
        <v>1115</v>
      </c>
      <c r="L215" s="22">
        <f>SUMIFS(Account_Appended[Balance],Account_Appended[Customer_ID],Customer_Info_Appended[[#This Row],[Customer_ID]])</f>
        <v>27190738</v>
      </c>
      <c r="M215" t="str">
        <f>VLOOKUP(Customer_Info_Appended[[#This Row],[Balance Total]],balance_t[],3,1)</f>
        <v>High</v>
      </c>
      <c r="N215" t="str">
        <f>VLOOKUP(Customer_Info_Appended[[#This Row],[Age]],age_t[],3,1)</f>
        <v>Senior</v>
      </c>
      <c r="O215" t="str">
        <f>Customer_Info_Appended[[#This Row],[Age Group]]&amp;"-"&amp;Customer_Info_Appended[[#This Row],[Balace Group]]</f>
        <v>Senior-High</v>
      </c>
    </row>
    <row r="216" spans="2:15" x14ac:dyDescent="0.25">
      <c r="B216" t="s">
        <v>1171</v>
      </c>
      <c r="C216" t="s">
        <v>1172</v>
      </c>
      <c r="D216">
        <v>37</v>
      </c>
      <c r="E216" t="s">
        <v>134</v>
      </c>
      <c r="F216" t="s">
        <v>1173</v>
      </c>
      <c r="G216" t="s">
        <v>112</v>
      </c>
      <c r="H216" t="s">
        <v>1174</v>
      </c>
      <c r="I216" t="s">
        <v>1175</v>
      </c>
      <c r="J216" s="20">
        <v>42216</v>
      </c>
      <c r="K216" t="s">
        <v>1115</v>
      </c>
      <c r="L216" s="22">
        <f>SUMIFS(Account_Appended[Balance],Account_Appended[Customer_ID],Customer_Info_Appended[[#This Row],[Customer_ID]])</f>
        <v>33369285</v>
      </c>
      <c r="M216" t="str">
        <f>VLOOKUP(Customer_Info_Appended[[#This Row],[Balance Total]],balance_t[],3,1)</f>
        <v>High</v>
      </c>
      <c r="N216" t="str">
        <f>VLOOKUP(Customer_Info_Appended[[#This Row],[Age]],age_t[],3,1)</f>
        <v>Middle</v>
      </c>
      <c r="O216" t="str">
        <f>Customer_Info_Appended[[#This Row],[Age Group]]&amp;"-"&amp;Customer_Info_Appended[[#This Row],[Balace Group]]</f>
        <v>Middle-High</v>
      </c>
    </row>
    <row r="217" spans="2:15" x14ac:dyDescent="0.25">
      <c r="B217" t="s">
        <v>1176</v>
      </c>
      <c r="C217" t="s">
        <v>1177</v>
      </c>
      <c r="D217">
        <v>55</v>
      </c>
      <c r="E217" t="s">
        <v>134</v>
      </c>
      <c r="F217" t="s">
        <v>1178</v>
      </c>
      <c r="G217" t="s">
        <v>112</v>
      </c>
      <c r="H217" t="s">
        <v>1179</v>
      </c>
      <c r="I217" t="s">
        <v>1180</v>
      </c>
      <c r="J217" s="20">
        <v>42217</v>
      </c>
      <c r="K217" t="s">
        <v>1115</v>
      </c>
      <c r="L217" s="22">
        <f>SUMIFS(Account_Appended[Balance],Account_Appended[Customer_ID],Customer_Info_Appended[[#This Row],[Customer_ID]])</f>
        <v>65420689</v>
      </c>
      <c r="M217" t="str">
        <f>VLOOKUP(Customer_Info_Appended[[#This Row],[Balance Total]],balance_t[],3,1)</f>
        <v>High</v>
      </c>
      <c r="N217" t="str">
        <f>VLOOKUP(Customer_Info_Appended[[#This Row],[Age]],age_t[],3,1)</f>
        <v>Senior</v>
      </c>
      <c r="O217" t="str">
        <f>Customer_Info_Appended[[#This Row],[Age Group]]&amp;"-"&amp;Customer_Info_Appended[[#This Row],[Balace Group]]</f>
        <v>Senior-High</v>
      </c>
    </row>
    <row r="218" spans="2:15" x14ac:dyDescent="0.25">
      <c r="B218" t="s">
        <v>1181</v>
      </c>
      <c r="C218" t="s">
        <v>1182</v>
      </c>
      <c r="D218">
        <v>42</v>
      </c>
      <c r="E218" t="s">
        <v>134</v>
      </c>
      <c r="F218" t="s">
        <v>1183</v>
      </c>
      <c r="G218" t="s">
        <v>124</v>
      </c>
      <c r="H218" t="s">
        <v>1184</v>
      </c>
      <c r="I218" t="s">
        <v>1185</v>
      </c>
      <c r="J218" s="20">
        <v>42218</v>
      </c>
      <c r="K218" t="s">
        <v>1115</v>
      </c>
      <c r="L218" s="22">
        <f>SUMIFS(Account_Appended[Balance],Account_Appended[Customer_ID],Customer_Info_Appended[[#This Row],[Customer_ID]])</f>
        <v>28848123</v>
      </c>
      <c r="M218" t="str">
        <f>VLOOKUP(Customer_Info_Appended[[#This Row],[Balance Total]],balance_t[],3,1)</f>
        <v>High</v>
      </c>
      <c r="N218" t="str">
        <f>VLOOKUP(Customer_Info_Appended[[#This Row],[Age]],age_t[],3,1)</f>
        <v>Middle</v>
      </c>
      <c r="O218" t="str">
        <f>Customer_Info_Appended[[#This Row],[Age Group]]&amp;"-"&amp;Customer_Info_Appended[[#This Row],[Balace Group]]</f>
        <v>Middle-High</v>
      </c>
    </row>
    <row r="219" spans="2:15" x14ac:dyDescent="0.25">
      <c r="B219" t="s">
        <v>1186</v>
      </c>
      <c r="C219" t="s">
        <v>1187</v>
      </c>
      <c r="D219">
        <v>31</v>
      </c>
      <c r="E219" t="s">
        <v>110</v>
      </c>
      <c r="F219" t="s">
        <v>1188</v>
      </c>
      <c r="G219" t="s">
        <v>118</v>
      </c>
      <c r="H219" t="s">
        <v>1189</v>
      </c>
      <c r="I219" t="s">
        <v>1190</v>
      </c>
      <c r="J219" s="20">
        <v>42219</v>
      </c>
      <c r="K219" t="s">
        <v>1115</v>
      </c>
      <c r="L219" s="22">
        <f>SUMIFS(Account_Appended[Balance],Account_Appended[Customer_ID],Customer_Info_Appended[[#This Row],[Customer_ID]])</f>
        <v>86039792</v>
      </c>
      <c r="M219" t="str">
        <f>VLOOKUP(Customer_Info_Appended[[#This Row],[Balance Total]],balance_t[],3,1)</f>
        <v>High</v>
      </c>
      <c r="N219" t="str">
        <f>VLOOKUP(Customer_Info_Appended[[#This Row],[Age]],age_t[],3,1)</f>
        <v>Middle</v>
      </c>
      <c r="O219" t="str">
        <f>Customer_Info_Appended[[#This Row],[Age Group]]&amp;"-"&amp;Customer_Info_Appended[[#This Row],[Balace Group]]</f>
        <v>Middle-High</v>
      </c>
    </row>
    <row r="220" spans="2:15" x14ac:dyDescent="0.25">
      <c r="B220" t="s">
        <v>1191</v>
      </c>
      <c r="C220" t="s">
        <v>1192</v>
      </c>
      <c r="D220">
        <v>28</v>
      </c>
      <c r="E220" t="s">
        <v>134</v>
      </c>
      <c r="F220" t="s">
        <v>1193</v>
      </c>
      <c r="G220" t="s">
        <v>141</v>
      </c>
      <c r="H220" t="s">
        <v>1194</v>
      </c>
      <c r="I220" t="s">
        <v>1195</v>
      </c>
      <c r="J220" s="20">
        <v>42220</v>
      </c>
      <c r="K220" t="s">
        <v>1115</v>
      </c>
      <c r="L220" s="22">
        <f>SUMIFS(Account_Appended[Balance],Account_Appended[Customer_ID],Customer_Info_Appended[[#This Row],[Customer_ID]])</f>
        <v>37963063</v>
      </c>
      <c r="M220" t="str">
        <f>VLOOKUP(Customer_Info_Appended[[#This Row],[Balance Total]],balance_t[],3,1)</f>
        <v>High</v>
      </c>
      <c r="N220" t="str">
        <f>VLOOKUP(Customer_Info_Appended[[#This Row],[Age]],age_t[],3,1)</f>
        <v>Young</v>
      </c>
      <c r="O220" t="str">
        <f>Customer_Info_Appended[[#This Row],[Age Group]]&amp;"-"&amp;Customer_Info_Appended[[#This Row],[Balace Group]]</f>
        <v>Young-High</v>
      </c>
    </row>
    <row r="221" spans="2:15" x14ac:dyDescent="0.25">
      <c r="B221" t="s">
        <v>1196</v>
      </c>
      <c r="C221" t="s">
        <v>1197</v>
      </c>
      <c r="D221">
        <v>49</v>
      </c>
      <c r="E221" t="s">
        <v>110</v>
      </c>
      <c r="F221" t="s">
        <v>1198</v>
      </c>
      <c r="G221" t="s">
        <v>124</v>
      </c>
      <c r="H221" t="s">
        <v>1199</v>
      </c>
      <c r="I221" t="s">
        <v>1200</v>
      </c>
      <c r="J221" s="20">
        <v>42221</v>
      </c>
      <c r="K221" t="s">
        <v>1115</v>
      </c>
      <c r="L221" s="22">
        <f>SUMIFS(Account_Appended[Balance],Account_Appended[Customer_ID],Customer_Info_Appended[[#This Row],[Customer_ID]])</f>
        <v>58677975</v>
      </c>
      <c r="M221" t="str">
        <f>VLOOKUP(Customer_Info_Appended[[#This Row],[Balance Total]],balance_t[],3,1)</f>
        <v>High</v>
      </c>
      <c r="N221" t="str">
        <f>VLOOKUP(Customer_Info_Appended[[#This Row],[Age]],age_t[],3,1)</f>
        <v>Middle</v>
      </c>
      <c r="O221" t="str">
        <f>Customer_Info_Appended[[#This Row],[Age Group]]&amp;"-"&amp;Customer_Info_Appended[[#This Row],[Balace Group]]</f>
        <v>Middle-High</v>
      </c>
    </row>
    <row r="222" spans="2:15" x14ac:dyDescent="0.25">
      <c r="B222" t="s">
        <v>1201</v>
      </c>
      <c r="C222" t="s">
        <v>1202</v>
      </c>
      <c r="D222">
        <v>28</v>
      </c>
      <c r="E222" t="s">
        <v>134</v>
      </c>
      <c r="F222" t="s">
        <v>1203</v>
      </c>
      <c r="G222" t="s">
        <v>118</v>
      </c>
      <c r="H222" t="s">
        <v>1204</v>
      </c>
      <c r="I222" t="s">
        <v>1205</v>
      </c>
      <c r="J222" s="20">
        <v>42222</v>
      </c>
      <c r="K222" t="s">
        <v>1115</v>
      </c>
      <c r="L222" s="22">
        <f>SUMIFS(Account_Appended[Balance],Account_Appended[Customer_ID],Customer_Info_Appended[[#This Row],[Customer_ID]])</f>
        <v>73279922</v>
      </c>
      <c r="M222" t="str">
        <f>VLOOKUP(Customer_Info_Appended[[#This Row],[Balance Total]],balance_t[],3,1)</f>
        <v>High</v>
      </c>
      <c r="N222" t="str">
        <f>VLOOKUP(Customer_Info_Appended[[#This Row],[Age]],age_t[],3,1)</f>
        <v>Young</v>
      </c>
      <c r="O222" t="str">
        <f>Customer_Info_Appended[[#This Row],[Age Group]]&amp;"-"&amp;Customer_Info_Appended[[#This Row],[Balace Group]]</f>
        <v>Young-High</v>
      </c>
    </row>
    <row r="223" spans="2:15" x14ac:dyDescent="0.25">
      <c r="B223" t="s">
        <v>1206</v>
      </c>
      <c r="C223" t="s">
        <v>1207</v>
      </c>
      <c r="D223">
        <v>35</v>
      </c>
      <c r="E223" t="s">
        <v>110</v>
      </c>
      <c r="F223" t="s">
        <v>1208</v>
      </c>
      <c r="G223" t="s">
        <v>118</v>
      </c>
      <c r="H223" t="s">
        <v>1209</v>
      </c>
      <c r="I223" t="s">
        <v>1210</v>
      </c>
      <c r="J223" s="20">
        <v>42223</v>
      </c>
      <c r="K223" t="s">
        <v>1115</v>
      </c>
      <c r="L223" s="22">
        <f>SUMIFS(Account_Appended[Balance],Account_Appended[Customer_ID],Customer_Info_Appended[[#This Row],[Customer_ID]])</f>
        <v>39694934</v>
      </c>
      <c r="M223" t="str">
        <f>VLOOKUP(Customer_Info_Appended[[#This Row],[Balance Total]],balance_t[],3,1)</f>
        <v>High</v>
      </c>
      <c r="N223" t="str">
        <f>VLOOKUP(Customer_Info_Appended[[#This Row],[Age]],age_t[],3,1)</f>
        <v>Middle</v>
      </c>
      <c r="O223" t="str">
        <f>Customer_Info_Appended[[#This Row],[Age Group]]&amp;"-"&amp;Customer_Info_Appended[[#This Row],[Balace Group]]</f>
        <v>Middle-High</v>
      </c>
    </row>
    <row r="224" spans="2:15" x14ac:dyDescent="0.25">
      <c r="B224" t="s">
        <v>1211</v>
      </c>
      <c r="C224" t="s">
        <v>1212</v>
      </c>
      <c r="D224">
        <v>44</v>
      </c>
      <c r="E224" t="s">
        <v>110</v>
      </c>
      <c r="F224" t="s">
        <v>1213</v>
      </c>
      <c r="G224" t="s">
        <v>124</v>
      </c>
      <c r="H224" t="s">
        <v>1214</v>
      </c>
      <c r="I224" t="s">
        <v>1215</v>
      </c>
      <c r="J224" s="20">
        <v>42224</v>
      </c>
      <c r="K224" t="s">
        <v>1115</v>
      </c>
      <c r="L224" s="22">
        <f>SUMIFS(Account_Appended[Balance],Account_Appended[Customer_ID],Customer_Info_Appended[[#This Row],[Customer_ID]])</f>
        <v>27012512</v>
      </c>
      <c r="M224" t="str">
        <f>VLOOKUP(Customer_Info_Appended[[#This Row],[Balance Total]],balance_t[],3,1)</f>
        <v>High</v>
      </c>
      <c r="N224" t="str">
        <f>VLOOKUP(Customer_Info_Appended[[#This Row],[Age]],age_t[],3,1)</f>
        <v>Middle</v>
      </c>
      <c r="O224" t="str">
        <f>Customer_Info_Appended[[#This Row],[Age Group]]&amp;"-"&amp;Customer_Info_Appended[[#This Row],[Balace Group]]</f>
        <v>Middle-High</v>
      </c>
    </row>
    <row r="225" spans="2:15" x14ac:dyDescent="0.25">
      <c r="B225" t="s">
        <v>1216</v>
      </c>
      <c r="C225" t="s">
        <v>1217</v>
      </c>
      <c r="D225">
        <v>35</v>
      </c>
      <c r="E225" t="s">
        <v>134</v>
      </c>
      <c r="F225" t="s">
        <v>1218</v>
      </c>
      <c r="G225" t="s">
        <v>124</v>
      </c>
      <c r="H225" t="s">
        <v>1219</v>
      </c>
      <c r="I225" t="s">
        <v>1220</v>
      </c>
      <c r="J225" s="20">
        <v>42225</v>
      </c>
      <c r="K225" t="s">
        <v>1115</v>
      </c>
      <c r="L225" s="22">
        <f>SUMIFS(Account_Appended[Balance],Account_Appended[Customer_ID],Customer_Info_Appended[[#This Row],[Customer_ID]])</f>
        <v>14419175</v>
      </c>
      <c r="M225" t="str">
        <f>VLOOKUP(Customer_Info_Appended[[#This Row],[Balance Total]],balance_t[],3,1)</f>
        <v>Medium</v>
      </c>
      <c r="N225" t="str">
        <f>VLOOKUP(Customer_Info_Appended[[#This Row],[Age]],age_t[],3,1)</f>
        <v>Middle</v>
      </c>
      <c r="O225" t="str">
        <f>Customer_Info_Appended[[#This Row],[Age Group]]&amp;"-"&amp;Customer_Info_Appended[[#This Row],[Balace Group]]</f>
        <v>Middle-Medium</v>
      </c>
    </row>
    <row r="226" spans="2:15" x14ac:dyDescent="0.25">
      <c r="B226" t="s">
        <v>1221</v>
      </c>
      <c r="C226" t="s">
        <v>1222</v>
      </c>
      <c r="D226">
        <v>40</v>
      </c>
      <c r="E226" t="s">
        <v>134</v>
      </c>
      <c r="F226" t="s">
        <v>1223</v>
      </c>
      <c r="G226" t="s">
        <v>118</v>
      </c>
      <c r="H226" t="s">
        <v>1224</v>
      </c>
      <c r="I226" t="s">
        <v>1225</v>
      </c>
      <c r="J226" s="20">
        <v>42226</v>
      </c>
      <c r="K226" t="s">
        <v>1115</v>
      </c>
      <c r="L226" s="22">
        <f>SUMIFS(Account_Appended[Balance],Account_Appended[Customer_ID],Customer_Info_Appended[[#This Row],[Customer_ID]])</f>
        <v>78718176</v>
      </c>
      <c r="M226" t="str">
        <f>VLOOKUP(Customer_Info_Appended[[#This Row],[Balance Total]],balance_t[],3,1)</f>
        <v>High</v>
      </c>
      <c r="N226" t="str">
        <f>VLOOKUP(Customer_Info_Appended[[#This Row],[Age]],age_t[],3,1)</f>
        <v>Middle</v>
      </c>
      <c r="O226" t="str">
        <f>Customer_Info_Appended[[#This Row],[Age Group]]&amp;"-"&amp;Customer_Info_Appended[[#This Row],[Balace Group]]</f>
        <v>Middle-High</v>
      </c>
    </row>
    <row r="227" spans="2:15" x14ac:dyDescent="0.25">
      <c r="B227" t="s">
        <v>1226</v>
      </c>
      <c r="C227" t="s">
        <v>1227</v>
      </c>
      <c r="D227">
        <v>28</v>
      </c>
      <c r="E227" t="s">
        <v>134</v>
      </c>
      <c r="F227" t="s">
        <v>1228</v>
      </c>
      <c r="G227" t="s">
        <v>118</v>
      </c>
      <c r="H227" t="s">
        <v>1229</v>
      </c>
      <c r="I227" t="s">
        <v>1230</v>
      </c>
      <c r="J227" s="20">
        <v>42227</v>
      </c>
      <c r="K227" t="s">
        <v>1115</v>
      </c>
      <c r="L227" s="22">
        <f>SUMIFS(Account_Appended[Balance],Account_Appended[Customer_ID],Customer_Info_Appended[[#This Row],[Customer_ID]])</f>
        <v>22733997</v>
      </c>
      <c r="M227" t="str">
        <f>VLOOKUP(Customer_Info_Appended[[#This Row],[Balance Total]],balance_t[],3,1)</f>
        <v>High</v>
      </c>
      <c r="N227" t="str">
        <f>VLOOKUP(Customer_Info_Appended[[#This Row],[Age]],age_t[],3,1)</f>
        <v>Young</v>
      </c>
      <c r="O227" t="str">
        <f>Customer_Info_Appended[[#This Row],[Age Group]]&amp;"-"&amp;Customer_Info_Appended[[#This Row],[Balace Group]]</f>
        <v>Young-High</v>
      </c>
    </row>
    <row r="228" spans="2:15" x14ac:dyDescent="0.25">
      <c r="B228" t="s">
        <v>1231</v>
      </c>
      <c r="C228" t="s">
        <v>1232</v>
      </c>
      <c r="D228">
        <v>38</v>
      </c>
      <c r="E228" t="s">
        <v>134</v>
      </c>
      <c r="F228" t="s">
        <v>1233</v>
      </c>
      <c r="G228" t="s">
        <v>118</v>
      </c>
      <c r="H228" t="s">
        <v>1234</v>
      </c>
      <c r="I228" t="s">
        <v>1235</v>
      </c>
      <c r="J228" s="20">
        <v>42228</v>
      </c>
      <c r="K228" t="s">
        <v>1115</v>
      </c>
      <c r="L228" s="22">
        <f>SUMIFS(Account_Appended[Balance],Account_Appended[Customer_ID],Customer_Info_Appended[[#This Row],[Customer_ID]])</f>
        <v>23389089</v>
      </c>
      <c r="M228" t="str">
        <f>VLOOKUP(Customer_Info_Appended[[#This Row],[Balance Total]],balance_t[],3,1)</f>
        <v>High</v>
      </c>
      <c r="N228" t="str">
        <f>VLOOKUP(Customer_Info_Appended[[#This Row],[Age]],age_t[],3,1)</f>
        <v>Middle</v>
      </c>
      <c r="O228" t="str">
        <f>Customer_Info_Appended[[#This Row],[Age Group]]&amp;"-"&amp;Customer_Info_Appended[[#This Row],[Balace Group]]</f>
        <v>Middle-High</v>
      </c>
    </row>
    <row r="229" spans="2:15" x14ac:dyDescent="0.25">
      <c r="B229" t="s">
        <v>1236</v>
      </c>
      <c r="C229" t="s">
        <v>1237</v>
      </c>
      <c r="D229">
        <v>61</v>
      </c>
      <c r="E229" t="s">
        <v>110</v>
      </c>
      <c r="F229" t="s">
        <v>1238</v>
      </c>
      <c r="G229" t="s">
        <v>124</v>
      </c>
      <c r="H229" t="s">
        <v>1239</v>
      </c>
      <c r="I229" t="s">
        <v>1240</v>
      </c>
      <c r="J229" s="20">
        <v>42229</v>
      </c>
      <c r="K229" t="s">
        <v>1115</v>
      </c>
      <c r="L229" s="22">
        <f>SUMIFS(Account_Appended[Balance],Account_Appended[Customer_ID],Customer_Info_Appended[[#This Row],[Customer_ID]])</f>
        <v>36675804</v>
      </c>
      <c r="M229" t="str">
        <f>VLOOKUP(Customer_Info_Appended[[#This Row],[Balance Total]],balance_t[],3,1)</f>
        <v>High</v>
      </c>
      <c r="N229" t="str">
        <f>VLOOKUP(Customer_Info_Appended[[#This Row],[Age]],age_t[],3,1)</f>
        <v>Senior</v>
      </c>
      <c r="O229" t="str">
        <f>Customer_Info_Appended[[#This Row],[Age Group]]&amp;"-"&amp;Customer_Info_Appended[[#This Row],[Balace Group]]</f>
        <v>Senior-High</v>
      </c>
    </row>
    <row r="230" spans="2:15" x14ac:dyDescent="0.25">
      <c r="B230" t="s">
        <v>1241</v>
      </c>
      <c r="C230" t="s">
        <v>1242</v>
      </c>
      <c r="D230">
        <v>22</v>
      </c>
      <c r="E230" t="s">
        <v>110</v>
      </c>
      <c r="F230" t="s">
        <v>1243</v>
      </c>
      <c r="G230" t="s">
        <v>118</v>
      </c>
      <c r="H230" t="s">
        <v>1244</v>
      </c>
      <c r="I230" t="s">
        <v>1245</v>
      </c>
      <c r="J230" s="20">
        <v>42230</v>
      </c>
      <c r="K230" t="s">
        <v>1115</v>
      </c>
      <c r="L230" s="22">
        <f>SUMIFS(Account_Appended[Balance],Account_Appended[Customer_ID],Customer_Info_Appended[[#This Row],[Customer_ID]])</f>
        <v>60608848</v>
      </c>
      <c r="M230" t="str">
        <f>VLOOKUP(Customer_Info_Appended[[#This Row],[Balance Total]],balance_t[],3,1)</f>
        <v>High</v>
      </c>
      <c r="N230" t="str">
        <f>VLOOKUP(Customer_Info_Appended[[#This Row],[Age]],age_t[],3,1)</f>
        <v>Young</v>
      </c>
      <c r="O230" t="str">
        <f>Customer_Info_Appended[[#This Row],[Age Group]]&amp;"-"&amp;Customer_Info_Appended[[#This Row],[Balace Group]]</f>
        <v>Young-High</v>
      </c>
    </row>
    <row r="231" spans="2:15" x14ac:dyDescent="0.25">
      <c r="B231" t="s">
        <v>1246</v>
      </c>
      <c r="C231" t="s">
        <v>1247</v>
      </c>
      <c r="D231">
        <v>40</v>
      </c>
      <c r="E231" t="s">
        <v>134</v>
      </c>
      <c r="F231" t="s">
        <v>1248</v>
      </c>
      <c r="G231" t="s">
        <v>112</v>
      </c>
      <c r="H231" t="s">
        <v>1249</v>
      </c>
      <c r="I231" t="s">
        <v>1250</v>
      </c>
      <c r="J231" s="20">
        <v>42231</v>
      </c>
      <c r="K231" t="s">
        <v>1115</v>
      </c>
      <c r="L231" s="22">
        <f>SUMIFS(Account_Appended[Balance],Account_Appended[Customer_ID],Customer_Info_Appended[[#This Row],[Customer_ID]])</f>
        <v>24302636</v>
      </c>
      <c r="M231" t="str">
        <f>VLOOKUP(Customer_Info_Appended[[#This Row],[Balance Total]],balance_t[],3,1)</f>
        <v>High</v>
      </c>
      <c r="N231" t="str">
        <f>VLOOKUP(Customer_Info_Appended[[#This Row],[Age]],age_t[],3,1)</f>
        <v>Middle</v>
      </c>
      <c r="O231" t="str">
        <f>Customer_Info_Appended[[#This Row],[Age Group]]&amp;"-"&amp;Customer_Info_Appended[[#This Row],[Balace Group]]</f>
        <v>Middle-High</v>
      </c>
    </row>
    <row r="232" spans="2:15" x14ac:dyDescent="0.25">
      <c r="B232" t="s">
        <v>1251</v>
      </c>
      <c r="C232" t="s">
        <v>1252</v>
      </c>
      <c r="D232">
        <v>58</v>
      </c>
      <c r="E232" t="s">
        <v>134</v>
      </c>
      <c r="F232" t="s">
        <v>1253</v>
      </c>
      <c r="G232" t="s">
        <v>124</v>
      </c>
      <c r="H232" t="s">
        <v>1254</v>
      </c>
      <c r="I232" t="s">
        <v>1255</v>
      </c>
      <c r="J232" s="20">
        <v>42232</v>
      </c>
      <c r="K232" t="s">
        <v>1115</v>
      </c>
      <c r="L232" s="22">
        <f>SUMIFS(Account_Appended[Balance],Account_Appended[Customer_ID],Customer_Info_Appended[[#This Row],[Customer_ID]])</f>
        <v>64139396</v>
      </c>
      <c r="M232" t="str">
        <f>VLOOKUP(Customer_Info_Appended[[#This Row],[Balance Total]],balance_t[],3,1)</f>
        <v>High</v>
      </c>
      <c r="N232" t="str">
        <f>VLOOKUP(Customer_Info_Appended[[#This Row],[Age]],age_t[],3,1)</f>
        <v>Senior</v>
      </c>
      <c r="O232" t="str">
        <f>Customer_Info_Appended[[#This Row],[Age Group]]&amp;"-"&amp;Customer_Info_Appended[[#This Row],[Balace Group]]</f>
        <v>Senior-High</v>
      </c>
    </row>
    <row r="233" spans="2:15" x14ac:dyDescent="0.25">
      <c r="B233" t="s">
        <v>1256</v>
      </c>
      <c r="C233" t="s">
        <v>1257</v>
      </c>
      <c r="D233">
        <v>42</v>
      </c>
      <c r="E233" t="s">
        <v>110</v>
      </c>
      <c r="F233" t="s">
        <v>1258</v>
      </c>
      <c r="G233" t="s">
        <v>112</v>
      </c>
      <c r="H233" t="s">
        <v>1259</v>
      </c>
      <c r="I233" t="s">
        <v>1260</v>
      </c>
      <c r="J233" s="20">
        <v>42233</v>
      </c>
      <c r="K233" t="s">
        <v>1115</v>
      </c>
      <c r="L233" s="22">
        <f>SUMIFS(Account_Appended[Balance],Account_Appended[Customer_ID],Customer_Info_Appended[[#This Row],[Customer_ID]])</f>
        <v>69195855</v>
      </c>
      <c r="M233" t="str">
        <f>VLOOKUP(Customer_Info_Appended[[#This Row],[Balance Total]],balance_t[],3,1)</f>
        <v>High</v>
      </c>
      <c r="N233" t="str">
        <f>VLOOKUP(Customer_Info_Appended[[#This Row],[Age]],age_t[],3,1)</f>
        <v>Middle</v>
      </c>
      <c r="O233" t="str">
        <f>Customer_Info_Appended[[#This Row],[Age Group]]&amp;"-"&amp;Customer_Info_Appended[[#This Row],[Balace Group]]</f>
        <v>Middle-High</v>
      </c>
    </row>
    <row r="234" spans="2:15" x14ac:dyDescent="0.25">
      <c r="B234" t="s">
        <v>1261</v>
      </c>
      <c r="C234" t="s">
        <v>1262</v>
      </c>
      <c r="D234">
        <v>58</v>
      </c>
      <c r="E234" t="s">
        <v>134</v>
      </c>
      <c r="F234" t="s">
        <v>1263</v>
      </c>
      <c r="G234" t="s">
        <v>207</v>
      </c>
      <c r="H234" t="s">
        <v>1264</v>
      </c>
      <c r="I234" t="s">
        <v>1265</v>
      </c>
      <c r="J234" s="20">
        <v>42234</v>
      </c>
      <c r="K234" t="s">
        <v>1115</v>
      </c>
      <c r="L234" s="22">
        <f>SUMIFS(Account_Appended[Balance],Account_Appended[Customer_ID],Customer_Info_Appended[[#This Row],[Customer_ID]])</f>
        <v>53415742</v>
      </c>
      <c r="M234" t="str">
        <f>VLOOKUP(Customer_Info_Appended[[#This Row],[Balance Total]],balance_t[],3,1)</f>
        <v>High</v>
      </c>
      <c r="N234" t="str">
        <f>VLOOKUP(Customer_Info_Appended[[#This Row],[Age]],age_t[],3,1)</f>
        <v>Senior</v>
      </c>
      <c r="O234" t="str">
        <f>Customer_Info_Appended[[#This Row],[Age Group]]&amp;"-"&amp;Customer_Info_Appended[[#This Row],[Balace Group]]</f>
        <v>Senior-High</v>
      </c>
    </row>
    <row r="235" spans="2:15" x14ac:dyDescent="0.25">
      <c r="B235" t="s">
        <v>1266</v>
      </c>
      <c r="C235" t="s">
        <v>1267</v>
      </c>
      <c r="D235">
        <v>27</v>
      </c>
      <c r="E235" t="s">
        <v>110</v>
      </c>
      <c r="F235" t="s">
        <v>1268</v>
      </c>
      <c r="G235" t="s">
        <v>124</v>
      </c>
      <c r="H235" t="s">
        <v>1269</v>
      </c>
      <c r="I235" t="s">
        <v>1270</v>
      </c>
      <c r="J235" s="20">
        <v>42235</v>
      </c>
      <c r="K235" t="s">
        <v>1115</v>
      </c>
      <c r="L235" s="22">
        <f>SUMIFS(Account_Appended[Balance],Account_Appended[Customer_ID],Customer_Info_Appended[[#This Row],[Customer_ID]])</f>
        <v>44768502</v>
      </c>
      <c r="M235" t="str">
        <f>VLOOKUP(Customer_Info_Appended[[#This Row],[Balance Total]],balance_t[],3,1)</f>
        <v>High</v>
      </c>
      <c r="N235" t="str">
        <f>VLOOKUP(Customer_Info_Appended[[#This Row],[Age]],age_t[],3,1)</f>
        <v>Young</v>
      </c>
      <c r="O235" t="str">
        <f>Customer_Info_Appended[[#This Row],[Age Group]]&amp;"-"&amp;Customer_Info_Appended[[#This Row],[Balace Group]]</f>
        <v>Young-High</v>
      </c>
    </row>
    <row r="236" spans="2:15" x14ac:dyDescent="0.25">
      <c r="B236" t="s">
        <v>1271</v>
      </c>
      <c r="C236" t="s">
        <v>1272</v>
      </c>
      <c r="D236">
        <v>39</v>
      </c>
      <c r="E236" t="s">
        <v>134</v>
      </c>
      <c r="F236" t="s">
        <v>1273</v>
      </c>
      <c r="G236" t="s">
        <v>207</v>
      </c>
      <c r="H236" t="s">
        <v>1274</v>
      </c>
      <c r="I236" t="s">
        <v>1275</v>
      </c>
      <c r="J236" s="20">
        <v>42236</v>
      </c>
      <c r="K236" t="s">
        <v>1115</v>
      </c>
      <c r="L236" s="22">
        <f>SUMIFS(Account_Appended[Balance],Account_Appended[Customer_ID],Customer_Info_Appended[[#This Row],[Customer_ID]])</f>
        <v>24828252</v>
      </c>
      <c r="M236" t="str">
        <f>VLOOKUP(Customer_Info_Appended[[#This Row],[Balance Total]],balance_t[],3,1)</f>
        <v>High</v>
      </c>
      <c r="N236" t="str">
        <f>VLOOKUP(Customer_Info_Appended[[#This Row],[Age]],age_t[],3,1)</f>
        <v>Middle</v>
      </c>
      <c r="O236" t="str">
        <f>Customer_Info_Appended[[#This Row],[Age Group]]&amp;"-"&amp;Customer_Info_Appended[[#This Row],[Balace Group]]</f>
        <v>Middle-High</v>
      </c>
    </row>
    <row r="237" spans="2:15" x14ac:dyDescent="0.25">
      <c r="B237" t="s">
        <v>1276</v>
      </c>
      <c r="C237" t="s">
        <v>1277</v>
      </c>
      <c r="D237">
        <v>36</v>
      </c>
      <c r="E237" t="s">
        <v>110</v>
      </c>
      <c r="F237" t="s">
        <v>1278</v>
      </c>
      <c r="G237" t="s">
        <v>118</v>
      </c>
      <c r="H237" t="s">
        <v>1279</v>
      </c>
      <c r="I237" t="s">
        <v>1280</v>
      </c>
      <c r="J237" s="20">
        <v>42237</v>
      </c>
      <c r="K237" t="s">
        <v>1115</v>
      </c>
      <c r="L237" s="22">
        <f>SUMIFS(Account_Appended[Balance],Account_Appended[Customer_ID],Customer_Info_Appended[[#This Row],[Customer_ID]])</f>
        <v>101471522</v>
      </c>
      <c r="M237" t="str">
        <f>VLOOKUP(Customer_Info_Appended[[#This Row],[Balance Total]],balance_t[],3,1)</f>
        <v>High</v>
      </c>
      <c r="N237" t="str">
        <f>VLOOKUP(Customer_Info_Appended[[#This Row],[Age]],age_t[],3,1)</f>
        <v>Middle</v>
      </c>
      <c r="O237" t="str">
        <f>Customer_Info_Appended[[#This Row],[Age Group]]&amp;"-"&amp;Customer_Info_Appended[[#This Row],[Balace Group]]</f>
        <v>Middle-High</v>
      </c>
    </row>
    <row r="238" spans="2:15" x14ac:dyDescent="0.25">
      <c r="B238" t="s">
        <v>1281</v>
      </c>
      <c r="C238" t="s">
        <v>1282</v>
      </c>
      <c r="D238">
        <v>18</v>
      </c>
      <c r="E238" t="s">
        <v>110</v>
      </c>
      <c r="F238" t="s">
        <v>1283</v>
      </c>
      <c r="G238" t="s">
        <v>118</v>
      </c>
      <c r="H238" t="s">
        <v>1284</v>
      </c>
      <c r="I238" t="s">
        <v>1285</v>
      </c>
      <c r="J238" s="20">
        <v>42238</v>
      </c>
      <c r="K238" t="s">
        <v>1115</v>
      </c>
      <c r="L238" s="22">
        <f>SUMIFS(Account_Appended[Balance],Account_Appended[Customer_ID],Customer_Info_Appended[[#This Row],[Customer_ID]])</f>
        <v>12830061</v>
      </c>
      <c r="M238" t="str">
        <f>VLOOKUP(Customer_Info_Appended[[#This Row],[Balance Total]],balance_t[],3,1)</f>
        <v>Medium</v>
      </c>
      <c r="N238" t="str">
        <f>VLOOKUP(Customer_Info_Appended[[#This Row],[Age]],age_t[],3,1)</f>
        <v>Young</v>
      </c>
      <c r="O238" t="str">
        <f>Customer_Info_Appended[[#This Row],[Age Group]]&amp;"-"&amp;Customer_Info_Appended[[#This Row],[Balace Group]]</f>
        <v>Young-Medium</v>
      </c>
    </row>
    <row r="239" spans="2:15" x14ac:dyDescent="0.25">
      <c r="B239" t="s">
        <v>1286</v>
      </c>
      <c r="C239" t="s">
        <v>1287</v>
      </c>
      <c r="D239">
        <v>24</v>
      </c>
      <c r="E239" t="s">
        <v>110</v>
      </c>
      <c r="F239" t="s">
        <v>1288</v>
      </c>
      <c r="G239" t="s">
        <v>141</v>
      </c>
      <c r="H239" t="s">
        <v>1289</v>
      </c>
      <c r="I239" t="s">
        <v>1290</v>
      </c>
      <c r="J239" s="20">
        <v>42239</v>
      </c>
      <c r="K239" t="s">
        <v>1115</v>
      </c>
      <c r="L239" s="22">
        <f>SUMIFS(Account_Appended[Balance],Account_Appended[Customer_ID],Customer_Info_Appended[[#This Row],[Customer_ID]])</f>
        <v>22399783</v>
      </c>
      <c r="M239" t="str">
        <f>VLOOKUP(Customer_Info_Appended[[#This Row],[Balance Total]],balance_t[],3,1)</f>
        <v>High</v>
      </c>
      <c r="N239" t="str">
        <f>VLOOKUP(Customer_Info_Appended[[#This Row],[Age]],age_t[],3,1)</f>
        <v>Young</v>
      </c>
      <c r="O239" t="str">
        <f>Customer_Info_Appended[[#This Row],[Age Group]]&amp;"-"&amp;Customer_Info_Appended[[#This Row],[Balace Group]]</f>
        <v>Young-High</v>
      </c>
    </row>
    <row r="240" spans="2:15" x14ac:dyDescent="0.25">
      <c r="B240" t="s">
        <v>1291</v>
      </c>
      <c r="C240" t="s">
        <v>1292</v>
      </c>
      <c r="D240">
        <v>21</v>
      </c>
      <c r="E240" t="s">
        <v>110</v>
      </c>
      <c r="F240" t="s">
        <v>1293</v>
      </c>
      <c r="G240" t="s">
        <v>118</v>
      </c>
      <c r="H240" t="s">
        <v>1294</v>
      </c>
      <c r="I240" t="s">
        <v>1295</v>
      </c>
      <c r="J240" s="20">
        <v>42240</v>
      </c>
      <c r="K240" t="s">
        <v>1115</v>
      </c>
      <c r="L240" s="22">
        <f>SUMIFS(Account_Appended[Balance],Account_Appended[Customer_ID],Customer_Info_Appended[[#This Row],[Customer_ID]])</f>
        <v>24449277</v>
      </c>
      <c r="M240" t="str">
        <f>VLOOKUP(Customer_Info_Appended[[#This Row],[Balance Total]],balance_t[],3,1)</f>
        <v>High</v>
      </c>
      <c r="N240" t="str">
        <f>VLOOKUP(Customer_Info_Appended[[#This Row],[Age]],age_t[],3,1)</f>
        <v>Young</v>
      </c>
      <c r="O240" t="str">
        <f>Customer_Info_Appended[[#This Row],[Age Group]]&amp;"-"&amp;Customer_Info_Appended[[#This Row],[Balace Group]]</f>
        <v>Young-High</v>
      </c>
    </row>
    <row r="241" spans="2:15" x14ac:dyDescent="0.25">
      <c r="B241" t="s">
        <v>1296</v>
      </c>
      <c r="C241" t="s">
        <v>1297</v>
      </c>
      <c r="D241">
        <v>18</v>
      </c>
      <c r="E241" t="s">
        <v>110</v>
      </c>
      <c r="F241" t="s">
        <v>1298</v>
      </c>
      <c r="G241" t="s">
        <v>207</v>
      </c>
      <c r="H241" t="s">
        <v>1299</v>
      </c>
      <c r="I241" t="s">
        <v>1300</v>
      </c>
      <c r="J241" s="20">
        <v>42241</v>
      </c>
      <c r="K241" t="s">
        <v>1115</v>
      </c>
      <c r="L241" s="22">
        <f>SUMIFS(Account_Appended[Balance],Account_Appended[Customer_ID],Customer_Info_Appended[[#This Row],[Customer_ID]])</f>
        <v>62020345</v>
      </c>
      <c r="M241" t="str">
        <f>VLOOKUP(Customer_Info_Appended[[#This Row],[Balance Total]],balance_t[],3,1)</f>
        <v>High</v>
      </c>
      <c r="N241" t="str">
        <f>VLOOKUP(Customer_Info_Appended[[#This Row],[Age]],age_t[],3,1)</f>
        <v>Young</v>
      </c>
      <c r="O241" t="str">
        <f>Customer_Info_Appended[[#This Row],[Age Group]]&amp;"-"&amp;Customer_Info_Appended[[#This Row],[Balace Group]]</f>
        <v>Young-High</v>
      </c>
    </row>
    <row r="242" spans="2:15" x14ac:dyDescent="0.25">
      <c r="B242" t="s">
        <v>1301</v>
      </c>
      <c r="C242" t="s">
        <v>1302</v>
      </c>
      <c r="D242">
        <v>32</v>
      </c>
      <c r="E242" t="s">
        <v>134</v>
      </c>
      <c r="F242" t="s">
        <v>1303</v>
      </c>
      <c r="G242" t="s">
        <v>118</v>
      </c>
      <c r="H242" t="s">
        <v>1304</v>
      </c>
      <c r="I242" t="s">
        <v>1305</v>
      </c>
      <c r="J242" s="20">
        <v>42242</v>
      </c>
      <c r="K242" t="s">
        <v>1115</v>
      </c>
      <c r="L242" s="22">
        <f>SUMIFS(Account_Appended[Balance],Account_Appended[Customer_ID],Customer_Info_Appended[[#This Row],[Customer_ID]])</f>
        <v>66504122</v>
      </c>
      <c r="M242" t="str">
        <f>VLOOKUP(Customer_Info_Appended[[#This Row],[Balance Total]],balance_t[],3,1)</f>
        <v>High</v>
      </c>
      <c r="N242" t="str">
        <f>VLOOKUP(Customer_Info_Appended[[#This Row],[Age]],age_t[],3,1)</f>
        <v>Middle</v>
      </c>
      <c r="O242" t="str">
        <f>Customer_Info_Appended[[#This Row],[Age Group]]&amp;"-"&amp;Customer_Info_Appended[[#This Row],[Balace Group]]</f>
        <v>Middle-High</v>
      </c>
    </row>
    <row r="243" spans="2:15" x14ac:dyDescent="0.25">
      <c r="B243" t="s">
        <v>1306</v>
      </c>
      <c r="C243" t="s">
        <v>1307</v>
      </c>
      <c r="D243">
        <v>57</v>
      </c>
      <c r="E243" t="s">
        <v>110</v>
      </c>
      <c r="F243" t="s">
        <v>1308</v>
      </c>
      <c r="G243" t="s">
        <v>124</v>
      </c>
      <c r="H243" t="s">
        <v>1309</v>
      </c>
      <c r="I243" t="s">
        <v>1310</v>
      </c>
      <c r="J243" s="20">
        <v>42243</v>
      </c>
      <c r="K243" t="s">
        <v>1115</v>
      </c>
      <c r="L243" s="22">
        <f>SUMIFS(Account_Appended[Balance],Account_Appended[Customer_ID],Customer_Info_Appended[[#This Row],[Customer_ID]])</f>
        <v>72279277</v>
      </c>
      <c r="M243" t="str">
        <f>VLOOKUP(Customer_Info_Appended[[#This Row],[Balance Total]],balance_t[],3,1)</f>
        <v>High</v>
      </c>
      <c r="N243" t="str">
        <f>VLOOKUP(Customer_Info_Appended[[#This Row],[Age]],age_t[],3,1)</f>
        <v>Senior</v>
      </c>
      <c r="O243" t="str">
        <f>Customer_Info_Appended[[#This Row],[Age Group]]&amp;"-"&amp;Customer_Info_Appended[[#This Row],[Balace Group]]</f>
        <v>Senior-High</v>
      </c>
    </row>
    <row r="244" spans="2:15" x14ac:dyDescent="0.25">
      <c r="B244" t="s">
        <v>1311</v>
      </c>
      <c r="C244" t="s">
        <v>1312</v>
      </c>
      <c r="D244">
        <v>29</v>
      </c>
      <c r="E244" t="s">
        <v>134</v>
      </c>
      <c r="F244" t="s">
        <v>1313</v>
      </c>
      <c r="G244" t="s">
        <v>118</v>
      </c>
      <c r="H244" t="s">
        <v>1314</v>
      </c>
      <c r="I244" t="s">
        <v>1315</v>
      </c>
      <c r="J244" s="20">
        <v>42244</v>
      </c>
      <c r="K244" t="s">
        <v>1115</v>
      </c>
      <c r="L244" s="22">
        <f>SUMIFS(Account_Appended[Balance],Account_Appended[Customer_ID],Customer_Info_Appended[[#This Row],[Customer_ID]])</f>
        <v>88136124</v>
      </c>
      <c r="M244" t="str">
        <f>VLOOKUP(Customer_Info_Appended[[#This Row],[Balance Total]],balance_t[],3,1)</f>
        <v>High</v>
      </c>
      <c r="N244" t="str">
        <f>VLOOKUP(Customer_Info_Appended[[#This Row],[Age]],age_t[],3,1)</f>
        <v>Young</v>
      </c>
      <c r="O244" t="str">
        <f>Customer_Info_Appended[[#This Row],[Age Group]]&amp;"-"&amp;Customer_Info_Appended[[#This Row],[Balace Group]]</f>
        <v>Young-High</v>
      </c>
    </row>
    <row r="245" spans="2:15" x14ac:dyDescent="0.25">
      <c r="B245" t="s">
        <v>1316</v>
      </c>
      <c r="C245" t="s">
        <v>1317</v>
      </c>
      <c r="D245">
        <v>39</v>
      </c>
      <c r="E245" t="s">
        <v>110</v>
      </c>
      <c r="F245" t="s">
        <v>1318</v>
      </c>
      <c r="G245" t="s">
        <v>141</v>
      </c>
      <c r="H245" t="s">
        <v>1319</v>
      </c>
      <c r="I245" t="s">
        <v>1320</v>
      </c>
      <c r="J245" s="20">
        <v>42245</v>
      </c>
      <c r="K245" t="s">
        <v>1115</v>
      </c>
      <c r="L245" s="22">
        <f>SUMIFS(Account_Appended[Balance],Account_Appended[Customer_ID],Customer_Info_Appended[[#This Row],[Customer_ID]])</f>
        <v>38616260</v>
      </c>
      <c r="M245" t="str">
        <f>VLOOKUP(Customer_Info_Appended[[#This Row],[Balance Total]],balance_t[],3,1)</f>
        <v>High</v>
      </c>
      <c r="N245" t="str">
        <f>VLOOKUP(Customer_Info_Appended[[#This Row],[Age]],age_t[],3,1)</f>
        <v>Middle</v>
      </c>
      <c r="O245" t="str">
        <f>Customer_Info_Appended[[#This Row],[Age Group]]&amp;"-"&amp;Customer_Info_Appended[[#This Row],[Balace Group]]</f>
        <v>Middle-High</v>
      </c>
    </row>
    <row r="246" spans="2:15" x14ac:dyDescent="0.25">
      <c r="B246" t="s">
        <v>1321</v>
      </c>
      <c r="C246" t="s">
        <v>1322</v>
      </c>
      <c r="D246">
        <v>39</v>
      </c>
      <c r="E246" t="s">
        <v>110</v>
      </c>
      <c r="F246" t="s">
        <v>1323</v>
      </c>
      <c r="G246" t="s">
        <v>118</v>
      </c>
      <c r="H246" t="s">
        <v>1324</v>
      </c>
      <c r="I246" t="s">
        <v>1325</v>
      </c>
      <c r="J246" s="20">
        <v>42246</v>
      </c>
      <c r="K246" t="s">
        <v>1115</v>
      </c>
      <c r="L246" s="22">
        <f>SUMIFS(Account_Appended[Balance],Account_Appended[Customer_ID],Customer_Info_Appended[[#This Row],[Customer_ID]])</f>
        <v>14326224</v>
      </c>
      <c r="M246" t="str">
        <f>VLOOKUP(Customer_Info_Appended[[#This Row],[Balance Total]],balance_t[],3,1)</f>
        <v>Medium</v>
      </c>
      <c r="N246" t="str">
        <f>VLOOKUP(Customer_Info_Appended[[#This Row],[Age]],age_t[],3,1)</f>
        <v>Middle</v>
      </c>
      <c r="O246" t="str">
        <f>Customer_Info_Appended[[#This Row],[Age Group]]&amp;"-"&amp;Customer_Info_Appended[[#This Row],[Balace Group]]</f>
        <v>Middle-Medium</v>
      </c>
    </row>
    <row r="247" spans="2:15" x14ac:dyDescent="0.25">
      <c r="B247" t="s">
        <v>1326</v>
      </c>
      <c r="C247" t="s">
        <v>1327</v>
      </c>
      <c r="D247">
        <v>67</v>
      </c>
      <c r="E247" t="s">
        <v>134</v>
      </c>
      <c r="F247" t="s">
        <v>1328</v>
      </c>
      <c r="G247" t="s">
        <v>207</v>
      </c>
      <c r="H247" t="s">
        <v>1329</v>
      </c>
      <c r="I247" t="s">
        <v>1330</v>
      </c>
      <c r="J247" s="20">
        <v>42247</v>
      </c>
      <c r="K247" t="s">
        <v>1115</v>
      </c>
      <c r="L247" s="22">
        <f>SUMIFS(Account_Appended[Balance],Account_Appended[Customer_ID],Customer_Info_Appended[[#This Row],[Customer_ID]])</f>
        <v>77014895</v>
      </c>
      <c r="M247" t="str">
        <f>VLOOKUP(Customer_Info_Appended[[#This Row],[Balance Total]],balance_t[],3,1)</f>
        <v>High</v>
      </c>
      <c r="N247" t="str">
        <f>VLOOKUP(Customer_Info_Appended[[#This Row],[Age]],age_t[],3,1)</f>
        <v>Senior</v>
      </c>
      <c r="O247" t="str">
        <f>Customer_Info_Appended[[#This Row],[Age Group]]&amp;"-"&amp;Customer_Info_Appended[[#This Row],[Balace Group]]</f>
        <v>Senior-High</v>
      </c>
    </row>
    <row r="248" spans="2:15" x14ac:dyDescent="0.25">
      <c r="B248" t="s">
        <v>1331</v>
      </c>
      <c r="C248" t="s">
        <v>1332</v>
      </c>
      <c r="D248">
        <v>64</v>
      </c>
      <c r="E248" t="s">
        <v>134</v>
      </c>
      <c r="F248" t="s">
        <v>1333</v>
      </c>
      <c r="G248" t="s">
        <v>207</v>
      </c>
      <c r="H248" t="s">
        <v>1334</v>
      </c>
      <c r="I248" t="s">
        <v>1335</v>
      </c>
      <c r="J248" s="20">
        <v>42248</v>
      </c>
      <c r="K248" t="s">
        <v>1115</v>
      </c>
      <c r="L248" s="22">
        <f>SUMIFS(Account_Appended[Balance],Account_Appended[Customer_ID],Customer_Info_Appended[[#This Row],[Customer_ID]])</f>
        <v>8028038</v>
      </c>
      <c r="M248" t="str">
        <f>VLOOKUP(Customer_Info_Appended[[#This Row],[Balance Total]],balance_t[],3,1)</f>
        <v>Medium</v>
      </c>
      <c r="N248" t="str">
        <f>VLOOKUP(Customer_Info_Appended[[#This Row],[Age]],age_t[],3,1)</f>
        <v>Senior</v>
      </c>
      <c r="O248" t="str">
        <f>Customer_Info_Appended[[#This Row],[Age Group]]&amp;"-"&amp;Customer_Info_Appended[[#This Row],[Balace Group]]</f>
        <v>Senior-Medium</v>
      </c>
    </row>
    <row r="249" spans="2:15" x14ac:dyDescent="0.25">
      <c r="B249" t="s">
        <v>1336</v>
      </c>
      <c r="C249" t="s">
        <v>1337</v>
      </c>
      <c r="D249">
        <v>34</v>
      </c>
      <c r="E249" t="s">
        <v>134</v>
      </c>
      <c r="F249" t="s">
        <v>1338</v>
      </c>
      <c r="G249" t="s">
        <v>118</v>
      </c>
      <c r="H249" t="s">
        <v>1339</v>
      </c>
      <c r="I249" t="s">
        <v>1340</v>
      </c>
      <c r="J249" s="20">
        <v>42249</v>
      </c>
      <c r="K249" t="s">
        <v>1115</v>
      </c>
      <c r="L249" s="22">
        <f>SUMIFS(Account_Appended[Balance],Account_Appended[Customer_ID],Customer_Info_Appended[[#This Row],[Customer_ID]])</f>
        <v>20985050</v>
      </c>
      <c r="M249" t="str">
        <f>VLOOKUP(Customer_Info_Appended[[#This Row],[Balance Total]],balance_t[],3,1)</f>
        <v>High</v>
      </c>
      <c r="N249" t="str">
        <f>VLOOKUP(Customer_Info_Appended[[#This Row],[Age]],age_t[],3,1)</f>
        <v>Middle</v>
      </c>
      <c r="O249" t="str">
        <f>Customer_Info_Appended[[#This Row],[Age Group]]&amp;"-"&amp;Customer_Info_Appended[[#This Row],[Balace Group]]</f>
        <v>Middle-High</v>
      </c>
    </row>
    <row r="250" spans="2:15" x14ac:dyDescent="0.25">
      <c r="B250" t="s">
        <v>1341</v>
      </c>
      <c r="C250" t="s">
        <v>1342</v>
      </c>
      <c r="D250">
        <v>46</v>
      </c>
      <c r="E250" t="s">
        <v>134</v>
      </c>
      <c r="F250" t="s">
        <v>1343</v>
      </c>
      <c r="G250" t="s">
        <v>207</v>
      </c>
      <c r="H250" t="s">
        <v>1344</v>
      </c>
      <c r="I250" t="s">
        <v>1345</v>
      </c>
      <c r="J250" s="20">
        <v>42250</v>
      </c>
      <c r="K250" t="s">
        <v>1115</v>
      </c>
      <c r="L250" s="22">
        <f>SUMIFS(Account_Appended[Balance],Account_Appended[Customer_ID],Customer_Info_Appended[[#This Row],[Customer_ID]])</f>
        <v>86752209</v>
      </c>
      <c r="M250" t="str">
        <f>VLOOKUP(Customer_Info_Appended[[#This Row],[Balance Total]],balance_t[],3,1)</f>
        <v>High</v>
      </c>
      <c r="N250" t="str">
        <f>VLOOKUP(Customer_Info_Appended[[#This Row],[Age]],age_t[],3,1)</f>
        <v>Middle</v>
      </c>
      <c r="O250" t="str">
        <f>Customer_Info_Appended[[#This Row],[Age Group]]&amp;"-"&amp;Customer_Info_Appended[[#This Row],[Balace Group]]</f>
        <v>Middle-High</v>
      </c>
    </row>
    <row r="251" spans="2:15" x14ac:dyDescent="0.25">
      <c r="B251" t="s">
        <v>1346</v>
      </c>
      <c r="C251" t="s">
        <v>1347</v>
      </c>
      <c r="D251">
        <v>63</v>
      </c>
      <c r="E251" t="s">
        <v>110</v>
      </c>
      <c r="F251" t="s">
        <v>1348</v>
      </c>
      <c r="G251" t="s">
        <v>207</v>
      </c>
      <c r="H251" t="s">
        <v>1349</v>
      </c>
      <c r="I251" t="s">
        <v>1350</v>
      </c>
      <c r="J251" s="20">
        <v>42251</v>
      </c>
      <c r="K251" t="s">
        <v>1115</v>
      </c>
      <c r="L251" s="22">
        <f>SUMIFS(Account_Appended[Balance],Account_Appended[Customer_ID],Customer_Info_Appended[[#This Row],[Customer_ID]])</f>
        <v>96862268</v>
      </c>
      <c r="M251" t="str">
        <f>VLOOKUP(Customer_Info_Appended[[#This Row],[Balance Total]],balance_t[],3,1)</f>
        <v>High</v>
      </c>
      <c r="N251" t="str">
        <f>VLOOKUP(Customer_Info_Appended[[#This Row],[Age]],age_t[],3,1)</f>
        <v>Senior</v>
      </c>
      <c r="O251" t="str">
        <f>Customer_Info_Appended[[#This Row],[Age Group]]&amp;"-"&amp;Customer_Info_Appended[[#This Row],[Balace Group]]</f>
        <v>Senior-High</v>
      </c>
    </row>
    <row r="252" spans="2:15" x14ac:dyDescent="0.25">
      <c r="B252" t="s">
        <v>1351</v>
      </c>
      <c r="C252" t="s">
        <v>1352</v>
      </c>
      <c r="D252">
        <v>31</v>
      </c>
      <c r="E252" t="s">
        <v>134</v>
      </c>
      <c r="F252" t="s">
        <v>1353</v>
      </c>
      <c r="G252" t="s">
        <v>141</v>
      </c>
      <c r="H252" t="s">
        <v>1354</v>
      </c>
      <c r="I252" t="s">
        <v>1355</v>
      </c>
      <c r="J252" s="20">
        <v>42252</v>
      </c>
      <c r="K252" t="s">
        <v>1115</v>
      </c>
      <c r="L252" s="22">
        <f>SUMIFS(Account_Appended[Balance],Account_Appended[Customer_ID],Customer_Info_Appended[[#This Row],[Customer_ID]])</f>
        <v>94838841</v>
      </c>
      <c r="M252" t="str">
        <f>VLOOKUP(Customer_Info_Appended[[#This Row],[Balance Total]],balance_t[],3,1)</f>
        <v>High</v>
      </c>
      <c r="N252" t="str">
        <f>VLOOKUP(Customer_Info_Appended[[#This Row],[Age]],age_t[],3,1)</f>
        <v>Middle</v>
      </c>
      <c r="O252" t="str">
        <f>Customer_Info_Appended[[#This Row],[Age Group]]&amp;"-"&amp;Customer_Info_Appended[[#This Row],[Balace Group]]</f>
        <v>Middle-High</v>
      </c>
    </row>
    <row r="253" spans="2:15" x14ac:dyDescent="0.25">
      <c r="B253" t="s">
        <v>1356</v>
      </c>
      <c r="C253" t="s">
        <v>1357</v>
      </c>
      <c r="D253">
        <v>67</v>
      </c>
      <c r="E253" t="s">
        <v>110</v>
      </c>
      <c r="F253" t="s">
        <v>1358</v>
      </c>
      <c r="G253" t="s">
        <v>124</v>
      </c>
      <c r="H253" t="s">
        <v>1359</v>
      </c>
      <c r="I253" t="s">
        <v>1360</v>
      </c>
      <c r="J253" s="20">
        <v>42253</v>
      </c>
      <c r="K253" t="s">
        <v>1115</v>
      </c>
      <c r="L253" s="22">
        <f>SUMIFS(Account_Appended[Balance],Account_Appended[Customer_ID],Customer_Info_Appended[[#This Row],[Customer_ID]])</f>
        <v>68410013</v>
      </c>
      <c r="M253" t="str">
        <f>VLOOKUP(Customer_Info_Appended[[#This Row],[Balance Total]],balance_t[],3,1)</f>
        <v>High</v>
      </c>
      <c r="N253" t="str">
        <f>VLOOKUP(Customer_Info_Appended[[#This Row],[Age]],age_t[],3,1)</f>
        <v>Senior</v>
      </c>
      <c r="O253" t="str">
        <f>Customer_Info_Appended[[#This Row],[Age Group]]&amp;"-"&amp;Customer_Info_Appended[[#This Row],[Balace Group]]</f>
        <v>Senior-High</v>
      </c>
    </row>
    <row r="254" spans="2:15" x14ac:dyDescent="0.25">
      <c r="B254" t="s">
        <v>1361</v>
      </c>
      <c r="C254" t="s">
        <v>1362</v>
      </c>
      <c r="D254">
        <v>37</v>
      </c>
      <c r="E254" t="s">
        <v>134</v>
      </c>
      <c r="F254" t="s">
        <v>1363</v>
      </c>
      <c r="G254" t="s">
        <v>141</v>
      </c>
      <c r="H254" t="s">
        <v>1364</v>
      </c>
      <c r="I254" t="s">
        <v>1365</v>
      </c>
      <c r="J254" s="20">
        <v>42254</v>
      </c>
      <c r="K254" t="s">
        <v>1115</v>
      </c>
      <c r="L254" s="22">
        <f>SUMIFS(Account_Appended[Balance],Account_Appended[Customer_ID],Customer_Info_Appended[[#This Row],[Customer_ID]])</f>
        <v>84168674</v>
      </c>
      <c r="M254" t="str">
        <f>VLOOKUP(Customer_Info_Appended[[#This Row],[Balance Total]],balance_t[],3,1)</f>
        <v>High</v>
      </c>
      <c r="N254" t="str">
        <f>VLOOKUP(Customer_Info_Appended[[#This Row],[Age]],age_t[],3,1)</f>
        <v>Middle</v>
      </c>
      <c r="O254" t="str">
        <f>Customer_Info_Appended[[#This Row],[Age Group]]&amp;"-"&amp;Customer_Info_Appended[[#This Row],[Balace Group]]</f>
        <v>Middle-High</v>
      </c>
    </row>
    <row r="255" spans="2:15" x14ac:dyDescent="0.25">
      <c r="B255" t="s">
        <v>1366</v>
      </c>
      <c r="C255" t="s">
        <v>1367</v>
      </c>
      <c r="D255">
        <v>67</v>
      </c>
      <c r="E255" t="s">
        <v>134</v>
      </c>
      <c r="F255" t="s">
        <v>1368</v>
      </c>
      <c r="G255" t="s">
        <v>112</v>
      </c>
      <c r="H255" t="s">
        <v>1369</v>
      </c>
      <c r="I255" t="s">
        <v>1370</v>
      </c>
      <c r="J255" s="20">
        <v>42255</v>
      </c>
      <c r="K255" t="s">
        <v>1115</v>
      </c>
      <c r="L255" s="22">
        <f>SUMIFS(Account_Appended[Balance],Account_Appended[Customer_ID],Customer_Info_Appended[[#This Row],[Customer_ID]])</f>
        <v>95633204</v>
      </c>
      <c r="M255" t="str">
        <f>VLOOKUP(Customer_Info_Appended[[#This Row],[Balance Total]],balance_t[],3,1)</f>
        <v>High</v>
      </c>
      <c r="N255" t="str">
        <f>VLOOKUP(Customer_Info_Appended[[#This Row],[Age]],age_t[],3,1)</f>
        <v>Senior</v>
      </c>
      <c r="O255" t="str">
        <f>Customer_Info_Appended[[#This Row],[Age Group]]&amp;"-"&amp;Customer_Info_Appended[[#This Row],[Balace Group]]</f>
        <v>Senior-High</v>
      </c>
    </row>
    <row r="256" spans="2:15" x14ac:dyDescent="0.25">
      <c r="B256" t="s">
        <v>1371</v>
      </c>
      <c r="C256" t="s">
        <v>1372</v>
      </c>
      <c r="D256">
        <v>65</v>
      </c>
      <c r="E256" t="s">
        <v>110</v>
      </c>
      <c r="F256" t="s">
        <v>1373</v>
      </c>
      <c r="G256" t="s">
        <v>141</v>
      </c>
      <c r="H256" t="s">
        <v>1374</v>
      </c>
      <c r="I256" t="s">
        <v>1375</v>
      </c>
      <c r="J256" s="20">
        <v>42256</v>
      </c>
      <c r="K256" t="s">
        <v>1115</v>
      </c>
      <c r="L256" s="22">
        <f>SUMIFS(Account_Appended[Balance],Account_Appended[Customer_ID],Customer_Info_Appended[[#This Row],[Customer_ID]])</f>
        <v>49872154</v>
      </c>
      <c r="M256" t="str">
        <f>VLOOKUP(Customer_Info_Appended[[#This Row],[Balance Total]],balance_t[],3,1)</f>
        <v>High</v>
      </c>
      <c r="N256" t="str">
        <f>VLOOKUP(Customer_Info_Appended[[#This Row],[Age]],age_t[],3,1)</f>
        <v>Senior</v>
      </c>
      <c r="O256" t="str">
        <f>Customer_Info_Appended[[#This Row],[Age Group]]&amp;"-"&amp;Customer_Info_Appended[[#This Row],[Balace Group]]</f>
        <v>Senior-High</v>
      </c>
    </row>
    <row r="257" spans="2:15" x14ac:dyDescent="0.25">
      <c r="B257" t="s">
        <v>1376</v>
      </c>
      <c r="C257" t="s">
        <v>1377</v>
      </c>
      <c r="D257">
        <v>50</v>
      </c>
      <c r="E257" t="s">
        <v>110</v>
      </c>
      <c r="F257" t="s">
        <v>1378</v>
      </c>
      <c r="G257" t="s">
        <v>118</v>
      </c>
      <c r="H257" t="s">
        <v>1379</v>
      </c>
      <c r="I257" t="s">
        <v>1380</v>
      </c>
      <c r="J257" s="20">
        <v>42257</v>
      </c>
      <c r="K257" t="s">
        <v>1115</v>
      </c>
      <c r="L257" s="22">
        <f>SUMIFS(Account_Appended[Balance],Account_Appended[Customer_ID],Customer_Info_Appended[[#This Row],[Customer_ID]])</f>
        <v>33431619</v>
      </c>
      <c r="M257" t="str">
        <f>VLOOKUP(Customer_Info_Appended[[#This Row],[Balance Total]],balance_t[],3,1)</f>
        <v>High</v>
      </c>
      <c r="N257" t="str">
        <f>VLOOKUP(Customer_Info_Appended[[#This Row],[Age]],age_t[],3,1)</f>
        <v>Middle</v>
      </c>
      <c r="O257" t="str">
        <f>Customer_Info_Appended[[#This Row],[Age Group]]&amp;"-"&amp;Customer_Info_Appended[[#This Row],[Balace Group]]</f>
        <v>Middle-High</v>
      </c>
    </row>
    <row r="258" spans="2:15" x14ac:dyDescent="0.25">
      <c r="B258" t="s">
        <v>1381</v>
      </c>
      <c r="C258" t="s">
        <v>1382</v>
      </c>
      <c r="D258">
        <v>60</v>
      </c>
      <c r="E258" t="s">
        <v>134</v>
      </c>
      <c r="F258" t="s">
        <v>1383</v>
      </c>
      <c r="G258" t="s">
        <v>124</v>
      </c>
      <c r="H258" t="s">
        <v>1384</v>
      </c>
      <c r="I258" t="s">
        <v>1385</v>
      </c>
      <c r="J258" s="20">
        <v>42258</v>
      </c>
      <c r="K258" t="s">
        <v>1115</v>
      </c>
      <c r="L258" s="22">
        <f>SUMIFS(Account_Appended[Balance],Account_Appended[Customer_ID],Customer_Info_Appended[[#This Row],[Customer_ID]])</f>
        <v>49068538</v>
      </c>
      <c r="M258" t="str">
        <f>VLOOKUP(Customer_Info_Appended[[#This Row],[Balance Total]],balance_t[],3,1)</f>
        <v>High</v>
      </c>
      <c r="N258" t="str">
        <f>VLOOKUP(Customer_Info_Appended[[#This Row],[Age]],age_t[],3,1)</f>
        <v>Senior</v>
      </c>
      <c r="O258" t="str">
        <f>Customer_Info_Appended[[#This Row],[Age Group]]&amp;"-"&amp;Customer_Info_Appended[[#This Row],[Balace Group]]</f>
        <v>Senior-High</v>
      </c>
    </row>
    <row r="259" spans="2:15" x14ac:dyDescent="0.25">
      <c r="B259" t="s">
        <v>1386</v>
      </c>
      <c r="C259" t="s">
        <v>1387</v>
      </c>
      <c r="D259">
        <v>32</v>
      </c>
      <c r="E259" t="s">
        <v>110</v>
      </c>
      <c r="F259" t="s">
        <v>1388</v>
      </c>
      <c r="G259" t="s">
        <v>118</v>
      </c>
      <c r="H259" t="s">
        <v>1389</v>
      </c>
      <c r="I259" t="s">
        <v>1390</v>
      </c>
      <c r="J259" s="20">
        <v>42259</v>
      </c>
      <c r="K259" t="s">
        <v>1115</v>
      </c>
      <c r="L259" s="22">
        <f>SUMIFS(Account_Appended[Balance],Account_Appended[Customer_ID],Customer_Info_Appended[[#This Row],[Customer_ID]])</f>
        <v>9135949</v>
      </c>
      <c r="M259" t="str">
        <f>VLOOKUP(Customer_Info_Appended[[#This Row],[Balance Total]],balance_t[],3,1)</f>
        <v>Medium</v>
      </c>
      <c r="N259" t="str">
        <f>VLOOKUP(Customer_Info_Appended[[#This Row],[Age]],age_t[],3,1)</f>
        <v>Middle</v>
      </c>
      <c r="O259" t="str">
        <f>Customer_Info_Appended[[#This Row],[Age Group]]&amp;"-"&amp;Customer_Info_Appended[[#This Row],[Balace Group]]</f>
        <v>Middle-Medium</v>
      </c>
    </row>
    <row r="260" spans="2:15" x14ac:dyDescent="0.25">
      <c r="B260" t="s">
        <v>1391</v>
      </c>
      <c r="C260" t="s">
        <v>1392</v>
      </c>
      <c r="D260">
        <v>29</v>
      </c>
      <c r="E260" t="s">
        <v>110</v>
      </c>
      <c r="F260" t="s">
        <v>1393</v>
      </c>
      <c r="G260" t="s">
        <v>112</v>
      </c>
      <c r="H260" t="s">
        <v>1394</v>
      </c>
      <c r="I260" t="s">
        <v>1395</v>
      </c>
      <c r="J260" s="20">
        <v>42260</v>
      </c>
      <c r="K260" t="s">
        <v>1115</v>
      </c>
      <c r="L260" s="22">
        <f>SUMIFS(Account_Appended[Balance],Account_Appended[Customer_ID],Customer_Info_Appended[[#This Row],[Customer_ID]])</f>
        <v>57552592</v>
      </c>
      <c r="M260" t="str">
        <f>VLOOKUP(Customer_Info_Appended[[#This Row],[Balance Total]],balance_t[],3,1)</f>
        <v>High</v>
      </c>
      <c r="N260" t="str">
        <f>VLOOKUP(Customer_Info_Appended[[#This Row],[Age]],age_t[],3,1)</f>
        <v>Young</v>
      </c>
      <c r="O260" t="str">
        <f>Customer_Info_Appended[[#This Row],[Age Group]]&amp;"-"&amp;Customer_Info_Appended[[#This Row],[Balace Group]]</f>
        <v>Young-High</v>
      </c>
    </row>
    <row r="261" spans="2:15" x14ac:dyDescent="0.25">
      <c r="B261" t="s">
        <v>1396</v>
      </c>
      <c r="C261" t="s">
        <v>1397</v>
      </c>
      <c r="D261">
        <v>57</v>
      </c>
      <c r="E261" t="s">
        <v>110</v>
      </c>
      <c r="F261" t="s">
        <v>1398</v>
      </c>
      <c r="G261" t="s">
        <v>124</v>
      </c>
      <c r="H261" t="s">
        <v>1399</v>
      </c>
      <c r="I261" t="s">
        <v>1400</v>
      </c>
      <c r="J261" s="20">
        <v>42261</v>
      </c>
      <c r="K261" t="s">
        <v>1115</v>
      </c>
      <c r="L261" s="22">
        <f>SUMIFS(Account_Appended[Balance],Account_Appended[Customer_ID],Customer_Info_Appended[[#This Row],[Customer_ID]])</f>
        <v>83325598</v>
      </c>
      <c r="M261" t="str">
        <f>VLOOKUP(Customer_Info_Appended[[#This Row],[Balance Total]],balance_t[],3,1)</f>
        <v>High</v>
      </c>
      <c r="N261" t="str">
        <f>VLOOKUP(Customer_Info_Appended[[#This Row],[Age]],age_t[],3,1)</f>
        <v>Senior</v>
      </c>
      <c r="O261" t="str">
        <f>Customer_Info_Appended[[#This Row],[Age Group]]&amp;"-"&amp;Customer_Info_Appended[[#This Row],[Balace Group]]</f>
        <v>Senior-High</v>
      </c>
    </row>
    <row r="262" spans="2:15" x14ac:dyDescent="0.25">
      <c r="B262" t="s">
        <v>1401</v>
      </c>
      <c r="C262" t="s">
        <v>1402</v>
      </c>
      <c r="D262">
        <v>37</v>
      </c>
      <c r="E262" t="s">
        <v>110</v>
      </c>
      <c r="F262" t="s">
        <v>1403</v>
      </c>
      <c r="G262" t="s">
        <v>207</v>
      </c>
      <c r="H262" t="s">
        <v>1404</v>
      </c>
      <c r="I262" t="s">
        <v>1405</v>
      </c>
      <c r="J262" s="20">
        <v>42262</v>
      </c>
      <c r="K262" t="s">
        <v>1115</v>
      </c>
      <c r="L262" s="22">
        <f>SUMIFS(Account_Appended[Balance],Account_Appended[Customer_ID],Customer_Info_Appended[[#This Row],[Customer_ID]])</f>
        <v>28851505</v>
      </c>
      <c r="M262" t="str">
        <f>VLOOKUP(Customer_Info_Appended[[#This Row],[Balance Total]],balance_t[],3,1)</f>
        <v>High</v>
      </c>
      <c r="N262" t="str">
        <f>VLOOKUP(Customer_Info_Appended[[#This Row],[Age]],age_t[],3,1)</f>
        <v>Middle</v>
      </c>
      <c r="O262" t="str">
        <f>Customer_Info_Appended[[#This Row],[Age Group]]&amp;"-"&amp;Customer_Info_Appended[[#This Row],[Balace Group]]</f>
        <v>Middle-High</v>
      </c>
    </row>
    <row r="263" spans="2:15" x14ac:dyDescent="0.25">
      <c r="B263" t="s">
        <v>1406</v>
      </c>
      <c r="C263" t="s">
        <v>1407</v>
      </c>
      <c r="D263">
        <v>47</v>
      </c>
      <c r="E263" t="s">
        <v>110</v>
      </c>
      <c r="F263" t="s">
        <v>1408</v>
      </c>
      <c r="G263" t="s">
        <v>141</v>
      </c>
      <c r="H263" t="s">
        <v>1409</v>
      </c>
      <c r="I263" t="s">
        <v>1410</v>
      </c>
      <c r="J263" s="20">
        <v>42263</v>
      </c>
      <c r="K263" t="s">
        <v>1115</v>
      </c>
      <c r="L263" s="22">
        <f>SUMIFS(Account_Appended[Balance],Account_Appended[Customer_ID],Customer_Info_Appended[[#This Row],[Customer_ID]])</f>
        <v>99056833</v>
      </c>
      <c r="M263" t="str">
        <f>VLOOKUP(Customer_Info_Appended[[#This Row],[Balance Total]],balance_t[],3,1)</f>
        <v>High</v>
      </c>
      <c r="N263" t="str">
        <f>VLOOKUP(Customer_Info_Appended[[#This Row],[Age]],age_t[],3,1)</f>
        <v>Middle</v>
      </c>
      <c r="O263" t="str">
        <f>Customer_Info_Appended[[#This Row],[Age Group]]&amp;"-"&amp;Customer_Info_Appended[[#This Row],[Balace Group]]</f>
        <v>Middle-High</v>
      </c>
    </row>
    <row r="264" spans="2:15" x14ac:dyDescent="0.25">
      <c r="B264" t="s">
        <v>1411</v>
      </c>
      <c r="C264" t="s">
        <v>1412</v>
      </c>
      <c r="D264">
        <v>55</v>
      </c>
      <c r="E264" t="s">
        <v>110</v>
      </c>
      <c r="F264" t="s">
        <v>1413</v>
      </c>
      <c r="G264" t="s">
        <v>118</v>
      </c>
      <c r="H264" t="s">
        <v>1414</v>
      </c>
      <c r="I264" t="s">
        <v>1415</v>
      </c>
      <c r="J264" s="20">
        <v>42264</v>
      </c>
      <c r="K264" t="s">
        <v>1115</v>
      </c>
      <c r="L264" s="22">
        <f>SUMIFS(Account_Appended[Balance],Account_Appended[Customer_ID],Customer_Info_Appended[[#This Row],[Customer_ID]])</f>
        <v>15045952</v>
      </c>
      <c r="M264" t="str">
        <f>VLOOKUP(Customer_Info_Appended[[#This Row],[Balance Total]],balance_t[],3,1)</f>
        <v>High</v>
      </c>
      <c r="N264" t="str">
        <f>VLOOKUP(Customer_Info_Appended[[#This Row],[Age]],age_t[],3,1)</f>
        <v>Senior</v>
      </c>
      <c r="O264" t="str">
        <f>Customer_Info_Appended[[#This Row],[Age Group]]&amp;"-"&amp;Customer_Info_Appended[[#This Row],[Balace Group]]</f>
        <v>Senior-High</v>
      </c>
    </row>
    <row r="265" spans="2:15" x14ac:dyDescent="0.25">
      <c r="B265" t="s">
        <v>1416</v>
      </c>
      <c r="C265" t="s">
        <v>1417</v>
      </c>
      <c r="D265">
        <v>20</v>
      </c>
      <c r="E265" t="s">
        <v>110</v>
      </c>
      <c r="F265" t="s">
        <v>1418</v>
      </c>
      <c r="G265" t="s">
        <v>112</v>
      </c>
      <c r="H265" t="s">
        <v>1419</v>
      </c>
      <c r="I265" t="s">
        <v>1420</v>
      </c>
      <c r="J265" s="20">
        <v>42265</v>
      </c>
      <c r="K265" t="s">
        <v>1115</v>
      </c>
      <c r="L265" s="22">
        <f>SUMIFS(Account_Appended[Balance],Account_Appended[Customer_ID],Customer_Info_Appended[[#This Row],[Customer_ID]])</f>
        <v>13463838</v>
      </c>
      <c r="M265" t="str">
        <f>VLOOKUP(Customer_Info_Appended[[#This Row],[Balance Total]],balance_t[],3,1)</f>
        <v>Medium</v>
      </c>
      <c r="N265" t="str">
        <f>VLOOKUP(Customer_Info_Appended[[#This Row],[Age]],age_t[],3,1)</f>
        <v>Young</v>
      </c>
      <c r="O265" t="str">
        <f>Customer_Info_Appended[[#This Row],[Age Group]]&amp;"-"&amp;Customer_Info_Appended[[#This Row],[Balace Group]]</f>
        <v>Young-Medium</v>
      </c>
    </row>
    <row r="266" spans="2:15" x14ac:dyDescent="0.25">
      <c r="B266" t="s">
        <v>1421</v>
      </c>
      <c r="C266" t="s">
        <v>1422</v>
      </c>
      <c r="D266">
        <v>45</v>
      </c>
      <c r="E266" t="s">
        <v>110</v>
      </c>
      <c r="F266" t="s">
        <v>1423</v>
      </c>
      <c r="G266" t="s">
        <v>207</v>
      </c>
      <c r="H266" t="s">
        <v>1424</v>
      </c>
      <c r="I266" t="s">
        <v>1425</v>
      </c>
      <c r="J266" s="20">
        <v>42266</v>
      </c>
      <c r="K266" t="s">
        <v>1115</v>
      </c>
      <c r="L266" s="22">
        <f>SUMIFS(Account_Appended[Balance],Account_Appended[Customer_ID],Customer_Info_Appended[[#This Row],[Customer_ID]])</f>
        <v>69316916</v>
      </c>
      <c r="M266" t="str">
        <f>VLOOKUP(Customer_Info_Appended[[#This Row],[Balance Total]],balance_t[],3,1)</f>
        <v>High</v>
      </c>
      <c r="N266" t="str">
        <f>VLOOKUP(Customer_Info_Appended[[#This Row],[Age]],age_t[],3,1)</f>
        <v>Middle</v>
      </c>
      <c r="O266" t="str">
        <f>Customer_Info_Appended[[#This Row],[Age Group]]&amp;"-"&amp;Customer_Info_Appended[[#This Row],[Balace Group]]</f>
        <v>Middle-High</v>
      </c>
    </row>
    <row r="267" spans="2:15" x14ac:dyDescent="0.25">
      <c r="B267" t="s">
        <v>1426</v>
      </c>
      <c r="C267" t="s">
        <v>1427</v>
      </c>
      <c r="D267">
        <v>43</v>
      </c>
      <c r="E267" t="s">
        <v>134</v>
      </c>
      <c r="F267" t="s">
        <v>1428</v>
      </c>
      <c r="G267" t="s">
        <v>141</v>
      </c>
      <c r="H267" t="s">
        <v>1429</v>
      </c>
      <c r="I267" t="s">
        <v>1430</v>
      </c>
      <c r="J267" s="20">
        <v>42267</v>
      </c>
      <c r="K267" t="s">
        <v>1115</v>
      </c>
      <c r="L267" s="22">
        <f>SUMIFS(Account_Appended[Balance],Account_Appended[Customer_ID],Customer_Info_Appended[[#This Row],[Customer_ID]])</f>
        <v>28037832</v>
      </c>
      <c r="M267" t="str">
        <f>VLOOKUP(Customer_Info_Appended[[#This Row],[Balance Total]],balance_t[],3,1)</f>
        <v>High</v>
      </c>
      <c r="N267" t="str">
        <f>VLOOKUP(Customer_Info_Appended[[#This Row],[Age]],age_t[],3,1)</f>
        <v>Middle</v>
      </c>
      <c r="O267" t="str">
        <f>Customer_Info_Appended[[#This Row],[Age Group]]&amp;"-"&amp;Customer_Info_Appended[[#This Row],[Balace Group]]</f>
        <v>Middle-High</v>
      </c>
    </row>
    <row r="268" spans="2:15" x14ac:dyDescent="0.25">
      <c r="B268" t="s">
        <v>1431</v>
      </c>
      <c r="C268" t="s">
        <v>1432</v>
      </c>
      <c r="D268">
        <v>47</v>
      </c>
      <c r="E268" t="s">
        <v>110</v>
      </c>
      <c r="F268" t="s">
        <v>1433</v>
      </c>
      <c r="G268" t="s">
        <v>207</v>
      </c>
      <c r="H268" t="s">
        <v>1434</v>
      </c>
      <c r="I268" t="s">
        <v>1435</v>
      </c>
      <c r="J268" s="20">
        <v>42268</v>
      </c>
      <c r="K268" t="s">
        <v>1115</v>
      </c>
      <c r="L268" s="22">
        <f>SUMIFS(Account_Appended[Balance],Account_Appended[Customer_ID],Customer_Info_Appended[[#This Row],[Customer_ID]])</f>
        <v>87311529</v>
      </c>
      <c r="M268" t="str">
        <f>VLOOKUP(Customer_Info_Appended[[#This Row],[Balance Total]],balance_t[],3,1)</f>
        <v>High</v>
      </c>
      <c r="N268" t="str">
        <f>VLOOKUP(Customer_Info_Appended[[#This Row],[Age]],age_t[],3,1)</f>
        <v>Middle</v>
      </c>
      <c r="O268" t="str">
        <f>Customer_Info_Appended[[#This Row],[Age Group]]&amp;"-"&amp;Customer_Info_Appended[[#This Row],[Balace Group]]</f>
        <v>Middle-High</v>
      </c>
    </row>
    <row r="269" spans="2:15" x14ac:dyDescent="0.25">
      <c r="B269" t="s">
        <v>1436</v>
      </c>
      <c r="C269" t="s">
        <v>1437</v>
      </c>
      <c r="D269">
        <v>30</v>
      </c>
      <c r="E269" t="s">
        <v>134</v>
      </c>
      <c r="F269" t="s">
        <v>1438</v>
      </c>
      <c r="G269" t="s">
        <v>141</v>
      </c>
      <c r="H269" t="s">
        <v>1439</v>
      </c>
      <c r="I269" t="s">
        <v>1440</v>
      </c>
      <c r="J269" s="20">
        <v>42269</v>
      </c>
      <c r="K269" t="s">
        <v>1115</v>
      </c>
      <c r="L269" s="22">
        <f>SUMIFS(Account_Appended[Balance],Account_Appended[Customer_ID],Customer_Info_Appended[[#This Row],[Customer_ID]])</f>
        <v>84391616</v>
      </c>
      <c r="M269" t="str">
        <f>VLOOKUP(Customer_Info_Appended[[#This Row],[Balance Total]],balance_t[],3,1)</f>
        <v>High</v>
      </c>
      <c r="N269" t="str">
        <f>VLOOKUP(Customer_Info_Appended[[#This Row],[Age]],age_t[],3,1)</f>
        <v>Young</v>
      </c>
      <c r="O269" t="str">
        <f>Customer_Info_Appended[[#This Row],[Age Group]]&amp;"-"&amp;Customer_Info_Appended[[#This Row],[Balace Group]]</f>
        <v>Young-High</v>
      </c>
    </row>
    <row r="270" spans="2:15" x14ac:dyDescent="0.25">
      <c r="B270" t="s">
        <v>1441</v>
      </c>
      <c r="C270" t="s">
        <v>1442</v>
      </c>
      <c r="D270">
        <v>30</v>
      </c>
      <c r="E270" t="s">
        <v>110</v>
      </c>
      <c r="F270" t="s">
        <v>1443</v>
      </c>
      <c r="G270" t="s">
        <v>124</v>
      </c>
      <c r="H270" t="s">
        <v>1444</v>
      </c>
      <c r="I270" t="s">
        <v>1445</v>
      </c>
      <c r="J270" s="20">
        <v>42270</v>
      </c>
      <c r="K270" t="s">
        <v>1115</v>
      </c>
      <c r="L270" s="22">
        <f>SUMIFS(Account_Appended[Balance],Account_Appended[Customer_ID],Customer_Info_Appended[[#This Row],[Customer_ID]])</f>
        <v>45945831</v>
      </c>
      <c r="M270" t="str">
        <f>VLOOKUP(Customer_Info_Appended[[#This Row],[Balance Total]],balance_t[],3,1)</f>
        <v>High</v>
      </c>
      <c r="N270" t="str">
        <f>VLOOKUP(Customer_Info_Appended[[#This Row],[Age]],age_t[],3,1)</f>
        <v>Young</v>
      </c>
      <c r="O270" t="str">
        <f>Customer_Info_Appended[[#This Row],[Age Group]]&amp;"-"&amp;Customer_Info_Appended[[#This Row],[Balace Group]]</f>
        <v>Young-High</v>
      </c>
    </row>
    <row r="271" spans="2:15" x14ac:dyDescent="0.25">
      <c r="B271" t="s">
        <v>1446</v>
      </c>
      <c r="C271" t="s">
        <v>1447</v>
      </c>
      <c r="D271">
        <v>19</v>
      </c>
      <c r="E271" t="s">
        <v>110</v>
      </c>
      <c r="F271" t="s">
        <v>1448</v>
      </c>
      <c r="G271" t="s">
        <v>207</v>
      </c>
      <c r="H271" t="s">
        <v>1449</v>
      </c>
      <c r="I271" t="s">
        <v>1450</v>
      </c>
      <c r="J271" s="20">
        <v>42271</v>
      </c>
      <c r="K271" t="s">
        <v>1115</v>
      </c>
      <c r="L271" s="22">
        <f>SUMIFS(Account_Appended[Balance],Account_Appended[Customer_ID],Customer_Info_Appended[[#This Row],[Customer_ID]])</f>
        <v>78001197</v>
      </c>
      <c r="M271" t="str">
        <f>VLOOKUP(Customer_Info_Appended[[#This Row],[Balance Total]],balance_t[],3,1)</f>
        <v>High</v>
      </c>
      <c r="N271" t="str">
        <f>VLOOKUP(Customer_Info_Appended[[#This Row],[Age]],age_t[],3,1)</f>
        <v>Young</v>
      </c>
      <c r="O271" t="str">
        <f>Customer_Info_Appended[[#This Row],[Age Group]]&amp;"-"&amp;Customer_Info_Appended[[#This Row],[Balace Group]]</f>
        <v>Young-High</v>
      </c>
    </row>
    <row r="272" spans="2:15" x14ac:dyDescent="0.25">
      <c r="B272" t="s">
        <v>1451</v>
      </c>
      <c r="C272" t="s">
        <v>1452</v>
      </c>
      <c r="D272">
        <v>54</v>
      </c>
      <c r="E272" t="s">
        <v>110</v>
      </c>
      <c r="F272" t="s">
        <v>1453</v>
      </c>
      <c r="G272" t="s">
        <v>207</v>
      </c>
      <c r="H272" t="s">
        <v>1454</v>
      </c>
      <c r="I272" t="s">
        <v>1455</v>
      </c>
      <c r="J272" s="20">
        <v>42272</v>
      </c>
      <c r="K272" t="s">
        <v>1115</v>
      </c>
      <c r="L272" s="22">
        <f>SUMIFS(Account_Appended[Balance],Account_Appended[Customer_ID],Customer_Info_Appended[[#This Row],[Customer_ID]])</f>
        <v>75971190</v>
      </c>
      <c r="M272" t="str">
        <f>VLOOKUP(Customer_Info_Appended[[#This Row],[Balance Total]],balance_t[],3,1)</f>
        <v>High</v>
      </c>
      <c r="N272" t="str">
        <f>VLOOKUP(Customer_Info_Appended[[#This Row],[Age]],age_t[],3,1)</f>
        <v>Senior</v>
      </c>
      <c r="O272" t="str">
        <f>Customer_Info_Appended[[#This Row],[Age Group]]&amp;"-"&amp;Customer_Info_Appended[[#This Row],[Balace Group]]</f>
        <v>Senior-High</v>
      </c>
    </row>
    <row r="273" spans="2:15" x14ac:dyDescent="0.25">
      <c r="B273" t="s">
        <v>1456</v>
      </c>
      <c r="C273" t="s">
        <v>1457</v>
      </c>
      <c r="D273">
        <v>66</v>
      </c>
      <c r="E273" t="s">
        <v>110</v>
      </c>
      <c r="F273" t="s">
        <v>1458</v>
      </c>
      <c r="G273" t="s">
        <v>207</v>
      </c>
      <c r="H273" t="s">
        <v>1459</v>
      </c>
      <c r="I273" t="s">
        <v>1460</v>
      </c>
      <c r="J273" s="20">
        <v>42273</v>
      </c>
      <c r="K273" t="s">
        <v>1115</v>
      </c>
      <c r="L273" s="22">
        <f>SUMIFS(Account_Appended[Balance],Account_Appended[Customer_ID],Customer_Info_Appended[[#This Row],[Customer_ID]])</f>
        <v>57106846</v>
      </c>
      <c r="M273" t="str">
        <f>VLOOKUP(Customer_Info_Appended[[#This Row],[Balance Total]],balance_t[],3,1)</f>
        <v>High</v>
      </c>
      <c r="N273" t="str">
        <f>VLOOKUP(Customer_Info_Appended[[#This Row],[Age]],age_t[],3,1)</f>
        <v>Senior</v>
      </c>
      <c r="O273" t="str">
        <f>Customer_Info_Appended[[#This Row],[Age Group]]&amp;"-"&amp;Customer_Info_Appended[[#This Row],[Balace Group]]</f>
        <v>Senior-High</v>
      </c>
    </row>
    <row r="274" spans="2:15" x14ac:dyDescent="0.25">
      <c r="B274" t="s">
        <v>1461</v>
      </c>
      <c r="C274" t="s">
        <v>1462</v>
      </c>
      <c r="D274">
        <v>55</v>
      </c>
      <c r="E274" t="s">
        <v>134</v>
      </c>
      <c r="F274" t="s">
        <v>1463</v>
      </c>
      <c r="G274" t="s">
        <v>124</v>
      </c>
      <c r="H274" t="s">
        <v>1464</v>
      </c>
      <c r="I274" t="s">
        <v>1465</v>
      </c>
      <c r="J274" s="20">
        <v>42274</v>
      </c>
      <c r="K274" t="s">
        <v>1115</v>
      </c>
      <c r="L274" s="22">
        <f>SUMIFS(Account_Appended[Balance],Account_Appended[Customer_ID],Customer_Info_Appended[[#This Row],[Customer_ID]])</f>
        <v>30323477</v>
      </c>
      <c r="M274" t="str">
        <f>VLOOKUP(Customer_Info_Appended[[#This Row],[Balance Total]],balance_t[],3,1)</f>
        <v>High</v>
      </c>
      <c r="N274" t="str">
        <f>VLOOKUP(Customer_Info_Appended[[#This Row],[Age]],age_t[],3,1)</f>
        <v>Senior</v>
      </c>
      <c r="O274" t="str">
        <f>Customer_Info_Appended[[#This Row],[Age Group]]&amp;"-"&amp;Customer_Info_Appended[[#This Row],[Balace Group]]</f>
        <v>Senior-High</v>
      </c>
    </row>
    <row r="275" spans="2:15" x14ac:dyDescent="0.25">
      <c r="B275" t="s">
        <v>1466</v>
      </c>
      <c r="C275" t="s">
        <v>1467</v>
      </c>
      <c r="D275">
        <v>19</v>
      </c>
      <c r="E275" t="s">
        <v>134</v>
      </c>
      <c r="F275" t="s">
        <v>1468</v>
      </c>
      <c r="G275" t="s">
        <v>112</v>
      </c>
      <c r="H275" t="s">
        <v>1469</v>
      </c>
      <c r="I275" t="s">
        <v>1470</v>
      </c>
      <c r="J275" s="20">
        <v>42275</v>
      </c>
      <c r="K275" t="s">
        <v>1115</v>
      </c>
      <c r="L275" s="22">
        <f>SUMIFS(Account_Appended[Balance],Account_Appended[Customer_ID],Customer_Info_Appended[[#This Row],[Customer_ID]])</f>
        <v>27427176</v>
      </c>
      <c r="M275" t="str">
        <f>VLOOKUP(Customer_Info_Appended[[#This Row],[Balance Total]],balance_t[],3,1)</f>
        <v>High</v>
      </c>
      <c r="N275" t="str">
        <f>VLOOKUP(Customer_Info_Appended[[#This Row],[Age]],age_t[],3,1)</f>
        <v>Young</v>
      </c>
      <c r="O275" t="str">
        <f>Customer_Info_Appended[[#This Row],[Age Group]]&amp;"-"&amp;Customer_Info_Appended[[#This Row],[Balace Group]]</f>
        <v>Young-High</v>
      </c>
    </row>
    <row r="276" spans="2:15" x14ac:dyDescent="0.25">
      <c r="B276" t="s">
        <v>1471</v>
      </c>
      <c r="C276" t="s">
        <v>1472</v>
      </c>
      <c r="D276">
        <v>53</v>
      </c>
      <c r="E276" t="s">
        <v>110</v>
      </c>
      <c r="F276" t="s">
        <v>1473</v>
      </c>
      <c r="G276" t="s">
        <v>141</v>
      </c>
      <c r="H276" t="s">
        <v>1474</v>
      </c>
      <c r="I276" t="s">
        <v>1475</v>
      </c>
      <c r="J276" s="20">
        <v>42276</v>
      </c>
      <c r="K276" t="s">
        <v>1115</v>
      </c>
      <c r="L276" s="22">
        <f>SUMIFS(Account_Appended[Balance],Account_Appended[Customer_ID],Customer_Info_Appended[[#This Row],[Customer_ID]])</f>
        <v>36370187</v>
      </c>
      <c r="M276" t="str">
        <f>VLOOKUP(Customer_Info_Appended[[#This Row],[Balance Total]],balance_t[],3,1)</f>
        <v>High</v>
      </c>
      <c r="N276" t="str">
        <f>VLOOKUP(Customer_Info_Appended[[#This Row],[Age]],age_t[],3,1)</f>
        <v>Senior</v>
      </c>
      <c r="O276" t="str">
        <f>Customer_Info_Appended[[#This Row],[Age Group]]&amp;"-"&amp;Customer_Info_Appended[[#This Row],[Balace Group]]</f>
        <v>Senior-High</v>
      </c>
    </row>
    <row r="277" spans="2:15" x14ac:dyDescent="0.25">
      <c r="B277" t="s">
        <v>1476</v>
      </c>
      <c r="C277" t="s">
        <v>1477</v>
      </c>
      <c r="D277">
        <v>43</v>
      </c>
      <c r="E277" t="s">
        <v>134</v>
      </c>
      <c r="F277" t="s">
        <v>1478</v>
      </c>
      <c r="G277" t="s">
        <v>207</v>
      </c>
      <c r="H277" t="s">
        <v>1479</v>
      </c>
      <c r="I277" t="s">
        <v>1480</v>
      </c>
      <c r="J277" s="20">
        <v>42277</v>
      </c>
      <c r="K277" t="s">
        <v>1115</v>
      </c>
      <c r="L277" s="22">
        <f>SUMIFS(Account_Appended[Balance],Account_Appended[Customer_ID],Customer_Info_Appended[[#This Row],[Customer_ID]])</f>
        <v>48132410</v>
      </c>
      <c r="M277" t="str">
        <f>VLOOKUP(Customer_Info_Appended[[#This Row],[Balance Total]],balance_t[],3,1)</f>
        <v>High</v>
      </c>
      <c r="N277" t="str">
        <f>VLOOKUP(Customer_Info_Appended[[#This Row],[Age]],age_t[],3,1)</f>
        <v>Middle</v>
      </c>
      <c r="O277" t="str">
        <f>Customer_Info_Appended[[#This Row],[Age Group]]&amp;"-"&amp;Customer_Info_Appended[[#This Row],[Balace Group]]</f>
        <v>Middle-High</v>
      </c>
    </row>
    <row r="278" spans="2:15" x14ac:dyDescent="0.25">
      <c r="B278" t="s">
        <v>1481</v>
      </c>
      <c r="C278" t="s">
        <v>1482</v>
      </c>
      <c r="D278">
        <v>28</v>
      </c>
      <c r="E278" t="s">
        <v>110</v>
      </c>
      <c r="F278" t="s">
        <v>1483</v>
      </c>
      <c r="G278" t="s">
        <v>124</v>
      </c>
      <c r="H278" t="s">
        <v>1484</v>
      </c>
      <c r="I278" t="s">
        <v>1485</v>
      </c>
      <c r="J278" s="20">
        <v>42278</v>
      </c>
      <c r="K278" t="s">
        <v>1115</v>
      </c>
      <c r="L278" s="22">
        <f>SUMIFS(Account_Appended[Balance],Account_Appended[Customer_ID],Customer_Info_Appended[[#This Row],[Customer_ID]])</f>
        <v>45512281</v>
      </c>
      <c r="M278" t="str">
        <f>VLOOKUP(Customer_Info_Appended[[#This Row],[Balance Total]],balance_t[],3,1)</f>
        <v>High</v>
      </c>
      <c r="N278" t="str">
        <f>VLOOKUP(Customer_Info_Appended[[#This Row],[Age]],age_t[],3,1)</f>
        <v>Young</v>
      </c>
      <c r="O278" t="str">
        <f>Customer_Info_Appended[[#This Row],[Age Group]]&amp;"-"&amp;Customer_Info_Appended[[#This Row],[Balace Group]]</f>
        <v>Young-High</v>
      </c>
    </row>
    <row r="279" spans="2:15" x14ac:dyDescent="0.25">
      <c r="B279" t="s">
        <v>1486</v>
      </c>
      <c r="C279" t="s">
        <v>1487</v>
      </c>
      <c r="D279">
        <v>25</v>
      </c>
      <c r="E279" t="s">
        <v>110</v>
      </c>
      <c r="F279" t="s">
        <v>1488</v>
      </c>
      <c r="G279" t="s">
        <v>112</v>
      </c>
      <c r="H279" t="s">
        <v>1489</v>
      </c>
      <c r="I279" t="s">
        <v>1490</v>
      </c>
      <c r="J279" s="20">
        <v>42279</v>
      </c>
      <c r="K279" t="s">
        <v>1115</v>
      </c>
      <c r="L279" s="22">
        <f>SUMIFS(Account_Appended[Balance],Account_Appended[Customer_ID],Customer_Info_Appended[[#This Row],[Customer_ID]])</f>
        <v>3934242</v>
      </c>
      <c r="M279" t="str">
        <f>VLOOKUP(Customer_Info_Appended[[#This Row],[Balance Total]],balance_t[],3,1)</f>
        <v>Low</v>
      </c>
      <c r="N279" t="str">
        <f>VLOOKUP(Customer_Info_Appended[[#This Row],[Age]],age_t[],3,1)</f>
        <v>Young</v>
      </c>
      <c r="O279" t="str">
        <f>Customer_Info_Appended[[#This Row],[Age Group]]&amp;"-"&amp;Customer_Info_Appended[[#This Row],[Balace Group]]</f>
        <v>Young-Low</v>
      </c>
    </row>
    <row r="280" spans="2:15" x14ac:dyDescent="0.25">
      <c r="B280" t="s">
        <v>1491</v>
      </c>
      <c r="C280" t="s">
        <v>1492</v>
      </c>
      <c r="D280">
        <v>61</v>
      </c>
      <c r="E280" t="s">
        <v>134</v>
      </c>
      <c r="F280" t="s">
        <v>1493</v>
      </c>
      <c r="G280" t="s">
        <v>141</v>
      </c>
      <c r="H280" t="s">
        <v>1494</v>
      </c>
      <c r="I280" t="s">
        <v>1495</v>
      </c>
      <c r="J280" s="20">
        <v>42280</v>
      </c>
      <c r="K280" t="s">
        <v>1115</v>
      </c>
      <c r="L280" s="22">
        <f>SUMIFS(Account_Appended[Balance],Account_Appended[Customer_ID],Customer_Info_Appended[[#This Row],[Customer_ID]])</f>
        <v>11771439</v>
      </c>
      <c r="M280" t="str">
        <f>VLOOKUP(Customer_Info_Appended[[#This Row],[Balance Total]],balance_t[],3,1)</f>
        <v>Medium</v>
      </c>
      <c r="N280" t="str">
        <f>VLOOKUP(Customer_Info_Appended[[#This Row],[Age]],age_t[],3,1)</f>
        <v>Senior</v>
      </c>
      <c r="O280" t="str">
        <f>Customer_Info_Appended[[#This Row],[Age Group]]&amp;"-"&amp;Customer_Info_Appended[[#This Row],[Balace Group]]</f>
        <v>Senior-Medium</v>
      </c>
    </row>
    <row r="281" spans="2:15" x14ac:dyDescent="0.25">
      <c r="B281" t="s">
        <v>1496</v>
      </c>
      <c r="C281" t="s">
        <v>1497</v>
      </c>
      <c r="D281">
        <v>57</v>
      </c>
      <c r="E281" t="s">
        <v>134</v>
      </c>
      <c r="F281" t="s">
        <v>1498</v>
      </c>
      <c r="G281" t="s">
        <v>124</v>
      </c>
      <c r="H281" t="s">
        <v>1499</v>
      </c>
      <c r="I281" t="s">
        <v>1500</v>
      </c>
      <c r="J281" s="20">
        <v>42281</v>
      </c>
      <c r="K281" t="s">
        <v>1115</v>
      </c>
      <c r="L281" s="22">
        <f>SUMIFS(Account_Appended[Balance],Account_Appended[Customer_ID],Customer_Info_Appended[[#This Row],[Customer_ID]])</f>
        <v>68645733</v>
      </c>
      <c r="M281" t="str">
        <f>VLOOKUP(Customer_Info_Appended[[#This Row],[Balance Total]],balance_t[],3,1)</f>
        <v>High</v>
      </c>
      <c r="N281" t="str">
        <f>VLOOKUP(Customer_Info_Appended[[#This Row],[Age]],age_t[],3,1)</f>
        <v>Senior</v>
      </c>
      <c r="O281" t="str">
        <f>Customer_Info_Appended[[#This Row],[Age Group]]&amp;"-"&amp;Customer_Info_Appended[[#This Row],[Balace Group]]</f>
        <v>Senior-High</v>
      </c>
    </row>
    <row r="282" spans="2:15" x14ac:dyDescent="0.25">
      <c r="B282" t="s">
        <v>1501</v>
      </c>
      <c r="C282" t="s">
        <v>1502</v>
      </c>
      <c r="D282">
        <v>60</v>
      </c>
      <c r="E282" t="s">
        <v>110</v>
      </c>
      <c r="F282" t="s">
        <v>1503</v>
      </c>
      <c r="G282" t="s">
        <v>141</v>
      </c>
      <c r="H282" t="s">
        <v>1504</v>
      </c>
      <c r="I282" t="s">
        <v>1505</v>
      </c>
      <c r="J282" s="20">
        <v>42282</v>
      </c>
      <c r="K282" t="s">
        <v>1115</v>
      </c>
      <c r="L282" s="22">
        <f>SUMIFS(Account_Appended[Balance],Account_Appended[Customer_ID],Customer_Info_Appended[[#This Row],[Customer_ID]])</f>
        <v>38028432</v>
      </c>
      <c r="M282" t="str">
        <f>VLOOKUP(Customer_Info_Appended[[#This Row],[Balance Total]],balance_t[],3,1)</f>
        <v>High</v>
      </c>
      <c r="N282" t="str">
        <f>VLOOKUP(Customer_Info_Appended[[#This Row],[Age]],age_t[],3,1)</f>
        <v>Senior</v>
      </c>
      <c r="O282" t="str">
        <f>Customer_Info_Appended[[#This Row],[Age Group]]&amp;"-"&amp;Customer_Info_Appended[[#This Row],[Balace Group]]</f>
        <v>Senior-High</v>
      </c>
    </row>
    <row r="283" spans="2:15" x14ac:dyDescent="0.25">
      <c r="B283" t="s">
        <v>1506</v>
      </c>
      <c r="C283" t="s">
        <v>1507</v>
      </c>
      <c r="D283">
        <v>39</v>
      </c>
      <c r="E283" t="s">
        <v>110</v>
      </c>
      <c r="F283" t="s">
        <v>1508</v>
      </c>
      <c r="G283" t="s">
        <v>207</v>
      </c>
      <c r="H283" t="s">
        <v>1509</v>
      </c>
      <c r="I283" t="s">
        <v>1510</v>
      </c>
      <c r="J283" s="20">
        <v>42283</v>
      </c>
      <c r="K283" t="s">
        <v>1115</v>
      </c>
      <c r="L283" s="22">
        <f>SUMIFS(Account_Appended[Balance],Account_Appended[Customer_ID],Customer_Info_Appended[[#This Row],[Customer_ID]])</f>
        <v>48861066</v>
      </c>
      <c r="M283" t="str">
        <f>VLOOKUP(Customer_Info_Appended[[#This Row],[Balance Total]],balance_t[],3,1)</f>
        <v>High</v>
      </c>
      <c r="N283" t="str">
        <f>VLOOKUP(Customer_Info_Appended[[#This Row],[Age]],age_t[],3,1)</f>
        <v>Middle</v>
      </c>
      <c r="O283" t="str">
        <f>Customer_Info_Appended[[#This Row],[Age Group]]&amp;"-"&amp;Customer_Info_Appended[[#This Row],[Balace Group]]</f>
        <v>Middle-High</v>
      </c>
    </row>
    <row r="284" spans="2:15" x14ac:dyDescent="0.25">
      <c r="B284" t="s">
        <v>1511</v>
      </c>
      <c r="C284" t="s">
        <v>1512</v>
      </c>
      <c r="D284">
        <v>37</v>
      </c>
      <c r="E284" t="s">
        <v>134</v>
      </c>
      <c r="F284" t="s">
        <v>1513</v>
      </c>
      <c r="G284" t="s">
        <v>112</v>
      </c>
      <c r="H284" t="s">
        <v>1514</v>
      </c>
      <c r="I284" t="s">
        <v>1515</v>
      </c>
      <c r="J284" s="20">
        <v>42284</v>
      </c>
      <c r="K284" t="s">
        <v>1115</v>
      </c>
      <c r="L284" s="22">
        <f>SUMIFS(Account_Appended[Balance],Account_Appended[Customer_ID],Customer_Info_Appended[[#This Row],[Customer_ID]])</f>
        <v>7081440</v>
      </c>
      <c r="M284" t="str">
        <f>VLOOKUP(Customer_Info_Appended[[#This Row],[Balance Total]],balance_t[],3,1)</f>
        <v>Medium</v>
      </c>
      <c r="N284" t="str">
        <f>VLOOKUP(Customer_Info_Appended[[#This Row],[Age]],age_t[],3,1)</f>
        <v>Middle</v>
      </c>
      <c r="O284" t="str">
        <f>Customer_Info_Appended[[#This Row],[Age Group]]&amp;"-"&amp;Customer_Info_Appended[[#This Row],[Balace Group]]</f>
        <v>Middle-Medium</v>
      </c>
    </row>
    <row r="285" spans="2:15" x14ac:dyDescent="0.25">
      <c r="B285" t="s">
        <v>1516</v>
      </c>
      <c r="C285" t="s">
        <v>1517</v>
      </c>
      <c r="D285">
        <v>25</v>
      </c>
      <c r="E285" t="s">
        <v>110</v>
      </c>
      <c r="F285" t="s">
        <v>1518</v>
      </c>
      <c r="G285" t="s">
        <v>124</v>
      </c>
      <c r="H285" t="s">
        <v>1519</v>
      </c>
      <c r="I285" t="s">
        <v>1520</v>
      </c>
      <c r="J285" s="20">
        <v>42285</v>
      </c>
      <c r="K285" t="s">
        <v>1115</v>
      </c>
      <c r="L285" s="22">
        <f>SUMIFS(Account_Appended[Balance],Account_Appended[Customer_ID],Customer_Info_Appended[[#This Row],[Customer_ID]])</f>
        <v>81456712</v>
      </c>
      <c r="M285" t="str">
        <f>VLOOKUP(Customer_Info_Appended[[#This Row],[Balance Total]],balance_t[],3,1)</f>
        <v>High</v>
      </c>
      <c r="N285" t="str">
        <f>VLOOKUP(Customer_Info_Appended[[#This Row],[Age]],age_t[],3,1)</f>
        <v>Young</v>
      </c>
      <c r="O285" t="str">
        <f>Customer_Info_Appended[[#This Row],[Age Group]]&amp;"-"&amp;Customer_Info_Appended[[#This Row],[Balace Group]]</f>
        <v>Young-High</v>
      </c>
    </row>
    <row r="286" spans="2:15" x14ac:dyDescent="0.25">
      <c r="B286" t="s">
        <v>1521</v>
      </c>
      <c r="C286" t="s">
        <v>1522</v>
      </c>
      <c r="D286">
        <v>46</v>
      </c>
      <c r="E286" t="s">
        <v>134</v>
      </c>
      <c r="F286" t="s">
        <v>1523</v>
      </c>
      <c r="G286" t="s">
        <v>112</v>
      </c>
      <c r="H286" t="s">
        <v>1524</v>
      </c>
      <c r="I286" t="s">
        <v>1525</v>
      </c>
      <c r="J286" s="20">
        <v>42286</v>
      </c>
      <c r="K286" t="s">
        <v>1115</v>
      </c>
      <c r="L286" s="22">
        <f>SUMIFS(Account_Appended[Balance],Account_Appended[Customer_ID],Customer_Info_Appended[[#This Row],[Customer_ID]])</f>
        <v>111085770</v>
      </c>
      <c r="M286" t="str">
        <f>VLOOKUP(Customer_Info_Appended[[#This Row],[Balance Total]],balance_t[],3,1)</f>
        <v>High</v>
      </c>
      <c r="N286" t="str">
        <f>VLOOKUP(Customer_Info_Appended[[#This Row],[Age]],age_t[],3,1)</f>
        <v>Middle</v>
      </c>
      <c r="O286" t="str">
        <f>Customer_Info_Appended[[#This Row],[Age Group]]&amp;"-"&amp;Customer_Info_Appended[[#This Row],[Balace Group]]</f>
        <v>Middle-High</v>
      </c>
    </row>
    <row r="287" spans="2:15" x14ac:dyDescent="0.25">
      <c r="B287" t="s">
        <v>1526</v>
      </c>
      <c r="C287" t="s">
        <v>1527</v>
      </c>
      <c r="D287">
        <v>57</v>
      </c>
      <c r="E287" t="s">
        <v>110</v>
      </c>
      <c r="F287" t="s">
        <v>1528</v>
      </c>
      <c r="G287" t="s">
        <v>207</v>
      </c>
      <c r="H287" t="s">
        <v>1529</v>
      </c>
      <c r="I287" t="s">
        <v>1530</v>
      </c>
      <c r="J287" s="20">
        <v>42287</v>
      </c>
      <c r="K287" t="s">
        <v>1115</v>
      </c>
      <c r="L287" s="22">
        <f>SUMIFS(Account_Appended[Balance],Account_Appended[Customer_ID],Customer_Info_Appended[[#This Row],[Customer_ID]])</f>
        <v>50687445</v>
      </c>
      <c r="M287" t="str">
        <f>VLOOKUP(Customer_Info_Appended[[#This Row],[Balance Total]],balance_t[],3,1)</f>
        <v>High</v>
      </c>
      <c r="N287" t="str">
        <f>VLOOKUP(Customer_Info_Appended[[#This Row],[Age]],age_t[],3,1)</f>
        <v>Senior</v>
      </c>
      <c r="O287" t="str">
        <f>Customer_Info_Appended[[#This Row],[Age Group]]&amp;"-"&amp;Customer_Info_Appended[[#This Row],[Balace Group]]</f>
        <v>Senior-High</v>
      </c>
    </row>
    <row r="288" spans="2:15" x14ac:dyDescent="0.25">
      <c r="B288" t="s">
        <v>1531</v>
      </c>
      <c r="C288" t="s">
        <v>1532</v>
      </c>
      <c r="D288">
        <v>43</v>
      </c>
      <c r="E288" t="s">
        <v>110</v>
      </c>
      <c r="F288" t="s">
        <v>1533</v>
      </c>
      <c r="G288" t="s">
        <v>112</v>
      </c>
      <c r="H288" t="s">
        <v>1534</v>
      </c>
      <c r="I288" t="s">
        <v>1535</v>
      </c>
      <c r="J288" s="20">
        <v>42288</v>
      </c>
      <c r="K288" t="s">
        <v>1115</v>
      </c>
      <c r="L288" s="22">
        <f>SUMIFS(Account_Appended[Balance],Account_Appended[Customer_ID],Customer_Info_Appended[[#This Row],[Customer_ID]])</f>
        <v>69552187</v>
      </c>
      <c r="M288" t="str">
        <f>VLOOKUP(Customer_Info_Appended[[#This Row],[Balance Total]],balance_t[],3,1)</f>
        <v>High</v>
      </c>
      <c r="N288" t="str">
        <f>VLOOKUP(Customer_Info_Appended[[#This Row],[Age]],age_t[],3,1)</f>
        <v>Middle</v>
      </c>
      <c r="O288" t="str">
        <f>Customer_Info_Appended[[#This Row],[Age Group]]&amp;"-"&amp;Customer_Info_Appended[[#This Row],[Balace Group]]</f>
        <v>Middle-High</v>
      </c>
    </row>
    <row r="289" spans="2:15" x14ac:dyDescent="0.25">
      <c r="B289" t="s">
        <v>1536</v>
      </c>
      <c r="C289" t="s">
        <v>1537</v>
      </c>
      <c r="D289">
        <v>47</v>
      </c>
      <c r="E289" t="s">
        <v>134</v>
      </c>
      <c r="F289" t="s">
        <v>1538</v>
      </c>
      <c r="G289" t="s">
        <v>112</v>
      </c>
      <c r="H289" t="s">
        <v>1539</v>
      </c>
      <c r="I289" t="s">
        <v>1540</v>
      </c>
      <c r="J289" s="20">
        <v>42289</v>
      </c>
      <c r="K289" t="s">
        <v>1115</v>
      </c>
      <c r="L289" s="22">
        <f>SUMIFS(Account_Appended[Balance],Account_Appended[Customer_ID],Customer_Info_Appended[[#This Row],[Customer_ID]])</f>
        <v>4788482</v>
      </c>
      <c r="M289" t="str">
        <f>VLOOKUP(Customer_Info_Appended[[#This Row],[Balance Total]],balance_t[],3,1)</f>
        <v>Low</v>
      </c>
      <c r="N289" t="str">
        <f>VLOOKUP(Customer_Info_Appended[[#This Row],[Age]],age_t[],3,1)</f>
        <v>Middle</v>
      </c>
      <c r="O289" t="str">
        <f>Customer_Info_Appended[[#This Row],[Age Group]]&amp;"-"&amp;Customer_Info_Appended[[#This Row],[Balace Group]]</f>
        <v>Middle-Low</v>
      </c>
    </row>
    <row r="290" spans="2:15" x14ac:dyDescent="0.25">
      <c r="B290" t="s">
        <v>1541</v>
      </c>
      <c r="C290" t="s">
        <v>1542</v>
      </c>
      <c r="D290">
        <v>34</v>
      </c>
      <c r="E290" t="s">
        <v>134</v>
      </c>
      <c r="F290" t="s">
        <v>1543</v>
      </c>
      <c r="G290" t="s">
        <v>118</v>
      </c>
      <c r="H290" t="s">
        <v>1544</v>
      </c>
      <c r="I290" t="s">
        <v>1545</v>
      </c>
      <c r="J290" s="20">
        <v>42290</v>
      </c>
      <c r="K290" t="s">
        <v>1115</v>
      </c>
      <c r="L290" s="22">
        <f>SUMIFS(Account_Appended[Balance],Account_Appended[Customer_ID],Customer_Info_Appended[[#This Row],[Customer_ID]])</f>
        <v>131206482</v>
      </c>
      <c r="M290" t="str">
        <f>VLOOKUP(Customer_Info_Appended[[#This Row],[Balance Total]],balance_t[],3,1)</f>
        <v>High</v>
      </c>
      <c r="N290" t="str">
        <f>VLOOKUP(Customer_Info_Appended[[#This Row],[Age]],age_t[],3,1)</f>
        <v>Middle</v>
      </c>
      <c r="O290" t="str">
        <f>Customer_Info_Appended[[#This Row],[Age Group]]&amp;"-"&amp;Customer_Info_Appended[[#This Row],[Balace Group]]</f>
        <v>Middle-High</v>
      </c>
    </row>
    <row r="291" spans="2:15" x14ac:dyDescent="0.25">
      <c r="B291" t="s">
        <v>1546</v>
      </c>
      <c r="C291" t="s">
        <v>1547</v>
      </c>
      <c r="D291">
        <v>37</v>
      </c>
      <c r="E291" t="s">
        <v>134</v>
      </c>
      <c r="F291" t="s">
        <v>1548</v>
      </c>
      <c r="G291" t="s">
        <v>112</v>
      </c>
      <c r="H291" t="s">
        <v>1549</v>
      </c>
      <c r="I291" t="s">
        <v>1550</v>
      </c>
      <c r="J291" s="20">
        <v>42291</v>
      </c>
      <c r="K291" t="s">
        <v>1115</v>
      </c>
      <c r="L291" s="22">
        <f>SUMIFS(Account_Appended[Balance],Account_Appended[Customer_ID],Customer_Info_Appended[[#This Row],[Customer_ID]])</f>
        <v>10268293</v>
      </c>
      <c r="M291" t="str">
        <f>VLOOKUP(Customer_Info_Appended[[#This Row],[Balance Total]],balance_t[],3,1)</f>
        <v>Medium</v>
      </c>
      <c r="N291" t="str">
        <f>VLOOKUP(Customer_Info_Appended[[#This Row],[Age]],age_t[],3,1)</f>
        <v>Middle</v>
      </c>
      <c r="O291" t="str">
        <f>Customer_Info_Appended[[#This Row],[Age Group]]&amp;"-"&amp;Customer_Info_Appended[[#This Row],[Balace Group]]</f>
        <v>Middle-Medium</v>
      </c>
    </row>
    <row r="292" spans="2:15" x14ac:dyDescent="0.25">
      <c r="B292" t="s">
        <v>1551</v>
      </c>
      <c r="C292" t="s">
        <v>1552</v>
      </c>
      <c r="D292">
        <v>69</v>
      </c>
      <c r="E292" t="s">
        <v>110</v>
      </c>
      <c r="F292" t="s">
        <v>1553</v>
      </c>
      <c r="G292" t="s">
        <v>141</v>
      </c>
      <c r="H292" t="s">
        <v>1554</v>
      </c>
      <c r="I292" t="s">
        <v>1555</v>
      </c>
      <c r="J292" s="20">
        <v>42292</v>
      </c>
      <c r="K292" t="s">
        <v>1115</v>
      </c>
      <c r="L292" s="22">
        <f>SUMIFS(Account_Appended[Balance],Account_Appended[Customer_ID],Customer_Info_Appended[[#This Row],[Customer_ID]])</f>
        <v>71731316</v>
      </c>
      <c r="M292" t="str">
        <f>VLOOKUP(Customer_Info_Appended[[#This Row],[Balance Total]],balance_t[],3,1)</f>
        <v>High</v>
      </c>
      <c r="N292" t="str">
        <f>VLOOKUP(Customer_Info_Appended[[#This Row],[Age]],age_t[],3,1)</f>
        <v>Senior</v>
      </c>
      <c r="O292" t="str">
        <f>Customer_Info_Appended[[#This Row],[Age Group]]&amp;"-"&amp;Customer_Info_Appended[[#This Row],[Balace Group]]</f>
        <v>Senior-High</v>
      </c>
    </row>
    <row r="293" spans="2:15" x14ac:dyDescent="0.25">
      <c r="B293" t="s">
        <v>1556</v>
      </c>
      <c r="C293" t="s">
        <v>1557</v>
      </c>
      <c r="D293">
        <v>33</v>
      </c>
      <c r="E293" t="s">
        <v>110</v>
      </c>
      <c r="F293" t="s">
        <v>1558</v>
      </c>
      <c r="G293" t="s">
        <v>124</v>
      </c>
      <c r="H293" t="s">
        <v>1559</v>
      </c>
      <c r="I293" t="s">
        <v>1560</v>
      </c>
      <c r="J293" s="20">
        <v>42293</v>
      </c>
      <c r="K293" t="s">
        <v>1115</v>
      </c>
      <c r="L293" s="22">
        <f>SUMIFS(Account_Appended[Balance],Account_Appended[Customer_ID],Customer_Info_Appended[[#This Row],[Customer_ID]])</f>
        <v>39002636</v>
      </c>
      <c r="M293" t="str">
        <f>VLOOKUP(Customer_Info_Appended[[#This Row],[Balance Total]],balance_t[],3,1)</f>
        <v>High</v>
      </c>
      <c r="N293" t="str">
        <f>VLOOKUP(Customer_Info_Appended[[#This Row],[Age]],age_t[],3,1)</f>
        <v>Middle</v>
      </c>
      <c r="O293" t="str">
        <f>Customer_Info_Appended[[#This Row],[Age Group]]&amp;"-"&amp;Customer_Info_Appended[[#This Row],[Balace Group]]</f>
        <v>Middle-High</v>
      </c>
    </row>
    <row r="294" spans="2:15" x14ac:dyDescent="0.25">
      <c r="B294" t="s">
        <v>1561</v>
      </c>
      <c r="C294" t="s">
        <v>1562</v>
      </c>
      <c r="D294">
        <v>63</v>
      </c>
      <c r="E294" t="s">
        <v>110</v>
      </c>
      <c r="F294" t="s">
        <v>1563</v>
      </c>
      <c r="G294" t="s">
        <v>118</v>
      </c>
      <c r="H294" t="s">
        <v>1564</v>
      </c>
      <c r="I294" t="s">
        <v>1565</v>
      </c>
      <c r="J294" s="20">
        <v>42294</v>
      </c>
      <c r="K294" t="s">
        <v>1115</v>
      </c>
      <c r="L294" s="22">
        <f>SUMIFS(Account_Appended[Balance],Account_Appended[Customer_ID],Customer_Info_Appended[[#This Row],[Customer_ID]])</f>
        <v>87502188</v>
      </c>
      <c r="M294" t="str">
        <f>VLOOKUP(Customer_Info_Appended[[#This Row],[Balance Total]],balance_t[],3,1)</f>
        <v>High</v>
      </c>
      <c r="N294" t="str">
        <f>VLOOKUP(Customer_Info_Appended[[#This Row],[Age]],age_t[],3,1)</f>
        <v>Senior</v>
      </c>
      <c r="O294" t="str">
        <f>Customer_Info_Appended[[#This Row],[Age Group]]&amp;"-"&amp;Customer_Info_Appended[[#This Row],[Balace Group]]</f>
        <v>Senior-High</v>
      </c>
    </row>
    <row r="295" spans="2:15" x14ac:dyDescent="0.25">
      <c r="B295" t="s">
        <v>1566</v>
      </c>
      <c r="C295" t="s">
        <v>1567</v>
      </c>
      <c r="D295">
        <v>60</v>
      </c>
      <c r="E295" t="s">
        <v>110</v>
      </c>
      <c r="F295" t="s">
        <v>1568</v>
      </c>
      <c r="G295" t="s">
        <v>124</v>
      </c>
      <c r="H295" t="s">
        <v>1569</v>
      </c>
      <c r="I295" t="s">
        <v>1570</v>
      </c>
      <c r="J295" s="20">
        <v>42295</v>
      </c>
      <c r="K295" t="s">
        <v>1115</v>
      </c>
      <c r="L295" s="22">
        <f>SUMIFS(Account_Appended[Balance],Account_Appended[Customer_ID],Customer_Info_Appended[[#This Row],[Customer_ID]])</f>
        <v>84966582</v>
      </c>
      <c r="M295" t="str">
        <f>VLOOKUP(Customer_Info_Appended[[#This Row],[Balance Total]],balance_t[],3,1)</f>
        <v>High</v>
      </c>
      <c r="N295" t="str">
        <f>VLOOKUP(Customer_Info_Appended[[#This Row],[Age]],age_t[],3,1)</f>
        <v>Senior</v>
      </c>
      <c r="O295" t="str">
        <f>Customer_Info_Appended[[#This Row],[Age Group]]&amp;"-"&amp;Customer_Info_Appended[[#This Row],[Balace Group]]</f>
        <v>Senior-High</v>
      </c>
    </row>
    <row r="296" spans="2:15" x14ac:dyDescent="0.25">
      <c r="B296" t="s">
        <v>1571</v>
      </c>
      <c r="C296" t="s">
        <v>1572</v>
      </c>
      <c r="D296">
        <v>24</v>
      </c>
      <c r="E296" t="s">
        <v>134</v>
      </c>
      <c r="F296" t="s">
        <v>1573</v>
      </c>
      <c r="G296" t="s">
        <v>124</v>
      </c>
      <c r="H296" t="s">
        <v>1574</v>
      </c>
      <c r="I296" t="s">
        <v>1575</v>
      </c>
      <c r="J296" s="20">
        <v>42296</v>
      </c>
      <c r="K296" t="s">
        <v>1115</v>
      </c>
      <c r="L296" s="22">
        <f>SUMIFS(Account_Appended[Balance],Account_Appended[Customer_ID],Customer_Info_Appended[[#This Row],[Customer_ID]])</f>
        <v>39228126</v>
      </c>
      <c r="M296" t="str">
        <f>VLOOKUP(Customer_Info_Appended[[#This Row],[Balance Total]],balance_t[],3,1)</f>
        <v>High</v>
      </c>
      <c r="N296" t="str">
        <f>VLOOKUP(Customer_Info_Appended[[#This Row],[Age]],age_t[],3,1)</f>
        <v>Young</v>
      </c>
      <c r="O296" t="str">
        <f>Customer_Info_Appended[[#This Row],[Age Group]]&amp;"-"&amp;Customer_Info_Appended[[#This Row],[Balace Group]]</f>
        <v>Young-High</v>
      </c>
    </row>
    <row r="297" spans="2:15" x14ac:dyDescent="0.25">
      <c r="B297" t="s">
        <v>1576</v>
      </c>
      <c r="C297" t="s">
        <v>1577</v>
      </c>
      <c r="D297">
        <v>33</v>
      </c>
      <c r="E297" t="s">
        <v>110</v>
      </c>
      <c r="F297" t="s">
        <v>1578</v>
      </c>
      <c r="G297" t="s">
        <v>207</v>
      </c>
      <c r="H297" t="s">
        <v>1579</v>
      </c>
      <c r="I297" t="s">
        <v>1580</v>
      </c>
      <c r="J297" s="20">
        <v>42297</v>
      </c>
      <c r="K297" t="s">
        <v>1115</v>
      </c>
      <c r="L297" s="22">
        <f>SUMIFS(Account_Appended[Balance],Account_Appended[Customer_ID],Customer_Info_Appended[[#This Row],[Customer_ID]])</f>
        <v>67147660</v>
      </c>
      <c r="M297" t="str">
        <f>VLOOKUP(Customer_Info_Appended[[#This Row],[Balance Total]],balance_t[],3,1)</f>
        <v>High</v>
      </c>
      <c r="N297" t="str">
        <f>VLOOKUP(Customer_Info_Appended[[#This Row],[Age]],age_t[],3,1)</f>
        <v>Middle</v>
      </c>
      <c r="O297" t="str">
        <f>Customer_Info_Appended[[#This Row],[Age Group]]&amp;"-"&amp;Customer_Info_Appended[[#This Row],[Balace Group]]</f>
        <v>Middle-High</v>
      </c>
    </row>
    <row r="298" spans="2:15" x14ac:dyDescent="0.25">
      <c r="B298" t="s">
        <v>1581</v>
      </c>
      <c r="C298" t="s">
        <v>1582</v>
      </c>
      <c r="D298">
        <v>62</v>
      </c>
      <c r="E298" t="s">
        <v>110</v>
      </c>
      <c r="F298" t="s">
        <v>1583</v>
      </c>
      <c r="G298" t="s">
        <v>207</v>
      </c>
      <c r="H298" t="s">
        <v>1584</v>
      </c>
      <c r="I298" t="s">
        <v>1585</v>
      </c>
      <c r="J298" s="20">
        <v>42298</v>
      </c>
      <c r="K298" t="s">
        <v>1115</v>
      </c>
      <c r="L298" s="22">
        <f>SUMIFS(Account_Appended[Balance],Account_Appended[Customer_ID],Customer_Info_Appended[[#This Row],[Customer_ID]])</f>
        <v>45958810</v>
      </c>
      <c r="M298" t="str">
        <f>VLOOKUP(Customer_Info_Appended[[#This Row],[Balance Total]],balance_t[],3,1)</f>
        <v>High</v>
      </c>
      <c r="N298" t="str">
        <f>VLOOKUP(Customer_Info_Appended[[#This Row],[Age]],age_t[],3,1)</f>
        <v>Senior</v>
      </c>
      <c r="O298" t="str">
        <f>Customer_Info_Appended[[#This Row],[Age Group]]&amp;"-"&amp;Customer_Info_Appended[[#This Row],[Balace Group]]</f>
        <v>Senior-High</v>
      </c>
    </row>
    <row r="299" spans="2:15" x14ac:dyDescent="0.25">
      <c r="B299" t="s">
        <v>1586</v>
      </c>
      <c r="C299" t="s">
        <v>1587</v>
      </c>
      <c r="D299">
        <v>64</v>
      </c>
      <c r="E299" t="s">
        <v>110</v>
      </c>
      <c r="F299" t="s">
        <v>1588</v>
      </c>
      <c r="G299" t="s">
        <v>118</v>
      </c>
      <c r="H299" t="s">
        <v>1589</v>
      </c>
      <c r="I299" t="s">
        <v>1590</v>
      </c>
      <c r="J299" s="20">
        <v>42299</v>
      </c>
      <c r="K299" t="s">
        <v>1115</v>
      </c>
      <c r="L299" s="22">
        <f>SUMIFS(Account_Appended[Balance],Account_Appended[Customer_ID],Customer_Info_Appended[[#This Row],[Customer_ID]])</f>
        <v>31557080</v>
      </c>
      <c r="M299" t="str">
        <f>VLOOKUP(Customer_Info_Appended[[#This Row],[Balance Total]],balance_t[],3,1)</f>
        <v>High</v>
      </c>
      <c r="N299" t="str">
        <f>VLOOKUP(Customer_Info_Appended[[#This Row],[Age]],age_t[],3,1)</f>
        <v>Senior</v>
      </c>
      <c r="O299" t="str">
        <f>Customer_Info_Appended[[#This Row],[Age Group]]&amp;"-"&amp;Customer_Info_Appended[[#This Row],[Balace Group]]</f>
        <v>Senior-High</v>
      </c>
    </row>
    <row r="300" spans="2:15" x14ac:dyDescent="0.25">
      <c r="B300" t="s">
        <v>1591</v>
      </c>
      <c r="C300" t="s">
        <v>1592</v>
      </c>
      <c r="D300">
        <v>65</v>
      </c>
      <c r="E300" t="s">
        <v>134</v>
      </c>
      <c r="F300" t="s">
        <v>1593</v>
      </c>
      <c r="G300" t="s">
        <v>207</v>
      </c>
      <c r="H300" t="s">
        <v>1594</v>
      </c>
      <c r="I300" t="s">
        <v>1595</v>
      </c>
      <c r="J300" s="20">
        <v>42300</v>
      </c>
      <c r="K300" t="s">
        <v>1115</v>
      </c>
      <c r="L300" s="22">
        <f>SUMIFS(Account_Appended[Balance],Account_Appended[Customer_ID],Customer_Info_Appended[[#This Row],[Customer_ID]])</f>
        <v>20859166</v>
      </c>
      <c r="M300" t="str">
        <f>VLOOKUP(Customer_Info_Appended[[#This Row],[Balance Total]],balance_t[],3,1)</f>
        <v>High</v>
      </c>
      <c r="N300" t="str">
        <f>VLOOKUP(Customer_Info_Appended[[#This Row],[Age]],age_t[],3,1)</f>
        <v>Senior</v>
      </c>
      <c r="O300" t="str">
        <f>Customer_Info_Appended[[#This Row],[Age Group]]&amp;"-"&amp;Customer_Info_Appended[[#This Row],[Balace Group]]</f>
        <v>Senior-High</v>
      </c>
    </row>
    <row r="301" spans="2:15" x14ac:dyDescent="0.25">
      <c r="B301" t="s">
        <v>1596</v>
      </c>
      <c r="C301" t="s">
        <v>1597</v>
      </c>
      <c r="D301">
        <v>44</v>
      </c>
      <c r="E301" t="s">
        <v>110</v>
      </c>
      <c r="F301" t="s">
        <v>1598</v>
      </c>
      <c r="G301" t="s">
        <v>207</v>
      </c>
      <c r="H301" t="s">
        <v>1599</v>
      </c>
      <c r="I301" t="s">
        <v>1600</v>
      </c>
      <c r="J301" s="20">
        <v>42301</v>
      </c>
      <c r="K301" t="s">
        <v>1115</v>
      </c>
      <c r="L301" s="22">
        <f>SUMIFS(Account_Appended[Balance],Account_Appended[Customer_ID],Customer_Info_Appended[[#This Row],[Customer_ID]])</f>
        <v>47842423</v>
      </c>
      <c r="M301" t="str">
        <f>VLOOKUP(Customer_Info_Appended[[#This Row],[Balance Total]],balance_t[],3,1)</f>
        <v>High</v>
      </c>
      <c r="N301" t="str">
        <f>VLOOKUP(Customer_Info_Appended[[#This Row],[Age]],age_t[],3,1)</f>
        <v>Middle</v>
      </c>
      <c r="O301" t="str">
        <f>Customer_Info_Appended[[#This Row],[Age Group]]&amp;"-"&amp;Customer_Info_Appended[[#This Row],[Balace Group]]</f>
        <v>Middle-High</v>
      </c>
    </row>
    <row r="302" spans="2:15" x14ac:dyDescent="0.25">
      <c r="B302" t="s">
        <v>1601</v>
      </c>
      <c r="C302" t="s">
        <v>1602</v>
      </c>
      <c r="D302">
        <v>40</v>
      </c>
      <c r="E302" t="s">
        <v>110</v>
      </c>
      <c r="F302" t="s">
        <v>1603</v>
      </c>
      <c r="G302" t="s">
        <v>207</v>
      </c>
      <c r="H302" t="s">
        <v>1604</v>
      </c>
      <c r="I302" t="s">
        <v>1605</v>
      </c>
      <c r="J302" s="20">
        <v>42302</v>
      </c>
      <c r="K302" t="s">
        <v>1115</v>
      </c>
      <c r="L302" s="22">
        <f>SUMIFS(Account_Appended[Balance],Account_Appended[Customer_ID],Customer_Info_Appended[[#This Row],[Customer_ID]])</f>
        <v>86050194</v>
      </c>
      <c r="M302" t="str">
        <f>VLOOKUP(Customer_Info_Appended[[#This Row],[Balance Total]],balance_t[],3,1)</f>
        <v>High</v>
      </c>
      <c r="N302" t="str">
        <f>VLOOKUP(Customer_Info_Appended[[#This Row],[Age]],age_t[],3,1)</f>
        <v>Middle</v>
      </c>
      <c r="O302" t="str">
        <f>Customer_Info_Appended[[#This Row],[Age Group]]&amp;"-"&amp;Customer_Info_Appended[[#This Row],[Balace Group]]</f>
        <v>Middle-High</v>
      </c>
    </row>
    <row r="303" spans="2:15" x14ac:dyDescent="0.25">
      <c r="B303" t="s">
        <v>1606</v>
      </c>
      <c r="C303" t="s">
        <v>1607</v>
      </c>
      <c r="D303">
        <v>41</v>
      </c>
      <c r="E303" t="s">
        <v>134</v>
      </c>
      <c r="F303" t="s">
        <v>1608</v>
      </c>
      <c r="G303" t="s">
        <v>124</v>
      </c>
      <c r="H303" t="s">
        <v>1609</v>
      </c>
      <c r="I303" t="s">
        <v>1610</v>
      </c>
      <c r="J303" s="20">
        <v>42303</v>
      </c>
      <c r="K303" t="s">
        <v>1115</v>
      </c>
      <c r="L303" s="22">
        <f>SUMIFS(Account_Appended[Balance],Account_Appended[Customer_ID],Customer_Info_Appended[[#This Row],[Customer_ID]])</f>
        <v>59341034</v>
      </c>
      <c r="M303" t="str">
        <f>VLOOKUP(Customer_Info_Appended[[#This Row],[Balance Total]],balance_t[],3,1)</f>
        <v>High</v>
      </c>
      <c r="N303" t="str">
        <f>VLOOKUP(Customer_Info_Appended[[#This Row],[Age]],age_t[],3,1)</f>
        <v>Middle</v>
      </c>
      <c r="O303" t="str">
        <f>Customer_Info_Appended[[#This Row],[Age Group]]&amp;"-"&amp;Customer_Info_Appended[[#This Row],[Balace Group]]</f>
        <v>Middle-High</v>
      </c>
    </row>
    <row r="304" spans="2:15" x14ac:dyDescent="0.25">
      <c r="B304" t="s">
        <v>1611</v>
      </c>
      <c r="C304" t="s">
        <v>1612</v>
      </c>
      <c r="D304">
        <v>26</v>
      </c>
      <c r="E304" t="s">
        <v>110</v>
      </c>
      <c r="F304" t="s">
        <v>1613</v>
      </c>
      <c r="G304" t="s">
        <v>118</v>
      </c>
      <c r="H304" t="s">
        <v>1614</v>
      </c>
      <c r="I304" t="s">
        <v>1615</v>
      </c>
      <c r="J304" s="20">
        <v>42304</v>
      </c>
      <c r="K304" t="s">
        <v>1115</v>
      </c>
      <c r="L304" s="22">
        <f>SUMIFS(Account_Appended[Balance],Account_Appended[Customer_ID],Customer_Info_Appended[[#This Row],[Customer_ID]])</f>
        <v>17794755</v>
      </c>
      <c r="M304" t="str">
        <f>VLOOKUP(Customer_Info_Appended[[#This Row],[Balance Total]],balance_t[],3,1)</f>
        <v>High</v>
      </c>
      <c r="N304" t="str">
        <f>VLOOKUP(Customer_Info_Appended[[#This Row],[Age]],age_t[],3,1)</f>
        <v>Young</v>
      </c>
      <c r="O304" t="str">
        <f>Customer_Info_Appended[[#This Row],[Age Group]]&amp;"-"&amp;Customer_Info_Appended[[#This Row],[Balace Group]]</f>
        <v>Young-High</v>
      </c>
    </row>
    <row r="305" spans="2:15" x14ac:dyDescent="0.25">
      <c r="B305" t="s">
        <v>1616</v>
      </c>
      <c r="C305" t="s">
        <v>1617</v>
      </c>
      <c r="D305">
        <v>52</v>
      </c>
      <c r="E305" t="s">
        <v>110</v>
      </c>
      <c r="F305" t="s">
        <v>1618</v>
      </c>
      <c r="G305" t="s">
        <v>124</v>
      </c>
      <c r="H305" t="s">
        <v>1619</v>
      </c>
      <c r="I305" t="s">
        <v>1620</v>
      </c>
      <c r="J305" s="20">
        <v>42305</v>
      </c>
      <c r="K305" t="s">
        <v>1115</v>
      </c>
      <c r="L305" s="22">
        <f>SUMIFS(Account_Appended[Balance],Account_Appended[Customer_ID],Customer_Info_Appended[[#This Row],[Customer_ID]])</f>
        <v>88697203</v>
      </c>
      <c r="M305" t="str">
        <f>VLOOKUP(Customer_Info_Appended[[#This Row],[Balance Total]],balance_t[],3,1)</f>
        <v>High</v>
      </c>
      <c r="N305" t="str">
        <f>VLOOKUP(Customer_Info_Appended[[#This Row],[Age]],age_t[],3,1)</f>
        <v>Senior</v>
      </c>
      <c r="O305" t="str">
        <f>Customer_Info_Appended[[#This Row],[Age Group]]&amp;"-"&amp;Customer_Info_Appended[[#This Row],[Balace Group]]</f>
        <v>Senior-High</v>
      </c>
    </row>
    <row r="306" spans="2:15" x14ac:dyDescent="0.25">
      <c r="B306" t="s">
        <v>1621</v>
      </c>
      <c r="C306" t="s">
        <v>1622</v>
      </c>
      <c r="D306">
        <v>68</v>
      </c>
      <c r="E306" t="s">
        <v>134</v>
      </c>
      <c r="F306" t="s">
        <v>1623</v>
      </c>
      <c r="G306" t="s">
        <v>141</v>
      </c>
      <c r="H306" t="s">
        <v>1624</v>
      </c>
      <c r="I306" t="s">
        <v>1625</v>
      </c>
      <c r="J306" s="20">
        <v>42306</v>
      </c>
      <c r="K306" t="s">
        <v>1115</v>
      </c>
      <c r="L306" s="22">
        <f>SUMIFS(Account_Appended[Balance],Account_Appended[Customer_ID],Customer_Info_Appended[[#This Row],[Customer_ID]])</f>
        <v>22422619</v>
      </c>
      <c r="M306" t="str">
        <f>VLOOKUP(Customer_Info_Appended[[#This Row],[Balance Total]],balance_t[],3,1)</f>
        <v>High</v>
      </c>
      <c r="N306" t="str">
        <f>VLOOKUP(Customer_Info_Appended[[#This Row],[Age]],age_t[],3,1)</f>
        <v>Senior</v>
      </c>
      <c r="O306" t="str">
        <f>Customer_Info_Appended[[#This Row],[Age Group]]&amp;"-"&amp;Customer_Info_Appended[[#This Row],[Balace Group]]</f>
        <v>Senior-High</v>
      </c>
    </row>
    <row r="307" spans="2:15" x14ac:dyDescent="0.25">
      <c r="B307" t="s">
        <v>1626</v>
      </c>
      <c r="C307" t="s">
        <v>1627</v>
      </c>
      <c r="D307">
        <v>37</v>
      </c>
      <c r="E307" t="s">
        <v>110</v>
      </c>
      <c r="F307" t="s">
        <v>1628</v>
      </c>
      <c r="G307" t="s">
        <v>124</v>
      </c>
      <c r="H307" t="s">
        <v>1629</v>
      </c>
      <c r="I307" t="s">
        <v>1630</v>
      </c>
      <c r="J307" s="20">
        <v>42307</v>
      </c>
      <c r="K307" t="s">
        <v>1115</v>
      </c>
      <c r="L307" s="22">
        <f>SUMIFS(Account_Appended[Balance],Account_Appended[Customer_ID],Customer_Info_Appended[[#This Row],[Customer_ID]])</f>
        <v>16894513</v>
      </c>
      <c r="M307" t="str">
        <f>VLOOKUP(Customer_Info_Appended[[#This Row],[Balance Total]],balance_t[],3,1)</f>
        <v>High</v>
      </c>
      <c r="N307" t="str">
        <f>VLOOKUP(Customer_Info_Appended[[#This Row],[Age]],age_t[],3,1)</f>
        <v>Middle</v>
      </c>
      <c r="O307" t="str">
        <f>Customer_Info_Appended[[#This Row],[Age Group]]&amp;"-"&amp;Customer_Info_Appended[[#This Row],[Balace Group]]</f>
        <v>Middle-High</v>
      </c>
    </row>
    <row r="308" spans="2:15" x14ac:dyDescent="0.25">
      <c r="B308" t="s">
        <v>1631</v>
      </c>
      <c r="C308" t="s">
        <v>1632</v>
      </c>
      <c r="D308">
        <v>54</v>
      </c>
      <c r="E308" t="s">
        <v>110</v>
      </c>
      <c r="F308" t="s">
        <v>1633</v>
      </c>
      <c r="G308" t="s">
        <v>141</v>
      </c>
      <c r="H308" t="s">
        <v>1634</v>
      </c>
      <c r="I308" t="s">
        <v>1635</v>
      </c>
      <c r="J308" s="20">
        <v>42308</v>
      </c>
      <c r="K308" t="s">
        <v>1115</v>
      </c>
      <c r="L308" s="22">
        <f>SUMIFS(Account_Appended[Balance],Account_Appended[Customer_ID],Customer_Info_Appended[[#This Row],[Customer_ID]])</f>
        <v>28920898</v>
      </c>
      <c r="M308" t="str">
        <f>VLOOKUP(Customer_Info_Appended[[#This Row],[Balance Total]],balance_t[],3,1)</f>
        <v>High</v>
      </c>
      <c r="N308" t="str">
        <f>VLOOKUP(Customer_Info_Appended[[#This Row],[Age]],age_t[],3,1)</f>
        <v>Senior</v>
      </c>
      <c r="O308" t="str">
        <f>Customer_Info_Appended[[#This Row],[Age Group]]&amp;"-"&amp;Customer_Info_Appended[[#This Row],[Balace Group]]</f>
        <v>Senior-High</v>
      </c>
    </row>
    <row r="309" spans="2:15" x14ac:dyDescent="0.25">
      <c r="B309" t="s">
        <v>1636</v>
      </c>
      <c r="C309" t="s">
        <v>1637</v>
      </c>
      <c r="D309">
        <v>59</v>
      </c>
      <c r="E309" t="s">
        <v>110</v>
      </c>
      <c r="F309" t="s">
        <v>1638</v>
      </c>
      <c r="G309" t="s">
        <v>112</v>
      </c>
      <c r="H309" t="s">
        <v>1639</v>
      </c>
      <c r="I309" t="s">
        <v>1640</v>
      </c>
      <c r="J309" s="20">
        <v>42309</v>
      </c>
      <c r="K309" t="s">
        <v>1115</v>
      </c>
      <c r="L309" s="22">
        <f>SUMIFS(Account_Appended[Balance],Account_Appended[Customer_ID],Customer_Info_Appended[[#This Row],[Customer_ID]])</f>
        <v>46805646</v>
      </c>
      <c r="M309" t="str">
        <f>VLOOKUP(Customer_Info_Appended[[#This Row],[Balance Total]],balance_t[],3,1)</f>
        <v>High</v>
      </c>
      <c r="N309" t="str">
        <f>VLOOKUP(Customer_Info_Appended[[#This Row],[Age]],age_t[],3,1)</f>
        <v>Senior</v>
      </c>
      <c r="O309" t="str">
        <f>Customer_Info_Appended[[#This Row],[Age Group]]&amp;"-"&amp;Customer_Info_Appended[[#This Row],[Balace Group]]</f>
        <v>Senior-High</v>
      </c>
    </row>
    <row r="310" spans="2:15" x14ac:dyDescent="0.25">
      <c r="B310" t="s">
        <v>1641</v>
      </c>
      <c r="C310" t="s">
        <v>1642</v>
      </c>
      <c r="D310">
        <v>34</v>
      </c>
      <c r="E310" t="s">
        <v>134</v>
      </c>
      <c r="F310" t="s">
        <v>1643</v>
      </c>
      <c r="G310" t="s">
        <v>112</v>
      </c>
      <c r="H310" t="s">
        <v>1644</v>
      </c>
      <c r="I310" t="s">
        <v>1645</v>
      </c>
      <c r="J310" s="20">
        <v>42310</v>
      </c>
      <c r="K310" t="s">
        <v>1115</v>
      </c>
      <c r="L310" s="22">
        <f>SUMIFS(Account_Appended[Balance],Account_Appended[Customer_ID],Customer_Info_Appended[[#This Row],[Customer_ID]])</f>
        <v>84734200</v>
      </c>
      <c r="M310" t="str">
        <f>VLOOKUP(Customer_Info_Appended[[#This Row],[Balance Total]],balance_t[],3,1)</f>
        <v>High</v>
      </c>
      <c r="N310" t="str">
        <f>VLOOKUP(Customer_Info_Appended[[#This Row],[Age]],age_t[],3,1)</f>
        <v>Middle</v>
      </c>
      <c r="O310" t="str">
        <f>Customer_Info_Appended[[#This Row],[Age Group]]&amp;"-"&amp;Customer_Info_Appended[[#This Row],[Balace Group]]</f>
        <v>Middle-High</v>
      </c>
    </row>
    <row r="311" spans="2:15" x14ac:dyDescent="0.25">
      <c r="B311" t="s">
        <v>1646</v>
      </c>
      <c r="C311" t="s">
        <v>1647</v>
      </c>
      <c r="D311">
        <v>64</v>
      </c>
      <c r="E311" t="s">
        <v>110</v>
      </c>
      <c r="F311" t="s">
        <v>1648</v>
      </c>
      <c r="G311" t="s">
        <v>141</v>
      </c>
      <c r="H311" t="s">
        <v>1649</v>
      </c>
      <c r="I311" t="s">
        <v>1650</v>
      </c>
      <c r="J311" s="20">
        <v>42311</v>
      </c>
      <c r="K311" t="s">
        <v>1115</v>
      </c>
      <c r="L311" s="22">
        <f>SUMIFS(Account_Appended[Balance],Account_Appended[Customer_ID],Customer_Info_Appended[[#This Row],[Customer_ID]])</f>
        <v>14612253</v>
      </c>
      <c r="M311" t="str">
        <f>VLOOKUP(Customer_Info_Appended[[#This Row],[Balance Total]],balance_t[],3,1)</f>
        <v>Medium</v>
      </c>
      <c r="N311" t="str">
        <f>VLOOKUP(Customer_Info_Appended[[#This Row],[Age]],age_t[],3,1)</f>
        <v>Senior</v>
      </c>
      <c r="O311" t="str">
        <f>Customer_Info_Appended[[#This Row],[Age Group]]&amp;"-"&amp;Customer_Info_Appended[[#This Row],[Balace Group]]</f>
        <v>Senior-Medium</v>
      </c>
    </row>
    <row r="312" spans="2:15" x14ac:dyDescent="0.25">
      <c r="B312" t="s">
        <v>1651</v>
      </c>
      <c r="C312" t="s">
        <v>1652</v>
      </c>
      <c r="D312">
        <v>48</v>
      </c>
      <c r="E312" t="s">
        <v>110</v>
      </c>
      <c r="F312" t="s">
        <v>1653</v>
      </c>
      <c r="G312" t="s">
        <v>141</v>
      </c>
      <c r="H312" t="s">
        <v>1654</v>
      </c>
      <c r="I312" t="s">
        <v>1655</v>
      </c>
      <c r="J312" s="20">
        <v>42312</v>
      </c>
      <c r="K312" t="s">
        <v>1115</v>
      </c>
      <c r="L312" s="22">
        <f>SUMIFS(Account_Appended[Balance],Account_Appended[Customer_ID],Customer_Info_Appended[[#This Row],[Customer_ID]])</f>
        <v>64700415</v>
      </c>
      <c r="M312" t="str">
        <f>VLOOKUP(Customer_Info_Appended[[#This Row],[Balance Total]],balance_t[],3,1)</f>
        <v>High</v>
      </c>
      <c r="N312" t="str">
        <f>VLOOKUP(Customer_Info_Appended[[#This Row],[Age]],age_t[],3,1)</f>
        <v>Middle</v>
      </c>
      <c r="O312" t="str">
        <f>Customer_Info_Appended[[#This Row],[Age Group]]&amp;"-"&amp;Customer_Info_Appended[[#This Row],[Balace Group]]</f>
        <v>Middle-High</v>
      </c>
    </row>
    <row r="313" spans="2:15" x14ac:dyDescent="0.25">
      <c r="B313" t="s">
        <v>1656</v>
      </c>
      <c r="C313" t="s">
        <v>1657</v>
      </c>
      <c r="D313">
        <v>25</v>
      </c>
      <c r="E313" t="s">
        <v>134</v>
      </c>
      <c r="F313" t="s">
        <v>1658</v>
      </c>
      <c r="G313" t="s">
        <v>124</v>
      </c>
      <c r="H313" t="s">
        <v>1659</v>
      </c>
      <c r="I313" t="s">
        <v>1660</v>
      </c>
      <c r="J313" s="20">
        <v>42313</v>
      </c>
      <c r="K313" t="s">
        <v>1115</v>
      </c>
      <c r="L313" s="22">
        <f>SUMIFS(Account_Appended[Balance],Account_Appended[Customer_ID],Customer_Info_Appended[[#This Row],[Customer_ID]])</f>
        <v>46276471</v>
      </c>
      <c r="M313" t="str">
        <f>VLOOKUP(Customer_Info_Appended[[#This Row],[Balance Total]],balance_t[],3,1)</f>
        <v>High</v>
      </c>
      <c r="N313" t="str">
        <f>VLOOKUP(Customer_Info_Appended[[#This Row],[Age]],age_t[],3,1)</f>
        <v>Young</v>
      </c>
      <c r="O313" t="str">
        <f>Customer_Info_Appended[[#This Row],[Age Group]]&amp;"-"&amp;Customer_Info_Appended[[#This Row],[Balace Group]]</f>
        <v>Young-High</v>
      </c>
    </row>
    <row r="314" spans="2:15" x14ac:dyDescent="0.25">
      <c r="B314" t="s">
        <v>1661</v>
      </c>
      <c r="C314" t="s">
        <v>1662</v>
      </c>
      <c r="D314">
        <v>32</v>
      </c>
      <c r="E314" t="s">
        <v>134</v>
      </c>
      <c r="F314" t="s">
        <v>1663</v>
      </c>
      <c r="G314" t="s">
        <v>141</v>
      </c>
      <c r="H314" t="s">
        <v>1664</v>
      </c>
      <c r="I314" t="s">
        <v>1665</v>
      </c>
      <c r="J314" s="20">
        <v>42314</v>
      </c>
      <c r="K314" t="s">
        <v>1115</v>
      </c>
      <c r="L314" s="22">
        <f>SUMIFS(Account_Appended[Balance],Account_Appended[Customer_ID],Customer_Info_Appended[[#This Row],[Customer_ID]])</f>
        <v>15823723</v>
      </c>
      <c r="M314" t="str">
        <f>VLOOKUP(Customer_Info_Appended[[#This Row],[Balance Total]],balance_t[],3,1)</f>
        <v>High</v>
      </c>
      <c r="N314" t="str">
        <f>VLOOKUP(Customer_Info_Appended[[#This Row],[Age]],age_t[],3,1)</f>
        <v>Middle</v>
      </c>
      <c r="O314" t="str">
        <f>Customer_Info_Appended[[#This Row],[Age Group]]&amp;"-"&amp;Customer_Info_Appended[[#This Row],[Balace Group]]</f>
        <v>Middle-High</v>
      </c>
    </row>
    <row r="315" spans="2:15" x14ac:dyDescent="0.25">
      <c r="B315" t="s">
        <v>1666</v>
      </c>
      <c r="C315" t="s">
        <v>1667</v>
      </c>
      <c r="D315">
        <v>48</v>
      </c>
      <c r="E315" t="s">
        <v>110</v>
      </c>
      <c r="F315" t="s">
        <v>1668</v>
      </c>
      <c r="G315" t="s">
        <v>118</v>
      </c>
      <c r="H315" t="s">
        <v>1669</v>
      </c>
      <c r="I315" t="s">
        <v>1670</v>
      </c>
      <c r="J315" s="20">
        <v>42315</v>
      </c>
      <c r="K315" t="s">
        <v>1115</v>
      </c>
      <c r="L315" s="22">
        <f>SUMIFS(Account_Appended[Balance],Account_Appended[Customer_ID],Customer_Info_Appended[[#This Row],[Customer_ID]])</f>
        <v>3865056</v>
      </c>
      <c r="M315" t="str">
        <f>VLOOKUP(Customer_Info_Appended[[#This Row],[Balance Total]],balance_t[],3,1)</f>
        <v>Low</v>
      </c>
      <c r="N315" t="str">
        <f>VLOOKUP(Customer_Info_Appended[[#This Row],[Age]],age_t[],3,1)</f>
        <v>Middle</v>
      </c>
      <c r="O315" t="str">
        <f>Customer_Info_Appended[[#This Row],[Age Group]]&amp;"-"&amp;Customer_Info_Appended[[#This Row],[Balace Group]]</f>
        <v>Middle-Low</v>
      </c>
    </row>
    <row r="316" spans="2:15" x14ac:dyDescent="0.25">
      <c r="B316" t="s">
        <v>1671</v>
      </c>
      <c r="C316" t="s">
        <v>1672</v>
      </c>
      <c r="D316">
        <v>47</v>
      </c>
      <c r="E316" t="s">
        <v>110</v>
      </c>
      <c r="F316" t="s">
        <v>1673</v>
      </c>
      <c r="G316" t="s">
        <v>112</v>
      </c>
      <c r="H316" t="s">
        <v>1674</v>
      </c>
      <c r="I316" t="s">
        <v>1675</v>
      </c>
      <c r="J316" s="20">
        <v>42316</v>
      </c>
      <c r="K316" t="s">
        <v>1115</v>
      </c>
      <c r="L316" s="22">
        <f>SUMIFS(Account_Appended[Balance],Account_Appended[Customer_ID],Customer_Info_Appended[[#This Row],[Customer_ID]])</f>
        <v>100772849</v>
      </c>
      <c r="M316" t="str">
        <f>VLOOKUP(Customer_Info_Appended[[#This Row],[Balance Total]],balance_t[],3,1)</f>
        <v>High</v>
      </c>
      <c r="N316" t="str">
        <f>VLOOKUP(Customer_Info_Appended[[#This Row],[Age]],age_t[],3,1)</f>
        <v>Middle</v>
      </c>
      <c r="O316" t="str">
        <f>Customer_Info_Appended[[#This Row],[Age Group]]&amp;"-"&amp;Customer_Info_Appended[[#This Row],[Balace Group]]</f>
        <v>Middle-High</v>
      </c>
    </row>
    <row r="317" spans="2:15" x14ac:dyDescent="0.25">
      <c r="B317" t="s">
        <v>1676</v>
      </c>
      <c r="C317" t="s">
        <v>1677</v>
      </c>
      <c r="D317">
        <v>63</v>
      </c>
      <c r="E317" t="s">
        <v>110</v>
      </c>
      <c r="F317" t="s">
        <v>1678</v>
      </c>
      <c r="G317" t="s">
        <v>112</v>
      </c>
      <c r="H317" t="s">
        <v>1679</v>
      </c>
      <c r="I317" t="s">
        <v>1680</v>
      </c>
      <c r="J317" s="20">
        <v>42317</v>
      </c>
      <c r="K317" t="s">
        <v>1115</v>
      </c>
      <c r="L317" s="22">
        <f>SUMIFS(Account_Appended[Balance],Account_Appended[Customer_ID],Customer_Info_Appended[[#This Row],[Customer_ID]])</f>
        <v>61403250</v>
      </c>
      <c r="M317" t="str">
        <f>VLOOKUP(Customer_Info_Appended[[#This Row],[Balance Total]],balance_t[],3,1)</f>
        <v>High</v>
      </c>
      <c r="N317" t="str">
        <f>VLOOKUP(Customer_Info_Appended[[#This Row],[Age]],age_t[],3,1)</f>
        <v>Senior</v>
      </c>
      <c r="O317" t="str">
        <f>Customer_Info_Appended[[#This Row],[Age Group]]&amp;"-"&amp;Customer_Info_Appended[[#This Row],[Balace Group]]</f>
        <v>Senior-High</v>
      </c>
    </row>
    <row r="318" spans="2:15" x14ac:dyDescent="0.25">
      <c r="B318" t="s">
        <v>1681</v>
      </c>
      <c r="C318" t="s">
        <v>1682</v>
      </c>
      <c r="D318">
        <v>37</v>
      </c>
      <c r="E318" t="s">
        <v>110</v>
      </c>
      <c r="F318" t="s">
        <v>1683</v>
      </c>
      <c r="G318" t="s">
        <v>141</v>
      </c>
      <c r="H318" t="s">
        <v>1684</v>
      </c>
      <c r="I318" t="s">
        <v>1685</v>
      </c>
      <c r="J318" s="20">
        <v>42318</v>
      </c>
      <c r="K318" t="s">
        <v>1115</v>
      </c>
      <c r="L318" s="22">
        <f>SUMIFS(Account_Appended[Balance],Account_Appended[Customer_ID],Customer_Info_Appended[[#This Row],[Customer_ID]])</f>
        <v>61004881</v>
      </c>
      <c r="M318" t="str">
        <f>VLOOKUP(Customer_Info_Appended[[#This Row],[Balance Total]],balance_t[],3,1)</f>
        <v>High</v>
      </c>
      <c r="N318" t="str">
        <f>VLOOKUP(Customer_Info_Appended[[#This Row],[Age]],age_t[],3,1)</f>
        <v>Middle</v>
      </c>
      <c r="O318" t="str">
        <f>Customer_Info_Appended[[#This Row],[Age Group]]&amp;"-"&amp;Customer_Info_Appended[[#This Row],[Balace Group]]</f>
        <v>Middle-High</v>
      </c>
    </row>
    <row r="319" spans="2:15" x14ac:dyDescent="0.25">
      <c r="B319" t="s">
        <v>1686</v>
      </c>
      <c r="C319" t="s">
        <v>1687</v>
      </c>
      <c r="D319">
        <v>56</v>
      </c>
      <c r="E319" t="s">
        <v>134</v>
      </c>
      <c r="F319" t="s">
        <v>1688</v>
      </c>
      <c r="G319" t="s">
        <v>207</v>
      </c>
      <c r="H319" t="s">
        <v>1689</v>
      </c>
      <c r="I319" t="s">
        <v>1690</v>
      </c>
      <c r="J319" s="20">
        <v>42319</v>
      </c>
      <c r="K319" t="s">
        <v>1115</v>
      </c>
      <c r="L319" s="22">
        <f>SUMIFS(Account_Appended[Balance],Account_Appended[Customer_ID],Customer_Info_Appended[[#This Row],[Customer_ID]])</f>
        <v>96267416</v>
      </c>
      <c r="M319" t="str">
        <f>VLOOKUP(Customer_Info_Appended[[#This Row],[Balance Total]],balance_t[],3,1)</f>
        <v>High</v>
      </c>
      <c r="N319" t="str">
        <f>VLOOKUP(Customer_Info_Appended[[#This Row],[Age]],age_t[],3,1)</f>
        <v>Senior</v>
      </c>
      <c r="O319" t="str">
        <f>Customer_Info_Appended[[#This Row],[Age Group]]&amp;"-"&amp;Customer_Info_Appended[[#This Row],[Balace Group]]</f>
        <v>Senior-High</v>
      </c>
    </row>
    <row r="320" spans="2:15" x14ac:dyDescent="0.25">
      <c r="B320" t="s">
        <v>1691</v>
      </c>
      <c r="C320" t="s">
        <v>1692</v>
      </c>
      <c r="D320">
        <v>29</v>
      </c>
      <c r="E320" t="s">
        <v>110</v>
      </c>
      <c r="F320" t="s">
        <v>1693</v>
      </c>
      <c r="G320" t="s">
        <v>207</v>
      </c>
      <c r="H320" t="s">
        <v>1694</v>
      </c>
      <c r="I320" t="s">
        <v>1695</v>
      </c>
      <c r="J320" s="20">
        <v>42320</v>
      </c>
      <c r="K320" t="s">
        <v>1115</v>
      </c>
      <c r="L320" s="22">
        <f>SUMIFS(Account_Appended[Balance],Account_Appended[Customer_ID],Customer_Info_Appended[[#This Row],[Customer_ID]])</f>
        <v>63589084</v>
      </c>
      <c r="M320" t="str">
        <f>VLOOKUP(Customer_Info_Appended[[#This Row],[Balance Total]],balance_t[],3,1)</f>
        <v>High</v>
      </c>
      <c r="N320" t="str">
        <f>VLOOKUP(Customer_Info_Appended[[#This Row],[Age]],age_t[],3,1)</f>
        <v>Young</v>
      </c>
      <c r="O320" t="str">
        <f>Customer_Info_Appended[[#This Row],[Age Group]]&amp;"-"&amp;Customer_Info_Appended[[#This Row],[Balace Group]]</f>
        <v>Young-High</v>
      </c>
    </row>
    <row r="321" spans="2:15" x14ac:dyDescent="0.25">
      <c r="B321" t="s">
        <v>1696</v>
      </c>
      <c r="C321" t="s">
        <v>1697</v>
      </c>
      <c r="D321">
        <v>66</v>
      </c>
      <c r="E321" t="s">
        <v>134</v>
      </c>
      <c r="F321" t="s">
        <v>1698</v>
      </c>
      <c r="G321" t="s">
        <v>141</v>
      </c>
      <c r="H321" t="s">
        <v>1699</v>
      </c>
      <c r="I321" t="s">
        <v>1700</v>
      </c>
      <c r="J321" s="20">
        <v>42321</v>
      </c>
      <c r="K321" t="s">
        <v>1115</v>
      </c>
      <c r="L321" s="22">
        <f>SUMIFS(Account_Appended[Balance],Account_Appended[Customer_ID],Customer_Info_Appended[[#This Row],[Customer_ID]])</f>
        <v>58118023</v>
      </c>
      <c r="M321" t="str">
        <f>VLOOKUP(Customer_Info_Appended[[#This Row],[Balance Total]],balance_t[],3,1)</f>
        <v>High</v>
      </c>
      <c r="N321" t="str">
        <f>VLOOKUP(Customer_Info_Appended[[#This Row],[Age]],age_t[],3,1)</f>
        <v>Senior</v>
      </c>
      <c r="O321" t="str">
        <f>Customer_Info_Appended[[#This Row],[Age Group]]&amp;"-"&amp;Customer_Info_Appended[[#This Row],[Balace Group]]</f>
        <v>Senior-High</v>
      </c>
    </row>
    <row r="322" spans="2:15" x14ac:dyDescent="0.25">
      <c r="B322" t="s">
        <v>1701</v>
      </c>
      <c r="C322" t="s">
        <v>1702</v>
      </c>
      <c r="D322">
        <v>34</v>
      </c>
      <c r="E322" t="s">
        <v>134</v>
      </c>
      <c r="F322" t="s">
        <v>1703</v>
      </c>
      <c r="G322" t="s">
        <v>118</v>
      </c>
      <c r="H322" t="s">
        <v>1704</v>
      </c>
      <c r="I322" t="s">
        <v>1705</v>
      </c>
      <c r="J322" s="20">
        <v>42322</v>
      </c>
      <c r="K322" t="s">
        <v>1115</v>
      </c>
      <c r="L322" s="22">
        <f>SUMIFS(Account_Appended[Balance],Account_Appended[Customer_ID],Customer_Info_Appended[[#This Row],[Customer_ID]])</f>
        <v>50290308</v>
      </c>
      <c r="M322" t="str">
        <f>VLOOKUP(Customer_Info_Appended[[#This Row],[Balance Total]],balance_t[],3,1)</f>
        <v>High</v>
      </c>
      <c r="N322" t="str">
        <f>VLOOKUP(Customer_Info_Appended[[#This Row],[Age]],age_t[],3,1)</f>
        <v>Middle</v>
      </c>
      <c r="O322" t="str">
        <f>Customer_Info_Appended[[#This Row],[Age Group]]&amp;"-"&amp;Customer_Info_Appended[[#This Row],[Balace Group]]</f>
        <v>Middle-High</v>
      </c>
    </row>
    <row r="323" spans="2:15" x14ac:dyDescent="0.25">
      <c r="B323" t="s">
        <v>1706</v>
      </c>
      <c r="C323" t="s">
        <v>1707</v>
      </c>
      <c r="D323">
        <v>59</v>
      </c>
      <c r="E323" t="s">
        <v>110</v>
      </c>
      <c r="F323" t="s">
        <v>1708</v>
      </c>
      <c r="G323" t="s">
        <v>207</v>
      </c>
      <c r="H323" t="s">
        <v>1709</v>
      </c>
      <c r="I323" t="s">
        <v>1710</v>
      </c>
      <c r="J323" s="20">
        <v>42323</v>
      </c>
      <c r="K323" t="s">
        <v>1115</v>
      </c>
      <c r="L323" s="22">
        <f>SUMIFS(Account_Appended[Balance],Account_Appended[Customer_ID],Customer_Info_Appended[[#This Row],[Customer_ID]])</f>
        <v>37068891</v>
      </c>
      <c r="M323" t="str">
        <f>VLOOKUP(Customer_Info_Appended[[#This Row],[Balance Total]],balance_t[],3,1)</f>
        <v>High</v>
      </c>
      <c r="N323" t="str">
        <f>VLOOKUP(Customer_Info_Appended[[#This Row],[Age]],age_t[],3,1)</f>
        <v>Senior</v>
      </c>
      <c r="O323" t="str">
        <f>Customer_Info_Appended[[#This Row],[Age Group]]&amp;"-"&amp;Customer_Info_Appended[[#This Row],[Balace Group]]</f>
        <v>Senior-High</v>
      </c>
    </row>
    <row r="324" spans="2:15" x14ac:dyDescent="0.25">
      <c r="B324" t="s">
        <v>1711</v>
      </c>
      <c r="C324" t="s">
        <v>1712</v>
      </c>
      <c r="D324">
        <v>47</v>
      </c>
      <c r="E324" t="s">
        <v>110</v>
      </c>
      <c r="F324" t="s">
        <v>1713</v>
      </c>
      <c r="G324" t="s">
        <v>141</v>
      </c>
      <c r="H324" t="s">
        <v>1714</v>
      </c>
      <c r="I324" t="s">
        <v>1715</v>
      </c>
      <c r="J324" s="20">
        <v>42324</v>
      </c>
      <c r="K324" t="s">
        <v>1115</v>
      </c>
      <c r="L324" s="22">
        <f>SUMIFS(Account_Appended[Balance],Account_Appended[Customer_ID],Customer_Info_Appended[[#This Row],[Customer_ID]])</f>
        <v>36420982</v>
      </c>
      <c r="M324" t="str">
        <f>VLOOKUP(Customer_Info_Appended[[#This Row],[Balance Total]],balance_t[],3,1)</f>
        <v>High</v>
      </c>
      <c r="N324" t="str">
        <f>VLOOKUP(Customer_Info_Appended[[#This Row],[Age]],age_t[],3,1)</f>
        <v>Middle</v>
      </c>
      <c r="O324" t="str">
        <f>Customer_Info_Appended[[#This Row],[Age Group]]&amp;"-"&amp;Customer_Info_Appended[[#This Row],[Balace Group]]</f>
        <v>Middle-High</v>
      </c>
    </row>
    <row r="325" spans="2:15" x14ac:dyDescent="0.25">
      <c r="B325" t="s">
        <v>1716</v>
      </c>
      <c r="C325" t="s">
        <v>1717</v>
      </c>
      <c r="D325">
        <v>46</v>
      </c>
      <c r="E325" t="s">
        <v>134</v>
      </c>
      <c r="F325" t="s">
        <v>1718</v>
      </c>
      <c r="G325" t="s">
        <v>118</v>
      </c>
      <c r="H325" t="s">
        <v>1719</v>
      </c>
      <c r="I325" t="s">
        <v>1720</v>
      </c>
      <c r="J325" s="20">
        <v>42325</v>
      </c>
      <c r="K325" t="s">
        <v>1115</v>
      </c>
      <c r="L325" s="22">
        <f>SUMIFS(Account_Appended[Balance],Account_Appended[Customer_ID],Customer_Info_Appended[[#This Row],[Customer_ID]])</f>
        <v>26787290</v>
      </c>
      <c r="M325" t="str">
        <f>VLOOKUP(Customer_Info_Appended[[#This Row],[Balance Total]],balance_t[],3,1)</f>
        <v>High</v>
      </c>
      <c r="N325" t="str">
        <f>VLOOKUP(Customer_Info_Appended[[#This Row],[Age]],age_t[],3,1)</f>
        <v>Middle</v>
      </c>
      <c r="O325" t="str">
        <f>Customer_Info_Appended[[#This Row],[Age Group]]&amp;"-"&amp;Customer_Info_Appended[[#This Row],[Balace Group]]</f>
        <v>Middle-High</v>
      </c>
    </row>
    <row r="326" spans="2:15" x14ac:dyDescent="0.25">
      <c r="B326" t="s">
        <v>1721</v>
      </c>
      <c r="C326" t="s">
        <v>1722</v>
      </c>
      <c r="D326">
        <v>36</v>
      </c>
      <c r="E326" t="s">
        <v>134</v>
      </c>
      <c r="F326" t="s">
        <v>1723</v>
      </c>
      <c r="G326" t="s">
        <v>118</v>
      </c>
      <c r="H326" t="s">
        <v>1724</v>
      </c>
      <c r="I326" t="s">
        <v>1725</v>
      </c>
      <c r="J326" s="20">
        <v>42326</v>
      </c>
      <c r="K326" t="s">
        <v>1115</v>
      </c>
      <c r="L326" s="22">
        <f>SUMIFS(Account_Appended[Balance],Account_Appended[Customer_ID],Customer_Info_Appended[[#This Row],[Customer_ID]])</f>
        <v>66060510</v>
      </c>
      <c r="M326" t="str">
        <f>VLOOKUP(Customer_Info_Appended[[#This Row],[Balance Total]],balance_t[],3,1)</f>
        <v>High</v>
      </c>
      <c r="N326" t="str">
        <f>VLOOKUP(Customer_Info_Appended[[#This Row],[Age]],age_t[],3,1)</f>
        <v>Middle</v>
      </c>
      <c r="O326" t="str">
        <f>Customer_Info_Appended[[#This Row],[Age Group]]&amp;"-"&amp;Customer_Info_Appended[[#This Row],[Balace Group]]</f>
        <v>Middle-High</v>
      </c>
    </row>
    <row r="327" spans="2:15" x14ac:dyDescent="0.25">
      <c r="B327" t="s">
        <v>1726</v>
      </c>
      <c r="C327" t="s">
        <v>1727</v>
      </c>
      <c r="D327">
        <v>63</v>
      </c>
      <c r="E327" t="s">
        <v>110</v>
      </c>
      <c r="F327" t="s">
        <v>1728</v>
      </c>
      <c r="G327" t="s">
        <v>124</v>
      </c>
      <c r="H327" t="s">
        <v>1729</v>
      </c>
      <c r="I327" t="s">
        <v>1730</v>
      </c>
      <c r="J327" s="20">
        <v>42327</v>
      </c>
      <c r="K327" t="s">
        <v>1115</v>
      </c>
      <c r="L327" s="22">
        <f>SUMIFS(Account_Appended[Balance],Account_Appended[Customer_ID],Customer_Info_Appended[[#This Row],[Customer_ID]])</f>
        <v>56217350</v>
      </c>
      <c r="M327" t="str">
        <f>VLOOKUP(Customer_Info_Appended[[#This Row],[Balance Total]],balance_t[],3,1)</f>
        <v>High</v>
      </c>
      <c r="N327" t="str">
        <f>VLOOKUP(Customer_Info_Appended[[#This Row],[Age]],age_t[],3,1)</f>
        <v>Senior</v>
      </c>
      <c r="O327" t="str">
        <f>Customer_Info_Appended[[#This Row],[Age Group]]&amp;"-"&amp;Customer_Info_Appended[[#This Row],[Balace Group]]</f>
        <v>Senior-High</v>
      </c>
    </row>
    <row r="328" spans="2:15" x14ac:dyDescent="0.25">
      <c r="B328" t="s">
        <v>1731</v>
      </c>
      <c r="C328" t="s">
        <v>1732</v>
      </c>
      <c r="D328">
        <v>28</v>
      </c>
      <c r="E328" t="s">
        <v>134</v>
      </c>
      <c r="F328" t="s">
        <v>1733</v>
      </c>
      <c r="G328" t="s">
        <v>118</v>
      </c>
      <c r="H328" t="s">
        <v>1734</v>
      </c>
      <c r="I328" t="s">
        <v>1735</v>
      </c>
      <c r="J328" s="20">
        <v>42328</v>
      </c>
      <c r="K328" t="s">
        <v>1115</v>
      </c>
      <c r="L328" s="22">
        <f>SUMIFS(Account_Appended[Balance],Account_Appended[Customer_ID],Customer_Info_Appended[[#This Row],[Customer_ID]])</f>
        <v>101564089</v>
      </c>
      <c r="M328" t="str">
        <f>VLOOKUP(Customer_Info_Appended[[#This Row],[Balance Total]],balance_t[],3,1)</f>
        <v>High</v>
      </c>
      <c r="N328" t="str">
        <f>VLOOKUP(Customer_Info_Appended[[#This Row],[Age]],age_t[],3,1)</f>
        <v>Young</v>
      </c>
      <c r="O328" t="str">
        <f>Customer_Info_Appended[[#This Row],[Age Group]]&amp;"-"&amp;Customer_Info_Appended[[#This Row],[Balace Group]]</f>
        <v>Young-High</v>
      </c>
    </row>
    <row r="329" spans="2:15" x14ac:dyDescent="0.25">
      <c r="B329" t="s">
        <v>1736</v>
      </c>
      <c r="C329" t="s">
        <v>1737</v>
      </c>
      <c r="D329">
        <v>51</v>
      </c>
      <c r="E329" t="s">
        <v>110</v>
      </c>
      <c r="F329" t="s">
        <v>1738</v>
      </c>
      <c r="G329" t="s">
        <v>207</v>
      </c>
      <c r="H329" t="s">
        <v>1739</v>
      </c>
      <c r="I329" t="s">
        <v>1740</v>
      </c>
      <c r="J329" s="20">
        <v>42329</v>
      </c>
      <c r="K329" t="s">
        <v>1115</v>
      </c>
      <c r="L329" s="22">
        <f>SUMIFS(Account_Appended[Balance],Account_Appended[Customer_ID],Customer_Info_Appended[[#This Row],[Customer_ID]])</f>
        <v>65937937</v>
      </c>
      <c r="M329" t="str">
        <f>VLOOKUP(Customer_Info_Appended[[#This Row],[Balance Total]],balance_t[],3,1)</f>
        <v>High</v>
      </c>
      <c r="N329" t="str">
        <f>VLOOKUP(Customer_Info_Appended[[#This Row],[Age]],age_t[],3,1)</f>
        <v>Senior</v>
      </c>
      <c r="O329" t="str">
        <f>Customer_Info_Appended[[#This Row],[Age Group]]&amp;"-"&amp;Customer_Info_Appended[[#This Row],[Balace Group]]</f>
        <v>Senior-High</v>
      </c>
    </row>
    <row r="330" spans="2:15" x14ac:dyDescent="0.25">
      <c r="B330" t="s">
        <v>1741</v>
      </c>
      <c r="C330" t="s">
        <v>1742</v>
      </c>
      <c r="D330">
        <v>67</v>
      </c>
      <c r="E330" t="s">
        <v>110</v>
      </c>
      <c r="F330" t="s">
        <v>1743</v>
      </c>
      <c r="G330" t="s">
        <v>207</v>
      </c>
      <c r="H330" t="s">
        <v>1744</v>
      </c>
      <c r="I330" t="s">
        <v>1745</v>
      </c>
      <c r="J330" s="20">
        <v>42330</v>
      </c>
      <c r="K330" t="s">
        <v>1115</v>
      </c>
      <c r="L330" s="22">
        <f>SUMIFS(Account_Appended[Balance],Account_Appended[Customer_ID],Customer_Info_Appended[[#This Row],[Customer_ID]])</f>
        <v>51241959</v>
      </c>
      <c r="M330" t="str">
        <f>VLOOKUP(Customer_Info_Appended[[#This Row],[Balance Total]],balance_t[],3,1)</f>
        <v>High</v>
      </c>
      <c r="N330" t="str">
        <f>VLOOKUP(Customer_Info_Appended[[#This Row],[Age]],age_t[],3,1)</f>
        <v>Senior</v>
      </c>
      <c r="O330" t="str">
        <f>Customer_Info_Appended[[#This Row],[Age Group]]&amp;"-"&amp;Customer_Info_Appended[[#This Row],[Balace Group]]</f>
        <v>Senior-High</v>
      </c>
    </row>
    <row r="331" spans="2:15" x14ac:dyDescent="0.25">
      <c r="B331" t="s">
        <v>1746</v>
      </c>
      <c r="C331" t="s">
        <v>1747</v>
      </c>
      <c r="D331">
        <v>24</v>
      </c>
      <c r="E331" t="s">
        <v>134</v>
      </c>
      <c r="F331" t="s">
        <v>1748</v>
      </c>
      <c r="G331" t="s">
        <v>141</v>
      </c>
      <c r="H331" t="s">
        <v>1749</v>
      </c>
      <c r="I331" t="s">
        <v>1750</v>
      </c>
      <c r="J331" s="20">
        <v>42331</v>
      </c>
      <c r="K331" t="s">
        <v>1115</v>
      </c>
      <c r="L331" s="22">
        <f>SUMIFS(Account_Appended[Balance],Account_Appended[Customer_ID],Customer_Info_Appended[[#This Row],[Customer_ID]])</f>
        <v>39583075</v>
      </c>
      <c r="M331" t="str">
        <f>VLOOKUP(Customer_Info_Appended[[#This Row],[Balance Total]],balance_t[],3,1)</f>
        <v>High</v>
      </c>
      <c r="N331" t="str">
        <f>VLOOKUP(Customer_Info_Appended[[#This Row],[Age]],age_t[],3,1)</f>
        <v>Young</v>
      </c>
      <c r="O331" t="str">
        <f>Customer_Info_Appended[[#This Row],[Age Group]]&amp;"-"&amp;Customer_Info_Appended[[#This Row],[Balace Group]]</f>
        <v>Young-High</v>
      </c>
    </row>
    <row r="332" spans="2:15" x14ac:dyDescent="0.25">
      <c r="B332" t="s">
        <v>1751</v>
      </c>
      <c r="C332" t="s">
        <v>1752</v>
      </c>
      <c r="D332">
        <v>61</v>
      </c>
      <c r="E332" t="s">
        <v>134</v>
      </c>
      <c r="F332" t="s">
        <v>1753</v>
      </c>
      <c r="G332" t="s">
        <v>141</v>
      </c>
      <c r="H332" t="s">
        <v>1754</v>
      </c>
      <c r="I332" t="s">
        <v>1755</v>
      </c>
      <c r="J332" s="20">
        <v>42332</v>
      </c>
      <c r="K332" t="s">
        <v>1115</v>
      </c>
      <c r="L332" s="22">
        <f>SUMIFS(Account_Appended[Balance],Account_Appended[Customer_ID],Customer_Info_Appended[[#This Row],[Customer_ID]])</f>
        <v>88503149</v>
      </c>
      <c r="M332" t="str">
        <f>VLOOKUP(Customer_Info_Appended[[#This Row],[Balance Total]],balance_t[],3,1)</f>
        <v>High</v>
      </c>
      <c r="N332" t="str">
        <f>VLOOKUP(Customer_Info_Appended[[#This Row],[Age]],age_t[],3,1)</f>
        <v>Senior</v>
      </c>
      <c r="O332" t="str">
        <f>Customer_Info_Appended[[#This Row],[Age Group]]&amp;"-"&amp;Customer_Info_Appended[[#This Row],[Balace Group]]</f>
        <v>Senior-High</v>
      </c>
    </row>
    <row r="333" spans="2:15" x14ac:dyDescent="0.25">
      <c r="B333" t="s">
        <v>1756</v>
      </c>
      <c r="C333" t="s">
        <v>1757</v>
      </c>
      <c r="D333">
        <v>51</v>
      </c>
      <c r="E333" t="s">
        <v>110</v>
      </c>
      <c r="F333" t="s">
        <v>1758</v>
      </c>
      <c r="G333" t="s">
        <v>118</v>
      </c>
      <c r="H333" t="s">
        <v>1759</v>
      </c>
      <c r="I333" t="s">
        <v>1760</v>
      </c>
      <c r="J333" s="20">
        <v>42333</v>
      </c>
      <c r="K333" t="s">
        <v>1115</v>
      </c>
      <c r="L333" s="22">
        <f>SUMIFS(Account_Appended[Balance],Account_Appended[Customer_ID],Customer_Info_Appended[[#This Row],[Customer_ID]])</f>
        <v>30832364</v>
      </c>
      <c r="M333" t="str">
        <f>VLOOKUP(Customer_Info_Appended[[#This Row],[Balance Total]],balance_t[],3,1)</f>
        <v>High</v>
      </c>
      <c r="N333" t="str">
        <f>VLOOKUP(Customer_Info_Appended[[#This Row],[Age]],age_t[],3,1)</f>
        <v>Senior</v>
      </c>
      <c r="O333" t="str">
        <f>Customer_Info_Appended[[#This Row],[Age Group]]&amp;"-"&amp;Customer_Info_Appended[[#This Row],[Balace Group]]</f>
        <v>Senior-High</v>
      </c>
    </row>
    <row r="334" spans="2:15" x14ac:dyDescent="0.25">
      <c r="B334" t="s">
        <v>1761</v>
      </c>
      <c r="C334" t="s">
        <v>1762</v>
      </c>
      <c r="D334">
        <v>37</v>
      </c>
      <c r="E334" t="s">
        <v>134</v>
      </c>
      <c r="F334" t="s">
        <v>1763</v>
      </c>
      <c r="G334" t="s">
        <v>112</v>
      </c>
      <c r="H334" t="s">
        <v>1764</v>
      </c>
      <c r="I334" t="s">
        <v>1765</v>
      </c>
      <c r="J334" s="20">
        <v>42334</v>
      </c>
      <c r="K334" t="s">
        <v>1115</v>
      </c>
      <c r="L334" s="22">
        <f>SUMIFS(Account_Appended[Balance],Account_Appended[Customer_ID],Customer_Info_Appended[[#This Row],[Customer_ID]])</f>
        <v>126922871</v>
      </c>
      <c r="M334" t="str">
        <f>VLOOKUP(Customer_Info_Appended[[#This Row],[Balance Total]],balance_t[],3,1)</f>
        <v>High</v>
      </c>
      <c r="N334" t="str">
        <f>VLOOKUP(Customer_Info_Appended[[#This Row],[Age]],age_t[],3,1)</f>
        <v>Middle</v>
      </c>
      <c r="O334" t="str">
        <f>Customer_Info_Appended[[#This Row],[Age Group]]&amp;"-"&amp;Customer_Info_Appended[[#This Row],[Balace Group]]</f>
        <v>Middle-High</v>
      </c>
    </row>
    <row r="335" spans="2:15" x14ac:dyDescent="0.25">
      <c r="B335" t="s">
        <v>1766</v>
      </c>
      <c r="C335" t="s">
        <v>1767</v>
      </c>
      <c r="D335">
        <v>67</v>
      </c>
      <c r="E335" t="s">
        <v>110</v>
      </c>
      <c r="F335" t="s">
        <v>1768</v>
      </c>
      <c r="G335" t="s">
        <v>124</v>
      </c>
      <c r="H335" t="s">
        <v>1769</v>
      </c>
      <c r="I335" t="s">
        <v>1770</v>
      </c>
      <c r="J335" s="20">
        <v>42335</v>
      </c>
      <c r="K335" t="s">
        <v>1115</v>
      </c>
      <c r="L335" s="22">
        <f>SUMIFS(Account_Appended[Balance],Account_Appended[Customer_ID],Customer_Info_Appended[[#This Row],[Customer_ID]])</f>
        <v>8656255</v>
      </c>
      <c r="M335" t="str">
        <f>VLOOKUP(Customer_Info_Appended[[#This Row],[Balance Total]],balance_t[],3,1)</f>
        <v>Medium</v>
      </c>
      <c r="N335" t="str">
        <f>VLOOKUP(Customer_Info_Appended[[#This Row],[Age]],age_t[],3,1)</f>
        <v>Senior</v>
      </c>
      <c r="O335" t="str">
        <f>Customer_Info_Appended[[#This Row],[Age Group]]&amp;"-"&amp;Customer_Info_Appended[[#This Row],[Balace Group]]</f>
        <v>Senior-Medium</v>
      </c>
    </row>
    <row r="336" spans="2:15" x14ac:dyDescent="0.25">
      <c r="B336" t="s">
        <v>1771</v>
      </c>
      <c r="C336" t="s">
        <v>1772</v>
      </c>
      <c r="D336">
        <v>55</v>
      </c>
      <c r="E336" t="s">
        <v>110</v>
      </c>
      <c r="F336" t="s">
        <v>1773</v>
      </c>
      <c r="G336" t="s">
        <v>112</v>
      </c>
      <c r="H336" t="s">
        <v>1774</v>
      </c>
      <c r="I336" t="s">
        <v>1775</v>
      </c>
      <c r="J336" s="20">
        <v>42336</v>
      </c>
      <c r="K336" t="s">
        <v>1115</v>
      </c>
      <c r="L336" s="22">
        <f>SUMIFS(Account_Appended[Balance],Account_Appended[Customer_ID],Customer_Info_Appended[[#This Row],[Customer_ID]])</f>
        <v>34089909</v>
      </c>
      <c r="M336" t="str">
        <f>VLOOKUP(Customer_Info_Appended[[#This Row],[Balance Total]],balance_t[],3,1)</f>
        <v>High</v>
      </c>
      <c r="N336" t="str">
        <f>VLOOKUP(Customer_Info_Appended[[#This Row],[Age]],age_t[],3,1)</f>
        <v>Senior</v>
      </c>
      <c r="O336" t="str">
        <f>Customer_Info_Appended[[#This Row],[Age Group]]&amp;"-"&amp;Customer_Info_Appended[[#This Row],[Balace Group]]</f>
        <v>Senior-High</v>
      </c>
    </row>
    <row r="337" spans="2:15" x14ac:dyDescent="0.25">
      <c r="B337" t="s">
        <v>1776</v>
      </c>
      <c r="C337" t="s">
        <v>1777</v>
      </c>
      <c r="D337">
        <v>41</v>
      </c>
      <c r="E337" t="s">
        <v>110</v>
      </c>
      <c r="F337" t="s">
        <v>1778</v>
      </c>
      <c r="G337" t="s">
        <v>118</v>
      </c>
      <c r="H337" t="s">
        <v>1779</v>
      </c>
      <c r="I337" t="s">
        <v>1780</v>
      </c>
      <c r="J337" s="20">
        <v>42337</v>
      </c>
      <c r="K337" t="s">
        <v>1115</v>
      </c>
      <c r="L337" s="22">
        <f>SUMIFS(Account_Appended[Balance],Account_Appended[Customer_ID],Customer_Info_Appended[[#This Row],[Customer_ID]])</f>
        <v>43726563</v>
      </c>
      <c r="M337" t="str">
        <f>VLOOKUP(Customer_Info_Appended[[#This Row],[Balance Total]],balance_t[],3,1)</f>
        <v>High</v>
      </c>
      <c r="N337" t="str">
        <f>VLOOKUP(Customer_Info_Appended[[#This Row],[Age]],age_t[],3,1)</f>
        <v>Middle</v>
      </c>
      <c r="O337" t="str">
        <f>Customer_Info_Appended[[#This Row],[Age Group]]&amp;"-"&amp;Customer_Info_Appended[[#This Row],[Balace Group]]</f>
        <v>Middle-High</v>
      </c>
    </row>
    <row r="338" spans="2:15" x14ac:dyDescent="0.25">
      <c r="B338" t="s">
        <v>1781</v>
      </c>
      <c r="C338" t="s">
        <v>1782</v>
      </c>
      <c r="D338">
        <v>27</v>
      </c>
      <c r="E338" t="s">
        <v>134</v>
      </c>
      <c r="F338" t="s">
        <v>1783</v>
      </c>
      <c r="G338" t="s">
        <v>118</v>
      </c>
      <c r="H338" t="s">
        <v>1784</v>
      </c>
      <c r="I338" t="s">
        <v>1785</v>
      </c>
      <c r="J338" s="20">
        <v>42338</v>
      </c>
      <c r="K338" t="s">
        <v>1115</v>
      </c>
      <c r="L338" s="22">
        <f>SUMIFS(Account_Appended[Balance],Account_Appended[Customer_ID],Customer_Info_Appended[[#This Row],[Customer_ID]])</f>
        <v>117655356</v>
      </c>
      <c r="M338" t="str">
        <f>VLOOKUP(Customer_Info_Appended[[#This Row],[Balance Total]],balance_t[],3,1)</f>
        <v>High</v>
      </c>
      <c r="N338" t="str">
        <f>VLOOKUP(Customer_Info_Appended[[#This Row],[Age]],age_t[],3,1)</f>
        <v>Young</v>
      </c>
      <c r="O338" t="str">
        <f>Customer_Info_Appended[[#This Row],[Age Group]]&amp;"-"&amp;Customer_Info_Appended[[#This Row],[Balace Group]]</f>
        <v>Young-High</v>
      </c>
    </row>
    <row r="339" spans="2:15" x14ac:dyDescent="0.25">
      <c r="B339" t="s">
        <v>1786</v>
      </c>
      <c r="C339" t="s">
        <v>1787</v>
      </c>
      <c r="D339">
        <v>49</v>
      </c>
      <c r="E339" t="s">
        <v>110</v>
      </c>
      <c r="F339" t="s">
        <v>1788</v>
      </c>
      <c r="G339" t="s">
        <v>112</v>
      </c>
      <c r="H339" t="s">
        <v>1789</v>
      </c>
      <c r="I339" t="s">
        <v>1790</v>
      </c>
      <c r="J339" s="20">
        <v>42339</v>
      </c>
      <c r="K339" t="s">
        <v>1115</v>
      </c>
      <c r="L339" s="22">
        <f>SUMIFS(Account_Appended[Balance],Account_Appended[Customer_ID],Customer_Info_Appended[[#This Row],[Customer_ID]])</f>
        <v>73259911</v>
      </c>
      <c r="M339" t="str">
        <f>VLOOKUP(Customer_Info_Appended[[#This Row],[Balance Total]],balance_t[],3,1)</f>
        <v>High</v>
      </c>
      <c r="N339" t="str">
        <f>VLOOKUP(Customer_Info_Appended[[#This Row],[Age]],age_t[],3,1)</f>
        <v>Middle</v>
      </c>
      <c r="O339" t="str">
        <f>Customer_Info_Appended[[#This Row],[Age Group]]&amp;"-"&amp;Customer_Info_Appended[[#This Row],[Balace Group]]</f>
        <v>Middle-High</v>
      </c>
    </row>
    <row r="340" spans="2:15" x14ac:dyDescent="0.25">
      <c r="B340" t="s">
        <v>1791</v>
      </c>
      <c r="C340" t="s">
        <v>1792</v>
      </c>
      <c r="D340">
        <v>69</v>
      </c>
      <c r="E340" t="s">
        <v>110</v>
      </c>
      <c r="F340" t="s">
        <v>1793</v>
      </c>
      <c r="G340" t="s">
        <v>124</v>
      </c>
      <c r="H340" t="s">
        <v>1794</v>
      </c>
      <c r="I340" t="s">
        <v>1795</v>
      </c>
      <c r="J340" s="20">
        <v>42340</v>
      </c>
      <c r="K340" t="s">
        <v>1115</v>
      </c>
      <c r="L340" s="22">
        <f>SUMIFS(Account_Appended[Balance],Account_Appended[Customer_ID],Customer_Info_Appended[[#This Row],[Customer_ID]])</f>
        <v>44871670</v>
      </c>
      <c r="M340" t="str">
        <f>VLOOKUP(Customer_Info_Appended[[#This Row],[Balance Total]],balance_t[],3,1)</f>
        <v>High</v>
      </c>
      <c r="N340" t="str">
        <f>VLOOKUP(Customer_Info_Appended[[#This Row],[Age]],age_t[],3,1)</f>
        <v>Senior</v>
      </c>
      <c r="O340" t="str">
        <f>Customer_Info_Appended[[#This Row],[Age Group]]&amp;"-"&amp;Customer_Info_Appended[[#This Row],[Balace Group]]</f>
        <v>Senior-High</v>
      </c>
    </row>
    <row r="341" spans="2:15" x14ac:dyDescent="0.25">
      <c r="B341" t="s">
        <v>1796</v>
      </c>
      <c r="C341" t="s">
        <v>1797</v>
      </c>
      <c r="D341">
        <v>32</v>
      </c>
      <c r="E341" t="s">
        <v>110</v>
      </c>
      <c r="F341" t="s">
        <v>1798</v>
      </c>
      <c r="G341" t="s">
        <v>112</v>
      </c>
      <c r="H341" t="s">
        <v>1799</v>
      </c>
      <c r="I341" t="s">
        <v>1800</v>
      </c>
      <c r="J341" s="20">
        <v>42341</v>
      </c>
      <c r="K341" t="s">
        <v>1115</v>
      </c>
      <c r="L341" s="22">
        <f>SUMIFS(Account_Appended[Balance],Account_Appended[Customer_ID],Customer_Info_Appended[[#This Row],[Customer_ID]])</f>
        <v>12733010</v>
      </c>
      <c r="M341" t="str">
        <f>VLOOKUP(Customer_Info_Appended[[#This Row],[Balance Total]],balance_t[],3,1)</f>
        <v>Medium</v>
      </c>
      <c r="N341" t="str">
        <f>VLOOKUP(Customer_Info_Appended[[#This Row],[Age]],age_t[],3,1)</f>
        <v>Middle</v>
      </c>
      <c r="O341" t="str">
        <f>Customer_Info_Appended[[#This Row],[Age Group]]&amp;"-"&amp;Customer_Info_Appended[[#This Row],[Balace Group]]</f>
        <v>Middle-Medium</v>
      </c>
    </row>
    <row r="342" spans="2:15" x14ac:dyDescent="0.25">
      <c r="B342" t="s">
        <v>1801</v>
      </c>
      <c r="C342" t="s">
        <v>1802</v>
      </c>
      <c r="D342">
        <v>54</v>
      </c>
      <c r="E342" t="s">
        <v>110</v>
      </c>
      <c r="F342" t="s">
        <v>1803</v>
      </c>
      <c r="G342" t="s">
        <v>141</v>
      </c>
      <c r="H342" t="s">
        <v>1804</v>
      </c>
      <c r="I342" t="s">
        <v>1805</v>
      </c>
      <c r="J342" s="20">
        <v>42342</v>
      </c>
      <c r="K342" t="s">
        <v>1115</v>
      </c>
      <c r="L342" s="22">
        <f>SUMIFS(Account_Appended[Balance],Account_Appended[Customer_ID],Customer_Info_Appended[[#This Row],[Customer_ID]])</f>
        <v>63736072</v>
      </c>
      <c r="M342" t="str">
        <f>VLOOKUP(Customer_Info_Appended[[#This Row],[Balance Total]],balance_t[],3,1)</f>
        <v>High</v>
      </c>
      <c r="N342" t="str">
        <f>VLOOKUP(Customer_Info_Appended[[#This Row],[Age]],age_t[],3,1)</f>
        <v>Senior</v>
      </c>
      <c r="O342" t="str">
        <f>Customer_Info_Appended[[#This Row],[Age Group]]&amp;"-"&amp;Customer_Info_Appended[[#This Row],[Balace Group]]</f>
        <v>Senior-High</v>
      </c>
    </row>
    <row r="343" spans="2:15" x14ac:dyDescent="0.25">
      <c r="B343" t="s">
        <v>1806</v>
      </c>
      <c r="C343" t="s">
        <v>1807</v>
      </c>
      <c r="D343">
        <v>37</v>
      </c>
      <c r="E343" t="s">
        <v>110</v>
      </c>
      <c r="F343" t="s">
        <v>1808</v>
      </c>
      <c r="G343" t="s">
        <v>207</v>
      </c>
      <c r="H343" t="s">
        <v>1809</v>
      </c>
      <c r="I343" t="s">
        <v>1810</v>
      </c>
      <c r="J343" s="20">
        <v>42343</v>
      </c>
      <c r="K343" t="s">
        <v>1115</v>
      </c>
      <c r="L343" s="22">
        <f>SUMIFS(Account_Appended[Balance],Account_Appended[Customer_ID],Customer_Info_Appended[[#This Row],[Customer_ID]])</f>
        <v>25391884</v>
      </c>
      <c r="M343" t="str">
        <f>VLOOKUP(Customer_Info_Appended[[#This Row],[Balance Total]],balance_t[],3,1)</f>
        <v>High</v>
      </c>
      <c r="N343" t="str">
        <f>VLOOKUP(Customer_Info_Appended[[#This Row],[Age]],age_t[],3,1)</f>
        <v>Middle</v>
      </c>
      <c r="O343" t="str">
        <f>Customer_Info_Appended[[#This Row],[Age Group]]&amp;"-"&amp;Customer_Info_Appended[[#This Row],[Balace Group]]</f>
        <v>Middle-High</v>
      </c>
    </row>
    <row r="344" spans="2:15" x14ac:dyDescent="0.25">
      <c r="B344" t="s">
        <v>1811</v>
      </c>
      <c r="C344" t="s">
        <v>1812</v>
      </c>
      <c r="D344">
        <v>20</v>
      </c>
      <c r="E344" t="s">
        <v>110</v>
      </c>
      <c r="F344" t="s">
        <v>1813</v>
      </c>
      <c r="G344" t="s">
        <v>141</v>
      </c>
      <c r="H344" t="s">
        <v>1814</v>
      </c>
      <c r="I344" t="s">
        <v>1815</v>
      </c>
      <c r="J344" s="20">
        <v>42344</v>
      </c>
      <c r="K344" t="s">
        <v>1115</v>
      </c>
      <c r="L344" s="22">
        <f>SUMIFS(Account_Appended[Balance],Account_Appended[Customer_ID],Customer_Info_Appended[[#This Row],[Customer_ID]])</f>
        <v>53542507</v>
      </c>
      <c r="M344" t="str">
        <f>VLOOKUP(Customer_Info_Appended[[#This Row],[Balance Total]],balance_t[],3,1)</f>
        <v>High</v>
      </c>
      <c r="N344" t="str">
        <f>VLOOKUP(Customer_Info_Appended[[#This Row],[Age]],age_t[],3,1)</f>
        <v>Young</v>
      </c>
      <c r="O344" t="str">
        <f>Customer_Info_Appended[[#This Row],[Age Group]]&amp;"-"&amp;Customer_Info_Appended[[#This Row],[Balace Group]]</f>
        <v>Young-High</v>
      </c>
    </row>
    <row r="345" spans="2:15" x14ac:dyDescent="0.25">
      <c r="B345" t="s">
        <v>1816</v>
      </c>
      <c r="C345" t="s">
        <v>1817</v>
      </c>
      <c r="D345">
        <v>54</v>
      </c>
      <c r="E345" t="s">
        <v>110</v>
      </c>
      <c r="F345" t="s">
        <v>1818</v>
      </c>
      <c r="G345" t="s">
        <v>207</v>
      </c>
      <c r="H345" t="s">
        <v>1819</v>
      </c>
      <c r="I345" t="s">
        <v>1820</v>
      </c>
      <c r="J345" s="20">
        <v>42345</v>
      </c>
      <c r="K345" t="s">
        <v>1115</v>
      </c>
      <c r="L345" s="22">
        <f>SUMIFS(Account_Appended[Balance],Account_Appended[Customer_ID],Customer_Info_Appended[[#This Row],[Customer_ID]])</f>
        <v>46367888</v>
      </c>
      <c r="M345" t="str">
        <f>VLOOKUP(Customer_Info_Appended[[#This Row],[Balance Total]],balance_t[],3,1)</f>
        <v>High</v>
      </c>
      <c r="N345" t="str">
        <f>VLOOKUP(Customer_Info_Appended[[#This Row],[Age]],age_t[],3,1)</f>
        <v>Senior</v>
      </c>
      <c r="O345" t="str">
        <f>Customer_Info_Appended[[#This Row],[Age Group]]&amp;"-"&amp;Customer_Info_Appended[[#This Row],[Balace Group]]</f>
        <v>Senior-High</v>
      </c>
    </row>
    <row r="346" spans="2:15" x14ac:dyDescent="0.25">
      <c r="B346" t="s">
        <v>1821</v>
      </c>
      <c r="C346" t="s">
        <v>1822</v>
      </c>
      <c r="D346">
        <v>57</v>
      </c>
      <c r="E346" t="s">
        <v>110</v>
      </c>
      <c r="F346" t="s">
        <v>1823</v>
      </c>
      <c r="G346" t="s">
        <v>118</v>
      </c>
      <c r="H346" t="s">
        <v>1824</v>
      </c>
      <c r="I346" t="s">
        <v>1825</v>
      </c>
      <c r="J346" s="20">
        <v>42346</v>
      </c>
      <c r="K346" t="s">
        <v>1115</v>
      </c>
      <c r="L346" s="22">
        <f>SUMIFS(Account_Appended[Balance],Account_Appended[Customer_ID],Customer_Info_Appended[[#This Row],[Customer_ID]])</f>
        <v>55857170</v>
      </c>
      <c r="M346" t="str">
        <f>VLOOKUP(Customer_Info_Appended[[#This Row],[Balance Total]],balance_t[],3,1)</f>
        <v>High</v>
      </c>
      <c r="N346" t="str">
        <f>VLOOKUP(Customer_Info_Appended[[#This Row],[Age]],age_t[],3,1)</f>
        <v>Senior</v>
      </c>
      <c r="O346" t="str">
        <f>Customer_Info_Appended[[#This Row],[Age Group]]&amp;"-"&amp;Customer_Info_Appended[[#This Row],[Balace Group]]</f>
        <v>Senior-High</v>
      </c>
    </row>
    <row r="347" spans="2:15" x14ac:dyDescent="0.25">
      <c r="B347" t="s">
        <v>1826</v>
      </c>
      <c r="C347" t="s">
        <v>1827</v>
      </c>
      <c r="D347">
        <v>25</v>
      </c>
      <c r="E347" t="s">
        <v>110</v>
      </c>
      <c r="F347" t="s">
        <v>1828</v>
      </c>
      <c r="G347" t="s">
        <v>124</v>
      </c>
      <c r="H347" t="s">
        <v>1829</v>
      </c>
      <c r="I347" t="s">
        <v>1830</v>
      </c>
      <c r="J347" s="20">
        <v>42347</v>
      </c>
      <c r="K347" t="s">
        <v>1115</v>
      </c>
      <c r="L347" s="22">
        <f>SUMIFS(Account_Appended[Balance],Account_Appended[Customer_ID],Customer_Info_Appended[[#This Row],[Customer_ID]])</f>
        <v>34008681</v>
      </c>
      <c r="M347" t="str">
        <f>VLOOKUP(Customer_Info_Appended[[#This Row],[Balance Total]],balance_t[],3,1)</f>
        <v>High</v>
      </c>
      <c r="N347" t="str">
        <f>VLOOKUP(Customer_Info_Appended[[#This Row],[Age]],age_t[],3,1)</f>
        <v>Young</v>
      </c>
      <c r="O347" t="str">
        <f>Customer_Info_Appended[[#This Row],[Age Group]]&amp;"-"&amp;Customer_Info_Appended[[#This Row],[Balace Group]]</f>
        <v>Young-High</v>
      </c>
    </row>
    <row r="348" spans="2:15" x14ac:dyDescent="0.25">
      <c r="B348" t="s">
        <v>1831</v>
      </c>
      <c r="C348" t="s">
        <v>1832</v>
      </c>
      <c r="D348">
        <v>57</v>
      </c>
      <c r="E348" t="s">
        <v>110</v>
      </c>
      <c r="F348" t="s">
        <v>1833</v>
      </c>
      <c r="G348" t="s">
        <v>112</v>
      </c>
      <c r="H348" t="s">
        <v>1834</v>
      </c>
      <c r="I348" t="s">
        <v>1835</v>
      </c>
      <c r="J348" s="20">
        <v>42348</v>
      </c>
      <c r="K348" t="s">
        <v>1115</v>
      </c>
      <c r="L348" s="22">
        <f>SUMIFS(Account_Appended[Balance],Account_Appended[Customer_ID],Customer_Info_Appended[[#This Row],[Customer_ID]])</f>
        <v>46630918</v>
      </c>
      <c r="M348" t="str">
        <f>VLOOKUP(Customer_Info_Appended[[#This Row],[Balance Total]],balance_t[],3,1)</f>
        <v>High</v>
      </c>
      <c r="N348" t="str">
        <f>VLOOKUP(Customer_Info_Appended[[#This Row],[Age]],age_t[],3,1)</f>
        <v>Senior</v>
      </c>
      <c r="O348" t="str">
        <f>Customer_Info_Appended[[#This Row],[Age Group]]&amp;"-"&amp;Customer_Info_Appended[[#This Row],[Balace Group]]</f>
        <v>Senior-High</v>
      </c>
    </row>
    <row r="349" spans="2:15" x14ac:dyDescent="0.25">
      <c r="B349" t="s">
        <v>1836</v>
      </c>
      <c r="C349" t="s">
        <v>1837</v>
      </c>
      <c r="D349">
        <v>61</v>
      </c>
      <c r="E349" t="s">
        <v>110</v>
      </c>
      <c r="F349" t="s">
        <v>1838</v>
      </c>
      <c r="G349" t="s">
        <v>124</v>
      </c>
      <c r="H349" t="s">
        <v>1839</v>
      </c>
      <c r="I349" t="s">
        <v>1840</v>
      </c>
      <c r="J349" s="20">
        <v>42349</v>
      </c>
      <c r="K349" t="s">
        <v>1115</v>
      </c>
      <c r="L349" s="22">
        <f>SUMIFS(Account_Appended[Balance],Account_Appended[Customer_ID],Customer_Info_Appended[[#This Row],[Customer_ID]])</f>
        <v>15248530</v>
      </c>
      <c r="M349" t="str">
        <f>VLOOKUP(Customer_Info_Appended[[#This Row],[Balance Total]],balance_t[],3,1)</f>
        <v>High</v>
      </c>
      <c r="N349" t="str">
        <f>VLOOKUP(Customer_Info_Appended[[#This Row],[Age]],age_t[],3,1)</f>
        <v>Senior</v>
      </c>
      <c r="O349" t="str">
        <f>Customer_Info_Appended[[#This Row],[Age Group]]&amp;"-"&amp;Customer_Info_Appended[[#This Row],[Balace Group]]</f>
        <v>Senior-High</v>
      </c>
    </row>
    <row r="350" spans="2:15" x14ac:dyDescent="0.25">
      <c r="B350" t="s">
        <v>1841</v>
      </c>
      <c r="C350" t="s">
        <v>1842</v>
      </c>
      <c r="D350">
        <v>40</v>
      </c>
      <c r="E350" t="s">
        <v>134</v>
      </c>
      <c r="F350" t="s">
        <v>1843</v>
      </c>
      <c r="G350" t="s">
        <v>112</v>
      </c>
      <c r="H350" t="s">
        <v>1844</v>
      </c>
      <c r="I350" t="s">
        <v>1845</v>
      </c>
      <c r="J350" s="20">
        <v>42350</v>
      </c>
      <c r="K350" t="s">
        <v>1115</v>
      </c>
      <c r="L350" s="22">
        <f>SUMIFS(Account_Appended[Balance],Account_Appended[Customer_ID],Customer_Info_Appended[[#This Row],[Customer_ID]])</f>
        <v>38720544</v>
      </c>
      <c r="M350" t="str">
        <f>VLOOKUP(Customer_Info_Appended[[#This Row],[Balance Total]],balance_t[],3,1)</f>
        <v>High</v>
      </c>
      <c r="N350" t="str">
        <f>VLOOKUP(Customer_Info_Appended[[#This Row],[Age]],age_t[],3,1)</f>
        <v>Middle</v>
      </c>
      <c r="O350" t="str">
        <f>Customer_Info_Appended[[#This Row],[Age Group]]&amp;"-"&amp;Customer_Info_Appended[[#This Row],[Balace Group]]</f>
        <v>Middle-High</v>
      </c>
    </row>
    <row r="351" spans="2:15" x14ac:dyDescent="0.25">
      <c r="B351" t="s">
        <v>1846</v>
      </c>
      <c r="C351" t="s">
        <v>1847</v>
      </c>
      <c r="D351">
        <v>57</v>
      </c>
      <c r="E351" t="s">
        <v>110</v>
      </c>
      <c r="F351" t="s">
        <v>1848</v>
      </c>
      <c r="G351" t="s">
        <v>141</v>
      </c>
      <c r="H351" t="s">
        <v>1849</v>
      </c>
      <c r="I351" t="s">
        <v>1850</v>
      </c>
      <c r="J351" s="20">
        <v>42351</v>
      </c>
      <c r="K351" t="s">
        <v>1115</v>
      </c>
      <c r="L351" s="22">
        <f>SUMIFS(Account_Appended[Balance],Account_Appended[Customer_ID],Customer_Info_Appended[[#This Row],[Customer_ID]])</f>
        <v>10161403</v>
      </c>
      <c r="M351" t="str">
        <f>VLOOKUP(Customer_Info_Appended[[#This Row],[Balance Total]],balance_t[],3,1)</f>
        <v>Medium</v>
      </c>
      <c r="N351" t="str">
        <f>VLOOKUP(Customer_Info_Appended[[#This Row],[Age]],age_t[],3,1)</f>
        <v>Senior</v>
      </c>
      <c r="O351" t="str">
        <f>Customer_Info_Appended[[#This Row],[Age Group]]&amp;"-"&amp;Customer_Info_Appended[[#This Row],[Balace Group]]</f>
        <v>Senior-Medium</v>
      </c>
    </row>
    <row r="352" spans="2:15" x14ac:dyDescent="0.25">
      <c r="B352" t="s">
        <v>1851</v>
      </c>
      <c r="C352" t="s">
        <v>1852</v>
      </c>
      <c r="D352">
        <v>28</v>
      </c>
      <c r="E352" t="s">
        <v>110</v>
      </c>
      <c r="F352" t="s">
        <v>1853</v>
      </c>
      <c r="G352" t="s">
        <v>141</v>
      </c>
      <c r="H352" t="s">
        <v>1854</v>
      </c>
      <c r="I352" t="s">
        <v>1855</v>
      </c>
      <c r="J352" s="20">
        <v>42352</v>
      </c>
      <c r="K352" t="s">
        <v>1115</v>
      </c>
      <c r="L352" s="22">
        <f>SUMIFS(Account_Appended[Balance],Account_Appended[Customer_ID],Customer_Info_Appended[[#This Row],[Customer_ID]])</f>
        <v>49176288</v>
      </c>
      <c r="M352" t="str">
        <f>VLOOKUP(Customer_Info_Appended[[#This Row],[Balance Total]],balance_t[],3,1)</f>
        <v>High</v>
      </c>
      <c r="N352" t="str">
        <f>VLOOKUP(Customer_Info_Appended[[#This Row],[Age]],age_t[],3,1)</f>
        <v>Young</v>
      </c>
      <c r="O352" t="str">
        <f>Customer_Info_Appended[[#This Row],[Age Group]]&amp;"-"&amp;Customer_Info_Appended[[#This Row],[Balace Group]]</f>
        <v>Young-High</v>
      </c>
    </row>
    <row r="353" spans="2:15" x14ac:dyDescent="0.25">
      <c r="B353" t="s">
        <v>1856</v>
      </c>
      <c r="C353" t="s">
        <v>1857</v>
      </c>
      <c r="D353">
        <v>63</v>
      </c>
      <c r="E353" t="s">
        <v>110</v>
      </c>
      <c r="F353" t="s">
        <v>1858</v>
      </c>
      <c r="G353" t="s">
        <v>112</v>
      </c>
      <c r="H353" t="s">
        <v>1859</v>
      </c>
      <c r="I353" t="s">
        <v>1860</v>
      </c>
      <c r="J353" s="20">
        <v>42353</v>
      </c>
      <c r="K353" t="s">
        <v>1115</v>
      </c>
      <c r="L353" s="22">
        <f>SUMIFS(Account_Appended[Balance],Account_Appended[Customer_ID],Customer_Info_Appended[[#This Row],[Customer_ID]])</f>
        <v>42605100</v>
      </c>
      <c r="M353" t="str">
        <f>VLOOKUP(Customer_Info_Appended[[#This Row],[Balance Total]],balance_t[],3,1)</f>
        <v>High</v>
      </c>
      <c r="N353" t="str">
        <f>VLOOKUP(Customer_Info_Appended[[#This Row],[Age]],age_t[],3,1)</f>
        <v>Senior</v>
      </c>
      <c r="O353" t="str">
        <f>Customer_Info_Appended[[#This Row],[Age Group]]&amp;"-"&amp;Customer_Info_Appended[[#This Row],[Balace Group]]</f>
        <v>Senior-High</v>
      </c>
    </row>
    <row r="354" spans="2:15" x14ac:dyDescent="0.25">
      <c r="B354" t="s">
        <v>1861</v>
      </c>
      <c r="C354" t="s">
        <v>1862</v>
      </c>
      <c r="D354">
        <v>25</v>
      </c>
      <c r="E354" t="s">
        <v>134</v>
      </c>
      <c r="F354" t="s">
        <v>1863</v>
      </c>
      <c r="G354" t="s">
        <v>124</v>
      </c>
      <c r="H354" t="s">
        <v>1864</v>
      </c>
      <c r="I354" t="s">
        <v>1865</v>
      </c>
      <c r="J354" s="20">
        <v>42354</v>
      </c>
      <c r="K354" t="s">
        <v>1115</v>
      </c>
      <c r="L354" s="22">
        <f>SUMIFS(Account_Appended[Balance],Account_Appended[Customer_ID],Customer_Info_Appended[[#This Row],[Customer_ID]])</f>
        <v>43310137</v>
      </c>
      <c r="M354" t="str">
        <f>VLOOKUP(Customer_Info_Appended[[#This Row],[Balance Total]],balance_t[],3,1)</f>
        <v>High</v>
      </c>
      <c r="N354" t="str">
        <f>VLOOKUP(Customer_Info_Appended[[#This Row],[Age]],age_t[],3,1)</f>
        <v>Young</v>
      </c>
      <c r="O354" t="str">
        <f>Customer_Info_Appended[[#This Row],[Age Group]]&amp;"-"&amp;Customer_Info_Appended[[#This Row],[Balace Group]]</f>
        <v>Young-High</v>
      </c>
    </row>
    <row r="355" spans="2:15" x14ac:dyDescent="0.25">
      <c r="B355" t="s">
        <v>1866</v>
      </c>
      <c r="C355" t="s">
        <v>1867</v>
      </c>
      <c r="D355">
        <v>46</v>
      </c>
      <c r="E355" t="s">
        <v>110</v>
      </c>
      <c r="F355" t="s">
        <v>1868</v>
      </c>
      <c r="G355" t="s">
        <v>112</v>
      </c>
      <c r="H355" t="s">
        <v>1869</v>
      </c>
      <c r="I355" t="s">
        <v>1870</v>
      </c>
      <c r="J355" s="20">
        <v>42355</v>
      </c>
      <c r="K355" t="s">
        <v>1115</v>
      </c>
      <c r="L355" s="22">
        <f>SUMIFS(Account_Appended[Balance],Account_Appended[Customer_ID],Customer_Info_Appended[[#This Row],[Customer_ID]])</f>
        <v>71064433</v>
      </c>
      <c r="M355" t="str">
        <f>VLOOKUP(Customer_Info_Appended[[#This Row],[Balance Total]],balance_t[],3,1)</f>
        <v>High</v>
      </c>
      <c r="N355" t="str">
        <f>VLOOKUP(Customer_Info_Appended[[#This Row],[Age]],age_t[],3,1)</f>
        <v>Middle</v>
      </c>
      <c r="O355" t="str">
        <f>Customer_Info_Appended[[#This Row],[Age Group]]&amp;"-"&amp;Customer_Info_Appended[[#This Row],[Balace Group]]</f>
        <v>Middle-High</v>
      </c>
    </row>
    <row r="356" spans="2:15" x14ac:dyDescent="0.25">
      <c r="B356" t="s">
        <v>1871</v>
      </c>
      <c r="C356" t="s">
        <v>1872</v>
      </c>
      <c r="D356">
        <v>47</v>
      </c>
      <c r="E356" t="s">
        <v>134</v>
      </c>
      <c r="F356" t="s">
        <v>1873</v>
      </c>
      <c r="G356" t="s">
        <v>118</v>
      </c>
      <c r="H356" t="s">
        <v>1874</v>
      </c>
      <c r="I356" t="s">
        <v>1875</v>
      </c>
      <c r="J356" s="20">
        <v>42356</v>
      </c>
      <c r="K356" t="s">
        <v>1115</v>
      </c>
      <c r="L356" s="22">
        <f>SUMIFS(Account_Appended[Balance],Account_Appended[Customer_ID],Customer_Info_Appended[[#This Row],[Customer_ID]])</f>
        <v>40787888</v>
      </c>
      <c r="M356" t="str">
        <f>VLOOKUP(Customer_Info_Appended[[#This Row],[Balance Total]],balance_t[],3,1)</f>
        <v>High</v>
      </c>
      <c r="N356" t="str">
        <f>VLOOKUP(Customer_Info_Appended[[#This Row],[Age]],age_t[],3,1)</f>
        <v>Middle</v>
      </c>
      <c r="O356" t="str">
        <f>Customer_Info_Appended[[#This Row],[Age Group]]&amp;"-"&amp;Customer_Info_Appended[[#This Row],[Balace Group]]</f>
        <v>Middle-High</v>
      </c>
    </row>
    <row r="357" spans="2:15" x14ac:dyDescent="0.25">
      <c r="B357" t="s">
        <v>1876</v>
      </c>
      <c r="C357" t="s">
        <v>1877</v>
      </c>
      <c r="D357">
        <v>27</v>
      </c>
      <c r="E357" t="s">
        <v>110</v>
      </c>
      <c r="F357" t="s">
        <v>1878</v>
      </c>
      <c r="G357" t="s">
        <v>141</v>
      </c>
      <c r="H357" t="s">
        <v>1879</v>
      </c>
      <c r="I357" t="s">
        <v>1880</v>
      </c>
      <c r="J357" s="20">
        <v>42357</v>
      </c>
      <c r="K357" t="s">
        <v>1115</v>
      </c>
      <c r="L357" s="22">
        <f>SUMIFS(Account_Appended[Balance],Account_Appended[Customer_ID],Customer_Info_Appended[[#This Row],[Customer_ID]])</f>
        <v>39521934</v>
      </c>
      <c r="M357" t="str">
        <f>VLOOKUP(Customer_Info_Appended[[#This Row],[Balance Total]],balance_t[],3,1)</f>
        <v>High</v>
      </c>
      <c r="N357" t="str">
        <f>VLOOKUP(Customer_Info_Appended[[#This Row],[Age]],age_t[],3,1)</f>
        <v>Young</v>
      </c>
      <c r="O357" t="str">
        <f>Customer_Info_Appended[[#This Row],[Age Group]]&amp;"-"&amp;Customer_Info_Appended[[#This Row],[Balace Group]]</f>
        <v>Young-High</v>
      </c>
    </row>
    <row r="358" spans="2:15" x14ac:dyDescent="0.25">
      <c r="B358" t="s">
        <v>1881</v>
      </c>
      <c r="C358" t="s">
        <v>1882</v>
      </c>
      <c r="D358">
        <v>56</v>
      </c>
      <c r="E358" t="s">
        <v>110</v>
      </c>
      <c r="F358" t="s">
        <v>1883</v>
      </c>
      <c r="G358" t="s">
        <v>118</v>
      </c>
      <c r="H358" t="s">
        <v>1884</v>
      </c>
      <c r="I358" t="s">
        <v>1885</v>
      </c>
      <c r="J358" s="20">
        <v>42358</v>
      </c>
      <c r="K358" t="s">
        <v>1115</v>
      </c>
      <c r="L358" s="22">
        <f>SUMIFS(Account_Appended[Balance],Account_Appended[Customer_ID],Customer_Info_Appended[[#This Row],[Customer_ID]])</f>
        <v>29638040</v>
      </c>
      <c r="M358" t="str">
        <f>VLOOKUP(Customer_Info_Appended[[#This Row],[Balance Total]],balance_t[],3,1)</f>
        <v>High</v>
      </c>
      <c r="N358" t="str">
        <f>VLOOKUP(Customer_Info_Appended[[#This Row],[Age]],age_t[],3,1)</f>
        <v>Senior</v>
      </c>
      <c r="O358" t="str">
        <f>Customer_Info_Appended[[#This Row],[Age Group]]&amp;"-"&amp;Customer_Info_Appended[[#This Row],[Balace Group]]</f>
        <v>Senior-High</v>
      </c>
    </row>
    <row r="359" spans="2:15" x14ac:dyDescent="0.25">
      <c r="B359" t="s">
        <v>1886</v>
      </c>
      <c r="C359" t="s">
        <v>1887</v>
      </c>
      <c r="D359">
        <v>45</v>
      </c>
      <c r="E359" t="s">
        <v>134</v>
      </c>
      <c r="F359" t="s">
        <v>1888</v>
      </c>
      <c r="G359" t="s">
        <v>141</v>
      </c>
      <c r="H359" t="s">
        <v>1889</v>
      </c>
      <c r="I359" t="s">
        <v>1890</v>
      </c>
      <c r="J359" s="20">
        <v>42359</v>
      </c>
      <c r="K359" t="s">
        <v>1115</v>
      </c>
      <c r="L359" s="22">
        <f>SUMIFS(Account_Appended[Balance],Account_Appended[Customer_ID],Customer_Info_Appended[[#This Row],[Customer_ID]])</f>
        <v>48510263</v>
      </c>
      <c r="M359" t="str">
        <f>VLOOKUP(Customer_Info_Appended[[#This Row],[Balance Total]],balance_t[],3,1)</f>
        <v>High</v>
      </c>
      <c r="N359" t="str">
        <f>VLOOKUP(Customer_Info_Appended[[#This Row],[Age]],age_t[],3,1)</f>
        <v>Middle</v>
      </c>
      <c r="O359" t="str">
        <f>Customer_Info_Appended[[#This Row],[Age Group]]&amp;"-"&amp;Customer_Info_Appended[[#This Row],[Balace Group]]</f>
        <v>Middle-High</v>
      </c>
    </row>
    <row r="360" spans="2:15" x14ac:dyDescent="0.25">
      <c r="B360" t="s">
        <v>1891</v>
      </c>
      <c r="C360" t="s">
        <v>1892</v>
      </c>
      <c r="D360">
        <v>66</v>
      </c>
      <c r="E360" t="s">
        <v>110</v>
      </c>
      <c r="F360" t="s">
        <v>1893</v>
      </c>
      <c r="G360" t="s">
        <v>141</v>
      </c>
      <c r="H360" t="s">
        <v>1894</v>
      </c>
      <c r="I360" t="s">
        <v>1895</v>
      </c>
      <c r="J360" s="20">
        <v>42360</v>
      </c>
      <c r="K360" t="s">
        <v>1115</v>
      </c>
      <c r="L360" s="22">
        <f>SUMIFS(Account_Appended[Balance],Account_Appended[Customer_ID],Customer_Info_Appended[[#This Row],[Customer_ID]])</f>
        <v>103889215</v>
      </c>
      <c r="M360" t="str">
        <f>VLOOKUP(Customer_Info_Appended[[#This Row],[Balance Total]],balance_t[],3,1)</f>
        <v>High</v>
      </c>
      <c r="N360" t="str">
        <f>VLOOKUP(Customer_Info_Appended[[#This Row],[Age]],age_t[],3,1)</f>
        <v>Senior</v>
      </c>
      <c r="O360" t="str">
        <f>Customer_Info_Appended[[#This Row],[Age Group]]&amp;"-"&amp;Customer_Info_Appended[[#This Row],[Balace Group]]</f>
        <v>Senior-High</v>
      </c>
    </row>
    <row r="361" spans="2:15" x14ac:dyDescent="0.25">
      <c r="B361" t="s">
        <v>1896</v>
      </c>
      <c r="C361" t="s">
        <v>1897</v>
      </c>
      <c r="D361">
        <v>53</v>
      </c>
      <c r="E361" t="s">
        <v>134</v>
      </c>
      <c r="F361" t="s">
        <v>1898</v>
      </c>
      <c r="G361" t="s">
        <v>207</v>
      </c>
      <c r="H361" t="s">
        <v>1899</v>
      </c>
      <c r="I361" t="s">
        <v>1900</v>
      </c>
      <c r="J361" s="20">
        <v>42361</v>
      </c>
      <c r="K361" t="s">
        <v>1115</v>
      </c>
      <c r="L361" s="22">
        <f>SUMIFS(Account_Appended[Balance],Account_Appended[Customer_ID],Customer_Info_Appended[[#This Row],[Customer_ID]])</f>
        <v>31707303</v>
      </c>
      <c r="M361" t="str">
        <f>VLOOKUP(Customer_Info_Appended[[#This Row],[Balance Total]],balance_t[],3,1)</f>
        <v>High</v>
      </c>
      <c r="N361" t="str">
        <f>VLOOKUP(Customer_Info_Appended[[#This Row],[Age]],age_t[],3,1)</f>
        <v>Senior</v>
      </c>
      <c r="O361" t="str">
        <f>Customer_Info_Appended[[#This Row],[Age Group]]&amp;"-"&amp;Customer_Info_Appended[[#This Row],[Balace Group]]</f>
        <v>Senior-High</v>
      </c>
    </row>
    <row r="362" spans="2:15" x14ac:dyDescent="0.25">
      <c r="B362" t="s">
        <v>1901</v>
      </c>
      <c r="C362" t="s">
        <v>1902</v>
      </c>
      <c r="D362">
        <v>30</v>
      </c>
      <c r="E362" t="s">
        <v>134</v>
      </c>
      <c r="F362" t="s">
        <v>1903</v>
      </c>
      <c r="G362" t="s">
        <v>118</v>
      </c>
      <c r="H362" t="s">
        <v>1904</v>
      </c>
      <c r="I362" t="s">
        <v>1905</v>
      </c>
      <c r="J362" s="20">
        <v>42362</v>
      </c>
      <c r="K362" t="s">
        <v>1115</v>
      </c>
      <c r="L362" s="22">
        <f>SUMIFS(Account_Appended[Balance],Account_Appended[Customer_ID],Customer_Info_Appended[[#This Row],[Customer_ID]])</f>
        <v>102577551</v>
      </c>
      <c r="M362" t="str">
        <f>VLOOKUP(Customer_Info_Appended[[#This Row],[Balance Total]],balance_t[],3,1)</f>
        <v>High</v>
      </c>
      <c r="N362" t="str">
        <f>VLOOKUP(Customer_Info_Appended[[#This Row],[Age]],age_t[],3,1)</f>
        <v>Young</v>
      </c>
      <c r="O362" t="str">
        <f>Customer_Info_Appended[[#This Row],[Age Group]]&amp;"-"&amp;Customer_Info_Appended[[#This Row],[Balace Group]]</f>
        <v>Young-High</v>
      </c>
    </row>
    <row r="363" spans="2:15" x14ac:dyDescent="0.25">
      <c r="B363" t="s">
        <v>1906</v>
      </c>
      <c r="C363" t="s">
        <v>1907</v>
      </c>
      <c r="D363">
        <v>49</v>
      </c>
      <c r="E363" t="s">
        <v>110</v>
      </c>
      <c r="F363" t="s">
        <v>1908</v>
      </c>
      <c r="G363" t="s">
        <v>118</v>
      </c>
      <c r="H363" t="s">
        <v>1909</v>
      </c>
      <c r="I363" t="s">
        <v>1910</v>
      </c>
      <c r="J363" s="20">
        <v>42363</v>
      </c>
      <c r="K363" t="s">
        <v>1115</v>
      </c>
      <c r="L363" s="22">
        <f>SUMIFS(Account_Appended[Balance],Account_Appended[Customer_ID],Customer_Info_Appended[[#This Row],[Customer_ID]])</f>
        <v>36503321</v>
      </c>
      <c r="M363" t="str">
        <f>VLOOKUP(Customer_Info_Appended[[#This Row],[Balance Total]],balance_t[],3,1)</f>
        <v>High</v>
      </c>
      <c r="N363" t="str">
        <f>VLOOKUP(Customer_Info_Appended[[#This Row],[Age]],age_t[],3,1)</f>
        <v>Middle</v>
      </c>
      <c r="O363" t="str">
        <f>Customer_Info_Appended[[#This Row],[Age Group]]&amp;"-"&amp;Customer_Info_Appended[[#This Row],[Balace Group]]</f>
        <v>Middle-High</v>
      </c>
    </row>
    <row r="364" spans="2:15" x14ac:dyDescent="0.25">
      <c r="B364" t="s">
        <v>1911</v>
      </c>
      <c r="C364" t="s">
        <v>1912</v>
      </c>
      <c r="D364">
        <v>53</v>
      </c>
      <c r="E364" t="s">
        <v>110</v>
      </c>
      <c r="F364" t="s">
        <v>1913</v>
      </c>
      <c r="G364" t="s">
        <v>207</v>
      </c>
      <c r="H364" t="s">
        <v>1914</v>
      </c>
      <c r="I364" t="s">
        <v>1915</v>
      </c>
      <c r="J364" s="20">
        <v>42364</v>
      </c>
      <c r="K364" t="s">
        <v>1115</v>
      </c>
      <c r="L364" s="22">
        <f>SUMIFS(Account_Appended[Balance],Account_Appended[Customer_ID],Customer_Info_Appended[[#This Row],[Customer_ID]])</f>
        <v>38753586</v>
      </c>
      <c r="M364" t="str">
        <f>VLOOKUP(Customer_Info_Appended[[#This Row],[Balance Total]],balance_t[],3,1)</f>
        <v>High</v>
      </c>
      <c r="N364" t="str">
        <f>VLOOKUP(Customer_Info_Appended[[#This Row],[Age]],age_t[],3,1)</f>
        <v>Senior</v>
      </c>
      <c r="O364" t="str">
        <f>Customer_Info_Appended[[#This Row],[Age Group]]&amp;"-"&amp;Customer_Info_Appended[[#This Row],[Balace Group]]</f>
        <v>Senior-High</v>
      </c>
    </row>
    <row r="365" spans="2:15" x14ac:dyDescent="0.25">
      <c r="B365" t="s">
        <v>1916</v>
      </c>
      <c r="C365" t="s">
        <v>1917</v>
      </c>
      <c r="D365">
        <v>54</v>
      </c>
      <c r="E365" t="s">
        <v>110</v>
      </c>
      <c r="F365" t="s">
        <v>1918</v>
      </c>
      <c r="G365" t="s">
        <v>124</v>
      </c>
      <c r="H365" t="s">
        <v>1919</v>
      </c>
      <c r="I365" t="s">
        <v>1920</v>
      </c>
      <c r="J365" s="20">
        <v>42365</v>
      </c>
      <c r="K365" t="s">
        <v>1115</v>
      </c>
      <c r="L365" s="22">
        <f>SUMIFS(Account_Appended[Balance],Account_Appended[Customer_ID],Customer_Info_Appended[[#This Row],[Customer_ID]])</f>
        <v>78695805</v>
      </c>
      <c r="M365" t="str">
        <f>VLOOKUP(Customer_Info_Appended[[#This Row],[Balance Total]],balance_t[],3,1)</f>
        <v>High</v>
      </c>
      <c r="N365" t="str">
        <f>VLOOKUP(Customer_Info_Appended[[#This Row],[Age]],age_t[],3,1)</f>
        <v>Senior</v>
      </c>
      <c r="O365" t="str">
        <f>Customer_Info_Appended[[#This Row],[Age Group]]&amp;"-"&amp;Customer_Info_Appended[[#This Row],[Balace Group]]</f>
        <v>Senior-High</v>
      </c>
    </row>
    <row r="366" spans="2:15" x14ac:dyDescent="0.25">
      <c r="B366" t="s">
        <v>1921</v>
      </c>
      <c r="C366" t="s">
        <v>1922</v>
      </c>
      <c r="D366">
        <v>43</v>
      </c>
      <c r="E366" t="s">
        <v>110</v>
      </c>
      <c r="F366" t="s">
        <v>1923</v>
      </c>
      <c r="G366" t="s">
        <v>118</v>
      </c>
      <c r="H366" t="s">
        <v>1924</v>
      </c>
      <c r="I366" t="s">
        <v>1925</v>
      </c>
      <c r="J366" s="20">
        <v>42366</v>
      </c>
      <c r="K366" t="s">
        <v>1115</v>
      </c>
      <c r="L366" s="22">
        <f>SUMIFS(Account_Appended[Balance],Account_Appended[Customer_ID],Customer_Info_Appended[[#This Row],[Customer_ID]])</f>
        <v>51703999</v>
      </c>
      <c r="M366" t="str">
        <f>VLOOKUP(Customer_Info_Appended[[#This Row],[Balance Total]],balance_t[],3,1)</f>
        <v>High</v>
      </c>
      <c r="N366" t="str">
        <f>VLOOKUP(Customer_Info_Appended[[#This Row],[Age]],age_t[],3,1)</f>
        <v>Middle</v>
      </c>
      <c r="O366" t="str">
        <f>Customer_Info_Appended[[#This Row],[Age Group]]&amp;"-"&amp;Customer_Info_Appended[[#This Row],[Balace Group]]</f>
        <v>Middle-High</v>
      </c>
    </row>
    <row r="367" spans="2:15" x14ac:dyDescent="0.25">
      <c r="B367" t="s">
        <v>1926</v>
      </c>
      <c r="C367" t="s">
        <v>1927</v>
      </c>
      <c r="D367">
        <v>39</v>
      </c>
      <c r="E367" t="s">
        <v>134</v>
      </c>
      <c r="F367" t="s">
        <v>1928</v>
      </c>
      <c r="G367" t="s">
        <v>112</v>
      </c>
      <c r="H367" t="s">
        <v>1929</v>
      </c>
      <c r="I367" t="s">
        <v>1930</v>
      </c>
      <c r="J367" s="20">
        <v>42367</v>
      </c>
      <c r="K367" t="s">
        <v>1115</v>
      </c>
      <c r="L367" s="22">
        <f>SUMIFS(Account_Appended[Balance],Account_Appended[Customer_ID],Customer_Info_Appended[[#This Row],[Customer_ID]])</f>
        <v>51084065</v>
      </c>
      <c r="M367" t="str">
        <f>VLOOKUP(Customer_Info_Appended[[#This Row],[Balance Total]],balance_t[],3,1)</f>
        <v>High</v>
      </c>
      <c r="N367" t="str">
        <f>VLOOKUP(Customer_Info_Appended[[#This Row],[Age]],age_t[],3,1)</f>
        <v>Middle</v>
      </c>
      <c r="O367" t="str">
        <f>Customer_Info_Appended[[#This Row],[Age Group]]&amp;"-"&amp;Customer_Info_Appended[[#This Row],[Balace Group]]</f>
        <v>Middle-High</v>
      </c>
    </row>
    <row r="368" spans="2:15" x14ac:dyDescent="0.25">
      <c r="B368" t="s">
        <v>1931</v>
      </c>
      <c r="C368" t="s">
        <v>1932</v>
      </c>
      <c r="D368">
        <v>21</v>
      </c>
      <c r="E368" t="s">
        <v>134</v>
      </c>
      <c r="F368" t="s">
        <v>1933</v>
      </c>
      <c r="G368" t="s">
        <v>207</v>
      </c>
      <c r="H368" t="s">
        <v>1934</v>
      </c>
      <c r="I368" t="s">
        <v>1935</v>
      </c>
      <c r="J368" s="20">
        <v>42368</v>
      </c>
      <c r="K368" t="s">
        <v>1115</v>
      </c>
      <c r="L368" s="22">
        <f>SUMIFS(Account_Appended[Balance],Account_Appended[Customer_ID],Customer_Info_Appended[[#This Row],[Customer_ID]])</f>
        <v>68642809</v>
      </c>
      <c r="M368" t="str">
        <f>VLOOKUP(Customer_Info_Appended[[#This Row],[Balance Total]],balance_t[],3,1)</f>
        <v>High</v>
      </c>
      <c r="N368" t="str">
        <f>VLOOKUP(Customer_Info_Appended[[#This Row],[Age]],age_t[],3,1)</f>
        <v>Young</v>
      </c>
      <c r="O368" t="str">
        <f>Customer_Info_Appended[[#This Row],[Age Group]]&amp;"-"&amp;Customer_Info_Appended[[#This Row],[Balace Group]]</f>
        <v>Young-High</v>
      </c>
    </row>
    <row r="369" spans="2:15" x14ac:dyDescent="0.25">
      <c r="B369" t="s">
        <v>1936</v>
      </c>
      <c r="C369" t="s">
        <v>1937</v>
      </c>
      <c r="D369">
        <v>48</v>
      </c>
      <c r="E369" t="s">
        <v>110</v>
      </c>
      <c r="F369" t="s">
        <v>1938</v>
      </c>
      <c r="G369" t="s">
        <v>118</v>
      </c>
      <c r="H369" t="s">
        <v>1939</v>
      </c>
      <c r="I369" t="s">
        <v>1940</v>
      </c>
      <c r="J369" s="20">
        <v>42369</v>
      </c>
      <c r="K369" t="s">
        <v>1115</v>
      </c>
      <c r="L369" s="22">
        <f>SUMIFS(Account_Appended[Balance],Account_Appended[Customer_ID],Customer_Info_Appended[[#This Row],[Customer_ID]])</f>
        <v>102816350</v>
      </c>
      <c r="M369" t="str">
        <f>VLOOKUP(Customer_Info_Appended[[#This Row],[Balance Total]],balance_t[],3,1)</f>
        <v>High</v>
      </c>
      <c r="N369" t="str">
        <f>VLOOKUP(Customer_Info_Appended[[#This Row],[Age]],age_t[],3,1)</f>
        <v>Middle</v>
      </c>
      <c r="O369" t="str">
        <f>Customer_Info_Appended[[#This Row],[Age Group]]&amp;"-"&amp;Customer_Info_Appended[[#This Row],[Balace Group]]</f>
        <v>Middle-High</v>
      </c>
    </row>
    <row r="370" spans="2:15" x14ac:dyDescent="0.25">
      <c r="B370" t="s">
        <v>1941</v>
      </c>
      <c r="C370" t="s">
        <v>1942</v>
      </c>
      <c r="D370">
        <v>35</v>
      </c>
      <c r="E370" t="s">
        <v>134</v>
      </c>
      <c r="F370" t="s">
        <v>1943</v>
      </c>
      <c r="G370" t="s">
        <v>124</v>
      </c>
      <c r="H370" t="s">
        <v>1944</v>
      </c>
      <c r="I370" t="s">
        <v>1945</v>
      </c>
      <c r="J370" s="20">
        <v>42370</v>
      </c>
      <c r="K370" t="s">
        <v>1115</v>
      </c>
      <c r="L370" s="22">
        <f>SUMIFS(Account_Appended[Balance],Account_Appended[Customer_ID],Customer_Info_Appended[[#This Row],[Customer_ID]])</f>
        <v>50482352</v>
      </c>
      <c r="M370" t="str">
        <f>VLOOKUP(Customer_Info_Appended[[#This Row],[Balance Total]],balance_t[],3,1)</f>
        <v>High</v>
      </c>
      <c r="N370" t="str">
        <f>VLOOKUP(Customer_Info_Appended[[#This Row],[Age]],age_t[],3,1)</f>
        <v>Middle</v>
      </c>
      <c r="O370" t="str">
        <f>Customer_Info_Appended[[#This Row],[Age Group]]&amp;"-"&amp;Customer_Info_Appended[[#This Row],[Balace Group]]</f>
        <v>Middle-High</v>
      </c>
    </row>
    <row r="371" spans="2:15" x14ac:dyDescent="0.25">
      <c r="B371" t="s">
        <v>1946</v>
      </c>
      <c r="C371" t="s">
        <v>1947</v>
      </c>
      <c r="D371">
        <v>55</v>
      </c>
      <c r="E371" t="s">
        <v>134</v>
      </c>
      <c r="F371" t="s">
        <v>1948</v>
      </c>
      <c r="G371" t="s">
        <v>118</v>
      </c>
      <c r="H371" t="s">
        <v>1949</v>
      </c>
      <c r="I371" t="s">
        <v>1950</v>
      </c>
      <c r="J371" s="20">
        <v>42371</v>
      </c>
      <c r="K371" t="s">
        <v>1115</v>
      </c>
      <c r="L371" s="22">
        <f>SUMIFS(Account_Appended[Balance],Account_Appended[Customer_ID],Customer_Info_Appended[[#This Row],[Customer_ID]])</f>
        <v>85012475</v>
      </c>
      <c r="M371" t="str">
        <f>VLOOKUP(Customer_Info_Appended[[#This Row],[Balance Total]],balance_t[],3,1)</f>
        <v>High</v>
      </c>
      <c r="N371" t="str">
        <f>VLOOKUP(Customer_Info_Appended[[#This Row],[Age]],age_t[],3,1)</f>
        <v>Senior</v>
      </c>
      <c r="O371" t="str">
        <f>Customer_Info_Appended[[#This Row],[Age Group]]&amp;"-"&amp;Customer_Info_Appended[[#This Row],[Balace Group]]</f>
        <v>Senior-High</v>
      </c>
    </row>
    <row r="372" spans="2:15" x14ac:dyDescent="0.25">
      <c r="B372" t="s">
        <v>1951</v>
      </c>
      <c r="C372" t="s">
        <v>1952</v>
      </c>
      <c r="D372">
        <v>41</v>
      </c>
      <c r="E372" t="s">
        <v>110</v>
      </c>
      <c r="F372" t="s">
        <v>1953</v>
      </c>
      <c r="G372" t="s">
        <v>141</v>
      </c>
      <c r="H372" t="s">
        <v>1954</v>
      </c>
      <c r="I372" t="s">
        <v>1955</v>
      </c>
      <c r="J372" s="20">
        <v>42372</v>
      </c>
      <c r="K372" t="s">
        <v>1115</v>
      </c>
      <c r="L372" s="22">
        <f>SUMIFS(Account_Appended[Balance],Account_Appended[Customer_ID],Customer_Info_Appended[[#This Row],[Customer_ID]])</f>
        <v>66633241</v>
      </c>
      <c r="M372" t="str">
        <f>VLOOKUP(Customer_Info_Appended[[#This Row],[Balance Total]],balance_t[],3,1)</f>
        <v>High</v>
      </c>
      <c r="N372" t="str">
        <f>VLOOKUP(Customer_Info_Appended[[#This Row],[Age]],age_t[],3,1)</f>
        <v>Middle</v>
      </c>
      <c r="O372" t="str">
        <f>Customer_Info_Appended[[#This Row],[Age Group]]&amp;"-"&amp;Customer_Info_Appended[[#This Row],[Balace Group]]</f>
        <v>Middle-High</v>
      </c>
    </row>
    <row r="373" spans="2:15" x14ac:dyDescent="0.25">
      <c r="B373" t="s">
        <v>1956</v>
      </c>
      <c r="C373" t="s">
        <v>1957</v>
      </c>
      <c r="D373">
        <v>40</v>
      </c>
      <c r="E373" t="s">
        <v>134</v>
      </c>
      <c r="F373" t="s">
        <v>1958</v>
      </c>
      <c r="G373" t="s">
        <v>112</v>
      </c>
      <c r="H373" t="s">
        <v>1959</v>
      </c>
      <c r="I373" t="s">
        <v>1960</v>
      </c>
      <c r="J373" s="20">
        <v>42373</v>
      </c>
      <c r="K373" t="s">
        <v>1115</v>
      </c>
      <c r="L373" s="22">
        <f>SUMIFS(Account_Appended[Balance],Account_Appended[Customer_ID],Customer_Info_Appended[[#This Row],[Customer_ID]])</f>
        <v>31981968</v>
      </c>
      <c r="M373" t="str">
        <f>VLOOKUP(Customer_Info_Appended[[#This Row],[Balance Total]],balance_t[],3,1)</f>
        <v>High</v>
      </c>
      <c r="N373" t="str">
        <f>VLOOKUP(Customer_Info_Appended[[#This Row],[Age]],age_t[],3,1)</f>
        <v>Middle</v>
      </c>
      <c r="O373" t="str">
        <f>Customer_Info_Appended[[#This Row],[Age Group]]&amp;"-"&amp;Customer_Info_Appended[[#This Row],[Balace Group]]</f>
        <v>Middle-High</v>
      </c>
    </row>
    <row r="374" spans="2:15" x14ac:dyDescent="0.25">
      <c r="B374" t="s">
        <v>1961</v>
      </c>
      <c r="C374" t="s">
        <v>1962</v>
      </c>
      <c r="D374">
        <v>39</v>
      </c>
      <c r="E374" t="s">
        <v>134</v>
      </c>
      <c r="F374" t="s">
        <v>1963</v>
      </c>
      <c r="G374" t="s">
        <v>207</v>
      </c>
      <c r="H374" t="s">
        <v>1964</v>
      </c>
      <c r="I374" t="s">
        <v>1965</v>
      </c>
      <c r="J374" s="20">
        <v>42374</v>
      </c>
      <c r="K374" t="s">
        <v>1115</v>
      </c>
      <c r="L374" s="22">
        <f>SUMIFS(Account_Appended[Balance],Account_Appended[Customer_ID],Customer_Info_Appended[[#This Row],[Customer_ID]])</f>
        <v>126287348</v>
      </c>
      <c r="M374" t="str">
        <f>VLOOKUP(Customer_Info_Appended[[#This Row],[Balance Total]],balance_t[],3,1)</f>
        <v>High</v>
      </c>
      <c r="N374" t="str">
        <f>VLOOKUP(Customer_Info_Appended[[#This Row],[Age]],age_t[],3,1)</f>
        <v>Middle</v>
      </c>
      <c r="O374" t="str">
        <f>Customer_Info_Appended[[#This Row],[Age Group]]&amp;"-"&amp;Customer_Info_Appended[[#This Row],[Balace Group]]</f>
        <v>Middle-High</v>
      </c>
    </row>
    <row r="375" spans="2:15" x14ac:dyDescent="0.25">
      <c r="B375" t="s">
        <v>1966</v>
      </c>
      <c r="C375" t="s">
        <v>1967</v>
      </c>
      <c r="D375">
        <v>19</v>
      </c>
      <c r="E375" t="s">
        <v>110</v>
      </c>
      <c r="F375" t="s">
        <v>1968</v>
      </c>
      <c r="G375" t="s">
        <v>141</v>
      </c>
      <c r="H375" t="s">
        <v>1969</v>
      </c>
      <c r="I375" t="s">
        <v>1970</v>
      </c>
      <c r="J375" s="20">
        <v>42375</v>
      </c>
      <c r="K375" t="s">
        <v>1115</v>
      </c>
      <c r="L375" s="22">
        <f>SUMIFS(Account_Appended[Balance],Account_Appended[Customer_ID],Customer_Info_Appended[[#This Row],[Customer_ID]])</f>
        <v>37968850</v>
      </c>
      <c r="M375" t="str">
        <f>VLOOKUP(Customer_Info_Appended[[#This Row],[Balance Total]],balance_t[],3,1)</f>
        <v>High</v>
      </c>
      <c r="N375" t="str">
        <f>VLOOKUP(Customer_Info_Appended[[#This Row],[Age]],age_t[],3,1)</f>
        <v>Young</v>
      </c>
      <c r="O375" t="str">
        <f>Customer_Info_Appended[[#This Row],[Age Group]]&amp;"-"&amp;Customer_Info_Appended[[#This Row],[Balace Group]]</f>
        <v>Young-High</v>
      </c>
    </row>
    <row r="376" spans="2:15" x14ac:dyDescent="0.25">
      <c r="B376" t="s">
        <v>1971</v>
      </c>
      <c r="C376" t="s">
        <v>1972</v>
      </c>
      <c r="D376">
        <v>48</v>
      </c>
      <c r="E376" t="s">
        <v>134</v>
      </c>
      <c r="F376" t="s">
        <v>1973</v>
      </c>
      <c r="G376" t="s">
        <v>124</v>
      </c>
      <c r="H376" t="s">
        <v>1974</v>
      </c>
      <c r="I376" t="s">
        <v>1975</v>
      </c>
      <c r="J376" s="20">
        <v>42376</v>
      </c>
      <c r="K376" t="s">
        <v>1115</v>
      </c>
      <c r="L376" s="22">
        <f>SUMIFS(Account_Appended[Balance],Account_Appended[Customer_ID],Customer_Info_Appended[[#This Row],[Customer_ID]])</f>
        <v>102241497</v>
      </c>
      <c r="M376" t="str">
        <f>VLOOKUP(Customer_Info_Appended[[#This Row],[Balance Total]],balance_t[],3,1)</f>
        <v>High</v>
      </c>
      <c r="N376" t="str">
        <f>VLOOKUP(Customer_Info_Appended[[#This Row],[Age]],age_t[],3,1)</f>
        <v>Middle</v>
      </c>
      <c r="O376" t="str">
        <f>Customer_Info_Appended[[#This Row],[Age Group]]&amp;"-"&amp;Customer_Info_Appended[[#This Row],[Balace Group]]</f>
        <v>Middle-High</v>
      </c>
    </row>
    <row r="377" spans="2:15" x14ac:dyDescent="0.25">
      <c r="B377" t="s">
        <v>1976</v>
      </c>
      <c r="C377" t="s">
        <v>1977</v>
      </c>
      <c r="D377">
        <v>28</v>
      </c>
      <c r="E377" t="s">
        <v>110</v>
      </c>
      <c r="F377" t="s">
        <v>1978</v>
      </c>
      <c r="G377" t="s">
        <v>141</v>
      </c>
      <c r="H377" t="s">
        <v>1979</v>
      </c>
      <c r="I377" t="s">
        <v>1980</v>
      </c>
      <c r="J377" s="20">
        <v>42377</v>
      </c>
      <c r="K377" t="s">
        <v>1115</v>
      </c>
      <c r="L377" s="22">
        <f>SUMIFS(Account_Appended[Balance],Account_Appended[Customer_ID],Customer_Info_Appended[[#This Row],[Customer_ID]])</f>
        <v>51438625</v>
      </c>
      <c r="M377" t="str">
        <f>VLOOKUP(Customer_Info_Appended[[#This Row],[Balance Total]],balance_t[],3,1)</f>
        <v>High</v>
      </c>
      <c r="N377" t="str">
        <f>VLOOKUP(Customer_Info_Appended[[#This Row],[Age]],age_t[],3,1)</f>
        <v>Young</v>
      </c>
      <c r="O377" t="str">
        <f>Customer_Info_Appended[[#This Row],[Age Group]]&amp;"-"&amp;Customer_Info_Appended[[#This Row],[Balace Group]]</f>
        <v>Young-High</v>
      </c>
    </row>
    <row r="378" spans="2:15" x14ac:dyDescent="0.25">
      <c r="B378" t="s">
        <v>1981</v>
      </c>
      <c r="C378" t="s">
        <v>1982</v>
      </c>
      <c r="D378">
        <v>45</v>
      </c>
      <c r="E378" t="s">
        <v>134</v>
      </c>
      <c r="F378" t="s">
        <v>1983</v>
      </c>
      <c r="G378" t="s">
        <v>141</v>
      </c>
      <c r="H378" t="s">
        <v>1984</v>
      </c>
      <c r="I378" t="s">
        <v>1985</v>
      </c>
      <c r="J378" s="20">
        <v>42378</v>
      </c>
      <c r="K378" t="s">
        <v>1115</v>
      </c>
      <c r="L378" s="22">
        <f>SUMIFS(Account_Appended[Balance],Account_Appended[Customer_ID],Customer_Info_Appended[[#This Row],[Customer_ID]])</f>
        <v>29909290</v>
      </c>
      <c r="M378" t="str">
        <f>VLOOKUP(Customer_Info_Appended[[#This Row],[Balance Total]],balance_t[],3,1)</f>
        <v>High</v>
      </c>
      <c r="N378" t="str">
        <f>VLOOKUP(Customer_Info_Appended[[#This Row],[Age]],age_t[],3,1)</f>
        <v>Middle</v>
      </c>
      <c r="O378" t="str">
        <f>Customer_Info_Appended[[#This Row],[Age Group]]&amp;"-"&amp;Customer_Info_Appended[[#This Row],[Balace Group]]</f>
        <v>Middle-High</v>
      </c>
    </row>
    <row r="379" spans="2:15" x14ac:dyDescent="0.25">
      <c r="B379" t="s">
        <v>1986</v>
      </c>
      <c r="C379" t="s">
        <v>1987</v>
      </c>
      <c r="D379">
        <v>63</v>
      </c>
      <c r="E379" t="s">
        <v>110</v>
      </c>
      <c r="F379" t="s">
        <v>1988</v>
      </c>
      <c r="G379" t="s">
        <v>124</v>
      </c>
      <c r="H379" t="s">
        <v>1989</v>
      </c>
      <c r="I379" t="s">
        <v>1990</v>
      </c>
      <c r="J379" s="20">
        <v>42379</v>
      </c>
      <c r="K379" t="s">
        <v>1115</v>
      </c>
      <c r="L379" s="22">
        <f>SUMIFS(Account_Appended[Balance],Account_Appended[Customer_ID],Customer_Info_Appended[[#This Row],[Customer_ID]])</f>
        <v>17102483</v>
      </c>
      <c r="M379" t="str">
        <f>VLOOKUP(Customer_Info_Appended[[#This Row],[Balance Total]],balance_t[],3,1)</f>
        <v>High</v>
      </c>
      <c r="N379" t="str">
        <f>VLOOKUP(Customer_Info_Appended[[#This Row],[Age]],age_t[],3,1)</f>
        <v>Senior</v>
      </c>
      <c r="O379" t="str">
        <f>Customer_Info_Appended[[#This Row],[Age Group]]&amp;"-"&amp;Customer_Info_Appended[[#This Row],[Balace Group]]</f>
        <v>Senior-High</v>
      </c>
    </row>
    <row r="380" spans="2:15" x14ac:dyDescent="0.25">
      <c r="B380" t="s">
        <v>1991</v>
      </c>
      <c r="C380" t="s">
        <v>1992</v>
      </c>
      <c r="D380">
        <v>49</v>
      </c>
      <c r="E380" t="s">
        <v>134</v>
      </c>
      <c r="F380" t="s">
        <v>1993</v>
      </c>
      <c r="G380" t="s">
        <v>141</v>
      </c>
      <c r="H380" t="s">
        <v>1994</v>
      </c>
      <c r="I380" t="s">
        <v>1995</v>
      </c>
      <c r="J380" s="20">
        <v>42380</v>
      </c>
      <c r="K380" t="s">
        <v>1115</v>
      </c>
      <c r="L380" s="22">
        <f>SUMIFS(Account_Appended[Balance],Account_Appended[Customer_ID],Customer_Info_Appended[[#This Row],[Customer_ID]])</f>
        <v>98193816</v>
      </c>
      <c r="M380" t="str">
        <f>VLOOKUP(Customer_Info_Appended[[#This Row],[Balance Total]],balance_t[],3,1)</f>
        <v>High</v>
      </c>
      <c r="N380" t="str">
        <f>VLOOKUP(Customer_Info_Appended[[#This Row],[Age]],age_t[],3,1)</f>
        <v>Middle</v>
      </c>
      <c r="O380" t="str">
        <f>Customer_Info_Appended[[#This Row],[Age Group]]&amp;"-"&amp;Customer_Info_Appended[[#This Row],[Balace Group]]</f>
        <v>Middle-High</v>
      </c>
    </row>
    <row r="381" spans="2:15" x14ac:dyDescent="0.25">
      <c r="B381" t="s">
        <v>1996</v>
      </c>
      <c r="C381" t="s">
        <v>1997</v>
      </c>
      <c r="D381">
        <v>22</v>
      </c>
      <c r="E381" t="s">
        <v>134</v>
      </c>
      <c r="F381" t="s">
        <v>1998</v>
      </c>
      <c r="G381" t="s">
        <v>207</v>
      </c>
      <c r="H381" t="s">
        <v>1999</v>
      </c>
      <c r="I381" t="s">
        <v>2000</v>
      </c>
      <c r="J381" s="20">
        <v>42381</v>
      </c>
      <c r="K381" t="s">
        <v>1115</v>
      </c>
      <c r="L381" s="22">
        <f>SUMIFS(Account_Appended[Balance],Account_Appended[Customer_ID],Customer_Info_Appended[[#This Row],[Customer_ID]])</f>
        <v>34247064</v>
      </c>
      <c r="M381" t="str">
        <f>VLOOKUP(Customer_Info_Appended[[#This Row],[Balance Total]],balance_t[],3,1)</f>
        <v>High</v>
      </c>
      <c r="N381" t="str">
        <f>VLOOKUP(Customer_Info_Appended[[#This Row],[Age]],age_t[],3,1)</f>
        <v>Young</v>
      </c>
      <c r="O381" t="str">
        <f>Customer_Info_Appended[[#This Row],[Age Group]]&amp;"-"&amp;Customer_Info_Appended[[#This Row],[Balace Group]]</f>
        <v>Young-High</v>
      </c>
    </row>
    <row r="382" spans="2:15" x14ac:dyDescent="0.25">
      <c r="B382" t="s">
        <v>2001</v>
      </c>
      <c r="C382" t="s">
        <v>2002</v>
      </c>
      <c r="D382">
        <v>55</v>
      </c>
      <c r="E382" t="s">
        <v>110</v>
      </c>
      <c r="F382" t="s">
        <v>2003</v>
      </c>
      <c r="G382" t="s">
        <v>118</v>
      </c>
      <c r="H382" t="s">
        <v>2004</v>
      </c>
      <c r="I382" t="s">
        <v>2005</v>
      </c>
      <c r="J382" s="20">
        <v>42382</v>
      </c>
      <c r="K382" t="s">
        <v>1115</v>
      </c>
      <c r="L382" s="22">
        <f>SUMIFS(Account_Appended[Balance],Account_Appended[Customer_ID],Customer_Info_Appended[[#This Row],[Customer_ID]])</f>
        <v>12525714</v>
      </c>
      <c r="M382" t="str">
        <f>VLOOKUP(Customer_Info_Appended[[#This Row],[Balance Total]],balance_t[],3,1)</f>
        <v>Medium</v>
      </c>
      <c r="N382" t="str">
        <f>VLOOKUP(Customer_Info_Appended[[#This Row],[Age]],age_t[],3,1)</f>
        <v>Senior</v>
      </c>
      <c r="O382" t="str">
        <f>Customer_Info_Appended[[#This Row],[Age Group]]&amp;"-"&amp;Customer_Info_Appended[[#This Row],[Balace Group]]</f>
        <v>Senior-Medium</v>
      </c>
    </row>
    <row r="383" spans="2:15" x14ac:dyDescent="0.25">
      <c r="B383" t="s">
        <v>2006</v>
      </c>
      <c r="C383" t="s">
        <v>2007</v>
      </c>
      <c r="D383">
        <v>27</v>
      </c>
      <c r="E383" t="s">
        <v>110</v>
      </c>
      <c r="F383" t="s">
        <v>2008</v>
      </c>
      <c r="G383" t="s">
        <v>141</v>
      </c>
      <c r="H383" t="s">
        <v>2009</v>
      </c>
      <c r="I383" t="s">
        <v>2010</v>
      </c>
      <c r="J383" s="20">
        <v>42383</v>
      </c>
      <c r="K383" t="s">
        <v>1115</v>
      </c>
      <c r="L383" s="22">
        <f>SUMIFS(Account_Appended[Balance],Account_Appended[Customer_ID],Customer_Info_Appended[[#This Row],[Customer_ID]])</f>
        <v>30020720</v>
      </c>
      <c r="M383" t="str">
        <f>VLOOKUP(Customer_Info_Appended[[#This Row],[Balance Total]],balance_t[],3,1)</f>
        <v>High</v>
      </c>
      <c r="N383" t="str">
        <f>VLOOKUP(Customer_Info_Appended[[#This Row],[Age]],age_t[],3,1)</f>
        <v>Young</v>
      </c>
      <c r="O383" t="str">
        <f>Customer_Info_Appended[[#This Row],[Age Group]]&amp;"-"&amp;Customer_Info_Appended[[#This Row],[Balace Group]]</f>
        <v>Young-High</v>
      </c>
    </row>
    <row r="384" spans="2:15" x14ac:dyDescent="0.25">
      <c r="B384" t="s">
        <v>2011</v>
      </c>
      <c r="C384" t="s">
        <v>2012</v>
      </c>
      <c r="D384">
        <v>57</v>
      </c>
      <c r="E384" t="s">
        <v>110</v>
      </c>
      <c r="F384" t="s">
        <v>2013</v>
      </c>
      <c r="G384" t="s">
        <v>207</v>
      </c>
      <c r="H384" t="s">
        <v>2014</v>
      </c>
      <c r="I384" t="s">
        <v>2015</v>
      </c>
      <c r="J384" s="20">
        <v>42384</v>
      </c>
      <c r="K384" t="s">
        <v>1115</v>
      </c>
      <c r="L384" s="22">
        <f>SUMIFS(Account_Appended[Balance],Account_Appended[Customer_ID],Customer_Info_Appended[[#This Row],[Customer_ID]])</f>
        <v>55636256</v>
      </c>
      <c r="M384" t="str">
        <f>VLOOKUP(Customer_Info_Appended[[#This Row],[Balance Total]],balance_t[],3,1)</f>
        <v>High</v>
      </c>
      <c r="N384" t="str">
        <f>VLOOKUP(Customer_Info_Appended[[#This Row],[Age]],age_t[],3,1)</f>
        <v>Senior</v>
      </c>
      <c r="O384" t="str">
        <f>Customer_Info_Appended[[#This Row],[Age Group]]&amp;"-"&amp;Customer_Info_Appended[[#This Row],[Balace Group]]</f>
        <v>Senior-High</v>
      </c>
    </row>
    <row r="385" spans="2:15" x14ac:dyDescent="0.25">
      <c r="B385" t="s">
        <v>2016</v>
      </c>
      <c r="C385" t="s">
        <v>2017</v>
      </c>
      <c r="D385">
        <v>63</v>
      </c>
      <c r="E385" t="s">
        <v>110</v>
      </c>
      <c r="F385" t="s">
        <v>2018</v>
      </c>
      <c r="G385" t="s">
        <v>118</v>
      </c>
      <c r="H385" t="s">
        <v>2019</v>
      </c>
      <c r="I385" t="s">
        <v>2020</v>
      </c>
      <c r="J385" s="20">
        <v>42385</v>
      </c>
      <c r="K385" t="s">
        <v>1115</v>
      </c>
      <c r="L385" s="22">
        <f>SUMIFS(Account_Appended[Balance],Account_Appended[Customer_ID],Customer_Info_Appended[[#This Row],[Customer_ID]])</f>
        <v>31510508</v>
      </c>
      <c r="M385" t="str">
        <f>VLOOKUP(Customer_Info_Appended[[#This Row],[Balance Total]],balance_t[],3,1)</f>
        <v>High</v>
      </c>
      <c r="N385" t="str">
        <f>VLOOKUP(Customer_Info_Appended[[#This Row],[Age]],age_t[],3,1)</f>
        <v>Senior</v>
      </c>
      <c r="O385" t="str">
        <f>Customer_Info_Appended[[#This Row],[Age Group]]&amp;"-"&amp;Customer_Info_Appended[[#This Row],[Balace Group]]</f>
        <v>Senior-High</v>
      </c>
    </row>
    <row r="386" spans="2:15" x14ac:dyDescent="0.25">
      <c r="B386" t="s">
        <v>2021</v>
      </c>
      <c r="C386" t="s">
        <v>2022</v>
      </c>
      <c r="D386">
        <v>41</v>
      </c>
      <c r="E386" t="s">
        <v>134</v>
      </c>
      <c r="F386" t="s">
        <v>2023</v>
      </c>
      <c r="G386" t="s">
        <v>118</v>
      </c>
      <c r="H386" t="s">
        <v>2024</v>
      </c>
      <c r="I386" t="s">
        <v>2025</v>
      </c>
      <c r="J386" s="20">
        <v>42386</v>
      </c>
      <c r="K386" t="s">
        <v>1115</v>
      </c>
      <c r="L386" s="22">
        <f>SUMIFS(Account_Appended[Balance],Account_Appended[Customer_ID],Customer_Info_Appended[[#This Row],[Customer_ID]])</f>
        <v>125327639</v>
      </c>
      <c r="M386" t="str">
        <f>VLOOKUP(Customer_Info_Appended[[#This Row],[Balance Total]],balance_t[],3,1)</f>
        <v>High</v>
      </c>
      <c r="N386" t="str">
        <f>VLOOKUP(Customer_Info_Appended[[#This Row],[Age]],age_t[],3,1)</f>
        <v>Middle</v>
      </c>
      <c r="O386" t="str">
        <f>Customer_Info_Appended[[#This Row],[Age Group]]&amp;"-"&amp;Customer_Info_Appended[[#This Row],[Balace Group]]</f>
        <v>Middle-High</v>
      </c>
    </row>
    <row r="387" spans="2:15" x14ac:dyDescent="0.25">
      <c r="B387" t="s">
        <v>2026</v>
      </c>
      <c r="C387" t="s">
        <v>2027</v>
      </c>
      <c r="D387">
        <v>52</v>
      </c>
      <c r="E387" t="s">
        <v>134</v>
      </c>
      <c r="F387" t="s">
        <v>2028</v>
      </c>
      <c r="G387" t="s">
        <v>141</v>
      </c>
      <c r="H387" t="s">
        <v>2029</v>
      </c>
      <c r="I387" t="s">
        <v>2030</v>
      </c>
      <c r="J387" s="20">
        <v>42387</v>
      </c>
      <c r="K387" t="s">
        <v>1115</v>
      </c>
      <c r="L387" s="22">
        <f>SUMIFS(Account_Appended[Balance],Account_Appended[Customer_ID],Customer_Info_Appended[[#This Row],[Customer_ID]])</f>
        <v>12650508</v>
      </c>
      <c r="M387" t="str">
        <f>VLOOKUP(Customer_Info_Appended[[#This Row],[Balance Total]],balance_t[],3,1)</f>
        <v>Medium</v>
      </c>
      <c r="N387" t="str">
        <f>VLOOKUP(Customer_Info_Appended[[#This Row],[Age]],age_t[],3,1)</f>
        <v>Senior</v>
      </c>
      <c r="O387" t="str">
        <f>Customer_Info_Appended[[#This Row],[Age Group]]&amp;"-"&amp;Customer_Info_Appended[[#This Row],[Balace Group]]</f>
        <v>Senior-Medium</v>
      </c>
    </row>
    <row r="388" spans="2:15" x14ac:dyDescent="0.25">
      <c r="B388" t="s">
        <v>2031</v>
      </c>
      <c r="C388" t="s">
        <v>2032</v>
      </c>
      <c r="D388">
        <v>61</v>
      </c>
      <c r="E388" t="s">
        <v>134</v>
      </c>
      <c r="F388" t="s">
        <v>2033</v>
      </c>
      <c r="G388" t="s">
        <v>207</v>
      </c>
      <c r="H388" t="s">
        <v>2034</v>
      </c>
      <c r="I388" t="s">
        <v>2035</v>
      </c>
      <c r="J388" s="20">
        <v>42388</v>
      </c>
      <c r="K388" t="s">
        <v>1115</v>
      </c>
      <c r="L388" s="22">
        <f>SUMIFS(Account_Appended[Balance],Account_Appended[Customer_ID],Customer_Info_Appended[[#This Row],[Customer_ID]])</f>
        <v>77274709</v>
      </c>
      <c r="M388" t="str">
        <f>VLOOKUP(Customer_Info_Appended[[#This Row],[Balance Total]],balance_t[],3,1)</f>
        <v>High</v>
      </c>
      <c r="N388" t="str">
        <f>VLOOKUP(Customer_Info_Appended[[#This Row],[Age]],age_t[],3,1)</f>
        <v>Senior</v>
      </c>
      <c r="O388" t="str">
        <f>Customer_Info_Appended[[#This Row],[Age Group]]&amp;"-"&amp;Customer_Info_Appended[[#This Row],[Balace Group]]</f>
        <v>Senior-High</v>
      </c>
    </row>
    <row r="389" spans="2:15" x14ac:dyDescent="0.25">
      <c r="B389" t="s">
        <v>2036</v>
      </c>
      <c r="C389" t="s">
        <v>2037</v>
      </c>
      <c r="D389">
        <v>65</v>
      </c>
      <c r="E389" t="s">
        <v>110</v>
      </c>
      <c r="F389" t="s">
        <v>2038</v>
      </c>
      <c r="G389" t="s">
        <v>141</v>
      </c>
      <c r="H389" t="s">
        <v>2039</v>
      </c>
      <c r="I389" t="s">
        <v>2040</v>
      </c>
      <c r="J389" s="20">
        <v>42389</v>
      </c>
      <c r="K389" t="s">
        <v>1115</v>
      </c>
      <c r="L389" s="22">
        <f>SUMIFS(Account_Appended[Balance],Account_Appended[Customer_ID],Customer_Info_Appended[[#This Row],[Customer_ID]])</f>
        <v>34816588</v>
      </c>
      <c r="M389" t="str">
        <f>VLOOKUP(Customer_Info_Appended[[#This Row],[Balance Total]],balance_t[],3,1)</f>
        <v>High</v>
      </c>
      <c r="N389" t="str">
        <f>VLOOKUP(Customer_Info_Appended[[#This Row],[Age]],age_t[],3,1)</f>
        <v>Senior</v>
      </c>
      <c r="O389" t="str">
        <f>Customer_Info_Appended[[#This Row],[Age Group]]&amp;"-"&amp;Customer_Info_Appended[[#This Row],[Balace Group]]</f>
        <v>Senior-High</v>
      </c>
    </row>
    <row r="390" spans="2:15" x14ac:dyDescent="0.25">
      <c r="B390" t="s">
        <v>2041</v>
      </c>
      <c r="C390" t="s">
        <v>2042</v>
      </c>
      <c r="D390">
        <v>40</v>
      </c>
      <c r="E390" t="s">
        <v>134</v>
      </c>
      <c r="F390" t="s">
        <v>2043</v>
      </c>
      <c r="G390" t="s">
        <v>124</v>
      </c>
      <c r="H390" t="s">
        <v>2044</v>
      </c>
      <c r="I390" t="s">
        <v>2045</v>
      </c>
      <c r="J390" s="20">
        <v>42390</v>
      </c>
      <c r="K390" t="s">
        <v>1115</v>
      </c>
      <c r="L390" s="22">
        <f>SUMIFS(Account_Appended[Balance],Account_Appended[Customer_ID],Customer_Info_Appended[[#This Row],[Customer_ID]])</f>
        <v>17487743</v>
      </c>
      <c r="M390" t="str">
        <f>VLOOKUP(Customer_Info_Appended[[#This Row],[Balance Total]],balance_t[],3,1)</f>
        <v>High</v>
      </c>
      <c r="N390" t="str">
        <f>VLOOKUP(Customer_Info_Appended[[#This Row],[Age]],age_t[],3,1)</f>
        <v>Middle</v>
      </c>
      <c r="O390" t="str">
        <f>Customer_Info_Appended[[#This Row],[Age Group]]&amp;"-"&amp;Customer_Info_Appended[[#This Row],[Balace Group]]</f>
        <v>Middle-High</v>
      </c>
    </row>
    <row r="391" spans="2:15" x14ac:dyDescent="0.25">
      <c r="B391" t="s">
        <v>2046</v>
      </c>
      <c r="C391" t="s">
        <v>2047</v>
      </c>
      <c r="D391">
        <v>34</v>
      </c>
      <c r="E391" t="s">
        <v>134</v>
      </c>
      <c r="F391" t="s">
        <v>2048</v>
      </c>
      <c r="G391" t="s">
        <v>118</v>
      </c>
      <c r="H391" t="s">
        <v>2049</v>
      </c>
      <c r="I391" t="s">
        <v>2050</v>
      </c>
      <c r="J391" s="20">
        <v>42391</v>
      </c>
      <c r="K391" t="s">
        <v>1115</v>
      </c>
      <c r="L391" s="22">
        <f>SUMIFS(Account_Appended[Balance],Account_Appended[Customer_ID],Customer_Info_Appended[[#This Row],[Customer_ID]])</f>
        <v>88431502</v>
      </c>
      <c r="M391" t="str">
        <f>VLOOKUP(Customer_Info_Appended[[#This Row],[Balance Total]],balance_t[],3,1)</f>
        <v>High</v>
      </c>
      <c r="N391" t="str">
        <f>VLOOKUP(Customer_Info_Appended[[#This Row],[Age]],age_t[],3,1)</f>
        <v>Middle</v>
      </c>
      <c r="O391" t="str">
        <f>Customer_Info_Appended[[#This Row],[Age Group]]&amp;"-"&amp;Customer_Info_Appended[[#This Row],[Balace Group]]</f>
        <v>Middle-High</v>
      </c>
    </row>
    <row r="392" spans="2:15" x14ac:dyDescent="0.25">
      <c r="B392" t="s">
        <v>2051</v>
      </c>
      <c r="C392" t="s">
        <v>2052</v>
      </c>
      <c r="D392">
        <v>18</v>
      </c>
      <c r="E392" t="s">
        <v>110</v>
      </c>
      <c r="F392" t="s">
        <v>2053</v>
      </c>
      <c r="G392" t="s">
        <v>141</v>
      </c>
      <c r="H392" t="s">
        <v>2054</v>
      </c>
      <c r="I392" t="s">
        <v>2055</v>
      </c>
      <c r="J392" s="20">
        <v>42392</v>
      </c>
      <c r="K392" t="s">
        <v>1115</v>
      </c>
      <c r="L392" s="22">
        <f>SUMIFS(Account_Appended[Balance],Account_Appended[Customer_ID],Customer_Info_Appended[[#This Row],[Customer_ID]])</f>
        <v>91474694</v>
      </c>
      <c r="M392" t="str">
        <f>VLOOKUP(Customer_Info_Appended[[#This Row],[Balance Total]],balance_t[],3,1)</f>
        <v>High</v>
      </c>
      <c r="N392" t="str">
        <f>VLOOKUP(Customer_Info_Appended[[#This Row],[Age]],age_t[],3,1)</f>
        <v>Young</v>
      </c>
      <c r="O392" t="str">
        <f>Customer_Info_Appended[[#This Row],[Age Group]]&amp;"-"&amp;Customer_Info_Appended[[#This Row],[Balace Group]]</f>
        <v>Young-High</v>
      </c>
    </row>
    <row r="393" spans="2:15" x14ac:dyDescent="0.25">
      <c r="B393" t="s">
        <v>2056</v>
      </c>
      <c r="C393" t="s">
        <v>2057</v>
      </c>
      <c r="D393">
        <v>48</v>
      </c>
      <c r="E393" t="s">
        <v>110</v>
      </c>
      <c r="F393" t="s">
        <v>2058</v>
      </c>
      <c r="G393" t="s">
        <v>118</v>
      </c>
      <c r="H393" t="s">
        <v>2059</v>
      </c>
      <c r="I393" t="s">
        <v>2060</v>
      </c>
      <c r="J393" s="20">
        <v>42393</v>
      </c>
      <c r="K393" t="s">
        <v>1115</v>
      </c>
      <c r="L393" s="22">
        <f>SUMIFS(Account_Appended[Balance],Account_Appended[Customer_ID],Customer_Info_Appended[[#This Row],[Customer_ID]])</f>
        <v>12053070</v>
      </c>
      <c r="M393" t="str">
        <f>VLOOKUP(Customer_Info_Appended[[#This Row],[Balance Total]],balance_t[],3,1)</f>
        <v>Medium</v>
      </c>
      <c r="N393" t="str">
        <f>VLOOKUP(Customer_Info_Appended[[#This Row],[Age]],age_t[],3,1)</f>
        <v>Middle</v>
      </c>
      <c r="O393" t="str">
        <f>Customer_Info_Appended[[#This Row],[Age Group]]&amp;"-"&amp;Customer_Info_Appended[[#This Row],[Balace Group]]</f>
        <v>Middle-Medium</v>
      </c>
    </row>
    <row r="394" spans="2:15" x14ac:dyDescent="0.25">
      <c r="B394" t="s">
        <v>2061</v>
      </c>
      <c r="C394" t="s">
        <v>2062</v>
      </c>
      <c r="D394">
        <v>48</v>
      </c>
      <c r="E394" t="s">
        <v>134</v>
      </c>
      <c r="F394" t="s">
        <v>2063</v>
      </c>
      <c r="G394" t="s">
        <v>207</v>
      </c>
      <c r="H394" t="s">
        <v>2064</v>
      </c>
      <c r="I394" t="s">
        <v>2065</v>
      </c>
      <c r="J394" s="20">
        <v>42394</v>
      </c>
      <c r="K394" t="s">
        <v>1115</v>
      </c>
      <c r="L394" s="22">
        <f>SUMIFS(Account_Appended[Balance],Account_Appended[Customer_ID],Customer_Info_Appended[[#This Row],[Customer_ID]])</f>
        <v>6939789</v>
      </c>
      <c r="M394" t="str">
        <f>VLOOKUP(Customer_Info_Appended[[#This Row],[Balance Total]],balance_t[],3,1)</f>
        <v>Medium</v>
      </c>
      <c r="N394" t="str">
        <f>VLOOKUP(Customer_Info_Appended[[#This Row],[Age]],age_t[],3,1)</f>
        <v>Middle</v>
      </c>
      <c r="O394" t="str">
        <f>Customer_Info_Appended[[#This Row],[Age Group]]&amp;"-"&amp;Customer_Info_Appended[[#This Row],[Balace Group]]</f>
        <v>Middle-Medium</v>
      </c>
    </row>
    <row r="395" spans="2:15" x14ac:dyDescent="0.25">
      <c r="B395" t="s">
        <v>2066</v>
      </c>
      <c r="C395" t="s">
        <v>2067</v>
      </c>
      <c r="D395">
        <v>59</v>
      </c>
      <c r="E395" t="s">
        <v>110</v>
      </c>
      <c r="F395" t="s">
        <v>2068</v>
      </c>
      <c r="G395" t="s">
        <v>112</v>
      </c>
      <c r="H395" t="s">
        <v>2069</v>
      </c>
      <c r="I395" t="s">
        <v>2070</v>
      </c>
      <c r="J395" s="20">
        <v>42395</v>
      </c>
      <c r="K395" t="s">
        <v>1115</v>
      </c>
      <c r="L395" s="22">
        <f>SUMIFS(Account_Appended[Balance],Account_Appended[Customer_ID],Customer_Info_Appended[[#This Row],[Customer_ID]])</f>
        <v>28130586</v>
      </c>
      <c r="M395" t="str">
        <f>VLOOKUP(Customer_Info_Appended[[#This Row],[Balance Total]],balance_t[],3,1)</f>
        <v>High</v>
      </c>
      <c r="N395" t="str">
        <f>VLOOKUP(Customer_Info_Appended[[#This Row],[Age]],age_t[],3,1)</f>
        <v>Senior</v>
      </c>
      <c r="O395" t="str">
        <f>Customer_Info_Appended[[#This Row],[Age Group]]&amp;"-"&amp;Customer_Info_Appended[[#This Row],[Balace Group]]</f>
        <v>Senior-High</v>
      </c>
    </row>
    <row r="396" spans="2:15" x14ac:dyDescent="0.25">
      <c r="B396" t="s">
        <v>2071</v>
      </c>
      <c r="C396" t="s">
        <v>2072</v>
      </c>
      <c r="D396">
        <v>59</v>
      </c>
      <c r="E396" t="s">
        <v>134</v>
      </c>
      <c r="F396" t="s">
        <v>2073</v>
      </c>
      <c r="G396" t="s">
        <v>141</v>
      </c>
      <c r="H396" t="s">
        <v>2074</v>
      </c>
      <c r="I396" t="s">
        <v>2075</v>
      </c>
      <c r="J396" s="20">
        <v>42396</v>
      </c>
      <c r="K396" t="s">
        <v>1115</v>
      </c>
      <c r="L396" s="22">
        <f>SUMIFS(Account_Appended[Balance],Account_Appended[Customer_ID],Customer_Info_Appended[[#This Row],[Customer_ID]])</f>
        <v>81762467</v>
      </c>
      <c r="M396" t="str">
        <f>VLOOKUP(Customer_Info_Appended[[#This Row],[Balance Total]],balance_t[],3,1)</f>
        <v>High</v>
      </c>
      <c r="N396" t="str">
        <f>VLOOKUP(Customer_Info_Appended[[#This Row],[Age]],age_t[],3,1)</f>
        <v>Senior</v>
      </c>
      <c r="O396" t="str">
        <f>Customer_Info_Appended[[#This Row],[Age Group]]&amp;"-"&amp;Customer_Info_Appended[[#This Row],[Balace Group]]</f>
        <v>Senior-High</v>
      </c>
    </row>
    <row r="397" spans="2:15" x14ac:dyDescent="0.25">
      <c r="B397" t="s">
        <v>2076</v>
      </c>
      <c r="C397" t="s">
        <v>2077</v>
      </c>
      <c r="D397">
        <v>51</v>
      </c>
      <c r="E397" t="s">
        <v>134</v>
      </c>
      <c r="F397" t="s">
        <v>2078</v>
      </c>
      <c r="G397" t="s">
        <v>141</v>
      </c>
      <c r="H397" t="s">
        <v>2079</v>
      </c>
      <c r="I397" t="s">
        <v>2080</v>
      </c>
      <c r="J397" s="20">
        <v>42397</v>
      </c>
      <c r="K397" t="s">
        <v>1115</v>
      </c>
      <c r="L397" s="22">
        <f>SUMIFS(Account_Appended[Balance],Account_Appended[Customer_ID],Customer_Info_Appended[[#This Row],[Customer_ID]])</f>
        <v>1053692</v>
      </c>
      <c r="M397" t="str">
        <f>VLOOKUP(Customer_Info_Appended[[#This Row],[Balance Total]],balance_t[],3,1)</f>
        <v>Low</v>
      </c>
      <c r="N397" t="str">
        <f>VLOOKUP(Customer_Info_Appended[[#This Row],[Age]],age_t[],3,1)</f>
        <v>Senior</v>
      </c>
      <c r="O397" t="str">
        <f>Customer_Info_Appended[[#This Row],[Age Group]]&amp;"-"&amp;Customer_Info_Appended[[#This Row],[Balace Group]]</f>
        <v>Senior-Low</v>
      </c>
    </row>
    <row r="398" spans="2:15" x14ac:dyDescent="0.25">
      <c r="B398" t="s">
        <v>2081</v>
      </c>
      <c r="C398" t="s">
        <v>2082</v>
      </c>
      <c r="D398">
        <v>26</v>
      </c>
      <c r="E398" t="s">
        <v>110</v>
      </c>
      <c r="F398" t="s">
        <v>2083</v>
      </c>
      <c r="G398" t="s">
        <v>118</v>
      </c>
      <c r="H398" t="s">
        <v>2084</v>
      </c>
      <c r="I398" t="s">
        <v>2085</v>
      </c>
      <c r="J398" s="20">
        <v>42398</v>
      </c>
      <c r="K398" t="s">
        <v>1115</v>
      </c>
      <c r="L398" s="22">
        <f>SUMIFS(Account_Appended[Balance],Account_Appended[Customer_ID],Customer_Info_Appended[[#This Row],[Customer_ID]])</f>
        <v>17094986</v>
      </c>
      <c r="M398" t="str">
        <f>VLOOKUP(Customer_Info_Appended[[#This Row],[Balance Total]],balance_t[],3,1)</f>
        <v>High</v>
      </c>
      <c r="N398" t="str">
        <f>VLOOKUP(Customer_Info_Appended[[#This Row],[Age]],age_t[],3,1)</f>
        <v>Young</v>
      </c>
      <c r="O398" t="str">
        <f>Customer_Info_Appended[[#This Row],[Age Group]]&amp;"-"&amp;Customer_Info_Appended[[#This Row],[Balace Group]]</f>
        <v>Young-High</v>
      </c>
    </row>
    <row r="399" spans="2:15" x14ac:dyDescent="0.25">
      <c r="B399" t="s">
        <v>2086</v>
      </c>
      <c r="C399" t="s">
        <v>2087</v>
      </c>
      <c r="D399">
        <v>39</v>
      </c>
      <c r="E399" t="s">
        <v>134</v>
      </c>
      <c r="F399" t="s">
        <v>2088</v>
      </c>
      <c r="G399" t="s">
        <v>207</v>
      </c>
      <c r="H399" t="s">
        <v>2089</v>
      </c>
      <c r="I399" t="s">
        <v>2090</v>
      </c>
      <c r="J399" s="20">
        <v>42399</v>
      </c>
      <c r="K399" t="s">
        <v>1115</v>
      </c>
      <c r="L399" s="22">
        <f>SUMIFS(Account_Appended[Balance],Account_Appended[Customer_ID],Customer_Info_Appended[[#This Row],[Customer_ID]])</f>
        <v>21714133</v>
      </c>
      <c r="M399" t="str">
        <f>VLOOKUP(Customer_Info_Appended[[#This Row],[Balance Total]],balance_t[],3,1)</f>
        <v>High</v>
      </c>
      <c r="N399" t="str">
        <f>VLOOKUP(Customer_Info_Appended[[#This Row],[Age]],age_t[],3,1)</f>
        <v>Middle</v>
      </c>
      <c r="O399" t="str">
        <f>Customer_Info_Appended[[#This Row],[Age Group]]&amp;"-"&amp;Customer_Info_Appended[[#This Row],[Balace Group]]</f>
        <v>Middle-High</v>
      </c>
    </row>
    <row r="400" spans="2:15" x14ac:dyDescent="0.25">
      <c r="B400" t="s">
        <v>2091</v>
      </c>
      <c r="C400" t="s">
        <v>2092</v>
      </c>
      <c r="D400">
        <v>30</v>
      </c>
      <c r="E400" t="s">
        <v>110</v>
      </c>
      <c r="F400" t="s">
        <v>2093</v>
      </c>
      <c r="G400" t="s">
        <v>124</v>
      </c>
      <c r="H400" t="s">
        <v>2094</v>
      </c>
      <c r="I400" t="s">
        <v>2095</v>
      </c>
      <c r="J400" s="20">
        <v>42400</v>
      </c>
      <c r="K400" t="s">
        <v>1115</v>
      </c>
      <c r="L400" s="22">
        <f>SUMIFS(Account_Appended[Balance],Account_Appended[Customer_ID],Customer_Info_Appended[[#This Row],[Customer_ID]])</f>
        <v>90550258</v>
      </c>
      <c r="M400" t="str">
        <f>VLOOKUP(Customer_Info_Appended[[#This Row],[Balance Total]],balance_t[],3,1)</f>
        <v>High</v>
      </c>
      <c r="N400" t="str">
        <f>VLOOKUP(Customer_Info_Appended[[#This Row],[Age]],age_t[],3,1)</f>
        <v>Young</v>
      </c>
      <c r="O400" t="str">
        <f>Customer_Info_Appended[[#This Row],[Age Group]]&amp;"-"&amp;Customer_Info_Appended[[#This Row],[Balace Group]]</f>
        <v>Young-High</v>
      </c>
    </row>
    <row r="401" spans="2:15" x14ac:dyDescent="0.25">
      <c r="B401" t="s">
        <v>2096</v>
      </c>
      <c r="C401" t="s">
        <v>2097</v>
      </c>
      <c r="D401">
        <v>42</v>
      </c>
      <c r="E401" t="s">
        <v>110</v>
      </c>
      <c r="F401" t="s">
        <v>2098</v>
      </c>
      <c r="G401" t="s">
        <v>207</v>
      </c>
      <c r="H401" t="s">
        <v>2099</v>
      </c>
      <c r="I401" t="s">
        <v>2100</v>
      </c>
      <c r="J401" s="20">
        <v>42401</v>
      </c>
      <c r="K401" t="s">
        <v>1115</v>
      </c>
      <c r="L401" s="22">
        <f>SUMIFS(Account_Appended[Balance],Account_Appended[Customer_ID],Customer_Info_Appended[[#This Row],[Customer_ID]])</f>
        <v>43427580</v>
      </c>
      <c r="M401" t="str">
        <f>VLOOKUP(Customer_Info_Appended[[#This Row],[Balance Total]],balance_t[],3,1)</f>
        <v>High</v>
      </c>
      <c r="N401" t="str">
        <f>VLOOKUP(Customer_Info_Appended[[#This Row],[Age]],age_t[],3,1)</f>
        <v>Middle</v>
      </c>
      <c r="O401" t="str">
        <f>Customer_Info_Appended[[#This Row],[Age Group]]&amp;"-"&amp;Customer_Info_Appended[[#This Row],[Balace Group]]</f>
        <v>Middle-High</v>
      </c>
    </row>
    <row r="402" spans="2:15" x14ac:dyDescent="0.25">
      <c r="B402" t="s">
        <v>2101</v>
      </c>
      <c r="C402" t="s">
        <v>2102</v>
      </c>
      <c r="D402">
        <v>65</v>
      </c>
      <c r="E402" t="s">
        <v>134</v>
      </c>
      <c r="F402" t="s">
        <v>2103</v>
      </c>
      <c r="G402" t="s">
        <v>141</v>
      </c>
      <c r="H402" t="s">
        <v>2104</v>
      </c>
      <c r="I402" t="s">
        <v>2105</v>
      </c>
      <c r="J402" s="20">
        <v>42402</v>
      </c>
      <c r="K402" t="s">
        <v>1115</v>
      </c>
      <c r="L402" s="22">
        <f>SUMIFS(Account_Appended[Balance],Account_Appended[Customer_ID],Customer_Info_Appended[[#This Row],[Customer_ID]])</f>
        <v>80638592</v>
      </c>
      <c r="M402" t="str">
        <f>VLOOKUP(Customer_Info_Appended[[#This Row],[Balance Total]],balance_t[],3,1)</f>
        <v>High</v>
      </c>
      <c r="N402" t="str">
        <f>VLOOKUP(Customer_Info_Appended[[#This Row],[Age]],age_t[],3,1)</f>
        <v>Senior</v>
      </c>
      <c r="O402" t="str">
        <f>Customer_Info_Appended[[#This Row],[Age Group]]&amp;"-"&amp;Customer_Info_Appended[[#This Row],[Balace Group]]</f>
        <v>Senior-High</v>
      </c>
    </row>
    <row r="403" spans="2:15" x14ac:dyDescent="0.25">
      <c r="B403" t="s">
        <v>2106</v>
      </c>
      <c r="C403" t="s">
        <v>2107</v>
      </c>
      <c r="D403">
        <v>35</v>
      </c>
      <c r="E403" t="s">
        <v>134</v>
      </c>
      <c r="F403" t="s">
        <v>2108</v>
      </c>
      <c r="G403" t="s">
        <v>124</v>
      </c>
      <c r="H403" t="s">
        <v>2109</v>
      </c>
      <c r="I403" t="s">
        <v>2110</v>
      </c>
      <c r="J403" s="20">
        <v>42403</v>
      </c>
      <c r="K403" t="s">
        <v>1115</v>
      </c>
      <c r="L403" s="22">
        <f>SUMIFS(Account_Appended[Balance],Account_Appended[Customer_ID],Customer_Info_Appended[[#This Row],[Customer_ID]])</f>
        <v>74110327</v>
      </c>
      <c r="M403" t="str">
        <f>VLOOKUP(Customer_Info_Appended[[#This Row],[Balance Total]],balance_t[],3,1)</f>
        <v>High</v>
      </c>
      <c r="N403" t="str">
        <f>VLOOKUP(Customer_Info_Appended[[#This Row],[Age]],age_t[],3,1)</f>
        <v>Middle</v>
      </c>
      <c r="O403" t="str">
        <f>Customer_Info_Appended[[#This Row],[Age Group]]&amp;"-"&amp;Customer_Info_Appended[[#This Row],[Balace Group]]</f>
        <v>Middle-High</v>
      </c>
    </row>
    <row r="404" spans="2:15" x14ac:dyDescent="0.25">
      <c r="B404" t="s">
        <v>2111</v>
      </c>
      <c r="C404" t="s">
        <v>2112</v>
      </c>
      <c r="D404">
        <v>68</v>
      </c>
      <c r="E404" t="s">
        <v>134</v>
      </c>
      <c r="F404" t="s">
        <v>2113</v>
      </c>
      <c r="G404" t="s">
        <v>207</v>
      </c>
      <c r="H404" t="s">
        <v>2114</v>
      </c>
      <c r="I404" t="s">
        <v>2115</v>
      </c>
      <c r="J404" s="20">
        <v>42404</v>
      </c>
      <c r="K404" t="s">
        <v>1115</v>
      </c>
      <c r="L404" s="22">
        <f>SUMIFS(Account_Appended[Balance],Account_Appended[Customer_ID],Customer_Info_Appended[[#This Row],[Customer_ID]])</f>
        <v>86116023</v>
      </c>
      <c r="M404" t="str">
        <f>VLOOKUP(Customer_Info_Appended[[#This Row],[Balance Total]],balance_t[],3,1)</f>
        <v>High</v>
      </c>
      <c r="N404" t="str">
        <f>VLOOKUP(Customer_Info_Appended[[#This Row],[Age]],age_t[],3,1)</f>
        <v>Senior</v>
      </c>
      <c r="O404" t="str">
        <f>Customer_Info_Appended[[#This Row],[Age Group]]&amp;"-"&amp;Customer_Info_Appended[[#This Row],[Balace Group]]</f>
        <v>Senior-High</v>
      </c>
    </row>
    <row r="405" spans="2:15" x14ac:dyDescent="0.25">
      <c r="B405" t="s">
        <v>2117</v>
      </c>
      <c r="C405" t="s">
        <v>2118</v>
      </c>
      <c r="D405">
        <v>29</v>
      </c>
      <c r="E405" t="s">
        <v>110</v>
      </c>
      <c r="F405" t="s">
        <v>2119</v>
      </c>
      <c r="G405" t="s">
        <v>112</v>
      </c>
      <c r="H405" t="s">
        <v>2120</v>
      </c>
      <c r="I405" t="s">
        <v>2121</v>
      </c>
      <c r="J405" s="20">
        <v>42405</v>
      </c>
      <c r="K405" t="s">
        <v>2116</v>
      </c>
      <c r="L405" s="22">
        <f>SUMIFS(Account_Appended[Balance],Account_Appended[Customer_ID],Customer_Info_Appended[[#This Row],[Customer_ID]])</f>
        <v>45803721</v>
      </c>
      <c r="M405" t="str">
        <f>VLOOKUP(Customer_Info_Appended[[#This Row],[Balance Total]],balance_t[],3,1)</f>
        <v>High</v>
      </c>
      <c r="N405" t="str">
        <f>VLOOKUP(Customer_Info_Appended[[#This Row],[Age]],age_t[],3,1)</f>
        <v>Young</v>
      </c>
      <c r="O405" t="str">
        <f>Customer_Info_Appended[[#This Row],[Age Group]]&amp;"-"&amp;Customer_Info_Appended[[#This Row],[Balace Group]]</f>
        <v>Young-High</v>
      </c>
    </row>
    <row r="406" spans="2:15" x14ac:dyDescent="0.25">
      <c r="B406" t="s">
        <v>2122</v>
      </c>
      <c r="C406" t="s">
        <v>2123</v>
      </c>
      <c r="D406">
        <v>57</v>
      </c>
      <c r="E406" t="s">
        <v>134</v>
      </c>
      <c r="F406" t="s">
        <v>2124</v>
      </c>
      <c r="G406" t="s">
        <v>118</v>
      </c>
      <c r="H406" t="s">
        <v>2125</v>
      </c>
      <c r="I406" t="s">
        <v>2126</v>
      </c>
      <c r="J406" s="20">
        <v>42406</v>
      </c>
      <c r="K406" t="s">
        <v>2116</v>
      </c>
      <c r="L406" s="22">
        <f>SUMIFS(Account_Appended[Balance],Account_Appended[Customer_ID],Customer_Info_Appended[[#This Row],[Customer_ID]])</f>
        <v>25162653</v>
      </c>
      <c r="M406" t="str">
        <f>VLOOKUP(Customer_Info_Appended[[#This Row],[Balance Total]],balance_t[],3,1)</f>
        <v>High</v>
      </c>
      <c r="N406" t="str">
        <f>VLOOKUP(Customer_Info_Appended[[#This Row],[Age]],age_t[],3,1)</f>
        <v>Senior</v>
      </c>
      <c r="O406" t="str">
        <f>Customer_Info_Appended[[#This Row],[Age Group]]&amp;"-"&amp;Customer_Info_Appended[[#This Row],[Balace Group]]</f>
        <v>Senior-High</v>
      </c>
    </row>
    <row r="407" spans="2:15" x14ac:dyDescent="0.25">
      <c r="B407" t="s">
        <v>2127</v>
      </c>
      <c r="C407" t="s">
        <v>2128</v>
      </c>
      <c r="D407">
        <v>34</v>
      </c>
      <c r="E407" t="s">
        <v>110</v>
      </c>
      <c r="F407" t="s">
        <v>2129</v>
      </c>
      <c r="G407" t="s">
        <v>207</v>
      </c>
      <c r="H407" t="s">
        <v>2130</v>
      </c>
      <c r="I407" t="s">
        <v>2131</v>
      </c>
      <c r="J407" s="20">
        <v>42407</v>
      </c>
      <c r="K407" t="s">
        <v>2116</v>
      </c>
      <c r="L407" s="22">
        <f>SUMIFS(Account_Appended[Balance],Account_Appended[Customer_ID],Customer_Info_Appended[[#This Row],[Customer_ID]])</f>
        <v>86315548</v>
      </c>
      <c r="M407" t="str">
        <f>VLOOKUP(Customer_Info_Appended[[#This Row],[Balance Total]],balance_t[],3,1)</f>
        <v>High</v>
      </c>
      <c r="N407" t="str">
        <f>VLOOKUP(Customer_Info_Appended[[#This Row],[Age]],age_t[],3,1)</f>
        <v>Middle</v>
      </c>
      <c r="O407" t="str">
        <f>Customer_Info_Appended[[#This Row],[Age Group]]&amp;"-"&amp;Customer_Info_Appended[[#This Row],[Balace Group]]</f>
        <v>Middle-High</v>
      </c>
    </row>
    <row r="408" spans="2:15" x14ac:dyDescent="0.25">
      <c r="B408" t="s">
        <v>2132</v>
      </c>
      <c r="C408" t="s">
        <v>2133</v>
      </c>
      <c r="D408">
        <v>32</v>
      </c>
      <c r="E408" t="s">
        <v>110</v>
      </c>
      <c r="F408" t="s">
        <v>2134</v>
      </c>
      <c r="G408" t="s">
        <v>207</v>
      </c>
      <c r="H408" t="s">
        <v>2135</v>
      </c>
      <c r="I408" t="s">
        <v>2136</v>
      </c>
      <c r="J408" s="20">
        <v>42408</v>
      </c>
      <c r="K408" t="s">
        <v>2116</v>
      </c>
      <c r="L408" s="22">
        <f>SUMIFS(Account_Appended[Balance],Account_Appended[Customer_ID],Customer_Info_Appended[[#This Row],[Customer_ID]])</f>
        <v>62236190</v>
      </c>
      <c r="M408" t="str">
        <f>VLOOKUP(Customer_Info_Appended[[#This Row],[Balance Total]],balance_t[],3,1)</f>
        <v>High</v>
      </c>
      <c r="N408" t="str">
        <f>VLOOKUP(Customer_Info_Appended[[#This Row],[Age]],age_t[],3,1)</f>
        <v>Middle</v>
      </c>
      <c r="O408" t="str">
        <f>Customer_Info_Appended[[#This Row],[Age Group]]&amp;"-"&amp;Customer_Info_Appended[[#This Row],[Balace Group]]</f>
        <v>Middle-High</v>
      </c>
    </row>
    <row r="409" spans="2:15" x14ac:dyDescent="0.25">
      <c r="B409" t="s">
        <v>2137</v>
      </c>
      <c r="C409" t="s">
        <v>2138</v>
      </c>
      <c r="D409">
        <v>59</v>
      </c>
      <c r="E409" t="s">
        <v>134</v>
      </c>
      <c r="F409" t="s">
        <v>2139</v>
      </c>
      <c r="G409" t="s">
        <v>112</v>
      </c>
      <c r="H409" t="s">
        <v>2140</v>
      </c>
      <c r="I409" t="s">
        <v>2141</v>
      </c>
      <c r="J409" s="20">
        <v>42409</v>
      </c>
      <c r="K409" t="s">
        <v>2116</v>
      </c>
      <c r="L409" s="22">
        <f>SUMIFS(Account_Appended[Balance],Account_Appended[Customer_ID],Customer_Info_Appended[[#This Row],[Customer_ID]])</f>
        <v>29086635</v>
      </c>
      <c r="M409" t="str">
        <f>VLOOKUP(Customer_Info_Appended[[#This Row],[Balance Total]],balance_t[],3,1)</f>
        <v>High</v>
      </c>
      <c r="N409" t="str">
        <f>VLOOKUP(Customer_Info_Appended[[#This Row],[Age]],age_t[],3,1)</f>
        <v>Senior</v>
      </c>
      <c r="O409" t="str">
        <f>Customer_Info_Appended[[#This Row],[Age Group]]&amp;"-"&amp;Customer_Info_Appended[[#This Row],[Balace Group]]</f>
        <v>Senior-High</v>
      </c>
    </row>
    <row r="410" spans="2:15" x14ac:dyDescent="0.25">
      <c r="B410" t="s">
        <v>2142</v>
      </c>
      <c r="C410" t="s">
        <v>2143</v>
      </c>
      <c r="D410">
        <v>32</v>
      </c>
      <c r="E410" t="s">
        <v>110</v>
      </c>
      <c r="F410" t="s">
        <v>2144</v>
      </c>
      <c r="G410" t="s">
        <v>141</v>
      </c>
      <c r="H410" t="s">
        <v>2145</v>
      </c>
      <c r="I410" t="s">
        <v>2146</v>
      </c>
      <c r="J410" s="20">
        <v>42410</v>
      </c>
      <c r="K410" t="s">
        <v>2116</v>
      </c>
      <c r="L410" s="22">
        <f>SUMIFS(Account_Appended[Balance],Account_Appended[Customer_ID],Customer_Info_Appended[[#This Row],[Customer_ID]])</f>
        <v>52733336</v>
      </c>
      <c r="M410" t="str">
        <f>VLOOKUP(Customer_Info_Appended[[#This Row],[Balance Total]],balance_t[],3,1)</f>
        <v>High</v>
      </c>
      <c r="N410" t="str">
        <f>VLOOKUP(Customer_Info_Appended[[#This Row],[Age]],age_t[],3,1)</f>
        <v>Middle</v>
      </c>
      <c r="O410" t="str">
        <f>Customer_Info_Appended[[#This Row],[Age Group]]&amp;"-"&amp;Customer_Info_Appended[[#This Row],[Balace Group]]</f>
        <v>Middle-High</v>
      </c>
    </row>
    <row r="411" spans="2:15" x14ac:dyDescent="0.25">
      <c r="B411" t="s">
        <v>2147</v>
      </c>
      <c r="C411" t="s">
        <v>2148</v>
      </c>
      <c r="D411">
        <v>32</v>
      </c>
      <c r="E411" t="s">
        <v>134</v>
      </c>
      <c r="F411" t="s">
        <v>2149</v>
      </c>
      <c r="G411" t="s">
        <v>118</v>
      </c>
      <c r="H411" t="s">
        <v>2150</v>
      </c>
      <c r="I411" t="s">
        <v>2151</v>
      </c>
      <c r="J411" s="20">
        <v>42411</v>
      </c>
      <c r="K411" t="s">
        <v>2116</v>
      </c>
      <c r="L411" s="22">
        <f>SUMIFS(Account_Appended[Balance],Account_Appended[Customer_ID],Customer_Info_Appended[[#This Row],[Customer_ID]])</f>
        <v>40576928</v>
      </c>
      <c r="M411" t="str">
        <f>VLOOKUP(Customer_Info_Appended[[#This Row],[Balance Total]],balance_t[],3,1)</f>
        <v>High</v>
      </c>
      <c r="N411" t="str">
        <f>VLOOKUP(Customer_Info_Appended[[#This Row],[Age]],age_t[],3,1)</f>
        <v>Middle</v>
      </c>
      <c r="O411" t="str">
        <f>Customer_Info_Appended[[#This Row],[Age Group]]&amp;"-"&amp;Customer_Info_Appended[[#This Row],[Balace Group]]</f>
        <v>Middle-High</v>
      </c>
    </row>
    <row r="412" spans="2:15" x14ac:dyDescent="0.25">
      <c r="B412" t="s">
        <v>2152</v>
      </c>
      <c r="C412" t="s">
        <v>2153</v>
      </c>
      <c r="D412">
        <v>56</v>
      </c>
      <c r="E412" t="s">
        <v>134</v>
      </c>
      <c r="F412" t="s">
        <v>2154</v>
      </c>
      <c r="G412" t="s">
        <v>207</v>
      </c>
      <c r="H412" t="s">
        <v>2155</v>
      </c>
      <c r="I412" t="s">
        <v>2156</v>
      </c>
      <c r="J412" s="20">
        <v>42412</v>
      </c>
      <c r="K412" t="s">
        <v>2116</v>
      </c>
      <c r="L412" s="22">
        <f>SUMIFS(Account_Appended[Balance],Account_Appended[Customer_ID],Customer_Info_Appended[[#This Row],[Customer_ID]])</f>
        <v>27690148</v>
      </c>
      <c r="M412" t="str">
        <f>VLOOKUP(Customer_Info_Appended[[#This Row],[Balance Total]],balance_t[],3,1)</f>
        <v>High</v>
      </c>
      <c r="N412" t="str">
        <f>VLOOKUP(Customer_Info_Appended[[#This Row],[Age]],age_t[],3,1)</f>
        <v>Senior</v>
      </c>
      <c r="O412" t="str">
        <f>Customer_Info_Appended[[#This Row],[Age Group]]&amp;"-"&amp;Customer_Info_Appended[[#This Row],[Balace Group]]</f>
        <v>Senior-High</v>
      </c>
    </row>
    <row r="413" spans="2:15" x14ac:dyDescent="0.25">
      <c r="B413" t="s">
        <v>2157</v>
      </c>
      <c r="C413" t="s">
        <v>2158</v>
      </c>
      <c r="D413">
        <v>30</v>
      </c>
      <c r="E413" t="s">
        <v>134</v>
      </c>
      <c r="F413" t="s">
        <v>2159</v>
      </c>
      <c r="G413" t="s">
        <v>124</v>
      </c>
      <c r="H413" t="s">
        <v>2160</v>
      </c>
      <c r="I413" t="s">
        <v>2161</v>
      </c>
      <c r="J413" s="20">
        <v>42413</v>
      </c>
      <c r="K413" t="s">
        <v>2116</v>
      </c>
      <c r="L413" s="22">
        <f>SUMIFS(Account_Appended[Balance],Account_Appended[Customer_ID],Customer_Info_Appended[[#This Row],[Customer_ID]])</f>
        <v>127469851</v>
      </c>
      <c r="M413" t="str">
        <f>VLOOKUP(Customer_Info_Appended[[#This Row],[Balance Total]],balance_t[],3,1)</f>
        <v>High</v>
      </c>
      <c r="N413" t="str">
        <f>VLOOKUP(Customer_Info_Appended[[#This Row],[Age]],age_t[],3,1)</f>
        <v>Young</v>
      </c>
      <c r="O413" t="str">
        <f>Customer_Info_Appended[[#This Row],[Age Group]]&amp;"-"&amp;Customer_Info_Appended[[#This Row],[Balace Group]]</f>
        <v>Young-High</v>
      </c>
    </row>
    <row r="414" spans="2:15" x14ac:dyDescent="0.25">
      <c r="B414" t="s">
        <v>2162</v>
      </c>
      <c r="C414" t="s">
        <v>2163</v>
      </c>
      <c r="D414">
        <v>34</v>
      </c>
      <c r="E414" t="s">
        <v>134</v>
      </c>
      <c r="F414" t="s">
        <v>2164</v>
      </c>
      <c r="G414" t="s">
        <v>207</v>
      </c>
      <c r="H414" t="s">
        <v>2165</v>
      </c>
      <c r="I414" t="s">
        <v>2166</v>
      </c>
      <c r="J414" s="20">
        <v>42414</v>
      </c>
      <c r="K414" t="s">
        <v>2116</v>
      </c>
      <c r="L414" s="22">
        <f>SUMIFS(Account_Appended[Balance],Account_Appended[Customer_ID],Customer_Info_Appended[[#This Row],[Customer_ID]])</f>
        <v>33066345</v>
      </c>
      <c r="M414" t="str">
        <f>VLOOKUP(Customer_Info_Appended[[#This Row],[Balance Total]],balance_t[],3,1)</f>
        <v>High</v>
      </c>
      <c r="N414" t="str">
        <f>VLOOKUP(Customer_Info_Appended[[#This Row],[Age]],age_t[],3,1)</f>
        <v>Middle</v>
      </c>
      <c r="O414" t="str">
        <f>Customer_Info_Appended[[#This Row],[Age Group]]&amp;"-"&amp;Customer_Info_Appended[[#This Row],[Balace Group]]</f>
        <v>Middle-High</v>
      </c>
    </row>
    <row r="415" spans="2:15" x14ac:dyDescent="0.25">
      <c r="B415" t="s">
        <v>2167</v>
      </c>
      <c r="C415" t="s">
        <v>2168</v>
      </c>
      <c r="D415">
        <v>49</v>
      </c>
      <c r="E415" t="s">
        <v>134</v>
      </c>
      <c r="F415" t="s">
        <v>2169</v>
      </c>
      <c r="G415" t="s">
        <v>118</v>
      </c>
      <c r="H415" t="s">
        <v>2170</v>
      </c>
      <c r="I415" t="s">
        <v>2171</v>
      </c>
      <c r="J415" s="20">
        <v>42415</v>
      </c>
      <c r="K415" t="s">
        <v>2116</v>
      </c>
      <c r="L415" s="22">
        <f>SUMIFS(Account_Appended[Balance],Account_Appended[Customer_ID],Customer_Info_Appended[[#This Row],[Customer_ID]])</f>
        <v>5653535</v>
      </c>
      <c r="M415" t="str">
        <f>VLOOKUP(Customer_Info_Appended[[#This Row],[Balance Total]],balance_t[],3,1)</f>
        <v>Medium</v>
      </c>
      <c r="N415" t="str">
        <f>VLOOKUP(Customer_Info_Appended[[#This Row],[Age]],age_t[],3,1)</f>
        <v>Middle</v>
      </c>
      <c r="O415" t="str">
        <f>Customer_Info_Appended[[#This Row],[Age Group]]&amp;"-"&amp;Customer_Info_Appended[[#This Row],[Balace Group]]</f>
        <v>Middle-Medium</v>
      </c>
    </row>
    <row r="416" spans="2:15" x14ac:dyDescent="0.25">
      <c r="B416" t="s">
        <v>2172</v>
      </c>
      <c r="C416" t="s">
        <v>2173</v>
      </c>
      <c r="D416">
        <v>26</v>
      </c>
      <c r="E416" t="s">
        <v>134</v>
      </c>
      <c r="F416" t="s">
        <v>2174</v>
      </c>
      <c r="G416" t="s">
        <v>207</v>
      </c>
      <c r="H416" t="s">
        <v>2175</v>
      </c>
      <c r="I416" t="s">
        <v>2176</v>
      </c>
      <c r="J416" s="20">
        <v>42416</v>
      </c>
      <c r="K416" t="s">
        <v>2116</v>
      </c>
      <c r="L416" s="22">
        <f>SUMIFS(Account_Appended[Balance],Account_Appended[Customer_ID],Customer_Info_Appended[[#This Row],[Customer_ID]])</f>
        <v>41989819</v>
      </c>
      <c r="M416" t="str">
        <f>VLOOKUP(Customer_Info_Appended[[#This Row],[Balance Total]],balance_t[],3,1)</f>
        <v>High</v>
      </c>
      <c r="N416" t="str">
        <f>VLOOKUP(Customer_Info_Appended[[#This Row],[Age]],age_t[],3,1)</f>
        <v>Young</v>
      </c>
      <c r="O416" t="str">
        <f>Customer_Info_Appended[[#This Row],[Age Group]]&amp;"-"&amp;Customer_Info_Appended[[#This Row],[Balace Group]]</f>
        <v>Young-High</v>
      </c>
    </row>
    <row r="417" spans="2:15" x14ac:dyDescent="0.25">
      <c r="B417" t="s">
        <v>2177</v>
      </c>
      <c r="C417" t="s">
        <v>2178</v>
      </c>
      <c r="D417">
        <v>57</v>
      </c>
      <c r="E417" t="s">
        <v>134</v>
      </c>
      <c r="F417" t="s">
        <v>2179</v>
      </c>
      <c r="G417" t="s">
        <v>112</v>
      </c>
      <c r="H417" t="s">
        <v>2180</v>
      </c>
      <c r="I417" t="s">
        <v>2181</v>
      </c>
      <c r="J417" s="20">
        <v>42417</v>
      </c>
      <c r="K417" t="s">
        <v>2116</v>
      </c>
      <c r="L417" s="22">
        <f>SUMIFS(Account_Appended[Balance],Account_Appended[Customer_ID],Customer_Info_Appended[[#This Row],[Customer_ID]])</f>
        <v>55056111</v>
      </c>
      <c r="M417" t="str">
        <f>VLOOKUP(Customer_Info_Appended[[#This Row],[Balance Total]],balance_t[],3,1)</f>
        <v>High</v>
      </c>
      <c r="N417" t="str">
        <f>VLOOKUP(Customer_Info_Appended[[#This Row],[Age]],age_t[],3,1)</f>
        <v>Senior</v>
      </c>
      <c r="O417" t="str">
        <f>Customer_Info_Appended[[#This Row],[Age Group]]&amp;"-"&amp;Customer_Info_Appended[[#This Row],[Balace Group]]</f>
        <v>Senior-High</v>
      </c>
    </row>
    <row r="418" spans="2:15" x14ac:dyDescent="0.25">
      <c r="B418" t="s">
        <v>2182</v>
      </c>
      <c r="C418" t="s">
        <v>2183</v>
      </c>
      <c r="D418">
        <v>37</v>
      </c>
      <c r="E418" t="s">
        <v>110</v>
      </c>
      <c r="F418" t="s">
        <v>2184</v>
      </c>
      <c r="G418" t="s">
        <v>207</v>
      </c>
      <c r="H418" t="s">
        <v>2185</v>
      </c>
      <c r="I418" t="s">
        <v>2186</v>
      </c>
      <c r="J418" s="20">
        <v>42418</v>
      </c>
      <c r="K418" t="s">
        <v>2116</v>
      </c>
      <c r="L418" s="22">
        <f>SUMIFS(Account_Appended[Balance],Account_Appended[Customer_ID],Customer_Info_Appended[[#This Row],[Customer_ID]])</f>
        <v>31664361</v>
      </c>
      <c r="M418" t="str">
        <f>VLOOKUP(Customer_Info_Appended[[#This Row],[Balance Total]],balance_t[],3,1)</f>
        <v>High</v>
      </c>
      <c r="N418" t="str">
        <f>VLOOKUP(Customer_Info_Appended[[#This Row],[Age]],age_t[],3,1)</f>
        <v>Middle</v>
      </c>
      <c r="O418" t="str">
        <f>Customer_Info_Appended[[#This Row],[Age Group]]&amp;"-"&amp;Customer_Info_Appended[[#This Row],[Balace Group]]</f>
        <v>Middle-High</v>
      </c>
    </row>
    <row r="419" spans="2:15" x14ac:dyDescent="0.25">
      <c r="B419" t="s">
        <v>2187</v>
      </c>
      <c r="C419" t="s">
        <v>2188</v>
      </c>
      <c r="D419">
        <v>43</v>
      </c>
      <c r="E419" t="s">
        <v>134</v>
      </c>
      <c r="F419" t="s">
        <v>2189</v>
      </c>
      <c r="G419" t="s">
        <v>207</v>
      </c>
      <c r="H419" t="s">
        <v>2190</v>
      </c>
      <c r="I419" t="s">
        <v>2191</v>
      </c>
      <c r="J419" s="20">
        <v>42419</v>
      </c>
      <c r="K419" t="s">
        <v>2116</v>
      </c>
      <c r="L419" s="22">
        <f>SUMIFS(Account_Appended[Balance],Account_Appended[Customer_ID],Customer_Info_Appended[[#This Row],[Customer_ID]])</f>
        <v>37621711</v>
      </c>
      <c r="M419" t="str">
        <f>VLOOKUP(Customer_Info_Appended[[#This Row],[Balance Total]],balance_t[],3,1)</f>
        <v>High</v>
      </c>
      <c r="N419" t="str">
        <f>VLOOKUP(Customer_Info_Appended[[#This Row],[Age]],age_t[],3,1)</f>
        <v>Middle</v>
      </c>
      <c r="O419" t="str">
        <f>Customer_Info_Appended[[#This Row],[Age Group]]&amp;"-"&amp;Customer_Info_Appended[[#This Row],[Balace Group]]</f>
        <v>Middle-High</v>
      </c>
    </row>
    <row r="420" spans="2:15" x14ac:dyDescent="0.25">
      <c r="B420" t="s">
        <v>2192</v>
      </c>
      <c r="C420" t="s">
        <v>2193</v>
      </c>
      <c r="D420">
        <v>44</v>
      </c>
      <c r="E420" t="s">
        <v>110</v>
      </c>
      <c r="F420" t="s">
        <v>2194</v>
      </c>
      <c r="G420" t="s">
        <v>124</v>
      </c>
      <c r="H420" t="s">
        <v>2195</v>
      </c>
      <c r="I420" t="s">
        <v>2196</v>
      </c>
      <c r="J420" s="20">
        <v>42420</v>
      </c>
      <c r="K420" t="s">
        <v>2116</v>
      </c>
      <c r="L420" s="22">
        <f>SUMIFS(Account_Appended[Balance],Account_Appended[Customer_ID],Customer_Info_Appended[[#This Row],[Customer_ID]])</f>
        <v>48891739</v>
      </c>
      <c r="M420" t="str">
        <f>VLOOKUP(Customer_Info_Appended[[#This Row],[Balance Total]],balance_t[],3,1)</f>
        <v>High</v>
      </c>
      <c r="N420" t="str">
        <f>VLOOKUP(Customer_Info_Appended[[#This Row],[Age]],age_t[],3,1)</f>
        <v>Middle</v>
      </c>
      <c r="O420" t="str">
        <f>Customer_Info_Appended[[#This Row],[Age Group]]&amp;"-"&amp;Customer_Info_Appended[[#This Row],[Balace Group]]</f>
        <v>Middle-High</v>
      </c>
    </row>
    <row r="421" spans="2:15" x14ac:dyDescent="0.25">
      <c r="B421" t="s">
        <v>2197</v>
      </c>
      <c r="C421" t="s">
        <v>2198</v>
      </c>
      <c r="D421">
        <v>38</v>
      </c>
      <c r="E421" t="s">
        <v>110</v>
      </c>
      <c r="F421" t="s">
        <v>2199</v>
      </c>
      <c r="G421" t="s">
        <v>112</v>
      </c>
      <c r="H421" t="s">
        <v>2200</v>
      </c>
      <c r="I421" t="s">
        <v>2201</v>
      </c>
      <c r="J421" s="20">
        <v>42421</v>
      </c>
      <c r="K421" t="s">
        <v>2116</v>
      </c>
      <c r="L421" s="22">
        <f>SUMIFS(Account_Appended[Balance],Account_Appended[Customer_ID],Customer_Info_Appended[[#This Row],[Customer_ID]])</f>
        <v>88007627</v>
      </c>
      <c r="M421" t="str">
        <f>VLOOKUP(Customer_Info_Appended[[#This Row],[Balance Total]],balance_t[],3,1)</f>
        <v>High</v>
      </c>
      <c r="N421" t="str">
        <f>VLOOKUP(Customer_Info_Appended[[#This Row],[Age]],age_t[],3,1)</f>
        <v>Middle</v>
      </c>
      <c r="O421" t="str">
        <f>Customer_Info_Appended[[#This Row],[Age Group]]&amp;"-"&amp;Customer_Info_Appended[[#This Row],[Balace Group]]</f>
        <v>Middle-High</v>
      </c>
    </row>
    <row r="422" spans="2:15" x14ac:dyDescent="0.25">
      <c r="B422" t="s">
        <v>2202</v>
      </c>
      <c r="C422" t="s">
        <v>2203</v>
      </c>
      <c r="D422">
        <v>35</v>
      </c>
      <c r="E422" t="s">
        <v>110</v>
      </c>
      <c r="F422" t="s">
        <v>2204</v>
      </c>
      <c r="G422" t="s">
        <v>112</v>
      </c>
      <c r="H422" t="s">
        <v>2205</v>
      </c>
      <c r="I422" t="s">
        <v>2206</v>
      </c>
      <c r="J422" s="20">
        <v>42422</v>
      </c>
      <c r="K422" t="s">
        <v>2116</v>
      </c>
      <c r="L422" s="22">
        <f>SUMIFS(Account_Appended[Balance],Account_Appended[Customer_ID],Customer_Info_Appended[[#This Row],[Customer_ID]])</f>
        <v>68512397</v>
      </c>
      <c r="M422" t="str">
        <f>VLOOKUP(Customer_Info_Appended[[#This Row],[Balance Total]],balance_t[],3,1)</f>
        <v>High</v>
      </c>
      <c r="N422" t="str">
        <f>VLOOKUP(Customer_Info_Appended[[#This Row],[Age]],age_t[],3,1)</f>
        <v>Middle</v>
      </c>
      <c r="O422" t="str">
        <f>Customer_Info_Appended[[#This Row],[Age Group]]&amp;"-"&amp;Customer_Info_Appended[[#This Row],[Balace Group]]</f>
        <v>Middle-High</v>
      </c>
    </row>
    <row r="423" spans="2:15" x14ac:dyDescent="0.25">
      <c r="B423" t="s">
        <v>2207</v>
      </c>
      <c r="C423" t="s">
        <v>2208</v>
      </c>
      <c r="D423">
        <v>30</v>
      </c>
      <c r="E423" t="s">
        <v>134</v>
      </c>
      <c r="F423" t="s">
        <v>2209</v>
      </c>
      <c r="G423" t="s">
        <v>207</v>
      </c>
      <c r="H423" t="s">
        <v>2210</v>
      </c>
      <c r="I423" t="s">
        <v>2211</v>
      </c>
      <c r="J423" s="20">
        <v>42423</v>
      </c>
      <c r="K423" t="s">
        <v>2116</v>
      </c>
      <c r="L423" s="22">
        <f>SUMIFS(Account_Appended[Balance],Account_Appended[Customer_ID],Customer_Info_Appended[[#This Row],[Customer_ID]])</f>
        <v>69590760</v>
      </c>
      <c r="M423" t="str">
        <f>VLOOKUP(Customer_Info_Appended[[#This Row],[Balance Total]],balance_t[],3,1)</f>
        <v>High</v>
      </c>
      <c r="N423" t="str">
        <f>VLOOKUP(Customer_Info_Appended[[#This Row],[Age]],age_t[],3,1)</f>
        <v>Young</v>
      </c>
      <c r="O423" t="str">
        <f>Customer_Info_Appended[[#This Row],[Age Group]]&amp;"-"&amp;Customer_Info_Appended[[#This Row],[Balace Group]]</f>
        <v>Young-High</v>
      </c>
    </row>
    <row r="424" spans="2:15" x14ac:dyDescent="0.25">
      <c r="B424" t="s">
        <v>2212</v>
      </c>
      <c r="C424" t="s">
        <v>2213</v>
      </c>
      <c r="D424">
        <v>33</v>
      </c>
      <c r="E424" t="s">
        <v>110</v>
      </c>
      <c r="F424" t="s">
        <v>2214</v>
      </c>
      <c r="G424" t="s">
        <v>124</v>
      </c>
      <c r="H424" t="s">
        <v>2215</v>
      </c>
      <c r="I424" t="s">
        <v>2216</v>
      </c>
      <c r="J424" s="20">
        <v>42424</v>
      </c>
      <c r="K424" t="s">
        <v>2116</v>
      </c>
      <c r="L424" s="22">
        <f>SUMIFS(Account_Appended[Balance],Account_Appended[Customer_ID],Customer_Info_Appended[[#This Row],[Customer_ID]])</f>
        <v>52855988</v>
      </c>
      <c r="M424" t="str">
        <f>VLOOKUP(Customer_Info_Appended[[#This Row],[Balance Total]],balance_t[],3,1)</f>
        <v>High</v>
      </c>
      <c r="N424" t="str">
        <f>VLOOKUP(Customer_Info_Appended[[#This Row],[Age]],age_t[],3,1)</f>
        <v>Middle</v>
      </c>
      <c r="O424" t="str">
        <f>Customer_Info_Appended[[#This Row],[Age Group]]&amp;"-"&amp;Customer_Info_Appended[[#This Row],[Balace Group]]</f>
        <v>Middle-High</v>
      </c>
    </row>
    <row r="425" spans="2:15" x14ac:dyDescent="0.25">
      <c r="B425" t="s">
        <v>2217</v>
      </c>
      <c r="C425" t="s">
        <v>2218</v>
      </c>
      <c r="D425">
        <v>26</v>
      </c>
      <c r="E425" t="s">
        <v>110</v>
      </c>
      <c r="F425" t="s">
        <v>2219</v>
      </c>
      <c r="G425" t="s">
        <v>207</v>
      </c>
      <c r="H425" t="s">
        <v>2220</v>
      </c>
      <c r="I425" t="s">
        <v>2221</v>
      </c>
      <c r="J425" s="20">
        <v>42425</v>
      </c>
      <c r="K425" t="s">
        <v>2116</v>
      </c>
      <c r="L425" s="22">
        <f>SUMIFS(Account_Appended[Balance],Account_Appended[Customer_ID],Customer_Info_Appended[[#This Row],[Customer_ID]])</f>
        <v>60663847</v>
      </c>
      <c r="M425" t="str">
        <f>VLOOKUP(Customer_Info_Appended[[#This Row],[Balance Total]],balance_t[],3,1)</f>
        <v>High</v>
      </c>
      <c r="N425" t="str">
        <f>VLOOKUP(Customer_Info_Appended[[#This Row],[Age]],age_t[],3,1)</f>
        <v>Young</v>
      </c>
      <c r="O425" t="str">
        <f>Customer_Info_Appended[[#This Row],[Age Group]]&amp;"-"&amp;Customer_Info_Appended[[#This Row],[Balace Group]]</f>
        <v>Young-High</v>
      </c>
    </row>
    <row r="426" spans="2:15" x14ac:dyDescent="0.25">
      <c r="B426" t="s">
        <v>2222</v>
      </c>
      <c r="C426" t="s">
        <v>2223</v>
      </c>
      <c r="D426">
        <v>29</v>
      </c>
      <c r="E426" t="s">
        <v>134</v>
      </c>
      <c r="F426" t="s">
        <v>2224</v>
      </c>
      <c r="G426" t="s">
        <v>207</v>
      </c>
      <c r="H426" t="s">
        <v>2225</v>
      </c>
      <c r="I426" t="s">
        <v>2226</v>
      </c>
      <c r="J426" s="20">
        <v>42426</v>
      </c>
      <c r="K426" t="s">
        <v>2116</v>
      </c>
      <c r="L426" s="22">
        <f>SUMIFS(Account_Appended[Balance],Account_Appended[Customer_ID],Customer_Info_Appended[[#This Row],[Customer_ID]])</f>
        <v>33842203</v>
      </c>
      <c r="M426" t="str">
        <f>VLOOKUP(Customer_Info_Appended[[#This Row],[Balance Total]],balance_t[],3,1)</f>
        <v>High</v>
      </c>
      <c r="N426" t="str">
        <f>VLOOKUP(Customer_Info_Appended[[#This Row],[Age]],age_t[],3,1)</f>
        <v>Young</v>
      </c>
      <c r="O426" t="str">
        <f>Customer_Info_Appended[[#This Row],[Age Group]]&amp;"-"&amp;Customer_Info_Appended[[#This Row],[Balace Group]]</f>
        <v>Young-High</v>
      </c>
    </row>
    <row r="427" spans="2:15" x14ac:dyDescent="0.25">
      <c r="B427" t="s">
        <v>2227</v>
      </c>
      <c r="C427" t="s">
        <v>2228</v>
      </c>
      <c r="D427">
        <v>61</v>
      </c>
      <c r="E427" t="s">
        <v>134</v>
      </c>
      <c r="F427" t="s">
        <v>2229</v>
      </c>
      <c r="G427" t="s">
        <v>118</v>
      </c>
      <c r="H427" t="s">
        <v>2230</v>
      </c>
      <c r="I427" t="s">
        <v>2231</v>
      </c>
      <c r="J427" s="20">
        <v>42427</v>
      </c>
      <c r="K427" t="s">
        <v>2116</v>
      </c>
      <c r="L427" s="22">
        <f>SUMIFS(Account_Appended[Balance],Account_Appended[Customer_ID],Customer_Info_Appended[[#This Row],[Customer_ID]])</f>
        <v>17114415</v>
      </c>
      <c r="M427" t="str">
        <f>VLOOKUP(Customer_Info_Appended[[#This Row],[Balance Total]],balance_t[],3,1)</f>
        <v>High</v>
      </c>
      <c r="N427" t="str">
        <f>VLOOKUP(Customer_Info_Appended[[#This Row],[Age]],age_t[],3,1)</f>
        <v>Senior</v>
      </c>
      <c r="O427" t="str">
        <f>Customer_Info_Appended[[#This Row],[Age Group]]&amp;"-"&amp;Customer_Info_Appended[[#This Row],[Balace Group]]</f>
        <v>Senior-High</v>
      </c>
    </row>
    <row r="428" spans="2:15" x14ac:dyDescent="0.25">
      <c r="B428" t="s">
        <v>2232</v>
      </c>
      <c r="C428" t="s">
        <v>2233</v>
      </c>
      <c r="D428">
        <v>55</v>
      </c>
      <c r="E428" t="s">
        <v>110</v>
      </c>
      <c r="F428" t="s">
        <v>2234</v>
      </c>
      <c r="G428" t="s">
        <v>118</v>
      </c>
      <c r="H428" t="s">
        <v>2235</v>
      </c>
      <c r="I428" t="s">
        <v>2236</v>
      </c>
      <c r="J428" s="20">
        <v>42428</v>
      </c>
      <c r="K428" t="s">
        <v>2116</v>
      </c>
      <c r="L428" s="22">
        <f>SUMIFS(Account_Appended[Balance],Account_Appended[Customer_ID],Customer_Info_Appended[[#This Row],[Customer_ID]])</f>
        <v>40944645</v>
      </c>
      <c r="M428" t="str">
        <f>VLOOKUP(Customer_Info_Appended[[#This Row],[Balance Total]],balance_t[],3,1)</f>
        <v>High</v>
      </c>
      <c r="N428" t="str">
        <f>VLOOKUP(Customer_Info_Appended[[#This Row],[Age]],age_t[],3,1)</f>
        <v>Senior</v>
      </c>
      <c r="O428" t="str">
        <f>Customer_Info_Appended[[#This Row],[Age Group]]&amp;"-"&amp;Customer_Info_Appended[[#This Row],[Balace Group]]</f>
        <v>Senior-High</v>
      </c>
    </row>
    <row r="429" spans="2:15" x14ac:dyDescent="0.25">
      <c r="B429" t="s">
        <v>2237</v>
      </c>
      <c r="C429" t="s">
        <v>2238</v>
      </c>
      <c r="D429">
        <v>36</v>
      </c>
      <c r="E429" t="s">
        <v>134</v>
      </c>
      <c r="F429" t="s">
        <v>2239</v>
      </c>
      <c r="G429" t="s">
        <v>124</v>
      </c>
      <c r="H429" t="s">
        <v>2240</v>
      </c>
      <c r="I429" t="s">
        <v>2241</v>
      </c>
      <c r="J429" s="20">
        <v>42429</v>
      </c>
      <c r="K429" t="s">
        <v>2116</v>
      </c>
      <c r="L429" s="22">
        <f>SUMIFS(Account_Appended[Balance],Account_Appended[Customer_ID],Customer_Info_Appended[[#This Row],[Customer_ID]])</f>
        <v>14492507</v>
      </c>
      <c r="M429" t="str">
        <f>VLOOKUP(Customer_Info_Appended[[#This Row],[Balance Total]],balance_t[],3,1)</f>
        <v>Medium</v>
      </c>
      <c r="N429" t="str">
        <f>VLOOKUP(Customer_Info_Appended[[#This Row],[Age]],age_t[],3,1)</f>
        <v>Middle</v>
      </c>
      <c r="O429" t="str">
        <f>Customer_Info_Appended[[#This Row],[Age Group]]&amp;"-"&amp;Customer_Info_Appended[[#This Row],[Balace Group]]</f>
        <v>Middle-Medium</v>
      </c>
    </row>
    <row r="430" spans="2:15" x14ac:dyDescent="0.25">
      <c r="B430" t="s">
        <v>2242</v>
      </c>
      <c r="C430" t="s">
        <v>2243</v>
      </c>
      <c r="D430">
        <v>24</v>
      </c>
      <c r="E430" t="s">
        <v>134</v>
      </c>
      <c r="F430" t="s">
        <v>2244</v>
      </c>
      <c r="G430" t="s">
        <v>141</v>
      </c>
      <c r="H430" t="s">
        <v>2245</v>
      </c>
      <c r="I430" t="s">
        <v>2246</v>
      </c>
      <c r="J430" s="20">
        <v>42430</v>
      </c>
      <c r="K430" t="s">
        <v>2116</v>
      </c>
      <c r="L430" s="22">
        <f>SUMIFS(Account_Appended[Balance],Account_Appended[Customer_ID],Customer_Info_Appended[[#This Row],[Customer_ID]])</f>
        <v>94610619</v>
      </c>
      <c r="M430" t="str">
        <f>VLOOKUP(Customer_Info_Appended[[#This Row],[Balance Total]],balance_t[],3,1)</f>
        <v>High</v>
      </c>
      <c r="N430" t="str">
        <f>VLOOKUP(Customer_Info_Appended[[#This Row],[Age]],age_t[],3,1)</f>
        <v>Young</v>
      </c>
      <c r="O430" t="str">
        <f>Customer_Info_Appended[[#This Row],[Age Group]]&amp;"-"&amp;Customer_Info_Appended[[#This Row],[Balace Group]]</f>
        <v>Young-High</v>
      </c>
    </row>
    <row r="431" spans="2:15" x14ac:dyDescent="0.25">
      <c r="B431" t="s">
        <v>2247</v>
      </c>
      <c r="C431" t="s">
        <v>2248</v>
      </c>
      <c r="D431">
        <v>52</v>
      </c>
      <c r="E431" t="s">
        <v>134</v>
      </c>
      <c r="F431" t="s">
        <v>2249</v>
      </c>
      <c r="G431" t="s">
        <v>118</v>
      </c>
      <c r="H431" t="s">
        <v>2250</v>
      </c>
      <c r="I431" t="s">
        <v>2251</v>
      </c>
      <c r="J431" s="20">
        <v>42431</v>
      </c>
      <c r="K431" t="s">
        <v>2116</v>
      </c>
      <c r="L431" s="22">
        <f>SUMIFS(Account_Appended[Balance],Account_Appended[Customer_ID],Customer_Info_Appended[[#This Row],[Customer_ID]])</f>
        <v>80051605</v>
      </c>
      <c r="M431" t="str">
        <f>VLOOKUP(Customer_Info_Appended[[#This Row],[Balance Total]],balance_t[],3,1)</f>
        <v>High</v>
      </c>
      <c r="N431" t="str">
        <f>VLOOKUP(Customer_Info_Appended[[#This Row],[Age]],age_t[],3,1)</f>
        <v>Senior</v>
      </c>
      <c r="O431" t="str">
        <f>Customer_Info_Appended[[#This Row],[Age Group]]&amp;"-"&amp;Customer_Info_Appended[[#This Row],[Balace Group]]</f>
        <v>Senior-High</v>
      </c>
    </row>
    <row r="432" spans="2:15" x14ac:dyDescent="0.25">
      <c r="B432" t="s">
        <v>2252</v>
      </c>
      <c r="C432" t="s">
        <v>2253</v>
      </c>
      <c r="D432">
        <v>65</v>
      </c>
      <c r="E432" t="s">
        <v>134</v>
      </c>
      <c r="F432" t="s">
        <v>2254</v>
      </c>
      <c r="G432" t="s">
        <v>141</v>
      </c>
      <c r="H432" t="s">
        <v>2255</v>
      </c>
      <c r="I432" t="s">
        <v>2256</v>
      </c>
      <c r="J432" s="20">
        <v>42432</v>
      </c>
      <c r="K432" t="s">
        <v>2116</v>
      </c>
      <c r="L432" s="22">
        <f>SUMIFS(Account_Appended[Balance],Account_Appended[Customer_ID],Customer_Info_Appended[[#This Row],[Customer_ID]])</f>
        <v>17390529</v>
      </c>
      <c r="M432" t="str">
        <f>VLOOKUP(Customer_Info_Appended[[#This Row],[Balance Total]],balance_t[],3,1)</f>
        <v>High</v>
      </c>
      <c r="N432" t="str">
        <f>VLOOKUP(Customer_Info_Appended[[#This Row],[Age]],age_t[],3,1)</f>
        <v>Senior</v>
      </c>
      <c r="O432" t="str">
        <f>Customer_Info_Appended[[#This Row],[Age Group]]&amp;"-"&amp;Customer_Info_Appended[[#This Row],[Balace Group]]</f>
        <v>Senior-High</v>
      </c>
    </row>
    <row r="433" spans="2:15" x14ac:dyDescent="0.25">
      <c r="B433" t="s">
        <v>2257</v>
      </c>
      <c r="C433" t="s">
        <v>2258</v>
      </c>
      <c r="D433">
        <v>35</v>
      </c>
      <c r="E433" t="s">
        <v>110</v>
      </c>
      <c r="F433" t="s">
        <v>2259</v>
      </c>
      <c r="G433" t="s">
        <v>112</v>
      </c>
      <c r="H433" t="s">
        <v>2260</v>
      </c>
      <c r="I433" t="s">
        <v>2261</v>
      </c>
      <c r="J433" s="20">
        <v>42433</v>
      </c>
      <c r="K433" t="s">
        <v>2116</v>
      </c>
      <c r="L433" s="22">
        <f>SUMIFS(Account_Appended[Balance],Account_Appended[Customer_ID],Customer_Info_Appended[[#This Row],[Customer_ID]])</f>
        <v>74454665</v>
      </c>
      <c r="M433" t="str">
        <f>VLOOKUP(Customer_Info_Appended[[#This Row],[Balance Total]],balance_t[],3,1)</f>
        <v>High</v>
      </c>
      <c r="N433" t="str">
        <f>VLOOKUP(Customer_Info_Appended[[#This Row],[Age]],age_t[],3,1)</f>
        <v>Middle</v>
      </c>
      <c r="O433" t="str">
        <f>Customer_Info_Appended[[#This Row],[Age Group]]&amp;"-"&amp;Customer_Info_Appended[[#This Row],[Balace Group]]</f>
        <v>Middle-High</v>
      </c>
    </row>
    <row r="434" spans="2:15" x14ac:dyDescent="0.25">
      <c r="B434" t="s">
        <v>2262</v>
      </c>
      <c r="C434" t="s">
        <v>2263</v>
      </c>
      <c r="D434">
        <v>33</v>
      </c>
      <c r="E434" t="s">
        <v>134</v>
      </c>
      <c r="F434" t="s">
        <v>2264</v>
      </c>
      <c r="G434" t="s">
        <v>118</v>
      </c>
      <c r="H434" t="s">
        <v>2265</v>
      </c>
      <c r="I434" t="s">
        <v>2266</v>
      </c>
      <c r="J434" s="20">
        <v>42434</v>
      </c>
      <c r="K434" t="s">
        <v>2116</v>
      </c>
      <c r="L434" s="22">
        <f>SUMIFS(Account_Appended[Balance],Account_Appended[Customer_ID],Customer_Info_Appended[[#This Row],[Customer_ID]])</f>
        <v>82596537</v>
      </c>
      <c r="M434" t="str">
        <f>VLOOKUP(Customer_Info_Appended[[#This Row],[Balance Total]],balance_t[],3,1)</f>
        <v>High</v>
      </c>
      <c r="N434" t="str">
        <f>VLOOKUP(Customer_Info_Appended[[#This Row],[Age]],age_t[],3,1)</f>
        <v>Middle</v>
      </c>
      <c r="O434" t="str">
        <f>Customer_Info_Appended[[#This Row],[Age Group]]&amp;"-"&amp;Customer_Info_Appended[[#This Row],[Balace Group]]</f>
        <v>Middle-High</v>
      </c>
    </row>
    <row r="435" spans="2:15" x14ac:dyDescent="0.25">
      <c r="B435" t="s">
        <v>2267</v>
      </c>
      <c r="C435" t="s">
        <v>2268</v>
      </c>
      <c r="D435">
        <v>56</v>
      </c>
      <c r="E435" t="s">
        <v>134</v>
      </c>
      <c r="F435" t="s">
        <v>2269</v>
      </c>
      <c r="G435" t="s">
        <v>118</v>
      </c>
      <c r="H435" t="s">
        <v>2270</v>
      </c>
      <c r="I435" t="s">
        <v>2271</v>
      </c>
      <c r="J435" s="20">
        <v>42435</v>
      </c>
      <c r="K435" t="s">
        <v>2116</v>
      </c>
      <c r="L435" s="22">
        <f>SUMIFS(Account_Appended[Balance],Account_Appended[Customer_ID],Customer_Info_Appended[[#This Row],[Customer_ID]])</f>
        <v>88476183</v>
      </c>
      <c r="M435" t="str">
        <f>VLOOKUP(Customer_Info_Appended[[#This Row],[Balance Total]],balance_t[],3,1)</f>
        <v>High</v>
      </c>
      <c r="N435" t="str">
        <f>VLOOKUP(Customer_Info_Appended[[#This Row],[Age]],age_t[],3,1)</f>
        <v>Senior</v>
      </c>
      <c r="O435" t="str">
        <f>Customer_Info_Appended[[#This Row],[Age Group]]&amp;"-"&amp;Customer_Info_Appended[[#This Row],[Balace Group]]</f>
        <v>Senior-High</v>
      </c>
    </row>
    <row r="436" spans="2:15" x14ac:dyDescent="0.25">
      <c r="B436" t="s">
        <v>2272</v>
      </c>
      <c r="C436" t="s">
        <v>2273</v>
      </c>
      <c r="D436">
        <v>21</v>
      </c>
      <c r="E436" t="s">
        <v>134</v>
      </c>
      <c r="F436" t="s">
        <v>2274</v>
      </c>
      <c r="G436" t="s">
        <v>124</v>
      </c>
      <c r="H436" t="s">
        <v>2275</v>
      </c>
      <c r="I436" t="s">
        <v>2276</v>
      </c>
      <c r="J436" s="20">
        <v>42436</v>
      </c>
      <c r="K436" t="s">
        <v>2116</v>
      </c>
      <c r="L436" s="22">
        <f>SUMIFS(Account_Appended[Balance],Account_Appended[Customer_ID],Customer_Info_Appended[[#This Row],[Customer_ID]])</f>
        <v>73621220</v>
      </c>
      <c r="M436" t="str">
        <f>VLOOKUP(Customer_Info_Appended[[#This Row],[Balance Total]],balance_t[],3,1)</f>
        <v>High</v>
      </c>
      <c r="N436" t="str">
        <f>VLOOKUP(Customer_Info_Appended[[#This Row],[Age]],age_t[],3,1)</f>
        <v>Young</v>
      </c>
      <c r="O436" t="str">
        <f>Customer_Info_Appended[[#This Row],[Age Group]]&amp;"-"&amp;Customer_Info_Appended[[#This Row],[Balace Group]]</f>
        <v>Young-High</v>
      </c>
    </row>
    <row r="437" spans="2:15" x14ac:dyDescent="0.25">
      <c r="B437" t="s">
        <v>2277</v>
      </c>
      <c r="C437" t="s">
        <v>2278</v>
      </c>
      <c r="D437">
        <v>42</v>
      </c>
      <c r="E437" t="s">
        <v>110</v>
      </c>
      <c r="F437" t="s">
        <v>2279</v>
      </c>
      <c r="G437" t="s">
        <v>141</v>
      </c>
      <c r="H437" t="s">
        <v>2280</v>
      </c>
      <c r="I437" t="s">
        <v>2281</v>
      </c>
      <c r="J437" s="20">
        <v>42437</v>
      </c>
      <c r="K437" t="s">
        <v>2116</v>
      </c>
      <c r="L437" s="22">
        <f>SUMIFS(Account_Appended[Balance],Account_Appended[Customer_ID],Customer_Info_Appended[[#This Row],[Customer_ID]])</f>
        <v>2350397</v>
      </c>
      <c r="M437" t="str">
        <f>VLOOKUP(Customer_Info_Appended[[#This Row],[Balance Total]],balance_t[],3,1)</f>
        <v>Low</v>
      </c>
      <c r="N437" t="str">
        <f>VLOOKUP(Customer_Info_Appended[[#This Row],[Age]],age_t[],3,1)</f>
        <v>Middle</v>
      </c>
      <c r="O437" t="str">
        <f>Customer_Info_Appended[[#This Row],[Age Group]]&amp;"-"&amp;Customer_Info_Appended[[#This Row],[Balace Group]]</f>
        <v>Middle-Low</v>
      </c>
    </row>
    <row r="438" spans="2:15" x14ac:dyDescent="0.25">
      <c r="B438" t="s">
        <v>2282</v>
      </c>
      <c r="C438" t="s">
        <v>2283</v>
      </c>
      <c r="D438">
        <v>49</v>
      </c>
      <c r="E438" t="s">
        <v>110</v>
      </c>
      <c r="F438" t="s">
        <v>2284</v>
      </c>
      <c r="G438" t="s">
        <v>118</v>
      </c>
      <c r="H438" t="s">
        <v>2285</v>
      </c>
      <c r="I438" t="s">
        <v>2286</v>
      </c>
      <c r="J438" s="20">
        <v>42438</v>
      </c>
      <c r="K438" t="s">
        <v>2116</v>
      </c>
      <c r="L438" s="22">
        <f>SUMIFS(Account_Appended[Balance],Account_Appended[Customer_ID],Customer_Info_Appended[[#This Row],[Customer_ID]])</f>
        <v>54532608</v>
      </c>
      <c r="M438" t="str">
        <f>VLOOKUP(Customer_Info_Appended[[#This Row],[Balance Total]],balance_t[],3,1)</f>
        <v>High</v>
      </c>
      <c r="N438" t="str">
        <f>VLOOKUP(Customer_Info_Appended[[#This Row],[Age]],age_t[],3,1)</f>
        <v>Middle</v>
      </c>
      <c r="O438" t="str">
        <f>Customer_Info_Appended[[#This Row],[Age Group]]&amp;"-"&amp;Customer_Info_Appended[[#This Row],[Balace Group]]</f>
        <v>Middle-High</v>
      </c>
    </row>
    <row r="439" spans="2:15" x14ac:dyDescent="0.25">
      <c r="B439" t="s">
        <v>2287</v>
      </c>
      <c r="C439" t="s">
        <v>2288</v>
      </c>
      <c r="D439">
        <v>57</v>
      </c>
      <c r="E439" t="s">
        <v>134</v>
      </c>
      <c r="F439" t="s">
        <v>2289</v>
      </c>
      <c r="G439" t="s">
        <v>118</v>
      </c>
      <c r="H439" t="s">
        <v>2290</v>
      </c>
      <c r="I439" t="s">
        <v>2291</v>
      </c>
      <c r="J439" s="20">
        <v>42439</v>
      </c>
      <c r="K439" t="s">
        <v>2116</v>
      </c>
      <c r="L439" s="22">
        <f>SUMIFS(Account_Appended[Balance],Account_Appended[Customer_ID],Customer_Info_Appended[[#This Row],[Customer_ID]])</f>
        <v>91451622</v>
      </c>
      <c r="M439" t="str">
        <f>VLOOKUP(Customer_Info_Appended[[#This Row],[Balance Total]],balance_t[],3,1)</f>
        <v>High</v>
      </c>
      <c r="N439" t="str">
        <f>VLOOKUP(Customer_Info_Appended[[#This Row],[Age]],age_t[],3,1)</f>
        <v>Senior</v>
      </c>
      <c r="O439" t="str">
        <f>Customer_Info_Appended[[#This Row],[Age Group]]&amp;"-"&amp;Customer_Info_Appended[[#This Row],[Balace Group]]</f>
        <v>Senior-High</v>
      </c>
    </row>
    <row r="440" spans="2:15" x14ac:dyDescent="0.25">
      <c r="B440" t="s">
        <v>2292</v>
      </c>
      <c r="C440" t="s">
        <v>2293</v>
      </c>
      <c r="D440">
        <v>30</v>
      </c>
      <c r="E440" t="s">
        <v>134</v>
      </c>
      <c r="F440" t="s">
        <v>2294</v>
      </c>
      <c r="G440" t="s">
        <v>124</v>
      </c>
      <c r="H440" t="s">
        <v>2295</v>
      </c>
      <c r="I440" t="s">
        <v>2296</v>
      </c>
      <c r="J440" s="20">
        <v>42440</v>
      </c>
      <c r="K440" t="s">
        <v>2116</v>
      </c>
      <c r="L440" s="22">
        <f>SUMIFS(Account_Appended[Balance],Account_Appended[Customer_ID],Customer_Info_Appended[[#This Row],[Customer_ID]])</f>
        <v>73488778</v>
      </c>
      <c r="M440" t="str">
        <f>VLOOKUP(Customer_Info_Appended[[#This Row],[Balance Total]],balance_t[],3,1)</f>
        <v>High</v>
      </c>
      <c r="N440" t="str">
        <f>VLOOKUP(Customer_Info_Appended[[#This Row],[Age]],age_t[],3,1)</f>
        <v>Young</v>
      </c>
      <c r="O440" t="str">
        <f>Customer_Info_Appended[[#This Row],[Age Group]]&amp;"-"&amp;Customer_Info_Appended[[#This Row],[Balace Group]]</f>
        <v>Young-High</v>
      </c>
    </row>
    <row r="441" spans="2:15" x14ac:dyDescent="0.25">
      <c r="B441" t="s">
        <v>2297</v>
      </c>
      <c r="C441" t="s">
        <v>2298</v>
      </c>
      <c r="D441">
        <v>62</v>
      </c>
      <c r="E441" t="s">
        <v>110</v>
      </c>
      <c r="F441" t="s">
        <v>2299</v>
      </c>
      <c r="G441" t="s">
        <v>124</v>
      </c>
      <c r="H441" t="s">
        <v>2300</v>
      </c>
      <c r="I441" t="s">
        <v>2301</v>
      </c>
      <c r="J441" s="20">
        <v>42441</v>
      </c>
      <c r="K441" t="s">
        <v>2116</v>
      </c>
      <c r="L441" s="22">
        <f>SUMIFS(Account_Appended[Balance],Account_Appended[Customer_ID],Customer_Info_Appended[[#This Row],[Customer_ID]])</f>
        <v>47526348</v>
      </c>
      <c r="M441" t="str">
        <f>VLOOKUP(Customer_Info_Appended[[#This Row],[Balance Total]],balance_t[],3,1)</f>
        <v>High</v>
      </c>
      <c r="N441" t="str">
        <f>VLOOKUP(Customer_Info_Appended[[#This Row],[Age]],age_t[],3,1)</f>
        <v>Senior</v>
      </c>
      <c r="O441" t="str">
        <f>Customer_Info_Appended[[#This Row],[Age Group]]&amp;"-"&amp;Customer_Info_Appended[[#This Row],[Balace Group]]</f>
        <v>Senior-High</v>
      </c>
    </row>
    <row r="442" spans="2:15" x14ac:dyDescent="0.25">
      <c r="B442" t="s">
        <v>2302</v>
      </c>
      <c r="C442" t="s">
        <v>2303</v>
      </c>
      <c r="D442">
        <v>34</v>
      </c>
      <c r="E442" t="s">
        <v>134</v>
      </c>
      <c r="F442" t="s">
        <v>2304</v>
      </c>
      <c r="G442" t="s">
        <v>141</v>
      </c>
      <c r="H442" t="s">
        <v>2305</v>
      </c>
      <c r="I442" t="s">
        <v>2306</v>
      </c>
      <c r="J442" s="20">
        <v>42442</v>
      </c>
      <c r="K442" t="s">
        <v>2116</v>
      </c>
      <c r="L442" s="22">
        <f>SUMIFS(Account_Appended[Balance],Account_Appended[Customer_ID],Customer_Info_Appended[[#This Row],[Customer_ID]])</f>
        <v>13345462</v>
      </c>
      <c r="M442" t="str">
        <f>VLOOKUP(Customer_Info_Appended[[#This Row],[Balance Total]],balance_t[],3,1)</f>
        <v>Medium</v>
      </c>
      <c r="N442" t="str">
        <f>VLOOKUP(Customer_Info_Appended[[#This Row],[Age]],age_t[],3,1)</f>
        <v>Middle</v>
      </c>
      <c r="O442" t="str">
        <f>Customer_Info_Appended[[#This Row],[Age Group]]&amp;"-"&amp;Customer_Info_Appended[[#This Row],[Balace Group]]</f>
        <v>Middle-Medium</v>
      </c>
    </row>
    <row r="443" spans="2:15" x14ac:dyDescent="0.25">
      <c r="B443" t="s">
        <v>2307</v>
      </c>
      <c r="C443" t="s">
        <v>2308</v>
      </c>
      <c r="D443">
        <v>66</v>
      </c>
      <c r="E443" t="s">
        <v>134</v>
      </c>
      <c r="F443" t="s">
        <v>2309</v>
      </c>
      <c r="G443" t="s">
        <v>112</v>
      </c>
      <c r="H443" t="s">
        <v>2310</v>
      </c>
      <c r="I443" t="s">
        <v>2311</v>
      </c>
      <c r="J443" s="20">
        <v>42443</v>
      </c>
      <c r="K443" t="s">
        <v>2116</v>
      </c>
      <c r="L443" s="22">
        <f>SUMIFS(Account_Appended[Balance],Account_Appended[Customer_ID],Customer_Info_Appended[[#This Row],[Customer_ID]])</f>
        <v>69535313</v>
      </c>
      <c r="M443" t="str">
        <f>VLOOKUP(Customer_Info_Appended[[#This Row],[Balance Total]],balance_t[],3,1)</f>
        <v>High</v>
      </c>
      <c r="N443" t="str">
        <f>VLOOKUP(Customer_Info_Appended[[#This Row],[Age]],age_t[],3,1)</f>
        <v>Senior</v>
      </c>
      <c r="O443" t="str">
        <f>Customer_Info_Appended[[#This Row],[Age Group]]&amp;"-"&amp;Customer_Info_Appended[[#This Row],[Balace Group]]</f>
        <v>Senior-High</v>
      </c>
    </row>
    <row r="444" spans="2:15" x14ac:dyDescent="0.25">
      <c r="B444" t="s">
        <v>2312</v>
      </c>
      <c r="C444" t="s">
        <v>2313</v>
      </c>
      <c r="D444">
        <v>54</v>
      </c>
      <c r="E444" t="s">
        <v>110</v>
      </c>
      <c r="F444" t="s">
        <v>2314</v>
      </c>
      <c r="G444" t="s">
        <v>112</v>
      </c>
      <c r="H444" t="s">
        <v>2315</v>
      </c>
      <c r="I444" t="s">
        <v>2316</v>
      </c>
      <c r="J444" s="20">
        <v>42444</v>
      </c>
      <c r="K444" t="s">
        <v>2116</v>
      </c>
      <c r="L444" s="22">
        <f>SUMIFS(Account_Appended[Balance],Account_Appended[Customer_ID],Customer_Info_Appended[[#This Row],[Customer_ID]])</f>
        <v>111926827</v>
      </c>
      <c r="M444" t="str">
        <f>VLOOKUP(Customer_Info_Appended[[#This Row],[Balance Total]],balance_t[],3,1)</f>
        <v>High</v>
      </c>
      <c r="N444" t="str">
        <f>VLOOKUP(Customer_Info_Appended[[#This Row],[Age]],age_t[],3,1)</f>
        <v>Senior</v>
      </c>
      <c r="O444" t="str">
        <f>Customer_Info_Appended[[#This Row],[Age Group]]&amp;"-"&amp;Customer_Info_Appended[[#This Row],[Balace Group]]</f>
        <v>Senior-High</v>
      </c>
    </row>
    <row r="445" spans="2:15" x14ac:dyDescent="0.25">
      <c r="B445" t="s">
        <v>2317</v>
      </c>
      <c r="C445" t="s">
        <v>2318</v>
      </c>
      <c r="D445">
        <v>23</v>
      </c>
      <c r="E445" t="s">
        <v>134</v>
      </c>
      <c r="F445" t="s">
        <v>2319</v>
      </c>
      <c r="G445" t="s">
        <v>207</v>
      </c>
      <c r="H445" t="s">
        <v>2320</v>
      </c>
      <c r="I445" t="s">
        <v>2321</v>
      </c>
      <c r="J445" s="20">
        <v>42445</v>
      </c>
      <c r="K445" t="s">
        <v>2116</v>
      </c>
      <c r="L445" s="22">
        <f>SUMIFS(Account_Appended[Balance],Account_Appended[Customer_ID],Customer_Info_Appended[[#This Row],[Customer_ID]])</f>
        <v>92093776</v>
      </c>
      <c r="M445" t="str">
        <f>VLOOKUP(Customer_Info_Appended[[#This Row],[Balance Total]],balance_t[],3,1)</f>
        <v>High</v>
      </c>
      <c r="N445" t="str">
        <f>VLOOKUP(Customer_Info_Appended[[#This Row],[Age]],age_t[],3,1)</f>
        <v>Young</v>
      </c>
      <c r="O445" t="str">
        <f>Customer_Info_Appended[[#This Row],[Age Group]]&amp;"-"&amp;Customer_Info_Appended[[#This Row],[Balace Group]]</f>
        <v>Young-High</v>
      </c>
    </row>
    <row r="446" spans="2:15" x14ac:dyDescent="0.25">
      <c r="B446" t="s">
        <v>2322</v>
      </c>
      <c r="C446" t="s">
        <v>2323</v>
      </c>
      <c r="D446">
        <v>36</v>
      </c>
      <c r="E446" t="s">
        <v>134</v>
      </c>
      <c r="F446" t="s">
        <v>2324</v>
      </c>
      <c r="G446" t="s">
        <v>118</v>
      </c>
      <c r="H446" t="s">
        <v>2325</v>
      </c>
      <c r="I446" t="s">
        <v>2326</v>
      </c>
      <c r="J446" s="20">
        <v>42446</v>
      </c>
      <c r="K446" t="s">
        <v>2116</v>
      </c>
      <c r="L446" s="22">
        <f>SUMIFS(Account_Appended[Balance],Account_Appended[Customer_ID],Customer_Info_Appended[[#This Row],[Customer_ID]])</f>
        <v>122414649</v>
      </c>
      <c r="M446" t="str">
        <f>VLOOKUP(Customer_Info_Appended[[#This Row],[Balance Total]],balance_t[],3,1)</f>
        <v>High</v>
      </c>
      <c r="N446" t="str">
        <f>VLOOKUP(Customer_Info_Appended[[#This Row],[Age]],age_t[],3,1)</f>
        <v>Middle</v>
      </c>
      <c r="O446" t="str">
        <f>Customer_Info_Appended[[#This Row],[Age Group]]&amp;"-"&amp;Customer_Info_Appended[[#This Row],[Balace Group]]</f>
        <v>Middle-High</v>
      </c>
    </row>
    <row r="447" spans="2:15" x14ac:dyDescent="0.25">
      <c r="B447" t="s">
        <v>2327</v>
      </c>
      <c r="C447" t="s">
        <v>2328</v>
      </c>
      <c r="D447">
        <v>30</v>
      </c>
      <c r="E447" t="s">
        <v>110</v>
      </c>
      <c r="F447" t="s">
        <v>2329</v>
      </c>
      <c r="G447" t="s">
        <v>141</v>
      </c>
      <c r="H447" t="s">
        <v>2330</v>
      </c>
      <c r="I447" t="s">
        <v>2331</v>
      </c>
      <c r="J447" s="20">
        <v>42447</v>
      </c>
      <c r="K447" t="s">
        <v>2116</v>
      </c>
      <c r="L447" s="22">
        <f>SUMIFS(Account_Appended[Balance],Account_Appended[Customer_ID],Customer_Info_Appended[[#This Row],[Customer_ID]])</f>
        <v>44495008</v>
      </c>
      <c r="M447" t="str">
        <f>VLOOKUP(Customer_Info_Appended[[#This Row],[Balance Total]],balance_t[],3,1)</f>
        <v>High</v>
      </c>
      <c r="N447" t="str">
        <f>VLOOKUP(Customer_Info_Appended[[#This Row],[Age]],age_t[],3,1)</f>
        <v>Young</v>
      </c>
      <c r="O447" t="str">
        <f>Customer_Info_Appended[[#This Row],[Age Group]]&amp;"-"&amp;Customer_Info_Appended[[#This Row],[Balace Group]]</f>
        <v>Young-High</v>
      </c>
    </row>
    <row r="448" spans="2:15" x14ac:dyDescent="0.25">
      <c r="B448" t="s">
        <v>2332</v>
      </c>
      <c r="C448" t="s">
        <v>2333</v>
      </c>
      <c r="D448">
        <v>43</v>
      </c>
      <c r="E448" t="s">
        <v>110</v>
      </c>
      <c r="F448" t="s">
        <v>2334</v>
      </c>
      <c r="G448" t="s">
        <v>118</v>
      </c>
      <c r="H448" t="s">
        <v>2335</v>
      </c>
      <c r="I448" t="s">
        <v>2336</v>
      </c>
      <c r="J448" s="20">
        <v>42448</v>
      </c>
      <c r="K448" t="s">
        <v>2116</v>
      </c>
      <c r="L448" s="22">
        <f>SUMIFS(Account_Appended[Balance],Account_Appended[Customer_ID],Customer_Info_Appended[[#This Row],[Customer_ID]])</f>
        <v>27240148</v>
      </c>
      <c r="M448" t="str">
        <f>VLOOKUP(Customer_Info_Appended[[#This Row],[Balance Total]],balance_t[],3,1)</f>
        <v>High</v>
      </c>
      <c r="N448" t="str">
        <f>VLOOKUP(Customer_Info_Appended[[#This Row],[Age]],age_t[],3,1)</f>
        <v>Middle</v>
      </c>
      <c r="O448" t="str">
        <f>Customer_Info_Appended[[#This Row],[Age Group]]&amp;"-"&amp;Customer_Info_Appended[[#This Row],[Balace Group]]</f>
        <v>Middle-High</v>
      </c>
    </row>
    <row r="449" spans="2:15" x14ac:dyDescent="0.25">
      <c r="B449" t="s">
        <v>2337</v>
      </c>
      <c r="C449" t="s">
        <v>2338</v>
      </c>
      <c r="D449">
        <v>31</v>
      </c>
      <c r="E449" t="s">
        <v>134</v>
      </c>
      <c r="F449" t="s">
        <v>2339</v>
      </c>
      <c r="G449" t="s">
        <v>141</v>
      </c>
      <c r="H449" t="s">
        <v>2340</v>
      </c>
      <c r="I449" t="s">
        <v>2341</v>
      </c>
      <c r="J449" s="20">
        <v>42449</v>
      </c>
      <c r="K449" t="s">
        <v>2116</v>
      </c>
      <c r="L449" s="22">
        <f>SUMIFS(Account_Appended[Balance],Account_Appended[Customer_ID],Customer_Info_Appended[[#This Row],[Customer_ID]])</f>
        <v>68076069</v>
      </c>
      <c r="M449" t="str">
        <f>VLOOKUP(Customer_Info_Appended[[#This Row],[Balance Total]],balance_t[],3,1)</f>
        <v>High</v>
      </c>
      <c r="N449" t="str">
        <f>VLOOKUP(Customer_Info_Appended[[#This Row],[Age]],age_t[],3,1)</f>
        <v>Middle</v>
      </c>
      <c r="O449" t="str">
        <f>Customer_Info_Appended[[#This Row],[Age Group]]&amp;"-"&amp;Customer_Info_Appended[[#This Row],[Balace Group]]</f>
        <v>Middle-High</v>
      </c>
    </row>
    <row r="450" spans="2:15" x14ac:dyDescent="0.25">
      <c r="B450" t="s">
        <v>2342</v>
      </c>
      <c r="C450" t="s">
        <v>2343</v>
      </c>
      <c r="D450">
        <v>48</v>
      </c>
      <c r="E450" t="s">
        <v>110</v>
      </c>
      <c r="F450" t="s">
        <v>2344</v>
      </c>
      <c r="G450" t="s">
        <v>141</v>
      </c>
      <c r="H450" t="s">
        <v>2345</v>
      </c>
      <c r="I450" t="s">
        <v>2346</v>
      </c>
      <c r="J450" s="20">
        <v>42450</v>
      </c>
      <c r="K450" t="s">
        <v>2116</v>
      </c>
      <c r="L450" s="22">
        <f>SUMIFS(Account_Appended[Balance],Account_Appended[Customer_ID],Customer_Info_Appended[[#This Row],[Customer_ID]])</f>
        <v>24263349</v>
      </c>
      <c r="M450" t="str">
        <f>VLOOKUP(Customer_Info_Appended[[#This Row],[Balance Total]],balance_t[],3,1)</f>
        <v>High</v>
      </c>
      <c r="N450" t="str">
        <f>VLOOKUP(Customer_Info_Appended[[#This Row],[Age]],age_t[],3,1)</f>
        <v>Middle</v>
      </c>
      <c r="O450" t="str">
        <f>Customer_Info_Appended[[#This Row],[Age Group]]&amp;"-"&amp;Customer_Info_Appended[[#This Row],[Balace Group]]</f>
        <v>Middle-High</v>
      </c>
    </row>
    <row r="451" spans="2:15" x14ac:dyDescent="0.25">
      <c r="B451" t="s">
        <v>2347</v>
      </c>
      <c r="C451" t="s">
        <v>2348</v>
      </c>
      <c r="D451">
        <v>21</v>
      </c>
      <c r="E451" t="s">
        <v>134</v>
      </c>
      <c r="F451" t="s">
        <v>2349</v>
      </c>
      <c r="G451" t="s">
        <v>141</v>
      </c>
      <c r="H451" t="s">
        <v>2350</v>
      </c>
      <c r="I451" t="s">
        <v>2351</v>
      </c>
      <c r="J451" s="20">
        <v>42451</v>
      </c>
      <c r="K451" t="s">
        <v>2116</v>
      </c>
      <c r="L451" s="22">
        <f>SUMIFS(Account_Appended[Balance],Account_Appended[Customer_ID],Customer_Info_Appended[[#This Row],[Customer_ID]])</f>
        <v>23108635</v>
      </c>
      <c r="M451" t="str">
        <f>VLOOKUP(Customer_Info_Appended[[#This Row],[Balance Total]],balance_t[],3,1)</f>
        <v>High</v>
      </c>
      <c r="N451" t="str">
        <f>VLOOKUP(Customer_Info_Appended[[#This Row],[Age]],age_t[],3,1)</f>
        <v>Young</v>
      </c>
      <c r="O451" t="str">
        <f>Customer_Info_Appended[[#This Row],[Age Group]]&amp;"-"&amp;Customer_Info_Appended[[#This Row],[Balace Group]]</f>
        <v>Young-High</v>
      </c>
    </row>
    <row r="452" spans="2:15" x14ac:dyDescent="0.25">
      <c r="B452" t="s">
        <v>2352</v>
      </c>
      <c r="C452" t="s">
        <v>2353</v>
      </c>
      <c r="D452">
        <v>56</v>
      </c>
      <c r="E452" t="s">
        <v>134</v>
      </c>
      <c r="F452" t="s">
        <v>2354</v>
      </c>
      <c r="G452" t="s">
        <v>118</v>
      </c>
      <c r="H452" t="s">
        <v>2355</v>
      </c>
      <c r="I452" t="s">
        <v>2356</v>
      </c>
      <c r="J452" s="20">
        <v>42452</v>
      </c>
      <c r="K452" t="s">
        <v>2116</v>
      </c>
      <c r="L452" s="22">
        <f>SUMIFS(Account_Appended[Balance],Account_Appended[Customer_ID],Customer_Info_Appended[[#This Row],[Customer_ID]])</f>
        <v>100679145</v>
      </c>
      <c r="M452" t="str">
        <f>VLOOKUP(Customer_Info_Appended[[#This Row],[Balance Total]],balance_t[],3,1)</f>
        <v>High</v>
      </c>
      <c r="N452" t="str">
        <f>VLOOKUP(Customer_Info_Appended[[#This Row],[Age]],age_t[],3,1)</f>
        <v>Senior</v>
      </c>
      <c r="O452" t="str">
        <f>Customer_Info_Appended[[#This Row],[Age Group]]&amp;"-"&amp;Customer_Info_Appended[[#This Row],[Balace Group]]</f>
        <v>Senior-High</v>
      </c>
    </row>
    <row r="453" spans="2:15" x14ac:dyDescent="0.25">
      <c r="B453" t="s">
        <v>2357</v>
      </c>
      <c r="C453" t="s">
        <v>2358</v>
      </c>
      <c r="D453">
        <v>25</v>
      </c>
      <c r="E453" t="s">
        <v>134</v>
      </c>
      <c r="F453" t="s">
        <v>2359</v>
      </c>
      <c r="G453" t="s">
        <v>124</v>
      </c>
      <c r="H453" t="s">
        <v>2360</v>
      </c>
      <c r="I453" t="s">
        <v>2361</v>
      </c>
      <c r="J453" s="20">
        <v>42453</v>
      </c>
      <c r="K453" t="s">
        <v>2116</v>
      </c>
      <c r="L453" s="22">
        <f>SUMIFS(Account_Appended[Balance],Account_Appended[Customer_ID],Customer_Info_Appended[[#This Row],[Customer_ID]])</f>
        <v>75078286</v>
      </c>
      <c r="M453" t="str">
        <f>VLOOKUP(Customer_Info_Appended[[#This Row],[Balance Total]],balance_t[],3,1)</f>
        <v>High</v>
      </c>
      <c r="N453" t="str">
        <f>VLOOKUP(Customer_Info_Appended[[#This Row],[Age]],age_t[],3,1)</f>
        <v>Young</v>
      </c>
      <c r="O453" t="str">
        <f>Customer_Info_Appended[[#This Row],[Age Group]]&amp;"-"&amp;Customer_Info_Appended[[#This Row],[Balace Group]]</f>
        <v>Young-High</v>
      </c>
    </row>
    <row r="454" spans="2:15" x14ac:dyDescent="0.25">
      <c r="B454" t="s">
        <v>2362</v>
      </c>
      <c r="C454" t="s">
        <v>2363</v>
      </c>
      <c r="D454">
        <v>42</v>
      </c>
      <c r="E454" t="s">
        <v>110</v>
      </c>
      <c r="F454" t="s">
        <v>2364</v>
      </c>
      <c r="G454" t="s">
        <v>118</v>
      </c>
      <c r="H454" t="s">
        <v>2365</v>
      </c>
      <c r="I454" t="s">
        <v>2366</v>
      </c>
      <c r="J454" s="20">
        <v>42454</v>
      </c>
      <c r="K454" t="s">
        <v>2116</v>
      </c>
      <c r="L454" s="22">
        <f>SUMIFS(Account_Appended[Balance],Account_Appended[Customer_ID],Customer_Info_Appended[[#This Row],[Customer_ID]])</f>
        <v>46574251</v>
      </c>
      <c r="M454" t="str">
        <f>VLOOKUP(Customer_Info_Appended[[#This Row],[Balance Total]],balance_t[],3,1)</f>
        <v>High</v>
      </c>
      <c r="N454" t="str">
        <f>VLOOKUP(Customer_Info_Appended[[#This Row],[Age]],age_t[],3,1)</f>
        <v>Middle</v>
      </c>
      <c r="O454" t="str">
        <f>Customer_Info_Appended[[#This Row],[Age Group]]&amp;"-"&amp;Customer_Info_Appended[[#This Row],[Balace Group]]</f>
        <v>Middle-High</v>
      </c>
    </row>
    <row r="455" spans="2:15" x14ac:dyDescent="0.25">
      <c r="B455" t="s">
        <v>2367</v>
      </c>
      <c r="C455" t="s">
        <v>2368</v>
      </c>
      <c r="D455">
        <v>30</v>
      </c>
      <c r="E455" t="s">
        <v>110</v>
      </c>
      <c r="F455" t="s">
        <v>2369</v>
      </c>
      <c r="G455" t="s">
        <v>141</v>
      </c>
      <c r="H455" t="s">
        <v>2370</v>
      </c>
      <c r="I455" t="s">
        <v>2371</v>
      </c>
      <c r="J455" s="20">
        <v>42455</v>
      </c>
      <c r="K455" t="s">
        <v>2116</v>
      </c>
      <c r="L455" s="22">
        <f>SUMIFS(Account_Appended[Balance],Account_Appended[Customer_ID],Customer_Info_Appended[[#This Row],[Customer_ID]])</f>
        <v>10296894</v>
      </c>
      <c r="M455" t="str">
        <f>VLOOKUP(Customer_Info_Appended[[#This Row],[Balance Total]],balance_t[],3,1)</f>
        <v>Medium</v>
      </c>
      <c r="N455" t="str">
        <f>VLOOKUP(Customer_Info_Appended[[#This Row],[Age]],age_t[],3,1)</f>
        <v>Young</v>
      </c>
      <c r="O455" t="str">
        <f>Customer_Info_Appended[[#This Row],[Age Group]]&amp;"-"&amp;Customer_Info_Appended[[#This Row],[Balace Group]]</f>
        <v>Young-Medium</v>
      </c>
    </row>
    <row r="456" spans="2:15" x14ac:dyDescent="0.25">
      <c r="B456" t="s">
        <v>2372</v>
      </c>
      <c r="C456" t="s">
        <v>2373</v>
      </c>
      <c r="D456">
        <v>49</v>
      </c>
      <c r="E456" t="s">
        <v>134</v>
      </c>
      <c r="F456" t="s">
        <v>2374</v>
      </c>
      <c r="G456" t="s">
        <v>207</v>
      </c>
      <c r="H456" t="s">
        <v>2375</v>
      </c>
      <c r="I456" t="s">
        <v>2376</v>
      </c>
      <c r="J456" s="20">
        <v>42456</v>
      </c>
      <c r="K456" t="s">
        <v>2116</v>
      </c>
      <c r="L456" s="22">
        <f>SUMIFS(Account_Appended[Balance],Account_Appended[Customer_ID],Customer_Info_Appended[[#This Row],[Customer_ID]])</f>
        <v>13088365</v>
      </c>
      <c r="M456" t="str">
        <f>VLOOKUP(Customer_Info_Appended[[#This Row],[Balance Total]],balance_t[],3,1)</f>
        <v>Medium</v>
      </c>
      <c r="N456" t="str">
        <f>VLOOKUP(Customer_Info_Appended[[#This Row],[Age]],age_t[],3,1)</f>
        <v>Middle</v>
      </c>
      <c r="O456" t="str">
        <f>Customer_Info_Appended[[#This Row],[Age Group]]&amp;"-"&amp;Customer_Info_Appended[[#This Row],[Balace Group]]</f>
        <v>Middle-Medium</v>
      </c>
    </row>
    <row r="457" spans="2:15" x14ac:dyDescent="0.25">
      <c r="B457" t="s">
        <v>2377</v>
      </c>
      <c r="C457" t="s">
        <v>2378</v>
      </c>
      <c r="D457">
        <v>55</v>
      </c>
      <c r="E457" t="s">
        <v>134</v>
      </c>
      <c r="F457" t="s">
        <v>2379</v>
      </c>
      <c r="G457" t="s">
        <v>112</v>
      </c>
      <c r="H457" t="s">
        <v>2380</v>
      </c>
      <c r="I457" t="s">
        <v>2381</v>
      </c>
      <c r="J457" s="20">
        <v>42457</v>
      </c>
      <c r="K457" t="s">
        <v>2116</v>
      </c>
      <c r="L457" s="22">
        <f>SUMIFS(Account_Appended[Balance],Account_Appended[Customer_ID],Customer_Info_Appended[[#This Row],[Customer_ID]])</f>
        <v>68148658</v>
      </c>
      <c r="M457" t="str">
        <f>VLOOKUP(Customer_Info_Appended[[#This Row],[Balance Total]],balance_t[],3,1)</f>
        <v>High</v>
      </c>
      <c r="N457" t="str">
        <f>VLOOKUP(Customer_Info_Appended[[#This Row],[Age]],age_t[],3,1)</f>
        <v>Senior</v>
      </c>
      <c r="O457" t="str">
        <f>Customer_Info_Appended[[#This Row],[Age Group]]&amp;"-"&amp;Customer_Info_Appended[[#This Row],[Balace Group]]</f>
        <v>Senior-High</v>
      </c>
    </row>
    <row r="458" spans="2:15" x14ac:dyDescent="0.25">
      <c r="B458" t="s">
        <v>2382</v>
      </c>
      <c r="C458" t="s">
        <v>2383</v>
      </c>
      <c r="D458">
        <v>55</v>
      </c>
      <c r="E458" t="s">
        <v>110</v>
      </c>
      <c r="F458" t="s">
        <v>2384</v>
      </c>
      <c r="G458" t="s">
        <v>141</v>
      </c>
      <c r="H458" t="s">
        <v>2385</v>
      </c>
      <c r="I458" t="s">
        <v>2386</v>
      </c>
      <c r="J458" s="20">
        <v>42458</v>
      </c>
      <c r="K458" t="s">
        <v>2116</v>
      </c>
      <c r="L458" s="22">
        <f>SUMIFS(Account_Appended[Balance],Account_Appended[Customer_ID],Customer_Info_Appended[[#This Row],[Customer_ID]])</f>
        <v>68214168</v>
      </c>
      <c r="M458" t="str">
        <f>VLOOKUP(Customer_Info_Appended[[#This Row],[Balance Total]],balance_t[],3,1)</f>
        <v>High</v>
      </c>
      <c r="N458" t="str">
        <f>VLOOKUP(Customer_Info_Appended[[#This Row],[Age]],age_t[],3,1)</f>
        <v>Senior</v>
      </c>
      <c r="O458" t="str">
        <f>Customer_Info_Appended[[#This Row],[Age Group]]&amp;"-"&amp;Customer_Info_Appended[[#This Row],[Balace Group]]</f>
        <v>Senior-High</v>
      </c>
    </row>
    <row r="459" spans="2:15" x14ac:dyDescent="0.25">
      <c r="B459" t="s">
        <v>2387</v>
      </c>
      <c r="C459" t="s">
        <v>2388</v>
      </c>
      <c r="D459">
        <v>45</v>
      </c>
      <c r="E459" t="s">
        <v>110</v>
      </c>
      <c r="F459" t="s">
        <v>2389</v>
      </c>
      <c r="G459" t="s">
        <v>207</v>
      </c>
      <c r="H459" t="s">
        <v>2390</v>
      </c>
      <c r="I459" t="s">
        <v>2391</v>
      </c>
      <c r="J459" s="20">
        <v>42459</v>
      </c>
      <c r="K459" t="s">
        <v>2116</v>
      </c>
      <c r="L459" s="22">
        <f>SUMIFS(Account_Appended[Balance],Account_Appended[Customer_ID],Customer_Info_Appended[[#This Row],[Customer_ID]])</f>
        <v>12862750</v>
      </c>
      <c r="M459" t="str">
        <f>VLOOKUP(Customer_Info_Appended[[#This Row],[Balance Total]],balance_t[],3,1)</f>
        <v>Medium</v>
      </c>
      <c r="N459" t="str">
        <f>VLOOKUP(Customer_Info_Appended[[#This Row],[Age]],age_t[],3,1)</f>
        <v>Middle</v>
      </c>
      <c r="O459" t="str">
        <f>Customer_Info_Appended[[#This Row],[Age Group]]&amp;"-"&amp;Customer_Info_Appended[[#This Row],[Balace Group]]</f>
        <v>Middle-Medium</v>
      </c>
    </row>
    <row r="460" spans="2:15" x14ac:dyDescent="0.25">
      <c r="B460" t="s">
        <v>2392</v>
      </c>
      <c r="C460" t="s">
        <v>2393</v>
      </c>
      <c r="D460">
        <v>47</v>
      </c>
      <c r="E460" t="s">
        <v>110</v>
      </c>
      <c r="F460" t="s">
        <v>2394</v>
      </c>
      <c r="G460" t="s">
        <v>124</v>
      </c>
      <c r="H460" t="s">
        <v>2395</v>
      </c>
      <c r="I460" t="s">
        <v>2396</v>
      </c>
      <c r="J460" s="20">
        <v>42460</v>
      </c>
      <c r="K460" t="s">
        <v>2116</v>
      </c>
      <c r="L460" s="22">
        <f>SUMIFS(Account_Appended[Balance],Account_Appended[Customer_ID],Customer_Info_Appended[[#This Row],[Customer_ID]])</f>
        <v>79610336</v>
      </c>
      <c r="M460" t="str">
        <f>VLOOKUP(Customer_Info_Appended[[#This Row],[Balance Total]],balance_t[],3,1)</f>
        <v>High</v>
      </c>
      <c r="N460" t="str">
        <f>VLOOKUP(Customer_Info_Appended[[#This Row],[Age]],age_t[],3,1)</f>
        <v>Middle</v>
      </c>
      <c r="O460" t="str">
        <f>Customer_Info_Appended[[#This Row],[Age Group]]&amp;"-"&amp;Customer_Info_Appended[[#This Row],[Balace Group]]</f>
        <v>Middle-High</v>
      </c>
    </row>
    <row r="461" spans="2:15" x14ac:dyDescent="0.25">
      <c r="B461" t="s">
        <v>2397</v>
      </c>
      <c r="C461" t="s">
        <v>2398</v>
      </c>
      <c r="D461">
        <v>20</v>
      </c>
      <c r="E461" t="s">
        <v>134</v>
      </c>
      <c r="F461" t="s">
        <v>2399</v>
      </c>
      <c r="G461" t="s">
        <v>141</v>
      </c>
      <c r="H461" t="s">
        <v>2400</v>
      </c>
      <c r="I461" t="s">
        <v>2401</v>
      </c>
      <c r="J461" s="20">
        <v>42461</v>
      </c>
      <c r="K461" t="s">
        <v>2116</v>
      </c>
      <c r="L461" s="22">
        <f>SUMIFS(Account_Appended[Balance],Account_Appended[Customer_ID],Customer_Info_Appended[[#This Row],[Customer_ID]])</f>
        <v>39425750</v>
      </c>
      <c r="M461" t="str">
        <f>VLOOKUP(Customer_Info_Appended[[#This Row],[Balance Total]],balance_t[],3,1)</f>
        <v>High</v>
      </c>
      <c r="N461" t="str">
        <f>VLOOKUP(Customer_Info_Appended[[#This Row],[Age]],age_t[],3,1)</f>
        <v>Young</v>
      </c>
      <c r="O461" t="str">
        <f>Customer_Info_Appended[[#This Row],[Age Group]]&amp;"-"&amp;Customer_Info_Appended[[#This Row],[Balace Group]]</f>
        <v>Young-High</v>
      </c>
    </row>
    <row r="462" spans="2:15" x14ac:dyDescent="0.25">
      <c r="B462" t="s">
        <v>2402</v>
      </c>
      <c r="C462" t="s">
        <v>2403</v>
      </c>
      <c r="D462">
        <v>45</v>
      </c>
      <c r="E462" t="s">
        <v>110</v>
      </c>
      <c r="F462" t="s">
        <v>2404</v>
      </c>
      <c r="G462" t="s">
        <v>207</v>
      </c>
      <c r="H462" t="s">
        <v>2405</v>
      </c>
      <c r="I462" t="s">
        <v>2406</v>
      </c>
      <c r="J462" s="20">
        <v>42462</v>
      </c>
      <c r="K462" t="s">
        <v>2116</v>
      </c>
      <c r="L462" s="22">
        <f>SUMIFS(Account_Appended[Balance],Account_Appended[Customer_ID],Customer_Info_Appended[[#This Row],[Customer_ID]])</f>
        <v>54611497</v>
      </c>
      <c r="M462" t="str">
        <f>VLOOKUP(Customer_Info_Appended[[#This Row],[Balance Total]],balance_t[],3,1)</f>
        <v>High</v>
      </c>
      <c r="N462" t="str">
        <f>VLOOKUP(Customer_Info_Appended[[#This Row],[Age]],age_t[],3,1)</f>
        <v>Middle</v>
      </c>
      <c r="O462" t="str">
        <f>Customer_Info_Appended[[#This Row],[Age Group]]&amp;"-"&amp;Customer_Info_Appended[[#This Row],[Balace Group]]</f>
        <v>Middle-High</v>
      </c>
    </row>
    <row r="463" spans="2:15" x14ac:dyDescent="0.25">
      <c r="B463" t="s">
        <v>2407</v>
      </c>
      <c r="C463" t="s">
        <v>2408</v>
      </c>
      <c r="D463">
        <v>20</v>
      </c>
      <c r="E463" t="s">
        <v>110</v>
      </c>
      <c r="F463" t="s">
        <v>2409</v>
      </c>
      <c r="G463" t="s">
        <v>141</v>
      </c>
      <c r="H463" t="s">
        <v>2410</v>
      </c>
      <c r="I463" t="s">
        <v>2411</v>
      </c>
      <c r="J463" s="20">
        <v>42463</v>
      </c>
      <c r="K463" t="s">
        <v>2116</v>
      </c>
      <c r="L463" s="22">
        <f>SUMIFS(Account_Appended[Balance],Account_Appended[Customer_ID],Customer_Info_Appended[[#This Row],[Customer_ID]])</f>
        <v>53076219</v>
      </c>
      <c r="M463" t="str">
        <f>VLOOKUP(Customer_Info_Appended[[#This Row],[Balance Total]],balance_t[],3,1)</f>
        <v>High</v>
      </c>
      <c r="N463" t="str">
        <f>VLOOKUP(Customer_Info_Appended[[#This Row],[Age]],age_t[],3,1)</f>
        <v>Young</v>
      </c>
      <c r="O463" t="str">
        <f>Customer_Info_Appended[[#This Row],[Age Group]]&amp;"-"&amp;Customer_Info_Appended[[#This Row],[Balace Group]]</f>
        <v>Young-High</v>
      </c>
    </row>
    <row r="464" spans="2:15" x14ac:dyDescent="0.25">
      <c r="B464" t="s">
        <v>2412</v>
      </c>
      <c r="C464" t="s">
        <v>2413</v>
      </c>
      <c r="D464">
        <v>62</v>
      </c>
      <c r="E464" t="s">
        <v>134</v>
      </c>
      <c r="F464" t="s">
        <v>2414</v>
      </c>
      <c r="G464" t="s">
        <v>118</v>
      </c>
      <c r="H464" t="s">
        <v>2415</v>
      </c>
      <c r="I464" t="s">
        <v>2416</v>
      </c>
      <c r="J464" s="20">
        <v>42464</v>
      </c>
      <c r="K464" t="s">
        <v>2116</v>
      </c>
      <c r="L464" s="22">
        <f>SUMIFS(Account_Appended[Balance],Account_Appended[Customer_ID],Customer_Info_Appended[[#This Row],[Customer_ID]])</f>
        <v>16641989</v>
      </c>
      <c r="M464" t="str">
        <f>VLOOKUP(Customer_Info_Appended[[#This Row],[Balance Total]],balance_t[],3,1)</f>
        <v>High</v>
      </c>
      <c r="N464" t="str">
        <f>VLOOKUP(Customer_Info_Appended[[#This Row],[Age]],age_t[],3,1)</f>
        <v>Senior</v>
      </c>
      <c r="O464" t="str">
        <f>Customer_Info_Appended[[#This Row],[Age Group]]&amp;"-"&amp;Customer_Info_Appended[[#This Row],[Balace Group]]</f>
        <v>Senior-High</v>
      </c>
    </row>
    <row r="465" spans="2:15" x14ac:dyDescent="0.25">
      <c r="B465" t="s">
        <v>2417</v>
      </c>
      <c r="C465" t="s">
        <v>2418</v>
      </c>
      <c r="D465">
        <v>51</v>
      </c>
      <c r="E465" t="s">
        <v>134</v>
      </c>
      <c r="F465" t="s">
        <v>2419</v>
      </c>
      <c r="G465" t="s">
        <v>207</v>
      </c>
      <c r="H465" t="s">
        <v>2420</v>
      </c>
      <c r="I465" t="s">
        <v>2421</v>
      </c>
      <c r="J465" s="20">
        <v>42465</v>
      </c>
      <c r="K465" t="s">
        <v>2116</v>
      </c>
      <c r="L465" s="22">
        <f>SUMIFS(Account_Appended[Balance],Account_Appended[Customer_ID],Customer_Info_Appended[[#This Row],[Customer_ID]])</f>
        <v>22011760</v>
      </c>
      <c r="M465" t="str">
        <f>VLOOKUP(Customer_Info_Appended[[#This Row],[Balance Total]],balance_t[],3,1)</f>
        <v>High</v>
      </c>
      <c r="N465" t="str">
        <f>VLOOKUP(Customer_Info_Appended[[#This Row],[Age]],age_t[],3,1)</f>
        <v>Senior</v>
      </c>
      <c r="O465" t="str">
        <f>Customer_Info_Appended[[#This Row],[Age Group]]&amp;"-"&amp;Customer_Info_Appended[[#This Row],[Balace Group]]</f>
        <v>Senior-High</v>
      </c>
    </row>
    <row r="466" spans="2:15" x14ac:dyDescent="0.25">
      <c r="B466" t="s">
        <v>2422</v>
      </c>
      <c r="C466" t="s">
        <v>2423</v>
      </c>
      <c r="D466">
        <v>33</v>
      </c>
      <c r="E466" t="s">
        <v>134</v>
      </c>
      <c r="F466" t="s">
        <v>2424</v>
      </c>
      <c r="G466" t="s">
        <v>118</v>
      </c>
      <c r="H466" t="s">
        <v>2425</v>
      </c>
      <c r="I466" t="s">
        <v>2426</v>
      </c>
      <c r="J466" s="20">
        <v>42466</v>
      </c>
      <c r="K466" t="s">
        <v>2116</v>
      </c>
      <c r="L466" s="22">
        <f>SUMIFS(Account_Appended[Balance],Account_Appended[Customer_ID],Customer_Info_Appended[[#This Row],[Customer_ID]])</f>
        <v>914422</v>
      </c>
      <c r="M466" t="str">
        <f>VLOOKUP(Customer_Info_Appended[[#This Row],[Balance Total]],balance_t[],3,1)</f>
        <v>Low</v>
      </c>
      <c r="N466" t="str">
        <f>VLOOKUP(Customer_Info_Appended[[#This Row],[Age]],age_t[],3,1)</f>
        <v>Middle</v>
      </c>
      <c r="O466" t="str">
        <f>Customer_Info_Appended[[#This Row],[Age Group]]&amp;"-"&amp;Customer_Info_Appended[[#This Row],[Balace Group]]</f>
        <v>Middle-Low</v>
      </c>
    </row>
    <row r="467" spans="2:15" x14ac:dyDescent="0.25">
      <c r="B467" t="s">
        <v>2427</v>
      </c>
      <c r="C467" t="s">
        <v>2428</v>
      </c>
      <c r="D467">
        <v>39</v>
      </c>
      <c r="E467" t="s">
        <v>110</v>
      </c>
      <c r="F467" t="s">
        <v>2429</v>
      </c>
      <c r="G467" t="s">
        <v>118</v>
      </c>
      <c r="H467" t="s">
        <v>2430</v>
      </c>
      <c r="I467" t="s">
        <v>2431</v>
      </c>
      <c r="J467" s="20">
        <v>42467</v>
      </c>
      <c r="K467" t="s">
        <v>2116</v>
      </c>
      <c r="L467" s="22">
        <f>SUMIFS(Account_Appended[Balance],Account_Appended[Customer_ID],Customer_Info_Appended[[#This Row],[Customer_ID]])</f>
        <v>22182647</v>
      </c>
      <c r="M467" t="str">
        <f>VLOOKUP(Customer_Info_Appended[[#This Row],[Balance Total]],balance_t[],3,1)</f>
        <v>High</v>
      </c>
      <c r="N467" t="str">
        <f>VLOOKUP(Customer_Info_Appended[[#This Row],[Age]],age_t[],3,1)</f>
        <v>Middle</v>
      </c>
      <c r="O467" t="str">
        <f>Customer_Info_Appended[[#This Row],[Age Group]]&amp;"-"&amp;Customer_Info_Appended[[#This Row],[Balace Group]]</f>
        <v>Middle-High</v>
      </c>
    </row>
    <row r="468" spans="2:15" x14ac:dyDescent="0.25">
      <c r="B468" t="s">
        <v>2432</v>
      </c>
      <c r="C468" t="s">
        <v>2433</v>
      </c>
      <c r="D468">
        <v>49</v>
      </c>
      <c r="E468" t="s">
        <v>134</v>
      </c>
      <c r="F468" t="s">
        <v>2434</v>
      </c>
      <c r="G468" t="s">
        <v>207</v>
      </c>
      <c r="H468" t="s">
        <v>2435</v>
      </c>
      <c r="I468" t="s">
        <v>2436</v>
      </c>
      <c r="J468" s="20">
        <v>42468</v>
      </c>
      <c r="K468" t="s">
        <v>2116</v>
      </c>
      <c r="L468" s="22">
        <f>SUMIFS(Account_Appended[Balance],Account_Appended[Customer_ID],Customer_Info_Appended[[#This Row],[Customer_ID]])</f>
        <v>48261585</v>
      </c>
      <c r="M468" t="str">
        <f>VLOOKUP(Customer_Info_Appended[[#This Row],[Balance Total]],balance_t[],3,1)</f>
        <v>High</v>
      </c>
      <c r="N468" t="str">
        <f>VLOOKUP(Customer_Info_Appended[[#This Row],[Age]],age_t[],3,1)</f>
        <v>Middle</v>
      </c>
      <c r="O468" t="str">
        <f>Customer_Info_Appended[[#This Row],[Age Group]]&amp;"-"&amp;Customer_Info_Appended[[#This Row],[Balace Group]]</f>
        <v>Middle-High</v>
      </c>
    </row>
    <row r="469" spans="2:15" x14ac:dyDescent="0.25">
      <c r="B469" t="s">
        <v>2437</v>
      </c>
      <c r="C469" t="s">
        <v>2438</v>
      </c>
      <c r="D469">
        <v>55</v>
      </c>
      <c r="E469" t="s">
        <v>134</v>
      </c>
      <c r="F469" t="s">
        <v>2439</v>
      </c>
      <c r="G469" t="s">
        <v>112</v>
      </c>
      <c r="H469" t="s">
        <v>2440</v>
      </c>
      <c r="I469" t="s">
        <v>2441</v>
      </c>
      <c r="J469" s="20">
        <v>42469</v>
      </c>
      <c r="K469" t="s">
        <v>2116</v>
      </c>
      <c r="L469" s="22">
        <f>SUMIFS(Account_Appended[Balance],Account_Appended[Customer_ID],Customer_Info_Appended[[#This Row],[Customer_ID]])</f>
        <v>57412267</v>
      </c>
      <c r="M469" t="str">
        <f>VLOOKUP(Customer_Info_Appended[[#This Row],[Balance Total]],balance_t[],3,1)</f>
        <v>High</v>
      </c>
      <c r="N469" t="str">
        <f>VLOOKUP(Customer_Info_Appended[[#This Row],[Age]],age_t[],3,1)</f>
        <v>Senior</v>
      </c>
      <c r="O469" t="str">
        <f>Customer_Info_Appended[[#This Row],[Age Group]]&amp;"-"&amp;Customer_Info_Appended[[#This Row],[Balace Group]]</f>
        <v>Senior-High</v>
      </c>
    </row>
    <row r="470" spans="2:15" x14ac:dyDescent="0.25">
      <c r="B470" t="s">
        <v>2442</v>
      </c>
      <c r="C470" t="s">
        <v>2443</v>
      </c>
      <c r="D470">
        <v>25</v>
      </c>
      <c r="E470" t="s">
        <v>134</v>
      </c>
      <c r="F470" t="s">
        <v>2444</v>
      </c>
      <c r="G470" t="s">
        <v>207</v>
      </c>
      <c r="H470" t="s">
        <v>2445</v>
      </c>
      <c r="I470" t="s">
        <v>2446</v>
      </c>
      <c r="J470" s="20">
        <v>42470</v>
      </c>
      <c r="K470" t="s">
        <v>2116</v>
      </c>
      <c r="L470" s="22">
        <f>SUMIFS(Account_Appended[Balance],Account_Appended[Customer_ID],Customer_Info_Appended[[#This Row],[Customer_ID]])</f>
        <v>74916438</v>
      </c>
      <c r="M470" t="str">
        <f>VLOOKUP(Customer_Info_Appended[[#This Row],[Balance Total]],balance_t[],3,1)</f>
        <v>High</v>
      </c>
      <c r="N470" t="str">
        <f>VLOOKUP(Customer_Info_Appended[[#This Row],[Age]],age_t[],3,1)</f>
        <v>Young</v>
      </c>
      <c r="O470" t="str">
        <f>Customer_Info_Appended[[#This Row],[Age Group]]&amp;"-"&amp;Customer_Info_Appended[[#This Row],[Balace Group]]</f>
        <v>Young-High</v>
      </c>
    </row>
    <row r="471" spans="2:15" x14ac:dyDescent="0.25">
      <c r="B471" t="s">
        <v>2447</v>
      </c>
      <c r="C471" t="s">
        <v>2448</v>
      </c>
      <c r="D471">
        <v>25</v>
      </c>
      <c r="E471" t="s">
        <v>134</v>
      </c>
      <c r="F471" t="s">
        <v>2449</v>
      </c>
      <c r="G471" t="s">
        <v>112</v>
      </c>
      <c r="H471" t="s">
        <v>2450</v>
      </c>
      <c r="I471" t="s">
        <v>2451</v>
      </c>
      <c r="J471" s="20">
        <v>42471</v>
      </c>
      <c r="K471" t="s">
        <v>2116</v>
      </c>
      <c r="L471" s="22">
        <f>SUMIFS(Account_Appended[Balance],Account_Appended[Customer_ID],Customer_Info_Appended[[#This Row],[Customer_ID]])</f>
        <v>35071274</v>
      </c>
      <c r="M471" t="str">
        <f>VLOOKUP(Customer_Info_Appended[[#This Row],[Balance Total]],balance_t[],3,1)</f>
        <v>High</v>
      </c>
      <c r="N471" t="str">
        <f>VLOOKUP(Customer_Info_Appended[[#This Row],[Age]],age_t[],3,1)</f>
        <v>Young</v>
      </c>
      <c r="O471" t="str">
        <f>Customer_Info_Appended[[#This Row],[Age Group]]&amp;"-"&amp;Customer_Info_Appended[[#This Row],[Balace Group]]</f>
        <v>Young-High</v>
      </c>
    </row>
    <row r="472" spans="2:15" x14ac:dyDescent="0.25">
      <c r="B472" t="s">
        <v>2452</v>
      </c>
      <c r="C472" t="s">
        <v>2453</v>
      </c>
      <c r="D472">
        <v>23</v>
      </c>
      <c r="E472" t="s">
        <v>110</v>
      </c>
      <c r="F472" t="s">
        <v>2454</v>
      </c>
      <c r="G472" t="s">
        <v>141</v>
      </c>
      <c r="H472" t="s">
        <v>2455</v>
      </c>
      <c r="I472" t="s">
        <v>2456</v>
      </c>
      <c r="J472" s="20">
        <v>42472</v>
      </c>
      <c r="K472" t="s">
        <v>2116</v>
      </c>
      <c r="L472" s="22">
        <f>SUMIFS(Account_Appended[Balance],Account_Appended[Customer_ID],Customer_Info_Appended[[#This Row],[Customer_ID]])</f>
        <v>25062890</v>
      </c>
      <c r="M472" t="str">
        <f>VLOOKUP(Customer_Info_Appended[[#This Row],[Balance Total]],balance_t[],3,1)</f>
        <v>High</v>
      </c>
      <c r="N472" t="str">
        <f>VLOOKUP(Customer_Info_Appended[[#This Row],[Age]],age_t[],3,1)</f>
        <v>Young</v>
      </c>
      <c r="O472" t="str">
        <f>Customer_Info_Appended[[#This Row],[Age Group]]&amp;"-"&amp;Customer_Info_Appended[[#This Row],[Balace Group]]</f>
        <v>Young-High</v>
      </c>
    </row>
    <row r="473" spans="2:15" x14ac:dyDescent="0.25">
      <c r="B473" t="s">
        <v>2457</v>
      </c>
      <c r="C473" t="s">
        <v>2458</v>
      </c>
      <c r="D473">
        <v>31</v>
      </c>
      <c r="E473" t="s">
        <v>134</v>
      </c>
      <c r="F473" t="s">
        <v>2459</v>
      </c>
      <c r="G473" t="s">
        <v>141</v>
      </c>
      <c r="H473" t="s">
        <v>2460</v>
      </c>
      <c r="I473" t="s">
        <v>2461</v>
      </c>
      <c r="J473" s="20">
        <v>42473</v>
      </c>
      <c r="K473" t="s">
        <v>2116</v>
      </c>
      <c r="L473" s="22">
        <f>SUMIFS(Account_Appended[Balance],Account_Appended[Customer_ID],Customer_Info_Appended[[#This Row],[Customer_ID]])</f>
        <v>20579634</v>
      </c>
      <c r="M473" t="str">
        <f>VLOOKUP(Customer_Info_Appended[[#This Row],[Balance Total]],balance_t[],3,1)</f>
        <v>High</v>
      </c>
      <c r="N473" t="str">
        <f>VLOOKUP(Customer_Info_Appended[[#This Row],[Age]],age_t[],3,1)</f>
        <v>Middle</v>
      </c>
      <c r="O473" t="str">
        <f>Customer_Info_Appended[[#This Row],[Age Group]]&amp;"-"&amp;Customer_Info_Appended[[#This Row],[Balace Group]]</f>
        <v>Middle-High</v>
      </c>
    </row>
    <row r="474" spans="2:15" x14ac:dyDescent="0.25">
      <c r="B474" t="s">
        <v>2462</v>
      </c>
      <c r="C474" t="s">
        <v>2463</v>
      </c>
      <c r="D474">
        <v>49</v>
      </c>
      <c r="E474" t="s">
        <v>110</v>
      </c>
      <c r="F474" t="s">
        <v>2464</v>
      </c>
      <c r="G474" t="s">
        <v>207</v>
      </c>
      <c r="H474" t="s">
        <v>2465</v>
      </c>
      <c r="I474" t="s">
        <v>2466</v>
      </c>
      <c r="J474" s="20">
        <v>42474</v>
      </c>
      <c r="K474" t="s">
        <v>2116</v>
      </c>
      <c r="L474" s="22">
        <f>SUMIFS(Account_Appended[Balance],Account_Appended[Customer_ID],Customer_Info_Appended[[#This Row],[Customer_ID]])</f>
        <v>45419700</v>
      </c>
      <c r="M474" t="str">
        <f>VLOOKUP(Customer_Info_Appended[[#This Row],[Balance Total]],balance_t[],3,1)</f>
        <v>High</v>
      </c>
      <c r="N474" t="str">
        <f>VLOOKUP(Customer_Info_Appended[[#This Row],[Age]],age_t[],3,1)</f>
        <v>Middle</v>
      </c>
      <c r="O474" t="str">
        <f>Customer_Info_Appended[[#This Row],[Age Group]]&amp;"-"&amp;Customer_Info_Appended[[#This Row],[Balace Group]]</f>
        <v>Middle-High</v>
      </c>
    </row>
    <row r="475" spans="2:15" x14ac:dyDescent="0.25">
      <c r="B475" t="s">
        <v>2467</v>
      </c>
      <c r="C475" t="s">
        <v>2468</v>
      </c>
      <c r="D475">
        <v>52</v>
      </c>
      <c r="E475" t="s">
        <v>110</v>
      </c>
      <c r="F475" t="s">
        <v>2469</v>
      </c>
      <c r="G475" t="s">
        <v>141</v>
      </c>
      <c r="H475" t="s">
        <v>2470</v>
      </c>
      <c r="I475" t="s">
        <v>2471</v>
      </c>
      <c r="J475" s="20">
        <v>42475</v>
      </c>
      <c r="K475" t="s">
        <v>2116</v>
      </c>
      <c r="L475" s="22">
        <f>SUMIFS(Account_Appended[Balance],Account_Appended[Customer_ID],Customer_Info_Appended[[#This Row],[Customer_ID]])</f>
        <v>77357911</v>
      </c>
      <c r="M475" t="str">
        <f>VLOOKUP(Customer_Info_Appended[[#This Row],[Balance Total]],balance_t[],3,1)</f>
        <v>High</v>
      </c>
      <c r="N475" t="str">
        <f>VLOOKUP(Customer_Info_Appended[[#This Row],[Age]],age_t[],3,1)</f>
        <v>Senior</v>
      </c>
      <c r="O475" t="str">
        <f>Customer_Info_Appended[[#This Row],[Age Group]]&amp;"-"&amp;Customer_Info_Appended[[#This Row],[Balace Group]]</f>
        <v>Senior-High</v>
      </c>
    </row>
    <row r="476" spans="2:15" x14ac:dyDescent="0.25">
      <c r="B476" t="s">
        <v>2472</v>
      </c>
      <c r="C476" t="s">
        <v>2473</v>
      </c>
      <c r="D476">
        <v>27</v>
      </c>
      <c r="E476" t="s">
        <v>110</v>
      </c>
      <c r="F476" t="s">
        <v>2474</v>
      </c>
      <c r="G476" t="s">
        <v>124</v>
      </c>
      <c r="H476" t="s">
        <v>2475</v>
      </c>
      <c r="I476" t="s">
        <v>2476</v>
      </c>
      <c r="J476" s="20">
        <v>42476</v>
      </c>
      <c r="K476" t="s">
        <v>2116</v>
      </c>
      <c r="L476" s="22">
        <f>SUMIFS(Account_Appended[Balance],Account_Appended[Customer_ID],Customer_Info_Appended[[#This Row],[Customer_ID]])</f>
        <v>29109248</v>
      </c>
      <c r="M476" t="str">
        <f>VLOOKUP(Customer_Info_Appended[[#This Row],[Balance Total]],balance_t[],3,1)</f>
        <v>High</v>
      </c>
      <c r="N476" t="str">
        <f>VLOOKUP(Customer_Info_Appended[[#This Row],[Age]],age_t[],3,1)</f>
        <v>Young</v>
      </c>
      <c r="O476" t="str">
        <f>Customer_Info_Appended[[#This Row],[Age Group]]&amp;"-"&amp;Customer_Info_Appended[[#This Row],[Balace Group]]</f>
        <v>Young-High</v>
      </c>
    </row>
    <row r="477" spans="2:15" x14ac:dyDescent="0.25">
      <c r="B477" t="s">
        <v>2477</v>
      </c>
      <c r="C477" t="s">
        <v>2478</v>
      </c>
      <c r="D477">
        <v>20</v>
      </c>
      <c r="E477" t="s">
        <v>134</v>
      </c>
      <c r="F477" t="s">
        <v>2479</v>
      </c>
      <c r="G477" t="s">
        <v>118</v>
      </c>
      <c r="H477" t="s">
        <v>2480</v>
      </c>
      <c r="I477" t="s">
        <v>2481</v>
      </c>
      <c r="J477" s="20">
        <v>42477</v>
      </c>
      <c r="K477" t="s">
        <v>2116</v>
      </c>
      <c r="L477" s="22">
        <f>SUMIFS(Account_Appended[Balance],Account_Appended[Customer_ID],Customer_Info_Appended[[#This Row],[Customer_ID]])</f>
        <v>28287399</v>
      </c>
      <c r="M477" t="str">
        <f>VLOOKUP(Customer_Info_Appended[[#This Row],[Balance Total]],balance_t[],3,1)</f>
        <v>High</v>
      </c>
      <c r="N477" t="str">
        <f>VLOOKUP(Customer_Info_Appended[[#This Row],[Age]],age_t[],3,1)</f>
        <v>Young</v>
      </c>
      <c r="O477" t="str">
        <f>Customer_Info_Appended[[#This Row],[Age Group]]&amp;"-"&amp;Customer_Info_Appended[[#This Row],[Balace Group]]</f>
        <v>Young-High</v>
      </c>
    </row>
    <row r="478" spans="2:15" x14ac:dyDescent="0.25">
      <c r="B478" t="s">
        <v>2482</v>
      </c>
      <c r="C478" t="s">
        <v>2483</v>
      </c>
      <c r="D478">
        <v>29</v>
      </c>
      <c r="E478" t="s">
        <v>110</v>
      </c>
      <c r="F478" t="s">
        <v>2484</v>
      </c>
      <c r="G478" t="s">
        <v>118</v>
      </c>
      <c r="H478" t="s">
        <v>2485</v>
      </c>
      <c r="I478" t="s">
        <v>2486</v>
      </c>
      <c r="J478" s="20">
        <v>42478</v>
      </c>
      <c r="K478" t="s">
        <v>2116</v>
      </c>
      <c r="L478" s="22">
        <f>SUMIFS(Account_Appended[Balance],Account_Appended[Customer_ID],Customer_Info_Appended[[#This Row],[Customer_ID]])</f>
        <v>10055951</v>
      </c>
      <c r="M478" t="str">
        <f>VLOOKUP(Customer_Info_Appended[[#This Row],[Balance Total]],balance_t[],3,1)</f>
        <v>Medium</v>
      </c>
      <c r="N478" t="str">
        <f>VLOOKUP(Customer_Info_Appended[[#This Row],[Age]],age_t[],3,1)</f>
        <v>Young</v>
      </c>
      <c r="O478" t="str">
        <f>Customer_Info_Appended[[#This Row],[Age Group]]&amp;"-"&amp;Customer_Info_Appended[[#This Row],[Balace Group]]</f>
        <v>Young-Medium</v>
      </c>
    </row>
    <row r="479" spans="2:15" x14ac:dyDescent="0.25">
      <c r="B479" t="s">
        <v>2487</v>
      </c>
      <c r="C479" t="s">
        <v>2488</v>
      </c>
      <c r="D479">
        <v>66</v>
      </c>
      <c r="E479" t="s">
        <v>134</v>
      </c>
      <c r="F479" t="s">
        <v>2489</v>
      </c>
      <c r="G479" t="s">
        <v>112</v>
      </c>
      <c r="H479" t="s">
        <v>2490</v>
      </c>
      <c r="I479" t="s">
        <v>2491</v>
      </c>
      <c r="J479" s="20">
        <v>42479</v>
      </c>
      <c r="K479" t="s">
        <v>2116</v>
      </c>
      <c r="L479" s="22">
        <f>SUMIFS(Account_Appended[Balance],Account_Appended[Customer_ID],Customer_Info_Appended[[#This Row],[Customer_ID]])</f>
        <v>61267901</v>
      </c>
      <c r="M479" t="str">
        <f>VLOOKUP(Customer_Info_Appended[[#This Row],[Balance Total]],balance_t[],3,1)</f>
        <v>High</v>
      </c>
      <c r="N479" t="str">
        <f>VLOOKUP(Customer_Info_Appended[[#This Row],[Age]],age_t[],3,1)</f>
        <v>Senior</v>
      </c>
      <c r="O479" t="str">
        <f>Customer_Info_Appended[[#This Row],[Age Group]]&amp;"-"&amp;Customer_Info_Appended[[#This Row],[Balace Group]]</f>
        <v>Senior-High</v>
      </c>
    </row>
    <row r="480" spans="2:15" x14ac:dyDescent="0.25">
      <c r="B480" t="s">
        <v>2492</v>
      </c>
      <c r="C480" t="s">
        <v>2493</v>
      </c>
      <c r="D480">
        <v>48</v>
      </c>
      <c r="E480" t="s">
        <v>134</v>
      </c>
      <c r="F480" t="s">
        <v>2494</v>
      </c>
      <c r="G480" t="s">
        <v>141</v>
      </c>
      <c r="H480" t="s">
        <v>2495</v>
      </c>
      <c r="I480" t="s">
        <v>2496</v>
      </c>
      <c r="J480" s="20">
        <v>42480</v>
      </c>
      <c r="K480" t="s">
        <v>2116</v>
      </c>
      <c r="L480" s="22">
        <f>SUMIFS(Account_Appended[Balance],Account_Appended[Customer_ID],Customer_Info_Appended[[#This Row],[Customer_ID]])</f>
        <v>48051268</v>
      </c>
      <c r="M480" t="str">
        <f>VLOOKUP(Customer_Info_Appended[[#This Row],[Balance Total]],balance_t[],3,1)</f>
        <v>High</v>
      </c>
      <c r="N480" t="str">
        <f>VLOOKUP(Customer_Info_Appended[[#This Row],[Age]],age_t[],3,1)</f>
        <v>Middle</v>
      </c>
      <c r="O480" t="str">
        <f>Customer_Info_Appended[[#This Row],[Age Group]]&amp;"-"&amp;Customer_Info_Appended[[#This Row],[Balace Group]]</f>
        <v>Middle-High</v>
      </c>
    </row>
    <row r="481" spans="2:15" x14ac:dyDescent="0.25">
      <c r="B481" t="s">
        <v>2497</v>
      </c>
      <c r="C481" t="s">
        <v>2498</v>
      </c>
      <c r="D481">
        <v>46</v>
      </c>
      <c r="E481" t="s">
        <v>134</v>
      </c>
      <c r="F481" t="s">
        <v>2499</v>
      </c>
      <c r="G481" t="s">
        <v>112</v>
      </c>
      <c r="H481" t="s">
        <v>2500</v>
      </c>
      <c r="I481" t="s">
        <v>2501</v>
      </c>
      <c r="J481" s="20">
        <v>42481</v>
      </c>
      <c r="K481" t="s">
        <v>2116</v>
      </c>
      <c r="L481" s="22">
        <f>SUMIFS(Account_Appended[Balance],Account_Appended[Customer_ID],Customer_Info_Appended[[#This Row],[Customer_ID]])</f>
        <v>28651568</v>
      </c>
      <c r="M481" t="str">
        <f>VLOOKUP(Customer_Info_Appended[[#This Row],[Balance Total]],balance_t[],3,1)</f>
        <v>High</v>
      </c>
      <c r="N481" t="str">
        <f>VLOOKUP(Customer_Info_Appended[[#This Row],[Age]],age_t[],3,1)</f>
        <v>Middle</v>
      </c>
      <c r="O481" t="str">
        <f>Customer_Info_Appended[[#This Row],[Age Group]]&amp;"-"&amp;Customer_Info_Appended[[#This Row],[Balace Group]]</f>
        <v>Middle-High</v>
      </c>
    </row>
    <row r="482" spans="2:15" x14ac:dyDescent="0.25">
      <c r="B482" t="s">
        <v>2502</v>
      </c>
      <c r="C482" t="s">
        <v>2503</v>
      </c>
      <c r="D482">
        <v>22</v>
      </c>
      <c r="E482" t="s">
        <v>110</v>
      </c>
      <c r="F482" t="s">
        <v>2504</v>
      </c>
      <c r="G482" t="s">
        <v>118</v>
      </c>
      <c r="H482" t="s">
        <v>2505</v>
      </c>
      <c r="I482" t="s">
        <v>2506</v>
      </c>
      <c r="J482" s="20">
        <v>42482</v>
      </c>
      <c r="K482" t="s">
        <v>2116</v>
      </c>
      <c r="L482" s="22">
        <f>SUMIFS(Account_Appended[Balance],Account_Appended[Customer_ID],Customer_Info_Appended[[#This Row],[Customer_ID]])</f>
        <v>88164335</v>
      </c>
      <c r="M482" t="str">
        <f>VLOOKUP(Customer_Info_Appended[[#This Row],[Balance Total]],balance_t[],3,1)</f>
        <v>High</v>
      </c>
      <c r="N482" t="str">
        <f>VLOOKUP(Customer_Info_Appended[[#This Row],[Age]],age_t[],3,1)</f>
        <v>Young</v>
      </c>
      <c r="O482" t="str">
        <f>Customer_Info_Appended[[#This Row],[Age Group]]&amp;"-"&amp;Customer_Info_Appended[[#This Row],[Balace Group]]</f>
        <v>Young-High</v>
      </c>
    </row>
    <row r="483" spans="2:15" x14ac:dyDescent="0.25">
      <c r="B483" t="s">
        <v>2507</v>
      </c>
      <c r="C483" t="s">
        <v>2508</v>
      </c>
      <c r="D483">
        <v>69</v>
      </c>
      <c r="E483" t="s">
        <v>134</v>
      </c>
      <c r="F483" t="s">
        <v>2509</v>
      </c>
      <c r="G483" t="s">
        <v>118</v>
      </c>
      <c r="H483" t="s">
        <v>2510</v>
      </c>
      <c r="I483" t="s">
        <v>2511</v>
      </c>
      <c r="J483" s="20">
        <v>42483</v>
      </c>
      <c r="K483" t="s">
        <v>2116</v>
      </c>
      <c r="L483" s="22">
        <f>SUMIFS(Account_Appended[Balance],Account_Appended[Customer_ID],Customer_Info_Appended[[#This Row],[Customer_ID]])</f>
        <v>9244220</v>
      </c>
      <c r="M483" t="str">
        <f>VLOOKUP(Customer_Info_Appended[[#This Row],[Balance Total]],balance_t[],3,1)</f>
        <v>Medium</v>
      </c>
      <c r="N483" t="str">
        <f>VLOOKUP(Customer_Info_Appended[[#This Row],[Age]],age_t[],3,1)</f>
        <v>Senior</v>
      </c>
      <c r="O483" t="str">
        <f>Customer_Info_Appended[[#This Row],[Age Group]]&amp;"-"&amp;Customer_Info_Appended[[#This Row],[Balace Group]]</f>
        <v>Senior-Medium</v>
      </c>
    </row>
    <row r="484" spans="2:15" x14ac:dyDescent="0.25">
      <c r="B484" t="s">
        <v>2512</v>
      </c>
      <c r="C484" t="s">
        <v>2513</v>
      </c>
      <c r="D484">
        <v>42</v>
      </c>
      <c r="E484" t="s">
        <v>134</v>
      </c>
      <c r="F484" t="s">
        <v>2514</v>
      </c>
      <c r="G484" t="s">
        <v>141</v>
      </c>
      <c r="H484" t="s">
        <v>2515</v>
      </c>
      <c r="I484" t="s">
        <v>2516</v>
      </c>
      <c r="J484" s="20">
        <v>42484</v>
      </c>
      <c r="K484" t="s">
        <v>2116</v>
      </c>
      <c r="L484" s="22">
        <f>SUMIFS(Account_Appended[Balance],Account_Appended[Customer_ID],Customer_Info_Appended[[#This Row],[Customer_ID]])</f>
        <v>71195085</v>
      </c>
      <c r="M484" t="str">
        <f>VLOOKUP(Customer_Info_Appended[[#This Row],[Balance Total]],balance_t[],3,1)</f>
        <v>High</v>
      </c>
      <c r="N484" t="str">
        <f>VLOOKUP(Customer_Info_Appended[[#This Row],[Age]],age_t[],3,1)</f>
        <v>Middle</v>
      </c>
      <c r="O484" t="str">
        <f>Customer_Info_Appended[[#This Row],[Age Group]]&amp;"-"&amp;Customer_Info_Appended[[#This Row],[Balace Group]]</f>
        <v>Middle-High</v>
      </c>
    </row>
    <row r="485" spans="2:15" x14ac:dyDescent="0.25">
      <c r="B485" t="s">
        <v>2517</v>
      </c>
      <c r="C485" t="s">
        <v>2518</v>
      </c>
      <c r="D485">
        <v>58</v>
      </c>
      <c r="E485" t="s">
        <v>134</v>
      </c>
      <c r="F485" t="s">
        <v>2519</v>
      </c>
      <c r="G485" t="s">
        <v>124</v>
      </c>
      <c r="H485" t="s">
        <v>2520</v>
      </c>
      <c r="I485" t="s">
        <v>2521</v>
      </c>
      <c r="J485" s="20">
        <v>42485</v>
      </c>
      <c r="K485" t="s">
        <v>2116</v>
      </c>
      <c r="L485" s="22">
        <f>SUMIFS(Account_Appended[Balance],Account_Appended[Customer_ID],Customer_Info_Appended[[#This Row],[Customer_ID]])</f>
        <v>3244311</v>
      </c>
      <c r="M485" t="str">
        <f>VLOOKUP(Customer_Info_Appended[[#This Row],[Balance Total]],balance_t[],3,1)</f>
        <v>Low</v>
      </c>
      <c r="N485" t="str">
        <f>VLOOKUP(Customer_Info_Appended[[#This Row],[Age]],age_t[],3,1)</f>
        <v>Senior</v>
      </c>
      <c r="O485" t="str">
        <f>Customer_Info_Appended[[#This Row],[Age Group]]&amp;"-"&amp;Customer_Info_Appended[[#This Row],[Balace Group]]</f>
        <v>Senior-Low</v>
      </c>
    </row>
    <row r="486" spans="2:15" x14ac:dyDescent="0.25">
      <c r="B486" t="s">
        <v>2522</v>
      </c>
      <c r="C486" t="s">
        <v>2523</v>
      </c>
      <c r="D486">
        <v>48</v>
      </c>
      <c r="E486" t="s">
        <v>110</v>
      </c>
      <c r="F486" t="s">
        <v>2524</v>
      </c>
      <c r="G486" t="s">
        <v>124</v>
      </c>
      <c r="H486" t="s">
        <v>2525</v>
      </c>
      <c r="I486" t="s">
        <v>2526</v>
      </c>
      <c r="J486" s="20">
        <v>42486</v>
      </c>
      <c r="K486" t="s">
        <v>2116</v>
      </c>
      <c r="L486" s="22">
        <f>SUMIFS(Account_Appended[Balance],Account_Appended[Customer_ID],Customer_Info_Appended[[#This Row],[Customer_ID]])</f>
        <v>36002943</v>
      </c>
      <c r="M486" t="str">
        <f>VLOOKUP(Customer_Info_Appended[[#This Row],[Balance Total]],balance_t[],3,1)</f>
        <v>High</v>
      </c>
      <c r="N486" t="str">
        <f>VLOOKUP(Customer_Info_Appended[[#This Row],[Age]],age_t[],3,1)</f>
        <v>Middle</v>
      </c>
      <c r="O486" t="str">
        <f>Customer_Info_Appended[[#This Row],[Age Group]]&amp;"-"&amp;Customer_Info_Appended[[#This Row],[Balace Group]]</f>
        <v>Middle-High</v>
      </c>
    </row>
    <row r="487" spans="2:15" x14ac:dyDescent="0.25">
      <c r="B487" t="s">
        <v>2527</v>
      </c>
      <c r="C487" t="s">
        <v>2528</v>
      </c>
      <c r="D487">
        <v>38</v>
      </c>
      <c r="E487" t="s">
        <v>110</v>
      </c>
      <c r="F487" t="s">
        <v>2529</v>
      </c>
      <c r="G487" t="s">
        <v>141</v>
      </c>
      <c r="H487" t="s">
        <v>2530</v>
      </c>
      <c r="I487" t="s">
        <v>2531</v>
      </c>
      <c r="J487" s="20">
        <v>42487</v>
      </c>
      <c r="K487" t="s">
        <v>2116</v>
      </c>
      <c r="L487" s="22">
        <f>SUMIFS(Account_Appended[Balance],Account_Appended[Customer_ID],Customer_Info_Appended[[#This Row],[Customer_ID]])</f>
        <v>64343082</v>
      </c>
      <c r="M487" t="str">
        <f>VLOOKUP(Customer_Info_Appended[[#This Row],[Balance Total]],balance_t[],3,1)</f>
        <v>High</v>
      </c>
      <c r="N487" t="str">
        <f>VLOOKUP(Customer_Info_Appended[[#This Row],[Age]],age_t[],3,1)</f>
        <v>Middle</v>
      </c>
      <c r="O487" t="str">
        <f>Customer_Info_Appended[[#This Row],[Age Group]]&amp;"-"&amp;Customer_Info_Appended[[#This Row],[Balace Group]]</f>
        <v>Middle-High</v>
      </c>
    </row>
    <row r="488" spans="2:15" x14ac:dyDescent="0.25">
      <c r="B488" t="s">
        <v>2532</v>
      </c>
      <c r="C488" t="s">
        <v>2533</v>
      </c>
      <c r="D488">
        <v>37</v>
      </c>
      <c r="E488" t="s">
        <v>110</v>
      </c>
      <c r="F488" t="s">
        <v>2534</v>
      </c>
      <c r="G488" t="s">
        <v>141</v>
      </c>
      <c r="H488" t="s">
        <v>2535</v>
      </c>
      <c r="I488" t="s">
        <v>2536</v>
      </c>
      <c r="J488" s="20">
        <v>42488</v>
      </c>
      <c r="K488" t="s">
        <v>2116</v>
      </c>
      <c r="L488" s="22">
        <f>SUMIFS(Account_Appended[Balance],Account_Appended[Customer_ID],Customer_Info_Appended[[#This Row],[Customer_ID]])</f>
        <v>45006270</v>
      </c>
      <c r="M488" t="str">
        <f>VLOOKUP(Customer_Info_Appended[[#This Row],[Balance Total]],balance_t[],3,1)</f>
        <v>High</v>
      </c>
      <c r="N488" t="str">
        <f>VLOOKUP(Customer_Info_Appended[[#This Row],[Age]],age_t[],3,1)</f>
        <v>Middle</v>
      </c>
      <c r="O488" t="str">
        <f>Customer_Info_Appended[[#This Row],[Age Group]]&amp;"-"&amp;Customer_Info_Appended[[#This Row],[Balace Group]]</f>
        <v>Middle-High</v>
      </c>
    </row>
    <row r="489" spans="2:15" x14ac:dyDescent="0.25">
      <c r="B489" t="s">
        <v>2537</v>
      </c>
      <c r="C489" t="s">
        <v>2538</v>
      </c>
      <c r="D489">
        <v>56</v>
      </c>
      <c r="E489" t="s">
        <v>134</v>
      </c>
      <c r="F489" t="s">
        <v>2539</v>
      </c>
      <c r="G489" t="s">
        <v>112</v>
      </c>
      <c r="H489" t="s">
        <v>2540</v>
      </c>
      <c r="I489" t="s">
        <v>2541</v>
      </c>
      <c r="J489" s="20">
        <v>42489</v>
      </c>
      <c r="K489" t="s">
        <v>2116</v>
      </c>
      <c r="L489" s="22">
        <f>SUMIFS(Account_Appended[Balance],Account_Appended[Customer_ID],Customer_Info_Appended[[#This Row],[Customer_ID]])</f>
        <v>43631276</v>
      </c>
      <c r="M489" t="str">
        <f>VLOOKUP(Customer_Info_Appended[[#This Row],[Balance Total]],balance_t[],3,1)</f>
        <v>High</v>
      </c>
      <c r="N489" t="str">
        <f>VLOOKUP(Customer_Info_Appended[[#This Row],[Age]],age_t[],3,1)</f>
        <v>Senior</v>
      </c>
      <c r="O489" t="str">
        <f>Customer_Info_Appended[[#This Row],[Age Group]]&amp;"-"&amp;Customer_Info_Appended[[#This Row],[Balace Group]]</f>
        <v>Senior-High</v>
      </c>
    </row>
    <row r="490" spans="2:15" x14ac:dyDescent="0.25">
      <c r="B490" t="s">
        <v>2542</v>
      </c>
      <c r="C490" t="s">
        <v>2543</v>
      </c>
      <c r="D490">
        <v>39</v>
      </c>
      <c r="E490" t="s">
        <v>110</v>
      </c>
      <c r="F490" t="s">
        <v>2544</v>
      </c>
      <c r="G490" t="s">
        <v>141</v>
      </c>
      <c r="H490" t="s">
        <v>2545</v>
      </c>
      <c r="I490" t="s">
        <v>2546</v>
      </c>
      <c r="J490" s="20">
        <v>42490</v>
      </c>
      <c r="K490" t="s">
        <v>2116</v>
      </c>
      <c r="L490" s="22">
        <f>SUMIFS(Account_Appended[Balance],Account_Appended[Customer_ID],Customer_Info_Appended[[#This Row],[Customer_ID]])</f>
        <v>94560527</v>
      </c>
      <c r="M490" t="str">
        <f>VLOOKUP(Customer_Info_Appended[[#This Row],[Balance Total]],balance_t[],3,1)</f>
        <v>High</v>
      </c>
      <c r="N490" t="str">
        <f>VLOOKUP(Customer_Info_Appended[[#This Row],[Age]],age_t[],3,1)</f>
        <v>Middle</v>
      </c>
      <c r="O490" t="str">
        <f>Customer_Info_Appended[[#This Row],[Age Group]]&amp;"-"&amp;Customer_Info_Appended[[#This Row],[Balace Group]]</f>
        <v>Middle-High</v>
      </c>
    </row>
    <row r="491" spans="2:15" x14ac:dyDescent="0.25">
      <c r="B491" t="s">
        <v>2547</v>
      </c>
      <c r="C491" t="s">
        <v>2548</v>
      </c>
      <c r="D491">
        <v>21</v>
      </c>
      <c r="E491" t="s">
        <v>134</v>
      </c>
      <c r="F491" t="s">
        <v>2549</v>
      </c>
      <c r="G491" t="s">
        <v>124</v>
      </c>
      <c r="H491" t="s">
        <v>2550</v>
      </c>
      <c r="I491" t="s">
        <v>2551</v>
      </c>
      <c r="J491" s="20">
        <v>42491</v>
      </c>
      <c r="K491" t="s">
        <v>2116</v>
      </c>
      <c r="L491" s="22">
        <f>SUMIFS(Account_Appended[Balance],Account_Appended[Customer_ID],Customer_Info_Appended[[#This Row],[Customer_ID]])</f>
        <v>38141197</v>
      </c>
      <c r="M491" t="str">
        <f>VLOOKUP(Customer_Info_Appended[[#This Row],[Balance Total]],balance_t[],3,1)</f>
        <v>High</v>
      </c>
      <c r="N491" t="str">
        <f>VLOOKUP(Customer_Info_Appended[[#This Row],[Age]],age_t[],3,1)</f>
        <v>Young</v>
      </c>
      <c r="O491" t="str">
        <f>Customer_Info_Appended[[#This Row],[Age Group]]&amp;"-"&amp;Customer_Info_Appended[[#This Row],[Balace Group]]</f>
        <v>Young-High</v>
      </c>
    </row>
    <row r="492" spans="2:15" x14ac:dyDescent="0.25">
      <c r="B492" t="s">
        <v>2552</v>
      </c>
      <c r="C492" t="s">
        <v>2553</v>
      </c>
      <c r="D492">
        <v>30</v>
      </c>
      <c r="E492" t="s">
        <v>134</v>
      </c>
      <c r="F492" t="s">
        <v>2554</v>
      </c>
      <c r="G492" t="s">
        <v>141</v>
      </c>
      <c r="H492" t="s">
        <v>2555</v>
      </c>
      <c r="I492" t="s">
        <v>2556</v>
      </c>
      <c r="J492" s="20">
        <v>42492</v>
      </c>
      <c r="K492" t="s">
        <v>2116</v>
      </c>
      <c r="L492" s="22">
        <f>SUMIFS(Account_Appended[Balance],Account_Appended[Customer_ID],Customer_Info_Appended[[#This Row],[Customer_ID]])</f>
        <v>27941304</v>
      </c>
      <c r="M492" t="str">
        <f>VLOOKUP(Customer_Info_Appended[[#This Row],[Balance Total]],balance_t[],3,1)</f>
        <v>High</v>
      </c>
      <c r="N492" t="str">
        <f>VLOOKUP(Customer_Info_Appended[[#This Row],[Age]],age_t[],3,1)</f>
        <v>Young</v>
      </c>
      <c r="O492" t="str">
        <f>Customer_Info_Appended[[#This Row],[Age Group]]&amp;"-"&amp;Customer_Info_Appended[[#This Row],[Balace Group]]</f>
        <v>Young-High</v>
      </c>
    </row>
    <row r="493" spans="2:15" x14ac:dyDescent="0.25">
      <c r="B493" t="s">
        <v>2557</v>
      </c>
      <c r="C493" t="s">
        <v>2558</v>
      </c>
      <c r="D493">
        <v>62</v>
      </c>
      <c r="E493" t="s">
        <v>110</v>
      </c>
      <c r="F493" t="s">
        <v>2559</v>
      </c>
      <c r="G493" t="s">
        <v>112</v>
      </c>
      <c r="H493" t="s">
        <v>2560</v>
      </c>
      <c r="I493" t="s">
        <v>2561</v>
      </c>
      <c r="J493" s="20">
        <v>42493</v>
      </c>
      <c r="K493" t="s">
        <v>2116</v>
      </c>
      <c r="L493" s="22">
        <f>SUMIFS(Account_Appended[Balance],Account_Appended[Customer_ID],Customer_Info_Appended[[#This Row],[Customer_ID]])</f>
        <v>69600025</v>
      </c>
      <c r="M493" t="str">
        <f>VLOOKUP(Customer_Info_Appended[[#This Row],[Balance Total]],balance_t[],3,1)</f>
        <v>High</v>
      </c>
      <c r="N493" t="str">
        <f>VLOOKUP(Customer_Info_Appended[[#This Row],[Age]],age_t[],3,1)</f>
        <v>Senior</v>
      </c>
      <c r="O493" t="str">
        <f>Customer_Info_Appended[[#This Row],[Age Group]]&amp;"-"&amp;Customer_Info_Appended[[#This Row],[Balace Group]]</f>
        <v>Senior-High</v>
      </c>
    </row>
    <row r="494" spans="2:15" x14ac:dyDescent="0.25">
      <c r="B494" t="s">
        <v>2562</v>
      </c>
      <c r="C494" t="s">
        <v>2563</v>
      </c>
      <c r="D494">
        <v>59</v>
      </c>
      <c r="E494" t="s">
        <v>134</v>
      </c>
      <c r="F494" t="s">
        <v>2564</v>
      </c>
      <c r="G494" t="s">
        <v>112</v>
      </c>
      <c r="H494" t="s">
        <v>2565</v>
      </c>
      <c r="I494" t="s">
        <v>2566</v>
      </c>
      <c r="J494" s="20">
        <v>42494</v>
      </c>
      <c r="K494" t="s">
        <v>2116</v>
      </c>
      <c r="L494" s="22">
        <f>SUMIFS(Account_Appended[Balance],Account_Appended[Customer_ID],Customer_Info_Appended[[#This Row],[Customer_ID]])</f>
        <v>28689907</v>
      </c>
      <c r="M494" t="str">
        <f>VLOOKUP(Customer_Info_Appended[[#This Row],[Balance Total]],balance_t[],3,1)</f>
        <v>High</v>
      </c>
      <c r="N494" t="str">
        <f>VLOOKUP(Customer_Info_Appended[[#This Row],[Age]],age_t[],3,1)</f>
        <v>Senior</v>
      </c>
      <c r="O494" t="str">
        <f>Customer_Info_Appended[[#This Row],[Age Group]]&amp;"-"&amp;Customer_Info_Appended[[#This Row],[Balace Group]]</f>
        <v>Senior-High</v>
      </c>
    </row>
    <row r="495" spans="2:15" x14ac:dyDescent="0.25">
      <c r="B495" t="s">
        <v>2567</v>
      </c>
      <c r="C495" t="s">
        <v>2568</v>
      </c>
      <c r="D495">
        <v>67</v>
      </c>
      <c r="E495" t="s">
        <v>110</v>
      </c>
      <c r="F495" t="s">
        <v>2569</v>
      </c>
      <c r="G495" t="s">
        <v>112</v>
      </c>
      <c r="H495" t="s">
        <v>2570</v>
      </c>
      <c r="I495" t="s">
        <v>2571</v>
      </c>
      <c r="J495" s="20">
        <v>42495</v>
      </c>
      <c r="K495" t="s">
        <v>2116</v>
      </c>
      <c r="L495" s="22">
        <f>SUMIFS(Account_Appended[Balance],Account_Appended[Customer_ID],Customer_Info_Appended[[#This Row],[Customer_ID]])</f>
        <v>42778596</v>
      </c>
      <c r="M495" t="str">
        <f>VLOOKUP(Customer_Info_Appended[[#This Row],[Balance Total]],balance_t[],3,1)</f>
        <v>High</v>
      </c>
      <c r="N495" t="str">
        <f>VLOOKUP(Customer_Info_Appended[[#This Row],[Age]],age_t[],3,1)</f>
        <v>Senior</v>
      </c>
      <c r="O495" t="str">
        <f>Customer_Info_Appended[[#This Row],[Age Group]]&amp;"-"&amp;Customer_Info_Appended[[#This Row],[Balace Group]]</f>
        <v>Senior-High</v>
      </c>
    </row>
    <row r="496" spans="2:15" x14ac:dyDescent="0.25">
      <c r="B496" t="s">
        <v>2572</v>
      </c>
      <c r="C496" t="s">
        <v>2573</v>
      </c>
      <c r="D496">
        <v>66</v>
      </c>
      <c r="E496" t="s">
        <v>134</v>
      </c>
      <c r="F496" t="s">
        <v>2574</v>
      </c>
      <c r="G496" t="s">
        <v>112</v>
      </c>
      <c r="H496" t="s">
        <v>2575</v>
      </c>
      <c r="I496" t="s">
        <v>2576</v>
      </c>
      <c r="J496" s="20">
        <v>42496</v>
      </c>
      <c r="K496" t="s">
        <v>2116</v>
      </c>
      <c r="L496" s="22">
        <f>SUMIFS(Account_Appended[Balance],Account_Appended[Customer_ID],Customer_Info_Appended[[#This Row],[Customer_ID]])</f>
        <v>20967156</v>
      </c>
      <c r="M496" t="str">
        <f>VLOOKUP(Customer_Info_Appended[[#This Row],[Balance Total]],balance_t[],3,1)</f>
        <v>High</v>
      </c>
      <c r="N496" t="str">
        <f>VLOOKUP(Customer_Info_Appended[[#This Row],[Age]],age_t[],3,1)</f>
        <v>Senior</v>
      </c>
      <c r="O496" t="str">
        <f>Customer_Info_Appended[[#This Row],[Age Group]]&amp;"-"&amp;Customer_Info_Appended[[#This Row],[Balace Group]]</f>
        <v>Senior-High</v>
      </c>
    </row>
    <row r="497" spans="2:15" x14ac:dyDescent="0.25">
      <c r="B497" t="s">
        <v>2577</v>
      </c>
      <c r="C497" t="s">
        <v>2578</v>
      </c>
      <c r="D497">
        <v>37</v>
      </c>
      <c r="E497" t="s">
        <v>110</v>
      </c>
      <c r="F497" t="s">
        <v>2579</v>
      </c>
      <c r="G497" t="s">
        <v>207</v>
      </c>
      <c r="H497" t="s">
        <v>2580</v>
      </c>
      <c r="I497" t="s">
        <v>2581</v>
      </c>
      <c r="J497" s="20">
        <v>42497</v>
      </c>
      <c r="K497" t="s">
        <v>2116</v>
      </c>
      <c r="L497" s="22">
        <f>SUMIFS(Account_Appended[Balance],Account_Appended[Customer_ID],Customer_Info_Appended[[#This Row],[Customer_ID]])</f>
        <v>47594032</v>
      </c>
      <c r="M497" t="str">
        <f>VLOOKUP(Customer_Info_Appended[[#This Row],[Balance Total]],balance_t[],3,1)</f>
        <v>High</v>
      </c>
      <c r="N497" t="str">
        <f>VLOOKUP(Customer_Info_Appended[[#This Row],[Age]],age_t[],3,1)</f>
        <v>Middle</v>
      </c>
      <c r="O497" t="str">
        <f>Customer_Info_Appended[[#This Row],[Age Group]]&amp;"-"&amp;Customer_Info_Appended[[#This Row],[Balace Group]]</f>
        <v>Middle-High</v>
      </c>
    </row>
    <row r="498" spans="2:15" x14ac:dyDescent="0.25">
      <c r="B498" t="s">
        <v>2582</v>
      </c>
      <c r="C498" t="s">
        <v>2583</v>
      </c>
      <c r="D498">
        <v>69</v>
      </c>
      <c r="E498" t="s">
        <v>134</v>
      </c>
      <c r="F498" t="s">
        <v>2584</v>
      </c>
      <c r="G498" t="s">
        <v>141</v>
      </c>
      <c r="H498" t="s">
        <v>2585</v>
      </c>
      <c r="I498" t="s">
        <v>2586</v>
      </c>
      <c r="J498" s="20">
        <v>42498</v>
      </c>
      <c r="K498" t="s">
        <v>2116</v>
      </c>
      <c r="L498" s="22">
        <f>SUMIFS(Account_Appended[Balance],Account_Appended[Customer_ID],Customer_Info_Appended[[#This Row],[Customer_ID]])</f>
        <v>62449881</v>
      </c>
      <c r="M498" t="str">
        <f>VLOOKUP(Customer_Info_Appended[[#This Row],[Balance Total]],balance_t[],3,1)</f>
        <v>High</v>
      </c>
      <c r="N498" t="str">
        <f>VLOOKUP(Customer_Info_Appended[[#This Row],[Age]],age_t[],3,1)</f>
        <v>Senior</v>
      </c>
      <c r="O498" t="str">
        <f>Customer_Info_Appended[[#This Row],[Age Group]]&amp;"-"&amp;Customer_Info_Appended[[#This Row],[Balace Group]]</f>
        <v>Senior-High</v>
      </c>
    </row>
    <row r="499" spans="2:15" x14ac:dyDescent="0.25">
      <c r="B499" t="s">
        <v>2587</v>
      </c>
      <c r="C499" t="s">
        <v>2588</v>
      </c>
      <c r="D499">
        <v>30</v>
      </c>
      <c r="E499" t="s">
        <v>134</v>
      </c>
      <c r="F499" t="s">
        <v>2589</v>
      </c>
      <c r="G499" t="s">
        <v>118</v>
      </c>
      <c r="H499" t="s">
        <v>2590</v>
      </c>
      <c r="I499" t="s">
        <v>2591</v>
      </c>
      <c r="J499" s="20">
        <v>42499</v>
      </c>
      <c r="K499" t="s">
        <v>2116</v>
      </c>
      <c r="L499" s="22">
        <f>SUMIFS(Account_Appended[Balance],Account_Appended[Customer_ID],Customer_Info_Appended[[#This Row],[Customer_ID]])</f>
        <v>29604698</v>
      </c>
      <c r="M499" t="str">
        <f>VLOOKUP(Customer_Info_Appended[[#This Row],[Balance Total]],balance_t[],3,1)</f>
        <v>High</v>
      </c>
      <c r="N499" t="str">
        <f>VLOOKUP(Customer_Info_Appended[[#This Row],[Age]],age_t[],3,1)</f>
        <v>Young</v>
      </c>
      <c r="O499" t="str">
        <f>Customer_Info_Appended[[#This Row],[Age Group]]&amp;"-"&amp;Customer_Info_Appended[[#This Row],[Balace Group]]</f>
        <v>Young-High</v>
      </c>
    </row>
    <row r="500" spans="2:15" x14ac:dyDescent="0.25">
      <c r="B500" t="s">
        <v>2592</v>
      </c>
      <c r="C500" t="s">
        <v>2593</v>
      </c>
      <c r="D500">
        <v>34</v>
      </c>
      <c r="E500" t="s">
        <v>134</v>
      </c>
      <c r="F500" t="s">
        <v>2594</v>
      </c>
      <c r="G500" t="s">
        <v>141</v>
      </c>
      <c r="H500" t="s">
        <v>2595</v>
      </c>
      <c r="I500" t="s">
        <v>2596</v>
      </c>
      <c r="J500" s="20">
        <v>42500</v>
      </c>
      <c r="K500" t="s">
        <v>2116</v>
      </c>
      <c r="L500" s="22">
        <f>SUMIFS(Account_Appended[Balance],Account_Appended[Customer_ID],Customer_Info_Appended[[#This Row],[Customer_ID]])</f>
        <v>77818058</v>
      </c>
      <c r="M500" t="str">
        <f>VLOOKUP(Customer_Info_Appended[[#This Row],[Balance Total]],balance_t[],3,1)</f>
        <v>High</v>
      </c>
      <c r="N500" t="str">
        <f>VLOOKUP(Customer_Info_Appended[[#This Row],[Age]],age_t[],3,1)</f>
        <v>Middle</v>
      </c>
      <c r="O500" t="str">
        <f>Customer_Info_Appended[[#This Row],[Age Group]]&amp;"-"&amp;Customer_Info_Appended[[#This Row],[Balace Group]]</f>
        <v>Middle-High</v>
      </c>
    </row>
    <row r="501" spans="2:15" x14ac:dyDescent="0.25">
      <c r="B501" t="s">
        <v>2597</v>
      </c>
      <c r="C501" t="s">
        <v>2598</v>
      </c>
      <c r="D501">
        <v>53</v>
      </c>
      <c r="E501" t="s">
        <v>134</v>
      </c>
      <c r="F501" t="s">
        <v>2599</v>
      </c>
      <c r="G501" t="s">
        <v>207</v>
      </c>
      <c r="H501" t="s">
        <v>2600</v>
      </c>
      <c r="I501" t="s">
        <v>2601</v>
      </c>
      <c r="J501" s="20">
        <v>42501</v>
      </c>
      <c r="K501" t="s">
        <v>2116</v>
      </c>
      <c r="L501" s="22">
        <f>SUMIFS(Account_Appended[Balance],Account_Appended[Customer_ID],Customer_Info_Appended[[#This Row],[Customer_ID]])</f>
        <v>26730589</v>
      </c>
      <c r="M501" t="str">
        <f>VLOOKUP(Customer_Info_Appended[[#This Row],[Balance Total]],balance_t[],3,1)</f>
        <v>High</v>
      </c>
      <c r="N501" t="str">
        <f>VLOOKUP(Customer_Info_Appended[[#This Row],[Age]],age_t[],3,1)</f>
        <v>Senior</v>
      </c>
      <c r="O501" t="str">
        <f>Customer_Info_Appended[[#This Row],[Age Group]]&amp;"-"&amp;Customer_Info_Appended[[#This Row],[Balace Group]]</f>
        <v>Senior-High</v>
      </c>
    </row>
    <row r="502" spans="2:15" x14ac:dyDescent="0.25">
      <c r="B502" t="s">
        <v>2602</v>
      </c>
      <c r="C502" t="s">
        <v>2603</v>
      </c>
      <c r="D502">
        <v>50</v>
      </c>
      <c r="E502" t="s">
        <v>134</v>
      </c>
      <c r="F502" t="s">
        <v>2604</v>
      </c>
      <c r="G502" t="s">
        <v>112</v>
      </c>
      <c r="H502" t="s">
        <v>2605</v>
      </c>
      <c r="I502" t="s">
        <v>2606</v>
      </c>
      <c r="J502" s="20">
        <v>42502</v>
      </c>
      <c r="K502" t="s">
        <v>2116</v>
      </c>
      <c r="L502" s="22">
        <f>SUMIFS(Account_Appended[Balance],Account_Appended[Customer_ID],Customer_Info_Appended[[#This Row],[Customer_ID]])</f>
        <v>24829233</v>
      </c>
      <c r="M502" t="str">
        <f>VLOOKUP(Customer_Info_Appended[[#This Row],[Balance Total]],balance_t[],3,1)</f>
        <v>High</v>
      </c>
      <c r="N502" t="str">
        <f>VLOOKUP(Customer_Info_Appended[[#This Row],[Age]],age_t[],3,1)</f>
        <v>Middle</v>
      </c>
      <c r="O502" t="str">
        <f>Customer_Info_Appended[[#This Row],[Age Group]]&amp;"-"&amp;Customer_Info_Appended[[#This Row],[Balace Group]]</f>
        <v>Middle-High</v>
      </c>
    </row>
    <row r="503" spans="2:15" x14ac:dyDescent="0.25">
      <c r="B503" t="s">
        <v>2607</v>
      </c>
      <c r="C503" t="s">
        <v>2608</v>
      </c>
      <c r="D503">
        <v>18</v>
      </c>
      <c r="E503" t="s">
        <v>110</v>
      </c>
      <c r="F503" t="s">
        <v>2609</v>
      </c>
      <c r="G503" t="s">
        <v>207</v>
      </c>
      <c r="H503" t="s">
        <v>2610</v>
      </c>
      <c r="I503" t="s">
        <v>2611</v>
      </c>
      <c r="J503" s="20">
        <v>42503</v>
      </c>
      <c r="K503" t="s">
        <v>2116</v>
      </c>
      <c r="L503" s="22">
        <f>SUMIFS(Account_Appended[Balance],Account_Appended[Customer_ID],Customer_Info_Appended[[#This Row],[Customer_ID]])</f>
        <v>80757772</v>
      </c>
      <c r="M503" t="str">
        <f>VLOOKUP(Customer_Info_Appended[[#This Row],[Balance Total]],balance_t[],3,1)</f>
        <v>High</v>
      </c>
      <c r="N503" t="str">
        <f>VLOOKUP(Customer_Info_Appended[[#This Row],[Age]],age_t[],3,1)</f>
        <v>Young</v>
      </c>
      <c r="O503" t="str">
        <f>Customer_Info_Appended[[#This Row],[Age Group]]&amp;"-"&amp;Customer_Info_Appended[[#This Row],[Balace Group]]</f>
        <v>Young-High</v>
      </c>
    </row>
    <row r="504" spans="2:15" x14ac:dyDescent="0.25">
      <c r="B504" t="s">
        <v>2612</v>
      </c>
      <c r="C504" t="s">
        <v>2613</v>
      </c>
      <c r="D504">
        <v>32</v>
      </c>
      <c r="E504" t="s">
        <v>134</v>
      </c>
      <c r="F504" t="s">
        <v>2614</v>
      </c>
      <c r="G504" t="s">
        <v>124</v>
      </c>
      <c r="H504" t="s">
        <v>2615</v>
      </c>
      <c r="I504" t="s">
        <v>2616</v>
      </c>
      <c r="J504" s="20">
        <v>42504</v>
      </c>
      <c r="K504" t="s">
        <v>2116</v>
      </c>
      <c r="L504" s="22">
        <f>SUMIFS(Account_Appended[Balance],Account_Appended[Customer_ID],Customer_Info_Appended[[#This Row],[Customer_ID]])</f>
        <v>79650069</v>
      </c>
      <c r="M504" t="str">
        <f>VLOOKUP(Customer_Info_Appended[[#This Row],[Balance Total]],balance_t[],3,1)</f>
        <v>High</v>
      </c>
      <c r="N504" t="str">
        <f>VLOOKUP(Customer_Info_Appended[[#This Row],[Age]],age_t[],3,1)</f>
        <v>Middle</v>
      </c>
      <c r="O504" t="str">
        <f>Customer_Info_Appended[[#This Row],[Age Group]]&amp;"-"&amp;Customer_Info_Appended[[#This Row],[Balace Group]]</f>
        <v>Middle-High</v>
      </c>
    </row>
    <row r="505" spans="2:15" x14ac:dyDescent="0.25">
      <c r="B505" t="s">
        <v>2617</v>
      </c>
      <c r="C505" t="s">
        <v>2618</v>
      </c>
      <c r="D505">
        <v>30</v>
      </c>
      <c r="E505" t="s">
        <v>110</v>
      </c>
      <c r="F505" t="s">
        <v>2619</v>
      </c>
      <c r="G505" t="s">
        <v>124</v>
      </c>
      <c r="H505" t="s">
        <v>2620</v>
      </c>
      <c r="I505" t="s">
        <v>2621</v>
      </c>
      <c r="J505" s="20">
        <v>42505</v>
      </c>
      <c r="K505" t="s">
        <v>2116</v>
      </c>
      <c r="L505" s="22">
        <f>SUMIFS(Account_Appended[Balance],Account_Appended[Customer_ID],Customer_Info_Appended[[#This Row],[Customer_ID]])</f>
        <v>32080035</v>
      </c>
      <c r="M505" t="str">
        <f>VLOOKUP(Customer_Info_Appended[[#This Row],[Balance Total]],balance_t[],3,1)</f>
        <v>High</v>
      </c>
      <c r="N505" t="str">
        <f>VLOOKUP(Customer_Info_Appended[[#This Row],[Age]],age_t[],3,1)</f>
        <v>Young</v>
      </c>
      <c r="O505" t="str">
        <f>Customer_Info_Appended[[#This Row],[Age Group]]&amp;"-"&amp;Customer_Info_Appended[[#This Row],[Balace Group]]</f>
        <v>Young-High</v>
      </c>
    </row>
    <row r="506" spans="2:15" x14ac:dyDescent="0.25">
      <c r="B506" t="s">
        <v>2622</v>
      </c>
      <c r="C506" t="s">
        <v>2623</v>
      </c>
      <c r="D506">
        <v>34</v>
      </c>
      <c r="E506" t="s">
        <v>110</v>
      </c>
      <c r="F506" t="s">
        <v>2624</v>
      </c>
      <c r="G506" t="s">
        <v>141</v>
      </c>
      <c r="H506" t="s">
        <v>2625</v>
      </c>
      <c r="I506" t="s">
        <v>2626</v>
      </c>
      <c r="J506" s="20">
        <v>42506</v>
      </c>
      <c r="K506" t="s">
        <v>2116</v>
      </c>
      <c r="L506" s="22">
        <f>SUMIFS(Account_Appended[Balance],Account_Appended[Customer_ID],Customer_Info_Appended[[#This Row],[Customer_ID]])</f>
        <v>66552053</v>
      </c>
      <c r="M506" t="str">
        <f>VLOOKUP(Customer_Info_Appended[[#This Row],[Balance Total]],balance_t[],3,1)</f>
        <v>High</v>
      </c>
      <c r="N506" t="str">
        <f>VLOOKUP(Customer_Info_Appended[[#This Row],[Age]],age_t[],3,1)</f>
        <v>Middle</v>
      </c>
      <c r="O506" t="str">
        <f>Customer_Info_Appended[[#This Row],[Age Group]]&amp;"-"&amp;Customer_Info_Appended[[#This Row],[Balace Group]]</f>
        <v>Middle-High</v>
      </c>
    </row>
    <row r="507" spans="2:15" x14ac:dyDescent="0.25">
      <c r="B507" t="s">
        <v>2627</v>
      </c>
      <c r="C507" t="s">
        <v>2628</v>
      </c>
      <c r="D507">
        <v>41</v>
      </c>
      <c r="E507" t="s">
        <v>110</v>
      </c>
      <c r="F507" t="s">
        <v>2629</v>
      </c>
      <c r="G507" t="s">
        <v>141</v>
      </c>
      <c r="H507" t="s">
        <v>2630</v>
      </c>
      <c r="I507" t="s">
        <v>2631</v>
      </c>
      <c r="J507" s="20">
        <v>42507</v>
      </c>
      <c r="K507" t="s">
        <v>2116</v>
      </c>
      <c r="L507" s="22">
        <f>SUMIFS(Account_Appended[Balance],Account_Appended[Customer_ID],Customer_Info_Appended[[#This Row],[Customer_ID]])</f>
        <v>111219181</v>
      </c>
      <c r="M507" t="str">
        <f>VLOOKUP(Customer_Info_Appended[[#This Row],[Balance Total]],balance_t[],3,1)</f>
        <v>High</v>
      </c>
      <c r="N507" t="str">
        <f>VLOOKUP(Customer_Info_Appended[[#This Row],[Age]],age_t[],3,1)</f>
        <v>Middle</v>
      </c>
      <c r="O507" t="str">
        <f>Customer_Info_Appended[[#This Row],[Age Group]]&amp;"-"&amp;Customer_Info_Appended[[#This Row],[Balace Group]]</f>
        <v>Middle-High</v>
      </c>
    </row>
    <row r="508" spans="2:15" x14ac:dyDescent="0.25">
      <c r="B508" t="s">
        <v>2632</v>
      </c>
      <c r="C508" t="s">
        <v>2633</v>
      </c>
      <c r="D508">
        <v>25</v>
      </c>
      <c r="E508" t="s">
        <v>134</v>
      </c>
      <c r="F508" t="s">
        <v>2634</v>
      </c>
      <c r="G508" t="s">
        <v>118</v>
      </c>
      <c r="H508" t="s">
        <v>2635</v>
      </c>
      <c r="I508" t="s">
        <v>2636</v>
      </c>
      <c r="J508" s="20">
        <v>42508</v>
      </c>
      <c r="K508" t="s">
        <v>2116</v>
      </c>
      <c r="L508" s="22">
        <f>SUMIFS(Account_Appended[Balance],Account_Appended[Customer_ID],Customer_Info_Appended[[#This Row],[Customer_ID]])</f>
        <v>42174160</v>
      </c>
      <c r="M508" t="str">
        <f>VLOOKUP(Customer_Info_Appended[[#This Row],[Balance Total]],balance_t[],3,1)</f>
        <v>High</v>
      </c>
      <c r="N508" t="str">
        <f>VLOOKUP(Customer_Info_Appended[[#This Row],[Age]],age_t[],3,1)</f>
        <v>Young</v>
      </c>
      <c r="O508" t="str">
        <f>Customer_Info_Appended[[#This Row],[Age Group]]&amp;"-"&amp;Customer_Info_Appended[[#This Row],[Balace Group]]</f>
        <v>Young-High</v>
      </c>
    </row>
    <row r="509" spans="2:15" x14ac:dyDescent="0.25">
      <c r="B509" t="s">
        <v>2637</v>
      </c>
      <c r="C509" t="s">
        <v>2638</v>
      </c>
      <c r="D509">
        <v>67</v>
      </c>
      <c r="E509" t="s">
        <v>134</v>
      </c>
      <c r="F509" t="s">
        <v>2639</v>
      </c>
      <c r="G509" t="s">
        <v>118</v>
      </c>
      <c r="H509" t="s">
        <v>2640</v>
      </c>
      <c r="I509" t="s">
        <v>2641</v>
      </c>
      <c r="J509" s="20">
        <v>42509</v>
      </c>
      <c r="K509" t="s">
        <v>2116</v>
      </c>
      <c r="L509" s="22">
        <f>SUMIFS(Account_Appended[Balance],Account_Appended[Customer_ID],Customer_Info_Appended[[#This Row],[Customer_ID]])</f>
        <v>4839400</v>
      </c>
      <c r="M509" t="str">
        <f>VLOOKUP(Customer_Info_Appended[[#This Row],[Balance Total]],balance_t[],3,1)</f>
        <v>Low</v>
      </c>
      <c r="N509" t="str">
        <f>VLOOKUP(Customer_Info_Appended[[#This Row],[Age]],age_t[],3,1)</f>
        <v>Senior</v>
      </c>
      <c r="O509" t="str">
        <f>Customer_Info_Appended[[#This Row],[Age Group]]&amp;"-"&amp;Customer_Info_Appended[[#This Row],[Balace Group]]</f>
        <v>Senior-Low</v>
      </c>
    </row>
    <row r="510" spans="2:15" x14ac:dyDescent="0.25">
      <c r="B510" t="s">
        <v>2642</v>
      </c>
      <c r="C510" t="s">
        <v>2643</v>
      </c>
      <c r="D510">
        <v>44</v>
      </c>
      <c r="E510" t="s">
        <v>134</v>
      </c>
      <c r="F510" t="s">
        <v>2644</v>
      </c>
      <c r="G510" t="s">
        <v>124</v>
      </c>
      <c r="H510" t="s">
        <v>2645</v>
      </c>
      <c r="I510" t="s">
        <v>2646</v>
      </c>
      <c r="J510" s="20">
        <v>42510</v>
      </c>
      <c r="K510" t="s">
        <v>2116</v>
      </c>
      <c r="L510" s="22">
        <f>SUMIFS(Account_Appended[Balance],Account_Appended[Customer_ID],Customer_Info_Appended[[#This Row],[Customer_ID]])</f>
        <v>44716869</v>
      </c>
      <c r="M510" t="str">
        <f>VLOOKUP(Customer_Info_Appended[[#This Row],[Balance Total]],balance_t[],3,1)</f>
        <v>High</v>
      </c>
      <c r="N510" t="str">
        <f>VLOOKUP(Customer_Info_Appended[[#This Row],[Age]],age_t[],3,1)</f>
        <v>Middle</v>
      </c>
      <c r="O510" t="str">
        <f>Customer_Info_Appended[[#This Row],[Age Group]]&amp;"-"&amp;Customer_Info_Appended[[#This Row],[Balace Group]]</f>
        <v>Middle-High</v>
      </c>
    </row>
    <row r="511" spans="2:15" x14ac:dyDescent="0.25">
      <c r="B511" t="s">
        <v>2647</v>
      </c>
      <c r="C511" t="s">
        <v>2648</v>
      </c>
      <c r="D511">
        <v>62</v>
      </c>
      <c r="E511" t="s">
        <v>110</v>
      </c>
      <c r="F511" t="s">
        <v>2649</v>
      </c>
      <c r="G511" t="s">
        <v>112</v>
      </c>
      <c r="H511" t="s">
        <v>2650</v>
      </c>
      <c r="I511" t="s">
        <v>2651</v>
      </c>
      <c r="J511" s="20">
        <v>42511</v>
      </c>
      <c r="K511" t="s">
        <v>2116</v>
      </c>
      <c r="L511" s="22">
        <f>SUMIFS(Account_Appended[Balance],Account_Appended[Customer_ID],Customer_Info_Appended[[#This Row],[Customer_ID]])</f>
        <v>15268970</v>
      </c>
      <c r="M511" t="str">
        <f>VLOOKUP(Customer_Info_Appended[[#This Row],[Balance Total]],balance_t[],3,1)</f>
        <v>High</v>
      </c>
      <c r="N511" t="str">
        <f>VLOOKUP(Customer_Info_Appended[[#This Row],[Age]],age_t[],3,1)</f>
        <v>Senior</v>
      </c>
      <c r="O511" t="str">
        <f>Customer_Info_Appended[[#This Row],[Age Group]]&amp;"-"&amp;Customer_Info_Appended[[#This Row],[Balace Group]]</f>
        <v>Senior-High</v>
      </c>
    </row>
    <row r="512" spans="2:15" x14ac:dyDescent="0.25">
      <c r="B512" t="s">
        <v>2652</v>
      </c>
      <c r="C512" t="s">
        <v>2653</v>
      </c>
      <c r="D512">
        <v>40</v>
      </c>
      <c r="E512" t="s">
        <v>134</v>
      </c>
      <c r="F512" t="s">
        <v>2654</v>
      </c>
      <c r="G512" t="s">
        <v>207</v>
      </c>
      <c r="H512" t="s">
        <v>2655</v>
      </c>
      <c r="I512" t="s">
        <v>2656</v>
      </c>
      <c r="J512" s="20">
        <v>42512</v>
      </c>
      <c r="K512" t="s">
        <v>2116</v>
      </c>
      <c r="L512" s="22">
        <f>SUMIFS(Account_Appended[Balance],Account_Appended[Customer_ID],Customer_Info_Appended[[#This Row],[Customer_ID]])</f>
        <v>78395864</v>
      </c>
      <c r="M512" t="str">
        <f>VLOOKUP(Customer_Info_Appended[[#This Row],[Balance Total]],balance_t[],3,1)</f>
        <v>High</v>
      </c>
      <c r="N512" t="str">
        <f>VLOOKUP(Customer_Info_Appended[[#This Row],[Age]],age_t[],3,1)</f>
        <v>Middle</v>
      </c>
      <c r="O512" t="str">
        <f>Customer_Info_Appended[[#This Row],[Age Group]]&amp;"-"&amp;Customer_Info_Appended[[#This Row],[Balace Group]]</f>
        <v>Middle-High</v>
      </c>
    </row>
    <row r="513" spans="2:15" x14ac:dyDescent="0.25">
      <c r="B513" t="s">
        <v>2657</v>
      </c>
      <c r="C513" t="s">
        <v>2658</v>
      </c>
      <c r="D513">
        <v>63</v>
      </c>
      <c r="E513" t="s">
        <v>134</v>
      </c>
      <c r="F513" t="s">
        <v>2659</v>
      </c>
      <c r="G513" t="s">
        <v>118</v>
      </c>
      <c r="H513" t="s">
        <v>2660</v>
      </c>
      <c r="I513" t="s">
        <v>2661</v>
      </c>
      <c r="J513" s="20">
        <v>42513</v>
      </c>
      <c r="K513" t="s">
        <v>2116</v>
      </c>
      <c r="L513" s="22">
        <f>SUMIFS(Account_Appended[Balance],Account_Appended[Customer_ID],Customer_Info_Appended[[#This Row],[Customer_ID]])</f>
        <v>37616514</v>
      </c>
      <c r="M513" t="str">
        <f>VLOOKUP(Customer_Info_Appended[[#This Row],[Balance Total]],balance_t[],3,1)</f>
        <v>High</v>
      </c>
      <c r="N513" t="str">
        <f>VLOOKUP(Customer_Info_Appended[[#This Row],[Age]],age_t[],3,1)</f>
        <v>Senior</v>
      </c>
      <c r="O513" t="str">
        <f>Customer_Info_Appended[[#This Row],[Age Group]]&amp;"-"&amp;Customer_Info_Appended[[#This Row],[Balace Group]]</f>
        <v>Senior-High</v>
      </c>
    </row>
    <row r="514" spans="2:15" x14ac:dyDescent="0.25">
      <c r="B514" t="s">
        <v>2662</v>
      </c>
      <c r="C514" t="s">
        <v>2663</v>
      </c>
      <c r="D514">
        <v>25</v>
      </c>
      <c r="E514" t="s">
        <v>110</v>
      </c>
      <c r="F514" t="s">
        <v>2664</v>
      </c>
      <c r="G514" t="s">
        <v>118</v>
      </c>
      <c r="H514" t="s">
        <v>2665</v>
      </c>
      <c r="I514" t="s">
        <v>2666</v>
      </c>
      <c r="J514" s="20">
        <v>42514</v>
      </c>
      <c r="K514" t="s">
        <v>2116</v>
      </c>
      <c r="L514" s="22">
        <f>SUMIFS(Account_Appended[Balance],Account_Appended[Customer_ID],Customer_Info_Appended[[#This Row],[Customer_ID]])</f>
        <v>17749544</v>
      </c>
      <c r="M514" t="str">
        <f>VLOOKUP(Customer_Info_Appended[[#This Row],[Balance Total]],balance_t[],3,1)</f>
        <v>High</v>
      </c>
      <c r="N514" t="str">
        <f>VLOOKUP(Customer_Info_Appended[[#This Row],[Age]],age_t[],3,1)</f>
        <v>Young</v>
      </c>
      <c r="O514" t="str">
        <f>Customer_Info_Appended[[#This Row],[Age Group]]&amp;"-"&amp;Customer_Info_Appended[[#This Row],[Balace Group]]</f>
        <v>Young-High</v>
      </c>
    </row>
    <row r="515" spans="2:15" x14ac:dyDescent="0.25">
      <c r="B515" t="s">
        <v>2667</v>
      </c>
      <c r="C515" t="s">
        <v>2668</v>
      </c>
      <c r="D515">
        <v>25</v>
      </c>
      <c r="E515" t="s">
        <v>110</v>
      </c>
      <c r="F515" t="s">
        <v>2669</v>
      </c>
      <c r="G515" t="s">
        <v>112</v>
      </c>
      <c r="H515" t="s">
        <v>2670</v>
      </c>
      <c r="I515" t="s">
        <v>2671</v>
      </c>
      <c r="J515" s="20">
        <v>42515</v>
      </c>
      <c r="K515" t="s">
        <v>2116</v>
      </c>
      <c r="L515" s="22">
        <f>SUMIFS(Account_Appended[Balance],Account_Appended[Customer_ID],Customer_Info_Appended[[#This Row],[Customer_ID]])</f>
        <v>135797444</v>
      </c>
      <c r="M515" t="str">
        <f>VLOOKUP(Customer_Info_Appended[[#This Row],[Balance Total]],balance_t[],3,1)</f>
        <v>High</v>
      </c>
      <c r="N515" t="str">
        <f>VLOOKUP(Customer_Info_Appended[[#This Row],[Age]],age_t[],3,1)</f>
        <v>Young</v>
      </c>
      <c r="O515" t="str">
        <f>Customer_Info_Appended[[#This Row],[Age Group]]&amp;"-"&amp;Customer_Info_Appended[[#This Row],[Balace Group]]</f>
        <v>Young-High</v>
      </c>
    </row>
    <row r="516" spans="2:15" x14ac:dyDescent="0.25">
      <c r="B516" t="s">
        <v>2672</v>
      </c>
      <c r="C516" t="s">
        <v>2673</v>
      </c>
      <c r="D516">
        <v>43</v>
      </c>
      <c r="E516" t="s">
        <v>110</v>
      </c>
      <c r="F516" t="s">
        <v>2674</v>
      </c>
      <c r="G516" t="s">
        <v>112</v>
      </c>
      <c r="H516" t="s">
        <v>2675</v>
      </c>
      <c r="I516" t="s">
        <v>2676</v>
      </c>
      <c r="J516" s="20">
        <v>42516</v>
      </c>
      <c r="K516" t="s">
        <v>2116</v>
      </c>
      <c r="L516" s="22">
        <f>SUMIFS(Account_Appended[Balance],Account_Appended[Customer_ID],Customer_Info_Appended[[#This Row],[Customer_ID]])</f>
        <v>21446004</v>
      </c>
      <c r="M516" t="str">
        <f>VLOOKUP(Customer_Info_Appended[[#This Row],[Balance Total]],balance_t[],3,1)</f>
        <v>High</v>
      </c>
      <c r="N516" t="str">
        <f>VLOOKUP(Customer_Info_Appended[[#This Row],[Age]],age_t[],3,1)</f>
        <v>Middle</v>
      </c>
      <c r="O516" t="str">
        <f>Customer_Info_Appended[[#This Row],[Age Group]]&amp;"-"&amp;Customer_Info_Appended[[#This Row],[Balace Group]]</f>
        <v>Middle-High</v>
      </c>
    </row>
    <row r="517" spans="2:15" x14ac:dyDescent="0.25">
      <c r="B517" t="s">
        <v>2677</v>
      </c>
      <c r="C517" t="s">
        <v>2678</v>
      </c>
      <c r="D517">
        <v>64</v>
      </c>
      <c r="E517" t="s">
        <v>110</v>
      </c>
      <c r="F517" t="s">
        <v>2679</v>
      </c>
      <c r="G517" t="s">
        <v>141</v>
      </c>
      <c r="H517" t="s">
        <v>2680</v>
      </c>
      <c r="I517" t="s">
        <v>2681</v>
      </c>
      <c r="J517" s="20">
        <v>42517</v>
      </c>
      <c r="K517" t="s">
        <v>2116</v>
      </c>
      <c r="L517" s="22">
        <f>SUMIFS(Account_Appended[Balance],Account_Appended[Customer_ID],Customer_Info_Appended[[#This Row],[Customer_ID]])</f>
        <v>50511170</v>
      </c>
      <c r="M517" t="str">
        <f>VLOOKUP(Customer_Info_Appended[[#This Row],[Balance Total]],balance_t[],3,1)</f>
        <v>High</v>
      </c>
      <c r="N517" t="str">
        <f>VLOOKUP(Customer_Info_Appended[[#This Row],[Age]],age_t[],3,1)</f>
        <v>Senior</v>
      </c>
      <c r="O517" t="str">
        <f>Customer_Info_Appended[[#This Row],[Age Group]]&amp;"-"&amp;Customer_Info_Appended[[#This Row],[Balace Group]]</f>
        <v>Senior-High</v>
      </c>
    </row>
    <row r="518" spans="2:15" x14ac:dyDescent="0.25">
      <c r="B518" t="s">
        <v>2682</v>
      </c>
      <c r="C518" t="s">
        <v>2683</v>
      </c>
      <c r="D518">
        <v>30</v>
      </c>
      <c r="E518" t="s">
        <v>110</v>
      </c>
      <c r="F518" t="s">
        <v>2684</v>
      </c>
      <c r="G518" t="s">
        <v>207</v>
      </c>
      <c r="H518" t="s">
        <v>2685</v>
      </c>
      <c r="I518" t="s">
        <v>2686</v>
      </c>
      <c r="J518" s="20">
        <v>42518</v>
      </c>
      <c r="K518" t="s">
        <v>2116</v>
      </c>
      <c r="L518" s="22">
        <f>SUMIFS(Account_Appended[Balance],Account_Appended[Customer_ID],Customer_Info_Appended[[#This Row],[Customer_ID]])</f>
        <v>18171531</v>
      </c>
      <c r="M518" t="str">
        <f>VLOOKUP(Customer_Info_Appended[[#This Row],[Balance Total]],balance_t[],3,1)</f>
        <v>High</v>
      </c>
      <c r="N518" t="str">
        <f>VLOOKUP(Customer_Info_Appended[[#This Row],[Age]],age_t[],3,1)</f>
        <v>Young</v>
      </c>
      <c r="O518" t="str">
        <f>Customer_Info_Appended[[#This Row],[Age Group]]&amp;"-"&amp;Customer_Info_Appended[[#This Row],[Balace Group]]</f>
        <v>Young-High</v>
      </c>
    </row>
    <row r="519" spans="2:15" x14ac:dyDescent="0.25">
      <c r="B519" t="s">
        <v>2687</v>
      </c>
      <c r="C519" t="s">
        <v>2688</v>
      </c>
      <c r="D519">
        <v>56</v>
      </c>
      <c r="E519" t="s">
        <v>110</v>
      </c>
      <c r="F519" t="s">
        <v>2689</v>
      </c>
      <c r="G519" t="s">
        <v>112</v>
      </c>
      <c r="H519" t="s">
        <v>2690</v>
      </c>
      <c r="I519" t="s">
        <v>2691</v>
      </c>
      <c r="J519" s="20">
        <v>42519</v>
      </c>
      <c r="K519" t="s">
        <v>2116</v>
      </c>
      <c r="L519" s="22">
        <f>SUMIFS(Account_Appended[Balance],Account_Appended[Customer_ID],Customer_Info_Appended[[#This Row],[Customer_ID]])</f>
        <v>22964811</v>
      </c>
      <c r="M519" t="str">
        <f>VLOOKUP(Customer_Info_Appended[[#This Row],[Balance Total]],balance_t[],3,1)</f>
        <v>High</v>
      </c>
      <c r="N519" t="str">
        <f>VLOOKUP(Customer_Info_Appended[[#This Row],[Age]],age_t[],3,1)</f>
        <v>Senior</v>
      </c>
      <c r="O519" t="str">
        <f>Customer_Info_Appended[[#This Row],[Age Group]]&amp;"-"&amp;Customer_Info_Appended[[#This Row],[Balace Group]]</f>
        <v>Senior-High</v>
      </c>
    </row>
    <row r="520" spans="2:15" x14ac:dyDescent="0.25">
      <c r="B520" t="s">
        <v>2692</v>
      </c>
      <c r="C520" t="s">
        <v>2693</v>
      </c>
      <c r="D520">
        <v>54</v>
      </c>
      <c r="E520" t="s">
        <v>134</v>
      </c>
      <c r="F520" t="s">
        <v>2694</v>
      </c>
      <c r="G520" t="s">
        <v>118</v>
      </c>
      <c r="H520" t="s">
        <v>2695</v>
      </c>
      <c r="I520" t="s">
        <v>2696</v>
      </c>
      <c r="J520" s="20">
        <v>42520</v>
      </c>
      <c r="K520" t="s">
        <v>2116</v>
      </c>
      <c r="L520" s="22">
        <f>SUMIFS(Account_Appended[Balance],Account_Appended[Customer_ID],Customer_Info_Appended[[#This Row],[Customer_ID]])</f>
        <v>19452724</v>
      </c>
      <c r="M520" t="str">
        <f>VLOOKUP(Customer_Info_Appended[[#This Row],[Balance Total]],balance_t[],3,1)</f>
        <v>High</v>
      </c>
      <c r="N520" t="str">
        <f>VLOOKUP(Customer_Info_Appended[[#This Row],[Age]],age_t[],3,1)</f>
        <v>Senior</v>
      </c>
      <c r="O520" t="str">
        <f>Customer_Info_Appended[[#This Row],[Age Group]]&amp;"-"&amp;Customer_Info_Appended[[#This Row],[Balace Group]]</f>
        <v>Senior-High</v>
      </c>
    </row>
    <row r="521" spans="2:15" x14ac:dyDescent="0.25">
      <c r="B521" t="s">
        <v>2697</v>
      </c>
      <c r="C521" t="s">
        <v>2698</v>
      </c>
      <c r="D521">
        <v>66</v>
      </c>
      <c r="E521" t="s">
        <v>110</v>
      </c>
      <c r="F521" t="s">
        <v>2699</v>
      </c>
      <c r="G521" t="s">
        <v>118</v>
      </c>
      <c r="H521" t="s">
        <v>2700</v>
      </c>
      <c r="I521" t="s">
        <v>2701</v>
      </c>
      <c r="J521" s="20">
        <v>42521</v>
      </c>
      <c r="K521" t="s">
        <v>2116</v>
      </c>
      <c r="L521" s="22">
        <f>SUMIFS(Account_Appended[Balance],Account_Appended[Customer_ID],Customer_Info_Appended[[#This Row],[Customer_ID]])</f>
        <v>92431394</v>
      </c>
      <c r="M521" t="str">
        <f>VLOOKUP(Customer_Info_Appended[[#This Row],[Balance Total]],balance_t[],3,1)</f>
        <v>High</v>
      </c>
      <c r="N521" t="str">
        <f>VLOOKUP(Customer_Info_Appended[[#This Row],[Age]],age_t[],3,1)</f>
        <v>Senior</v>
      </c>
      <c r="O521" t="str">
        <f>Customer_Info_Appended[[#This Row],[Age Group]]&amp;"-"&amp;Customer_Info_Appended[[#This Row],[Balace Group]]</f>
        <v>Senior-High</v>
      </c>
    </row>
    <row r="522" spans="2:15" x14ac:dyDescent="0.25">
      <c r="B522" t="s">
        <v>2702</v>
      </c>
      <c r="C522" t="s">
        <v>2703</v>
      </c>
      <c r="D522">
        <v>45</v>
      </c>
      <c r="E522" t="s">
        <v>134</v>
      </c>
      <c r="F522" t="s">
        <v>2704</v>
      </c>
      <c r="G522" t="s">
        <v>124</v>
      </c>
      <c r="H522" t="s">
        <v>2705</v>
      </c>
      <c r="I522" t="s">
        <v>2706</v>
      </c>
      <c r="J522" s="20">
        <v>42522</v>
      </c>
      <c r="K522" t="s">
        <v>2116</v>
      </c>
      <c r="L522" s="22">
        <f>SUMIFS(Account_Appended[Balance],Account_Appended[Customer_ID],Customer_Info_Appended[[#This Row],[Customer_ID]])</f>
        <v>93874129</v>
      </c>
      <c r="M522" t="str">
        <f>VLOOKUP(Customer_Info_Appended[[#This Row],[Balance Total]],balance_t[],3,1)</f>
        <v>High</v>
      </c>
      <c r="N522" t="str">
        <f>VLOOKUP(Customer_Info_Appended[[#This Row],[Age]],age_t[],3,1)</f>
        <v>Middle</v>
      </c>
      <c r="O522" t="str">
        <f>Customer_Info_Appended[[#This Row],[Age Group]]&amp;"-"&amp;Customer_Info_Appended[[#This Row],[Balace Group]]</f>
        <v>Middle-High</v>
      </c>
    </row>
    <row r="523" spans="2:15" x14ac:dyDescent="0.25">
      <c r="B523" t="s">
        <v>2707</v>
      </c>
      <c r="C523" t="s">
        <v>2708</v>
      </c>
      <c r="D523">
        <v>42</v>
      </c>
      <c r="E523" t="s">
        <v>134</v>
      </c>
      <c r="F523" t="s">
        <v>2709</v>
      </c>
      <c r="G523" t="s">
        <v>112</v>
      </c>
      <c r="H523" t="s">
        <v>2710</v>
      </c>
      <c r="I523" t="s">
        <v>2711</v>
      </c>
      <c r="J523" s="20">
        <v>42523</v>
      </c>
      <c r="K523" t="s">
        <v>2116</v>
      </c>
      <c r="L523" s="22">
        <f>SUMIFS(Account_Appended[Balance],Account_Appended[Customer_ID],Customer_Info_Appended[[#This Row],[Customer_ID]])</f>
        <v>45698220</v>
      </c>
      <c r="M523" t="str">
        <f>VLOOKUP(Customer_Info_Appended[[#This Row],[Balance Total]],balance_t[],3,1)</f>
        <v>High</v>
      </c>
      <c r="N523" t="str">
        <f>VLOOKUP(Customer_Info_Appended[[#This Row],[Age]],age_t[],3,1)</f>
        <v>Middle</v>
      </c>
      <c r="O523" t="str">
        <f>Customer_Info_Appended[[#This Row],[Age Group]]&amp;"-"&amp;Customer_Info_Appended[[#This Row],[Balace Group]]</f>
        <v>Middle-High</v>
      </c>
    </row>
    <row r="524" spans="2:15" x14ac:dyDescent="0.25">
      <c r="B524" t="s">
        <v>2712</v>
      </c>
      <c r="C524" t="s">
        <v>2713</v>
      </c>
      <c r="D524">
        <v>33</v>
      </c>
      <c r="E524" t="s">
        <v>134</v>
      </c>
      <c r="F524" t="s">
        <v>2714</v>
      </c>
      <c r="G524" t="s">
        <v>141</v>
      </c>
      <c r="H524" t="s">
        <v>2715</v>
      </c>
      <c r="I524" t="s">
        <v>2716</v>
      </c>
      <c r="J524" s="20">
        <v>42524</v>
      </c>
      <c r="K524" t="s">
        <v>2116</v>
      </c>
      <c r="L524" s="22">
        <f>SUMIFS(Account_Appended[Balance],Account_Appended[Customer_ID],Customer_Info_Appended[[#This Row],[Customer_ID]])</f>
        <v>104081853</v>
      </c>
      <c r="M524" t="str">
        <f>VLOOKUP(Customer_Info_Appended[[#This Row],[Balance Total]],balance_t[],3,1)</f>
        <v>High</v>
      </c>
      <c r="N524" t="str">
        <f>VLOOKUP(Customer_Info_Appended[[#This Row],[Age]],age_t[],3,1)</f>
        <v>Middle</v>
      </c>
      <c r="O524" t="str">
        <f>Customer_Info_Appended[[#This Row],[Age Group]]&amp;"-"&amp;Customer_Info_Appended[[#This Row],[Balace Group]]</f>
        <v>Middle-High</v>
      </c>
    </row>
    <row r="525" spans="2:15" x14ac:dyDescent="0.25">
      <c r="B525" t="s">
        <v>2717</v>
      </c>
      <c r="C525" t="s">
        <v>2718</v>
      </c>
      <c r="D525">
        <v>19</v>
      </c>
      <c r="E525" t="s">
        <v>110</v>
      </c>
      <c r="F525" t="s">
        <v>2719</v>
      </c>
      <c r="G525" t="s">
        <v>207</v>
      </c>
      <c r="H525" t="s">
        <v>2720</v>
      </c>
      <c r="I525" t="s">
        <v>2721</v>
      </c>
      <c r="J525" s="20">
        <v>42525</v>
      </c>
      <c r="K525" t="s">
        <v>2116</v>
      </c>
      <c r="L525" s="22">
        <f>SUMIFS(Account_Appended[Balance],Account_Appended[Customer_ID],Customer_Info_Appended[[#This Row],[Customer_ID]])</f>
        <v>3387093</v>
      </c>
      <c r="M525" t="str">
        <f>VLOOKUP(Customer_Info_Appended[[#This Row],[Balance Total]],balance_t[],3,1)</f>
        <v>Low</v>
      </c>
      <c r="N525" t="str">
        <f>VLOOKUP(Customer_Info_Appended[[#This Row],[Age]],age_t[],3,1)</f>
        <v>Young</v>
      </c>
      <c r="O525" t="str">
        <f>Customer_Info_Appended[[#This Row],[Age Group]]&amp;"-"&amp;Customer_Info_Appended[[#This Row],[Balace Group]]</f>
        <v>Young-Low</v>
      </c>
    </row>
    <row r="526" spans="2:15" x14ac:dyDescent="0.25">
      <c r="B526" t="s">
        <v>2722</v>
      </c>
      <c r="C526" t="s">
        <v>2723</v>
      </c>
      <c r="D526">
        <v>35</v>
      </c>
      <c r="E526" t="s">
        <v>134</v>
      </c>
      <c r="F526" t="s">
        <v>2724</v>
      </c>
      <c r="G526" t="s">
        <v>141</v>
      </c>
      <c r="H526" t="s">
        <v>2725</v>
      </c>
      <c r="I526" t="s">
        <v>2726</v>
      </c>
      <c r="J526" s="20">
        <v>42526</v>
      </c>
      <c r="K526" t="s">
        <v>2116</v>
      </c>
      <c r="L526" s="22">
        <f>SUMIFS(Account_Appended[Balance],Account_Appended[Customer_ID],Customer_Info_Appended[[#This Row],[Customer_ID]])</f>
        <v>1117481</v>
      </c>
      <c r="M526" t="str">
        <f>VLOOKUP(Customer_Info_Appended[[#This Row],[Balance Total]],balance_t[],3,1)</f>
        <v>Low</v>
      </c>
      <c r="N526" t="str">
        <f>VLOOKUP(Customer_Info_Appended[[#This Row],[Age]],age_t[],3,1)</f>
        <v>Middle</v>
      </c>
      <c r="O526" t="str">
        <f>Customer_Info_Appended[[#This Row],[Age Group]]&amp;"-"&amp;Customer_Info_Appended[[#This Row],[Balace Group]]</f>
        <v>Middle-Low</v>
      </c>
    </row>
    <row r="527" spans="2:15" x14ac:dyDescent="0.25">
      <c r="B527" t="s">
        <v>2727</v>
      </c>
      <c r="C527" t="s">
        <v>2728</v>
      </c>
      <c r="D527">
        <v>34</v>
      </c>
      <c r="E527" t="s">
        <v>110</v>
      </c>
      <c r="F527" t="s">
        <v>2729</v>
      </c>
      <c r="G527" t="s">
        <v>118</v>
      </c>
      <c r="H527" t="s">
        <v>2730</v>
      </c>
      <c r="I527" t="s">
        <v>2731</v>
      </c>
      <c r="J527" s="20">
        <v>42527</v>
      </c>
      <c r="K527" t="s">
        <v>2116</v>
      </c>
      <c r="L527" s="22">
        <f>SUMIFS(Account_Appended[Balance],Account_Appended[Customer_ID],Customer_Info_Appended[[#This Row],[Customer_ID]])</f>
        <v>34922649</v>
      </c>
      <c r="M527" t="str">
        <f>VLOOKUP(Customer_Info_Appended[[#This Row],[Balance Total]],balance_t[],3,1)</f>
        <v>High</v>
      </c>
      <c r="N527" t="str">
        <f>VLOOKUP(Customer_Info_Appended[[#This Row],[Age]],age_t[],3,1)</f>
        <v>Middle</v>
      </c>
      <c r="O527" t="str">
        <f>Customer_Info_Appended[[#This Row],[Age Group]]&amp;"-"&amp;Customer_Info_Appended[[#This Row],[Balace Group]]</f>
        <v>Middle-High</v>
      </c>
    </row>
    <row r="528" spans="2:15" x14ac:dyDescent="0.25">
      <c r="B528" t="s">
        <v>2732</v>
      </c>
      <c r="C528" t="s">
        <v>2733</v>
      </c>
      <c r="D528">
        <v>47</v>
      </c>
      <c r="E528" t="s">
        <v>110</v>
      </c>
      <c r="F528" t="s">
        <v>2734</v>
      </c>
      <c r="G528" t="s">
        <v>141</v>
      </c>
      <c r="H528" t="s">
        <v>2735</v>
      </c>
      <c r="I528" t="s">
        <v>2736</v>
      </c>
      <c r="J528" s="20">
        <v>42528</v>
      </c>
      <c r="K528" t="s">
        <v>2116</v>
      </c>
      <c r="L528" s="22">
        <f>SUMIFS(Account_Appended[Balance],Account_Appended[Customer_ID],Customer_Info_Appended[[#This Row],[Customer_ID]])</f>
        <v>66500713</v>
      </c>
      <c r="M528" t="str">
        <f>VLOOKUP(Customer_Info_Appended[[#This Row],[Balance Total]],balance_t[],3,1)</f>
        <v>High</v>
      </c>
      <c r="N528" t="str">
        <f>VLOOKUP(Customer_Info_Appended[[#This Row],[Age]],age_t[],3,1)</f>
        <v>Middle</v>
      </c>
      <c r="O528" t="str">
        <f>Customer_Info_Appended[[#This Row],[Age Group]]&amp;"-"&amp;Customer_Info_Appended[[#This Row],[Balace Group]]</f>
        <v>Middle-High</v>
      </c>
    </row>
    <row r="529" spans="2:15" x14ac:dyDescent="0.25">
      <c r="B529" t="s">
        <v>2737</v>
      </c>
      <c r="C529" t="s">
        <v>2738</v>
      </c>
      <c r="D529">
        <v>56</v>
      </c>
      <c r="E529" t="s">
        <v>134</v>
      </c>
      <c r="F529" t="s">
        <v>2739</v>
      </c>
      <c r="G529" t="s">
        <v>118</v>
      </c>
      <c r="H529" t="s">
        <v>2740</v>
      </c>
      <c r="I529" t="s">
        <v>2741</v>
      </c>
      <c r="J529" s="20">
        <v>42529</v>
      </c>
      <c r="K529" t="s">
        <v>2116</v>
      </c>
      <c r="L529" s="22">
        <f>SUMIFS(Account_Appended[Balance],Account_Appended[Customer_ID],Customer_Info_Appended[[#This Row],[Customer_ID]])</f>
        <v>17683780</v>
      </c>
      <c r="M529" t="str">
        <f>VLOOKUP(Customer_Info_Appended[[#This Row],[Balance Total]],balance_t[],3,1)</f>
        <v>High</v>
      </c>
      <c r="N529" t="str">
        <f>VLOOKUP(Customer_Info_Appended[[#This Row],[Age]],age_t[],3,1)</f>
        <v>Senior</v>
      </c>
      <c r="O529" t="str">
        <f>Customer_Info_Appended[[#This Row],[Age Group]]&amp;"-"&amp;Customer_Info_Appended[[#This Row],[Balace Group]]</f>
        <v>Senior-High</v>
      </c>
    </row>
    <row r="530" spans="2:15" x14ac:dyDescent="0.25">
      <c r="B530" t="s">
        <v>2742</v>
      </c>
      <c r="C530" t="s">
        <v>2743</v>
      </c>
      <c r="D530">
        <v>30</v>
      </c>
      <c r="E530" t="s">
        <v>110</v>
      </c>
      <c r="F530" t="s">
        <v>2744</v>
      </c>
      <c r="G530" t="s">
        <v>118</v>
      </c>
      <c r="H530" t="s">
        <v>2745</v>
      </c>
      <c r="I530" t="s">
        <v>2746</v>
      </c>
      <c r="J530" s="20">
        <v>42530</v>
      </c>
      <c r="K530" t="s">
        <v>2116</v>
      </c>
      <c r="L530" s="22">
        <f>SUMIFS(Account_Appended[Balance],Account_Appended[Customer_ID],Customer_Info_Appended[[#This Row],[Customer_ID]])</f>
        <v>20796165</v>
      </c>
      <c r="M530" t="str">
        <f>VLOOKUP(Customer_Info_Appended[[#This Row],[Balance Total]],balance_t[],3,1)</f>
        <v>High</v>
      </c>
      <c r="N530" t="str">
        <f>VLOOKUP(Customer_Info_Appended[[#This Row],[Age]],age_t[],3,1)</f>
        <v>Young</v>
      </c>
      <c r="O530" t="str">
        <f>Customer_Info_Appended[[#This Row],[Age Group]]&amp;"-"&amp;Customer_Info_Appended[[#This Row],[Balace Group]]</f>
        <v>Young-High</v>
      </c>
    </row>
    <row r="531" spans="2:15" x14ac:dyDescent="0.25">
      <c r="B531" t="s">
        <v>2747</v>
      </c>
      <c r="C531" t="s">
        <v>2748</v>
      </c>
      <c r="D531">
        <v>49</v>
      </c>
      <c r="E531" t="s">
        <v>134</v>
      </c>
      <c r="F531" t="s">
        <v>2749</v>
      </c>
      <c r="G531" t="s">
        <v>118</v>
      </c>
      <c r="H531" t="s">
        <v>2750</v>
      </c>
      <c r="I531" t="s">
        <v>2751</v>
      </c>
      <c r="J531" s="20">
        <v>42531</v>
      </c>
      <c r="K531" t="s">
        <v>2116</v>
      </c>
      <c r="L531" s="22">
        <f>SUMIFS(Account_Appended[Balance],Account_Appended[Customer_ID],Customer_Info_Appended[[#This Row],[Customer_ID]])</f>
        <v>99357133</v>
      </c>
      <c r="M531" t="str">
        <f>VLOOKUP(Customer_Info_Appended[[#This Row],[Balance Total]],balance_t[],3,1)</f>
        <v>High</v>
      </c>
      <c r="N531" t="str">
        <f>VLOOKUP(Customer_Info_Appended[[#This Row],[Age]],age_t[],3,1)</f>
        <v>Middle</v>
      </c>
      <c r="O531" t="str">
        <f>Customer_Info_Appended[[#This Row],[Age Group]]&amp;"-"&amp;Customer_Info_Appended[[#This Row],[Balace Group]]</f>
        <v>Middle-High</v>
      </c>
    </row>
    <row r="532" spans="2:15" x14ac:dyDescent="0.25">
      <c r="B532" t="s">
        <v>2752</v>
      </c>
      <c r="C532" t="s">
        <v>2753</v>
      </c>
      <c r="D532">
        <v>67</v>
      </c>
      <c r="E532" t="s">
        <v>134</v>
      </c>
      <c r="F532" t="s">
        <v>2754</v>
      </c>
      <c r="G532" t="s">
        <v>118</v>
      </c>
      <c r="H532" t="s">
        <v>2755</v>
      </c>
      <c r="I532" t="s">
        <v>2756</v>
      </c>
      <c r="J532" s="20">
        <v>42532</v>
      </c>
      <c r="K532" t="s">
        <v>2116</v>
      </c>
      <c r="L532" s="22">
        <f>SUMIFS(Account_Appended[Balance],Account_Appended[Customer_ID],Customer_Info_Appended[[#This Row],[Customer_ID]])</f>
        <v>75808285</v>
      </c>
      <c r="M532" t="str">
        <f>VLOOKUP(Customer_Info_Appended[[#This Row],[Balance Total]],balance_t[],3,1)</f>
        <v>High</v>
      </c>
      <c r="N532" t="str">
        <f>VLOOKUP(Customer_Info_Appended[[#This Row],[Age]],age_t[],3,1)</f>
        <v>Senior</v>
      </c>
      <c r="O532" t="str">
        <f>Customer_Info_Appended[[#This Row],[Age Group]]&amp;"-"&amp;Customer_Info_Appended[[#This Row],[Balace Group]]</f>
        <v>Senior-High</v>
      </c>
    </row>
    <row r="533" spans="2:15" x14ac:dyDescent="0.25">
      <c r="B533" t="s">
        <v>2757</v>
      </c>
      <c r="C533" t="s">
        <v>2758</v>
      </c>
      <c r="D533">
        <v>46</v>
      </c>
      <c r="E533" t="s">
        <v>110</v>
      </c>
      <c r="F533" t="s">
        <v>2759</v>
      </c>
      <c r="G533" t="s">
        <v>118</v>
      </c>
      <c r="H533" t="s">
        <v>2760</v>
      </c>
      <c r="I533" t="s">
        <v>2761</v>
      </c>
      <c r="J533" s="20">
        <v>42533</v>
      </c>
      <c r="K533" t="s">
        <v>2116</v>
      </c>
      <c r="L533" s="22">
        <f>SUMIFS(Account_Appended[Balance],Account_Appended[Customer_ID],Customer_Info_Appended[[#This Row],[Customer_ID]])</f>
        <v>32689259</v>
      </c>
      <c r="M533" t="str">
        <f>VLOOKUP(Customer_Info_Appended[[#This Row],[Balance Total]],balance_t[],3,1)</f>
        <v>High</v>
      </c>
      <c r="N533" t="str">
        <f>VLOOKUP(Customer_Info_Appended[[#This Row],[Age]],age_t[],3,1)</f>
        <v>Middle</v>
      </c>
      <c r="O533" t="str">
        <f>Customer_Info_Appended[[#This Row],[Age Group]]&amp;"-"&amp;Customer_Info_Appended[[#This Row],[Balace Group]]</f>
        <v>Middle-High</v>
      </c>
    </row>
    <row r="534" spans="2:15" x14ac:dyDescent="0.25">
      <c r="B534" t="s">
        <v>2762</v>
      </c>
      <c r="C534" t="s">
        <v>2763</v>
      </c>
      <c r="D534">
        <v>63</v>
      </c>
      <c r="E534" t="s">
        <v>134</v>
      </c>
      <c r="F534" t="s">
        <v>2764</v>
      </c>
      <c r="G534" t="s">
        <v>124</v>
      </c>
      <c r="H534" t="s">
        <v>2765</v>
      </c>
      <c r="I534" t="s">
        <v>2766</v>
      </c>
      <c r="J534" s="20">
        <v>42534</v>
      </c>
      <c r="K534" t="s">
        <v>2116</v>
      </c>
      <c r="L534" s="22">
        <f>SUMIFS(Account_Appended[Balance],Account_Appended[Customer_ID],Customer_Info_Appended[[#This Row],[Customer_ID]])</f>
        <v>36562488</v>
      </c>
      <c r="M534" t="str">
        <f>VLOOKUP(Customer_Info_Appended[[#This Row],[Balance Total]],balance_t[],3,1)</f>
        <v>High</v>
      </c>
      <c r="N534" t="str">
        <f>VLOOKUP(Customer_Info_Appended[[#This Row],[Age]],age_t[],3,1)</f>
        <v>Senior</v>
      </c>
      <c r="O534" t="str">
        <f>Customer_Info_Appended[[#This Row],[Age Group]]&amp;"-"&amp;Customer_Info_Appended[[#This Row],[Balace Group]]</f>
        <v>Senior-High</v>
      </c>
    </row>
    <row r="535" spans="2:15" x14ac:dyDescent="0.25">
      <c r="B535" t="s">
        <v>2767</v>
      </c>
      <c r="C535" t="s">
        <v>2768</v>
      </c>
      <c r="D535">
        <v>47</v>
      </c>
      <c r="E535" t="s">
        <v>134</v>
      </c>
      <c r="F535" t="s">
        <v>2769</v>
      </c>
      <c r="G535" t="s">
        <v>141</v>
      </c>
      <c r="H535" t="s">
        <v>2770</v>
      </c>
      <c r="I535" t="s">
        <v>2771</v>
      </c>
      <c r="J535" s="20">
        <v>42535</v>
      </c>
      <c r="K535" t="s">
        <v>2116</v>
      </c>
      <c r="L535" s="22">
        <f>SUMIFS(Account_Appended[Balance],Account_Appended[Customer_ID],Customer_Info_Appended[[#This Row],[Customer_ID]])</f>
        <v>23170172</v>
      </c>
      <c r="M535" t="str">
        <f>VLOOKUP(Customer_Info_Appended[[#This Row],[Balance Total]],balance_t[],3,1)</f>
        <v>High</v>
      </c>
      <c r="N535" t="str">
        <f>VLOOKUP(Customer_Info_Appended[[#This Row],[Age]],age_t[],3,1)</f>
        <v>Middle</v>
      </c>
      <c r="O535" t="str">
        <f>Customer_Info_Appended[[#This Row],[Age Group]]&amp;"-"&amp;Customer_Info_Appended[[#This Row],[Balace Group]]</f>
        <v>Middle-High</v>
      </c>
    </row>
    <row r="536" spans="2:15" x14ac:dyDescent="0.25">
      <c r="B536" t="s">
        <v>2772</v>
      </c>
      <c r="C536" t="s">
        <v>2773</v>
      </c>
      <c r="D536">
        <v>35</v>
      </c>
      <c r="E536" t="s">
        <v>134</v>
      </c>
      <c r="F536" t="s">
        <v>2774</v>
      </c>
      <c r="G536" t="s">
        <v>124</v>
      </c>
      <c r="H536" t="s">
        <v>2775</v>
      </c>
      <c r="I536" t="s">
        <v>2776</v>
      </c>
      <c r="J536" s="20">
        <v>42536</v>
      </c>
      <c r="K536" t="s">
        <v>2116</v>
      </c>
      <c r="L536" s="22">
        <f>SUMIFS(Account_Appended[Balance],Account_Appended[Customer_ID],Customer_Info_Appended[[#This Row],[Customer_ID]])</f>
        <v>47333066</v>
      </c>
      <c r="M536" t="str">
        <f>VLOOKUP(Customer_Info_Appended[[#This Row],[Balance Total]],balance_t[],3,1)</f>
        <v>High</v>
      </c>
      <c r="N536" t="str">
        <f>VLOOKUP(Customer_Info_Appended[[#This Row],[Age]],age_t[],3,1)</f>
        <v>Middle</v>
      </c>
      <c r="O536" t="str">
        <f>Customer_Info_Appended[[#This Row],[Age Group]]&amp;"-"&amp;Customer_Info_Appended[[#This Row],[Balace Group]]</f>
        <v>Middle-High</v>
      </c>
    </row>
    <row r="537" spans="2:15" x14ac:dyDescent="0.25">
      <c r="B537" t="s">
        <v>2777</v>
      </c>
      <c r="C537" t="s">
        <v>2778</v>
      </c>
      <c r="D537">
        <v>30</v>
      </c>
      <c r="E537" t="s">
        <v>110</v>
      </c>
      <c r="F537" t="s">
        <v>2779</v>
      </c>
      <c r="G537" t="s">
        <v>124</v>
      </c>
      <c r="H537" t="s">
        <v>2780</v>
      </c>
      <c r="I537" t="s">
        <v>2781</v>
      </c>
      <c r="J537" s="20">
        <v>42537</v>
      </c>
      <c r="K537" t="s">
        <v>2116</v>
      </c>
      <c r="L537" s="22">
        <f>SUMIFS(Account_Appended[Balance],Account_Appended[Customer_ID],Customer_Info_Appended[[#This Row],[Customer_ID]])</f>
        <v>85012542</v>
      </c>
      <c r="M537" t="str">
        <f>VLOOKUP(Customer_Info_Appended[[#This Row],[Balance Total]],balance_t[],3,1)</f>
        <v>High</v>
      </c>
      <c r="N537" t="str">
        <f>VLOOKUP(Customer_Info_Appended[[#This Row],[Age]],age_t[],3,1)</f>
        <v>Young</v>
      </c>
      <c r="O537" t="str">
        <f>Customer_Info_Appended[[#This Row],[Age Group]]&amp;"-"&amp;Customer_Info_Appended[[#This Row],[Balace Group]]</f>
        <v>Young-High</v>
      </c>
    </row>
    <row r="538" spans="2:15" x14ac:dyDescent="0.25">
      <c r="B538" t="s">
        <v>2782</v>
      </c>
      <c r="C538" t="s">
        <v>2783</v>
      </c>
      <c r="D538">
        <v>60</v>
      </c>
      <c r="E538" t="s">
        <v>134</v>
      </c>
      <c r="F538" t="s">
        <v>2784</v>
      </c>
      <c r="G538" t="s">
        <v>112</v>
      </c>
      <c r="H538" t="s">
        <v>2785</v>
      </c>
      <c r="I538" t="s">
        <v>2786</v>
      </c>
      <c r="J538" s="20">
        <v>42538</v>
      </c>
      <c r="K538" t="s">
        <v>2116</v>
      </c>
      <c r="L538" s="22">
        <f>SUMIFS(Account_Appended[Balance],Account_Appended[Customer_ID],Customer_Info_Appended[[#This Row],[Customer_ID]])</f>
        <v>104188151</v>
      </c>
      <c r="M538" t="str">
        <f>VLOOKUP(Customer_Info_Appended[[#This Row],[Balance Total]],balance_t[],3,1)</f>
        <v>High</v>
      </c>
      <c r="N538" t="str">
        <f>VLOOKUP(Customer_Info_Appended[[#This Row],[Age]],age_t[],3,1)</f>
        <v>Senior</v>
      </c>
      <c r="O538" t="str">
        <f>Customer_Info_Appended[[#This Row],[Age Group]]&amp;"-"&amp;Customer_Info_Appended[[#This Row],[Balace Group]]</f>
        <v>Senior-High</v>
      </c>
    </row>
    <row r="539" spans="2:15" x14ac:dyDescent="0.25">
      <c r="B539" t="s">
        <v>2787</v>
      </c>
      <c r="C539" t="s">
        <v>2788</v>
      </c>
      <c r="D539">
        <v>38</v>
      </c>
      <c r="E539" t="s">
        <v>110</v>
      </c>
      <c r="F539" t="s">
        <v>2789</v>
      </c>
      <c r="G539" t="s">
        <v>112</v>
      </c>
      <c r="H539" t="s">
        <v>2790</v>
      </c>
      <c r="I539" t="s">
        <v>2791</v>
      </c>
      <c r="J539" s="20">
        <v>42539</v>
      </c>
      <c r="K539" t="s">
        <v>2116</v>
      </c>
      <c r="L539" s="22">
        <f>SUMIFS(Account_Appended[Balance],Account_Appended[Customer_ID],Customer_Info_Appended[[#This Row],[Customer_ID]])</f>
        <v>30261753</v>
      </c>
      <c r="M539" t="str">
        <f>VLOOKUP(Customer_Info_Appended[[#This Row],[Balance Total]],balance_t[],3,1)</f>
        <v>High</v>
      </c>
      <c r="N539" t="str">
        <f>VLOOKUP(Customer_Info_Appended[[#This Row],[Age]],age_t[],3,1)</f>
        <v>Middle</v>
      </c>
      <c r="O539" t="str">
        <f>Customer_Info_Appended[[#This Row],[Age Group]]&amp;"-"&amp;Customer_Info_Appended[[#This Row],[Balace Group]]</f>
        <v>Middle-High</v>
      </c>
    </row>
    <row r="540" spans="2:15" x14ac:dyDescent="0.25">
      <c r="B540" t="s">
        <v>2792</v>
      </c>
      <c r="C540" t="s">
        <v>2793</v>
      </c>
      <c r="D540">
        <v>47</v>
      </c>
      <c r="E540" t="s">
        <v>110</v>
      </c>
      <c r="F540" t="s">
        <v>2794</v>
      </c>
      <c r="G540" t="s">
        <v>112</v>
      </c>
      <c r="H540" t="s">
        <v>2795</v>
      </c>
      <c r="I540" t="s">
        <v>2796</v>
      </c>
      <c r="J540" s="20">
        <v>42540</v>
      </c>
      <c r="K540" t="s">
        <v>2116</v>
      </c>
      <c r="L540" s="22">
        <f>SUMIFS(Account_Appended[Balance],Account_Appended[Customer_ID],Customer_Info_Appended[[#This Row],[Customer_ID]])</f>
        <v>32245403</v>
      </c>
      <c r="M540" t="str">
        <f>VLOOKUP(Customer_Info_Appended[[#This Row],[Balance Total]],balance_t[],3,1)</f>
        <v>High</v>
      </c>
      <c r="N540" t="str">
        <f>VLOOKUP(Customer_Info_Appended[[#This Row],[Age]],age_t[],3,1)</f>
        <v>Middle</v>
      </c>
      <c r="O540" t="str">
        <f>Customer_Info_Appended[[#This Row],[Age Group]]&amp;"-"&amp;Customer_Info_Appended[[#This Row],[Balace Group]]</f>
        <v>Middle-High</v>
      </c>
    </row>
    <row r="541" spans="2:15" x14ac:dyDescent="0.25">
      <c r="B541" t="s">
        <v>2797</v>
      </c>
      <c r="C541" t="s">
        <v>2798</v>
      </c>
      <c r="D541">
        <v>38</v>
      </c>
      <c r="E541" t="s">
        <v>134</v>
      </c>
      <c r="F541" t="s">
        <v>2799</v>
      </c>
      <c r="G541" t="s">
        <v>207</v>
      </c>
      <c r="H541" t="s">
        <v>2800</v>
      </c>
      <c r="I541" t="s">
        <v>2801</v>
      </c>
      <c r="J541" s="20">
        <v>42541</v>
      </c>
      <c r="K541" t="s">
        <v>2116</v>
      </c>
      <c r="L541" s="22">
        <f>SUMIFS(Account_Appended[Balance],Account_Appended[Customer_ID],Customer_Info_Appended[[#This Row],[Customer_ID]])</f>
        <v>36033339</v>
      </c>
      <c r="M541" t="str">
        <f>VLOOKUP(Customer_Info_Appended[[#This Row],[Balance Total]],balance_t[],3,1)</f>
        <v>High</v>
      </c>
      <c r="N541" t="str">
        <f>VLOOKUP(Customer_Info_Appended[[#This Row],[Age]],age_t[],3,1)</f>
        <v>Middle</v>
      </c>
      <c r="O541" t="str">
        <f>Customer_Info_Appended[[#This Row],[Age Group]]&amp;"-"&amp;Customer_Info_Appended[[#This Row],[Balace Group]]</f>
        <v>Middle-High</v>
      </c>
    </row>
    <row r="542" spans="2:15" x14ac:dyDescent="0.25">
      <c r="B542" t="s">
        <v>2802</v>
      </c>
      <c r="C542" t="s">
        <v>2803</v>
      </c>
      <c r="D542">
        <v>65</v>
      </c>
      <c r="E542" t="s">
        <v>134</v>
      </c>
      <c r="F542" t="s">
        <v>2804</v>
      </c>
      <c r="G542" t="s">
        <v>112</v>
      </c>
      <c r="H542" t="s">
        <v>2805</v>
      </c>
      <c r="I542" t="s">
        <v>2806</v>
      </c>
      <c r="J542" s="20">
        <v>42542</v>
      </c>
      <c r="K542" t="s">
        <v>2116</v>
      </c>
      <c r="L542" s="22">
        <f>SUMIFS(Account_Appended[Balance],Account_Appended[Customer_ID],Customer_Info_Appended[[#This Row],[Customer_ID]])</f>
        <v>38528765</v>
      </c>
      <c r="M542" t="str">
        <f>VLOOKUP(Customer_Info_Appended[[#This Row],[Balance Total]],balance_t[],3,1)</f>
        <v>High</v>
      </c>
      <c r="N542" t="str">
        <f>VLOOKUP(Customer_Info_Appended[[#This Row],[Age]],age_t[],3,1)</f>
        <v>Senior</v>
      </c>
      <c r="O542" t="str">
        <f>Customer_Info_Appended[[#This Row],[Age Group]]&amp;"-"&amp;Customer_Info_Appended[[#This Row],[Balace Group]]</f>
        <v>Senior-High</v>
      </c>
    </row>
    <row r="543" spans="2:15" x14ac:dyDescent="0.25">
      <c r="B543" t="s">
        <v>2807</v>
      </c>
      <c r="C543" t="s">
        <v>2808</v>
      </c>
      <c r="D543">
        <v>34</v>
      </c>
      <c r="E543" t="s">
        <v>110</v>
      </c>
      <c r="F543" t="s">
        <v>2809</v>
      </c>
      <c r="G543" t="s">
        <v>141</v>
      </c>
      <c r="H543" t="s">
        <v>2810</v>
      </c>
      <c r="I543" t="s">
        <v>2811</v>
      </c>
      <c r="J543" s="20">
        <v>42543</v>
      </c>
      <c r="K543" t="s">
        <v>2116</v>
      </c>
      <c r="L543" s="22">
        <f>SUMIFS(Account_Appended[Balance],Account_Appended[Customer_ID],Customer_Info_Appended[[#This Row],[Customer_ID]])</f>
        <v>29089655</v>
      </c>
      <c r="M543" t="str">
        <f>VLOOKUP(Customer_Info_Appended[[#This Row],[Balance Total]],balance_t[],3,1)</f>
        <v>High</v>
      </c>
      <c r="N543" t="str">
        <f>VLOOKUP(Customer_Info_Appended[[#This Row],[Age]],age_t[],3,1)</f>
        <v>Middle</v>
      </c>
      <c r="O543" t="str">
        <f>Customer_Info_Appended[[#This Row],[Age Group]]&amp;"-"&amp;Customer_Info_Appended[[#This Row],[Balace Group]]</f>
        <v>Middle-High</v>
      </c>
    </row>
    <row r="544" spans="2:15" x14ac:dyDescent="0.25">
      <c r="B544" t="s">
        <v>2812</v>
      </c>
      <c r="C544" t="s">
        <v>2813</v>
      </c>
      <c r="D544">
        <v>57</v>
      </c>
      <c r="E544" t="s">
        <v>110</v>
      </c>
      <c r="F544" t="s">
        <v>2814</v>
      </c>
      <c r="G544" t="s">
        <v>124</v>
      </c>
      <c r="H544" t="s">
        <v>2815</v>
      </c>
      <c r="I544" t="s">
        <v>2816</v>
      </c>
      <c r="J544" s="20">
        <v>42544</v>
      </c>
      <c r="K544" t="s">
        <v>2116</v>
      </c>
      <c r="L544" s="22">
        <f>SUMIFS(Account_Appended[Balance],Account_Appended[Customer_ID],Customer_Info_Appended[[#This Row],[Customer_ID]])</f>
        <v>59393620</v>
      </c>
      <c r="M544" t="str">
        <f>VLOOKUP(Customer_Info_Appended[[#This Row],[Balance Total]],balance_t[],3,1)</f>
        <v>High</v>
      </c>
      <c r="N544" t="str">
        <f>VLOOKUP(Customer_Info_Appended[[#This Row],[Age]],age_t[],3,1)</f>
        <v>Senior</v>
      </c>
      <c r="O544" t="str">
        <f>Customer_Info_Appended[[#This Row],[Age Group]]&amp;"-"&amp;Customer_Info_Appended[[#This Row],[Balace Group]]</f>
        <v>Senior-High</v>
      </c>
    </row>
    <row r="545" spans="2:15" x14ac:dyDescent="0.25">
      <c r="B545" t="s">
        <v>2817</v>
      </c>
      <c r="C545" t="s">
        <v>2818</v>
      </c>
      <c r="D545">
        <v>36</v>
      </c>
      <c r="E545" t="s">
        <v>134</v>
      </c>
      <c r="F545" t="s">
        <v>2819</v>
      </c>
      <c r="G545" t="s">
        <v>141</v>
      </c>
      <c r="H545" t="s">
        <v>2820</v>
      </c>
      <c r="I545" t="s">
        <v>2821</v>
      </c>
      <c r="J545" s="20">
        <v>42545</v>
      </c>
      <c r="K545" t="s">
        <v>2116</v>
      </c>
      <c r="L545" s="22">
        <f>SUMIFS(Account_Appended[Balance],Account_Appended[Customer_ID],Customer_Info_Appended[[#This Row],[Customer_ID]])</f>
        <v>8243982</v>
      </c>
      <c r="M545" t="str">
        <f>VLOOKUP(Customer_Info_Appended[[#This Row],[Balance Total]],balance_t[],3,1)</f>
        <v>Medium</v>
      </c>
      <c r="N545" t="str">
        <f>VLOOKUP(Customer_Info_Appended[[#This Row],[Age]],age_t[],3,1)</f>
        <v>Middle</v>
      </c>
      <c r="O545" t="str">
        <f>Customer_Info_Appended[[#This Row],[Age Group]]&amp;"-"&amp;Customer_Info_Appended[[#This Row],[Balace Group]]</f>
        <v>Middle-Medium</v>
      </c>
    </row>
    <row r="546" spans="2:15" x14ac:dyDescent="0.25">
      <c r="B546" t="s">
        <v>2822</v>
      </c>
      <c r="C546" t="s">
        <v>2823</v>
      </c>
      <c r="D546">
        <v>69</v>
      </c>
      <c r="E546" t="s">
        <v>134</v>
      </c>
      <c r="F546" t="s">
        <v>2824</v>
      </c>
      <c r="G546" t="s">
        <v>112</v>
      </c>
      <c r="H546" t="s">
        <v>2825</v>
      </c>
      <c r="I546" t="s">
        <v>2826</v>
      </c>
      <c r="J546" s="20">
        <v>42546</v>
      </c>
      <c r="K546" t="s">
        <v>2116</v>
      </c>
      <c r="L546" s="22">
        <f>SUMIFS(Account_Appended[Balance],Account_Appended[Customer_ID],Customer_Info_Appended[[#This Row],[Customer_ID]])</f>
        <v>52227240</v>
      </c>
      <c r="M546" t="str">
        <f>VLOOKUP(Customer_Info_Appended[[#This Row],[Balance Total]],balance_t[],3,1)</f>
        <v>High</v>
      </c>
      <c r="N546" t="str">
        <f>VLOOKUP(Customer_Info_Appended[[#This Row],[Age]],age_t[],3,1)</f>
        <v>Senior</v>
      </c>
      <c r="O546" t="str">
        <f>Customer_Info_Appended[[#This Row],[Age Group]]&amp;"-"&amp;Customer_Info_Appended[[#This Row],[Balace Group]]</f>
        <v>Senior-High</v>
      </c>
    </row>
    <row r="547" spans="2:15" x14ac:dyDescent="0.25">
      <c r="B547" t="s">
        <v>2827</v>
      </c>
      <c r="C547" t="s">
        <v>2828</v>
      </c>
      <c r="D547">
        <v>32</v>
      </c>
      <c r="E547" t="s">
        <v>110</v>
      </c>
      <c r="F547" t="s">
        <v>2829</v>
      </c>
      <c r="G547" t="s">
        <v>207</v>
      </c>
      <c r="H547" t="s">
        <v>2830</v>
      </c>
      <c r="I547" t="s">
        <v>2831</v>
      </c>
      <c r="J547" s="20">
        <v>42547</v>
      </c>
      <c r="K547" t="s">
        <v>2116</v>
      </c>
      <c r="L547" s="22">
        <f>SUMIFS(Account_Appended[Balance],Account_Appended[Customer_ID],Customer_Info_Appended[[#This Row],[Customer_ID]])</f>
        <v>126878790</v>
      </c>
      <c r="M547" t="str">
        <f>VLOOKUP(Customer_Info_Appended[[#This Row],[Balance Total]],balance_t[],3,1)</f>
        <v>High</v>
      </c>
      <c r="N547" t="str">
        <f>VLOOKUP(Customer_Info_Appended[[#This Row],[Age]],age_t[],3,1)</f>
        <v>Middle</v>
      </c>
      <c r="O547" t="str">
        <f>Customer_Info_Appended[[#This Row],[Age Group]]&amp;"-"&amp;Customer_Info_Appended[[#This Row],[Balace Group]]</f>
        <v>Middle-High</v>
      </c>
    </row>
    <row r="548" spans="2:15" x14ac:dyDescent="0.25">
      <c r="B548" t="s">
        <v>2832</v>
      </c>
      <c r="C548" t="s">
        <v>2833</v>
      </c>
      <c r="D548">
        <v>26</v>
      </c>
      <c r="E548" t="s">
        <v>110</v>
      </c>
      <c r="F548" t="s">
        <v>2834</v>
      </c>
      <c r="G548" t="s">
        <v>207</v>
      </c>
      <c r="H548" t="s">
        <v>2835</v>
      </c>
      <c r="I548" t="s">
        <v>2836</v>
      </c>
      <c r="J548" s="20">
        <v>42548</v>
      </c>
      <c r="K548" t="s">
        <v>2116</v>
      </c>
      <c r="L548" s="22">
        <f>SUMIFS(Account_Appended[Balance],Account_Appended[Customer_ID],Customer_Info_Appended[[#This Row],[Customer_ID]])</f>
        <v>42466372</v>
      </c>
      <c r="M548" t="str">
        <f>VLOOKUP(Customer_Info_Appended[[#This Row],[Balance Total]],balance_t[],3,1)</f>
        <v>High</v>
      </c>
      <c r="N548" t="str">
        <f>VLOOKUP(Customer_Info_Appended[[#This Row],[Age]],age_t[],3,1)</f>
        <v>Young</v>
      </c>
      <c r="O548" t="str">
        <f>Customer_Info_Appended[[#This Row],[Age Group]]&amp;"-"&amp;Customer_Info_Appended[[#This Row],[Balace Group]]</f>
        <v>Young-High</v>
      </c>
    </row>
    <row r="549" spans="2:15" x14ac:dyDescent="0.25">
      <c r="B549" t="s">
        <v>2837</v>
      </c>
      <c r="C549" t="s">
        <v>2838</v>
      </c>
      <c r="D549">
        <v>69</v>
      </c>
      <c r="E549" t="s">
        <v>110</v>
      </c>
      <c r="F549" t="s">
        <v>2839</v>
      </c>
      <c r="G549" t="s">
        <v>124</v>
      </c>
      <c r="H549" t="s">
        <v>2840</v>
      </c>
      <c r="I549" t="s">
        <v>2841</v>
      </c>
      <c r="J549" s="20">
        <v>42549</v>
      </c>
      <c r="K549" t="s">
        <v>2116</v>
      </c>
      <c r="L549" s="22">
        <f>SUMIFS(Account_Appended[Balance],Account_Appended[Customer_ID],Customer_Info_Appended[[#This Row],[Customer_ID]])</f>
        <v>57932478</v>
      </c>
      <c r="M549" t="str">
        <f>VLOOKUP(Customer_Info_Appended[[#This Row],[Balance Total]],balance_t[],3,1)</f>
        <v>High</v>
      </c>
      <c r="N549" t="str">
        <f>VLOOKUP(Customer_Info_Appended[[#This Row],[Age]],age_t[],3,1)</f>
        <v>Senior</v>
      </c>
      <c r="O549" t="str">
        <f>Customer_Info_Appended[[#This Row],[Age Group]]&amp;"-"&amp;Customer_Info_Appended[[#This Row],[Balace Group]]</f>
        <v>Senior-High</v>
      </c>
    </row>
    <row r="550" spans="2:15" x14ac:dyDescent="0.25">
      <c r="B550" t="s">
        <v>2842</v>
      </c>
      <c r="C550" t="s">
        <v>2843</v>
      </c>
      <c r="D550">
        <v>27</v>
      </c>
      <c r="E550" t="s">
        <v>110</v>
      </c>
      <c r="F550" t="s">
        <v>2844</v>
      </c>
      <c r="G550" t="s">
        <v>141</v>
      </c>
      <c r="H550" t="s">
        <v>2845</v>
      </c>
      <c r="I550" t="s">
        <v>2846</v>
      </c>
      <c r="J550" s="20">
        <v>42550</v>
      </c>
      <c r="K550" t="s">
        <v>2116</v>
      </c>
      <c r="L550" s="22">
        <f>SUMIFS(Account_Appended[Balance],Account_Appended[Customer_ID],Customer_Info_Appended[[#This Row],[Customer_ID]])</f>
        <v>30209327</v>
      </c>
      <c r="M550" t="str">
        <f>VLOOKUP(Customer_Info_Appended[[#This Row],[Balance Total]],balance_t[],3,1)</f>
        <v>High</v>
      </c>
      <c r="N550" t="str">
        <f>VLOOKUP(Customer_Info_Appended[[#This Row],[Age]],age_t[],3,1)</f>
        <v>Young</v>
      </c>
      <c r="O550" t="str">
        <f>Customer_Info_Appended[[#This Row],[Age Group]]&amp;"-"&amp;Customer_Info_Appended[[#This Row],[Balace Group]]</f>
        <v>Young-High</v>
      </c>
    </row>
    <row r="551" spans="2:15" x14ac:dyDescent="0.25">
      <c r="B551" t="s">
        <v>2847</v>
      </c>
      <c r="C551" t="s">
        <v>2848</v>
      </c>
      <c r="D551">
        <v>61</v>
      </c>
      <c r="E551" t="s">
        <v>110</v>
      </c>
      <c r="F551" t="s">
        <v>2849</v>
      </c>
      <c r="G551" t="s">
        <v>118</v>
      </c>
      <c r="H551" t="s">
        <v>2850</v>
      </c>
      <c r="I551" t="s">
        <v>2851</v>
      </c>
      <c r="J551" s="20">
        <v>42551</v>
      </c>
      <c r="K551" t="s">
        <v>2116</v>
      </c>
      <c r="L551" s="22">
        <f>SUMIFS(Account_Appended[Balance],Account_Appended[Customer_ID],Customer_Info_Appended[[#This Row],[Customer_ID]])</f>
        <v>19484838</v>
      </c>
      <c r="M551" t="str">
        <f>VLOOKUP(Customer_Info_Appended[[#This Row],[Balance Total]],balance_t[],3,1)</f>
        <v>High</v>
      </c>
      <c r="N551" t="str">
        <f>VLOOKUP(Customer_Info_Appended[[#This Row],[Age]],age_t[],3,1)</f>
        <v>Senior</v>
      </c>
      <c r="O551" t="str">
        <f>Customer_Info_Appended[[#This Row],[Age Group]]&amp;"-"&amp;Customer_Info_Appended[[#This Row],[Balace Group]]</f>
        <v>Senior-High</v>
      </c>
    </row>
    <row r="552" spans="2:15" x14ac:dyDescent="0.25">
      <c r="B552" t="s">
        <v>2852</v>
      </c>
      <c r="C552" t="s">
        <v>2853</v>
      </c>
      <c r="D552">
        <v>48</v>
      </c>
      <c r="E552" t="s">
        <v>134</v>
      </c>
      <c r="F552" t="s">
        <v>2854</v>
      </c>
      <c r="G552" t="s">
        <v>141</v>
      </c>
      <c r="H552" t="s">
        <v>2855</v>
      </c>
      <c r="I552" t="s">
        <v>2856</v>
      </c>
      <c r="J552" s="20">
        <v>42552</v>
      </c>
      <c r="K552" t="s">
        <v>2116</v>
      </c>
      <c r="L552" s="22">
        <f>SUMIFS(Account_Appended[Balance],Account_Appended[Customer_ID],Customer_Info_Appended[[#This Row],[Customer_ID]])</f>
        <v>24168299</v>
      </c>
      <c r="M552" t="str">
        <f>VLOOKUP(Customer_Info_Appended[[#This Row],[Balance Total]],balance_t[],3,1)</f>
        <v>High</v>
      </c>
      <c r="N552" t="str">
        <f>VLOOKUP(Customer_Info_Appended[[#This Row],[Age]],age_t[],3,1)</f>
        <v>Middle</v>
      </c>
      <c r="O552" t="str">
        <f>Customer_Info_Appended[[#This Row],[Age Group]]&amp;"-"&amp;Customer_Info_Appended[[#This Row],[Balace Group]]</f>
        <v>Middle-High</v>
      </c>
    </row>
    <row r="553" spans="2:15" x14ac:dyDescent="0.25">
      <c r="B553" t="s">
        <v>2857</v>
      </c>
      <c r="C553" t="s">
        <v>2858</v>
      </c>
      <c r="D553">
        <v>40</v>
      </c>
      <c r="E553" t="s">
        <v>110</v>
      </c>
      <c r="F553" t="s">
        <v>2859</v>
      </c>
      <c r="G553" t="s">
        <v>112</v>
      </c>
      <c r="H553" t="s">
        <v>2860</v>
      </c>
      <c r="I553" t="s">
        <v>2861</v>
      </c>
      <c r="J553" s="20">
        <v>42553</v>
      </c>
      <c r="K553" t="s">
        <v>2116</v>
      </c>
      <c r="L553" s="22">
        <f>SUMIFS(Account_Appended[Balance],Account_Appended[Customer_ID],Customer_Info_Appended[[#This Row],[Customer_ID]])</f>
        <v>35102379</v>
      </c>
      <c r="M553" t="str">
        <f>VLOOKUP(Customer_Info_Appended[[#This Row],[Balance Total]],balance_t[],3,1)</f>
        <v>High</v>
      </c>
      <c r="N553" t="str">
        <f>VLOOKUP(Customer_Info_Appended[[#This Row],[Age]],age_t[],3,1)</f>
        <v>Middle</v>
      </c>
      <c r="O553" t="str">
        <f>Customer_Info_Appended[[#This Row],[Age Group]]&amp;"-"&amp;Customer_Info_Appended[[#This Row],[Balace Group]]</f>
        <v>Middle-High</v>
      </c>
    </row>
    <row r="554" spans="2:15" x14ac:dyDescent="0.25">
      <c r="B554" t="s">
        <v>2862</v>
      </c>
      <c r="C554" t="s">
        <v>2863</v>
      </c>
      <c r="D554">
        <v>69</v>
      </c>
      <c r="E554" t="s">
        <v>110</v>
      </c>
      <c r="F554" t="s">
        <v>2864</v>
      </c>
      <c r="G554" t="s">
        <v>118</v>
      </c>
      <c r="H554" t="s">
        <v>2865</v>
      </c>
      <c r="I554" t="s">
        <v>2866</v>
      </c>
      <c r="J554" s="20">
        <v>42554</v>
      </c>
      <c r="K554" t="s">
        <v>2116</v>
      </c>
      <c r="L554" s="22">
        <f>SUMIFS(Account_Appended[Balance],Account_Appended[Customer_ID],Customer_Info_Appended[[#This Row],[Customer_ID]])</f>
        <v>42698472</v>
      </c>
      <c r="M554" t="str">
        <f>VLOOKUP(Customer_Info_Appended[[#This Row],[Balance Total]],balance_t[],3,1)</f>
        <v>High</v>
      </c>
      <c r="N554" t="str">
        <f>VLOOKUP(Customer_Info_Appended[[#This Row],[Age]],age_t[],3,1)</f>
        <v>Senior</v>
      </c>
      <c r="O554" t="str">
        <f>Customer_Info_Appended[[#This Row],[Age Group]]&amp;"-"&amp;Customer_Info_Appended[[#This Row],[Balace Group]]</f>
        <v>Senior-High</v>
      </c>
    </row>
    <row r="555" spans="2:15" x14ac:dyDescent="0.25">
      <c r="B555" t="s">
        <v>2867</v>
      </c>
      <c r="C555" t="s">
        <v>2868</v>
      </c>
      <c r="D555">
        <v>47</v>
      </c>
      <c r="E555" t="s">
        <v>134</v>
      </c>
      <c r="F555" t="s">
        <v>2869</v>
      </c>
      <c r="G555" t="s">
        <v>207</v>
      </c>
      <c r="H555" t="s">
        <v>2870</v>
      </c>
      <c r="I555" t="s">
        <v>2871</v>
      </c>
      <c r="J555" s="20">
        <v>42555</v>
      </c>
      <c r="K555" t="s">
        <v>2116</v>
      </c>
      <c r="L555" s="22">
        <f>SUMIFS(Account_Appended[Balance],Account_Appended[Customer_ID],Customer_Info_Appended[[#This Row],[Customer_ID]])</f>
        <v>29122580</v>
      </c>
      <c r="M555" t="str">
        <f>VLOOKUP(Customer_Info_Appended[[#This Row],[Balance Total]],balance_t[],3,1)</f>
        <v>High</v>
      </c>
      <c r="N555" t="str">
        <f>VLOOKUP(Customer_Info_Appended[[#This Row],[Age]],age_t[],3,1)</f>
        <v>Middle</v>
      </c>
      <c r="O555" t="str">
        <f>Customer_Info_Appended[[#This Row],[Age Group]]&amp;"-"&amp;Customer_Info_Appended[[#This Row],[Balace Group]]</f>
        <v>Middle-High</v>
      </c>
    </row>
    <row r="556" spans="2:15" x14ac:dyDescent="0.25">
      <c r="B556" t="s">
        <v>2872</v>
      </c>
      <c r="C556" t="s">
        <v>2873</v>
      </c>
      <c r="D556">
        <v>50</v>
      </c>
      <c r="E556" t="s">
        <v>134</v>
      </c>
      <c r="F556" t="s">
        <v>2874</v>
      </c>
      <c r="G556" t="s">
        <v>124</v>
      </c>
      <c r="H556" t="s">
        <v>2875</v>
      </c>
      <c r="I556" t="s">
        <v>2876</v>
      </c>
      <c r="J556" s="20">
        <v>42556</v>
      </c>
      <c r="K556" t="s">
        <v>2116</v>
      </c>
      <c r="L556" s="22">
        <f>SUMIFS(Account_Appended[Balance],Account_Appended[Customer_ID],Customer_Info_Appended[[#This Row],[Customer_ID]])</f>
        <v>25155715</v>
      </c>
      <c r="M556" t="str">
        <f>VLOOKUP(Customer_Info_Appended[[#This Row],[Balance Total]],balance_t[],3,1)</f>
        <v>High</v>
      </c>
      <c r="N556" t="str">
        <f>VLOOKUP(Customer_Info_Appended[[#This Row],[Age]],age_t[],3,1)</f>
        <v>Middle</v>
      </c>
      <c r="O556" t="str">
        <f>Customer_Info_Appended[[#This Row],[Age Group]]&amp;"-"&amp;Customer_Info_Appended[[#This Row],[Balace Group]]</f>
        <v>Middle-High</v>
      </c>
    </row>
    <row r="557" spans="2:15" x14ac:dyDescent="0.25">
      <c r="B557" t="s">
        <v>2877</v>
      </c>
      <c r="C557" t="s">
        <v>2878</v>
      </c>
      <c r="D557">
        <v>69</v>
      </c>
      <c r="E557" t="s">
        <v>110</v>
      </c>
      <c r="F557" t="s">
        <v>2879</v>
      </c>
      <c r="G557" t="s">
        <v>124</v>
      </c>
      <c r="H557" t="s">
        <v>2880</v>
      </c>
      <c r="I557" t="s">
        <v>2881</v>
      </c>
      <c r="J557" s="20">
        <v>42557</v>
      </c>
      <c r="K557" t="s">
        <v>2116</v>
      </c>
      <c r="L557" s="22">
        <f>SUMIFS(Account_Appended[Balance],Account_Appended[Customer_ID],Customer_Info_Appended[[#This Row],[Customer_ID]])</f>
        <v>6572652</v>
      </c>
      <c r="M557" t="str">
        <f>VLOOKUP(Customer_Info_Appended[[#This Row],[Balance Total]],balance_t[],3,1)</f>
        <v>Medium</v>
      </c>
      <c r="N557" t="str">
        <f>VLOOKUP(Customer_Info_Appended[[#This Row],[Age]],age_t[],3,1)</f>
        <v>Senior</v>
      </c>
      <c r="O557" t="str">
        <f>Customer_Info_Appended[[#This Row],[Age Group]]&amp;"-"&amp;Customer_Info_Appended[[#This Row],[Balace Group]]</f>
        <v>Senior-Medium</v>
      </c>
    </row>
    <row r="558" spans="2:15" x14ac:dyDescent="0.25">
      <c r="B558" t="s">
        <v>2882</v>
      </c>
      <c r="C558" t="s">
        <v>2883</v>
      </c>
      <c r="D558">
        <v>26</v>
      </c>
      <c r="E558" t="s">
        <v>110</v>
      </c>
      <c r="F558" t="s">
        <v>2884</v>
      </c>
      <c r="G558" t="s">
        <v>207</v>
      </c>
      <c r="H558" t="s">
        <v>2885</v>
      </c>
      <c r="I558" t="s">
        <v>2886</v>
      </c>
      <c r="J558" s="20">
        <v>42558</v>
      </c>
      <c r="K558" t="s">
        <v>2116</v>
      </c>
      <c r="L558" s="22">
        <f>SUMIFS(Account_Appended[Balance],Account_Appended[Customer_ID],Customer_Info_Appended[[#This Row],[Customer_ID]])</f>
        <v>23483686</v>
      </c>
      <c r="M558" t="str">
        <f>VLOOKUP(Customer_Info_Appended[[#This Row],[Balance Total]],balance_t[],3,1)</f>
        <v>High</v>
      </c>
      <c r="N558" t="str">
        <f>VLOOKUP(Customer_Info_Appended[[#This Row],[Age]],age_t[],3,1)</f>
        <v>Young</v>
      </c>
      <c r="O558" t="str">
        <f>Customer_Info_Appended[[#This Row],[Age Group]]&amp;"-"&amp;Customer_Info_Appended[[#This Row],[Balace Group]]</f>
        <v>Young-High</v>
      </c>
    </row>
    <row r="559" spans="2:15" x14ac:dyDescent="0.25">
      <c r="B559" t="s">
        <v>2887</v>
      </c>
      <c r="C559" t="s">
        <v>2888</v>
      </c>
      <c r="D559">
        <v>64</v>
      </c>
      <c r="E559" t="s">
        <v>134</v>
      </c>
      <c r="F559" t="s">
        <v>2889</v>
      </c>
      <c r="G559" t="s">
        <v>112</v>
      </c>
      <c r="H559" t="s">
        <v>2890</v>
      </c>
      <c r="I559" t="s">
        <v>2891</v>
      </c>
      <c r="J559" s="20">
        <v>42559</v>
      </c>
      <c r="K559" t="s">
        <v>2116</v>
      </c>
      <c r="L559" s="22">
        <f>SUMIFS(Account_Appended[Balance],Account_Appended[Customer_ID],Customer_Info_Appended[[#This Row],[Customer_ID]])</f>
        <v>18375555</v>
      </c>
      <c r="M559" t="str">
        <f>VLOOKUP(Customer_Info_Appended[[#This Row],[Balance Total]],balance_t[],3,1)</f>
        <v>High</v>
      </c>
      <c r="N559" t="str">
        <f>VLOOKUP(Customer_Info_Appended[[#This Row],[Age]],age_t[],3,1)</f>
        <v>Senior</v>
      </c>
      <c r="O559" t="str">
        <f>Customer_Info_Appended[[#This Row],[Age Group]]&amp;"-"&amp;Customer_Info_Appended[[#This Row],[Balace Group]]</f>
        <v>Senior-High</v>
      </c>
    </row>
    <row r="560" spans="2:15" x14ac:dyDescent="0.25">
      <c r="B560" t="s">
        <v>2892</v>
      </c>
      <c r="C560" t="s">
        <v>2893</v>
      </c>
      <c r="D560">
        <v>18</v>
      </c>
      <c r="E560" t="s">
        <v>110</v>
      </c>
      <c r="F560" t="s">
        <v>2894</v>
      </c>
      <c r="G560" t="s">
        <v>207</v>
      </c>
      <c r="H560" t="s">
        <v>2895</v>
      </c>
      <c r="I560" t="s">
        <v>2896</v>
      </c>
      <c r="J560" s="20">
        <v>42560</v>
      </c>
      <c r="K560" t="s">
        <v>2116</v>
      </c>
      <c r="L560" s="22">
        <f>SUMIFS(Account_Appended[Balance],Account_Appended[Customer_ID],Customer_Info_Appended[[#This Row],[Customer_ID]])</f>
        <v>30333152</v>
      </c>
      <c r="M560" t="str">
        <f>VLOOKUP(Customer_Info_Appended[[#This Row],[Balance Total]],balance_t[],3,1)</f>
        <v>High</v>
      </c>
      <c r="N560" t="str">
        <f>VLOOKUP(Customer_Info_Appended[[#This Row],[Age]],age_t[],3,1)</f>
        <v>Young</v>
      </c>
      <c r="O560" t="str">
        <f>Customer_Info_Appended[[#This Row],[Age Group]]&amp;"-"&amp;Customer_Info_Appended[[#This Row],[Balace Group]]</f>
        <v>Young-High</v>
      </c>
    </row>
    <row r="561" spans="2:15" x14ac:dyDescent="0.25">
      <c r="B561" t="s">
        <v>2897</v>
      </c>
      <c r="C561" t="s">
        <v>2898</v>
      </c>
      <c r="D561">
        <v>61</v>
      </c>
      <c r="E561" t="s">
        <v>110</v>
      </c>
      <c r="F561" t="s">
        <v>2899</v>
      </c>
      <c r="G561" t="s">
        <v>112</v>
      </c>
      <c r="H561" t="s">
        <v>2900</v>
      </c>
      <c r="I561" t="s">
        <v>2901</v>
      </c>
      <c r="J561" s="20">
        <v>42561</v>
      </c>
      <c r="K561" t="s">
        <v>2116</v>
      </c>
      <c r="L561" s="22">
        <f>SUMIFS(Account_Appended[Balance],Account_Appended[Customer_ID],Customer_Info_Appended[[#This Row],[Customer_ID]])</f>
        <v>34330728</v>
      </c>
      <c r="M561" t="str">
        <f>VLOOKUP(Customer_Info_Appended[[#This Row],[Balance Total]],balance_t[],3,1)</f>
        <v>High</v>
      </c>
      <c r="N561" t="str">
        <f>VLOOKUP(Customer_Info_Appended[[#This Row],[Age]],age_t[],3,1)</f>
        <v>Senior</v>
      </c>
      <c r="O561" t="str">
        <f>Customer_Info_Appended[[#This Row],[Age Group]]&amp;"-"&amp;Customer_Info_Appended[[#This Row],[Balace Group]]</f>
        <v>Senior-High</v>
      </c>
    </row>
    <row r="562" spans="2:15" x14ac:dyDescent="0.25">
      <c r="B562" t="s">
        <v>2902</v>
      </c>
      <c r="C562" t="s">
        <v>2903</v>
      </c>
      <c r="D562">
        <v>52</v>
      </c>
      <c r="E562" t="s">
        <v>134</v>
      </c>
      <c r="F562" t="s">
        <v>2904</v>
      </c>
      <c r="G562" t="s">
        <v>118</v>
      </c>
      <c r="H562" t="s">
        <v>2905</v>
      </c>
      <c r="I562" t="s">
        <v>2906</v>
      </c>
      <c r="J562" s="20">
        <v>42562</v>
      </c>
      <c r="K562" t="s">
        <v>2116</v>
      </c>
      <c r="L562" s="22">
        <f>SUMIFS(Account_Appended[Balance],Account_Appended[Customer_ID],Customer_Info_Appended[[#This Row],[Customer_ID]])</f>
        <v>479039</v>
      </c>
      <c r="M562" t="str">
        <f>VLOOKUP(Customer_Info_Appended[[#This Row],[Balance Total]],balance_t[],3,1)</f>
        <v>Low</v>
      </c>
      <c r="N562" t="str">
        <f>VLOOKUP(Customer_Info_Appended[[#This Row],[Age]],age_t[],3,1)</f>
        <v>Senior</v>
      </c>
      <c r="O562" t="str">
        <f>Customer_Info_Appended[[#This Row],[Age Group]]&amp;"-"&amp;Customer_Info_Appended[[#This Row],[Balace Group]]</f>
        <v>Senior-Low</v>
      </c>
    </row>
    <row r="563" spans="2:15" x14ac:dyDescent="0.25">
      <c r="B563" t="s">
        <v>2907</v>
      </c>
      <c r="C563" t="s">
        <v>2908</v>
      </c>
      <c r="D563">
        <v>28</v>
      </c>
      <c r="E563" t="s">
        <v>110</v>
      </c>
      <c r="F563" t="s">
        <v>2909</v>
      </c>
      <c r="G563" t="s">
        <v>207</v>
      </c>
      <c r="H563" t="s">
        <v>2910</v>
      </c>
      <c r="I563" t="s">
        <v>2911</v>
      </c>
      <c r="J563" s="20">
        <v>42563</v>
      </c>
      <c r="K563" t="s">
        <v>2116</v>
      </c>
      <c r="L563" s="22">
        <f>SUMIFS(Account_Appended[Balance],Account_Appended[Customer_ID],Customer_Info_Appended[[#This Row],[Customer_ID]])</f>
        <v>49787153</v>
      </c>
      <c r="M563" t="str">
        <f>VLOOKUP(Customer_Info_Appended[[#This Row],[Balance Total]],balance_t[],3,1)</f>
        <v>High</v>
      </c>
      <c r="N563" t="str">
        <f>VLOOKUP(Customer_Info_Appended[[#This Row],[Age]],age_t[],3,1)</f>
        <v>Young</v>
      </c>
      <c r="O563" t="str">
        <f>Customer_Info_Appended[[#This Row],[Age Group]]&amp;"-"&amp;Customer_Info_Appended[[#This Row],[Balace Group]]</f>
        <v>Young-High</v>
      </c>
    </row>
    <row r="564" spans="2:15" x14ac:dyDescent="0.25">
      <c r="B564" t="s">
        <v>2912</v>
      </c>
      <c r="C564" t="s">
        <v>2913</v>
      </c>
      <c r="D564">
        <v>51</v>
      </c>
      <c r="E564" t="s">
        <v>134</v>
      </c>
      <c r="F564" t="s">
        <v>2914</v>
      </c>
      <c r="G564" t="s">
        <v>112</v>
      </c>
      <c r="H564" t="s">
        <v>2915</v>
      </c>
      <c r="I564" t="s">
        <v>2916</v>
      </c>
      <c r="J564" s="20">
        <v>42564</v>
      </c>
      <c r="K564" t="s">
        <v>2116</v>
      </c>
      <c r="L564" s="22">
        <f>SUMIFS(Account_Appended[Balance],Account_Appended[Customer_ID],Customer_Info_Appended[[#This Row],[Customer_ID]])</f>
        <v>42595479</v>
      </c>
      <c r="M564" t="str">
        <f>VLOOKUP(Customer_Info_Appended[[#This Row],[Balance Total]],balance_t[],3,1)</f>
        <v>High</v>
      </c>
      <c r="N564" t="str">
        <f>VLOOKUP(Customer_Info_Appended[[#This Row],[Age]],age_t[],3,1)</f>
        <v>Senior</v>
      </c>
      <c r="O564" t="str">
        <f>Customer_Info_Appended[[#This Row],[Age Group]]&amp;"-"&amp;Customer_Info_Appended[[#This Row],[Balace Group]]</f>
        <v>Senior-High</v>
      </c>
    </row>
    <row r="565" spans="2:15" x14ac:dyDescent="0.25">
      <c r="B565" t="s">
        <v>2917</v>
      </c>
      <c r="C565" t="s">
        <v>2918</v>
      </c>
      <c r="D565">
        <v>33</v>
      </c>
      <c r="E565" t="s">
        <v>134</v>
      </c>
      <c r="F565" t="s">
        <v>2919</v>
      </c>
      <c r="G565" t="s">
        <v>118</v>
      </c>
      <c r="H565" t="s">
        <v>2920</v>
      </c>
      <c r="I565" t="s">
        <v>2921</v>
      </c>
      <c r="J565" s="20">
        <v>42565</v>
      </c>
      <c r="K565" t="s">
        <v>2116</v>
      </c>
      <c r="L565" s="22">
        <f>SUMIFS(Account_Appended[Balance],Account_Appended[Customer_ID],Customer_Info_Appended[[#This Row],[Customer_ID]])</f>
        <v>69968552</v>
      </c>
      <c r="M565" t="str">
        <f>VLOOKUP(Customer_Info_Appended[[#This Row],[Balance Total]],balance_t[],3,1)</f>
        <v>High</v>
      </c>
      <c r="N565" t="str">
        <f>VLOOKUP(Customer_Info_Appended[[#This Row],[Age]],age_t[],3,1)</f>
        <v>Middle</v>
      </c>
      <c r="O565" t="str">
        <f>Customer_Info_Appended[[#This Row],[Age Group]]&amp;"-"&amp;Customer_Info_Appended[[#This Row],[Balace Group]]</f>
        <v>Middle-High</v>
      </c>
    </row>
    <row r="566" spans="2:15" x14ac:dyDescent="0.25">
      <c r="B566" t="s">
        <v>2922</v>
      </c>
      <c r="C566" t="s">
        <v>2923</v>
      </c>
      <c r="D566">
        <v>26</v>
      </c>
      <c r="E566" t="s">
        <v>134</v>
      </c>
      <c r="F566" t="s">
        <v>2924</v>
      </c>
      <c r="G566" t="s">
        <v>207</v>
      </c>
      <c r="H566" t="s">
        <v>2925</v>
      </c>
      <c r="I566" t="s">
        <v>2926</v>
      </c>
      <c r="J566" s="20">
        <v>42566</v>
      </c>
      <c r="K566" t="s">
        <v>2116</v>
      </c>
      <c r="L566" s="22">
        <f>SUMIFS(Account_Appended[Balance],Account_Appended[Customer_ID],Customer_Info_Appended[[#This Row],[Customer_ID]])</f>
        <v>64070186</v>
      </c>
      <c r="M566" t="str">
        <f>VLOOKUP(Customer_Info_Appended[[#This Row],[Balance Total]],balance_t[],3,1)</f>
        <v>High</v>
      </c>
      <c r="N566" t="str">
        <f>VLOOKUP(Customer_Info_Appended[[#This Row],[Age]],age_t[],3,1)</f>
        <v>Young</v>
      </c>
      <c r="O566" t="str">
        <f>Customer_Info_Appended[[#This Row],[Age Group]]&amp;"-"&amp;Customer_Info_Appended[[#This Row],[Balace Group]]</f>
        <v>Young-High</v>
      </c>
    </row>
    <row r="567" spans="2:15" x14ac:dyDescent="0.25">
      <c r="B567" t="s">
        <v>2927</v>
      </c>
      <c r="C567" t="s">
        <v>2928</v>
      </c>
      <c r="D567">
        <v>49</v>
      </c>
      <c r="E567" t="s">
        <v>134</v>
      </c>
      <c r="F567" t="s">
        <v>2929</v>
      </c>
      <c r="G567" t="s">
        <v>124</v>
      </c>
      <c r="H567" t="s">
        <v>2930</v>
      </c>
      <c r="I567" t="s">
        <v>2931</v>
      </c>
      <c r="J567" s="20">
        <v>42567</v>
      </c>
      <c r="K567" t="s">
        <v>2116</v>
      </c>
      <c r="L567" s="22">
        <f>SUMIFS(Account_Appended[Balance],Account_Appended[Customer_ID],Customer_Info_Appended[[#This Row],[Customer_ID]])</f>
        <v>13821794</v>
      </c>
      <c r="M567" t="str">
        <f>VLOOKUP(Customer_Info_Appended[[#This Row],[Balance Total]],balance_t[],3,1)</f>
        <v>Medium</v>
      </c>
      <c r="N567" t="str">
        <f>VLOOKUP(Customer_Info_Appended[[#This Row],[Age]],age_t[],3,1)</f>
        <v>Middle</v>
      </c>
      <c r="O567" t="str">
        <f>Customer_Info_Appended[[#This Row],[Age Group]]&amp;"-"&amp;Customer_Info_Appended[[#This Row],[Balace Group]]</f>
        <v>Middle-Medium</v>
      </c>
    </row>
    <row r="568" spans="2:15" x14ac:dyDescent="0.25">
      <c r="B568" t="s">
        <v>2932</v>
      </c>
      <c r="C568" t="s">
        <v>2933</v>
      </c>
      <c r="D568">
        <v>32</v>
      </c>
      <c r="E568" t="s">
        <v>110</v>
      </c>
      <c r="F568" t="s">
        <v>2934</v>
      </c>
      <c r="G568" t="s">
        <v>207</v>
      </c>
      <c r="H568" t="s">
        <v>2935</v>
      </c>
      <c r="I568" t="s">
        <v>2936</v>
      </c>
      <c r="J568" s="20">
        <v>42568</v>
      </c>
      <c r="K568" t="s">
        <v>2116</v>
      </c>
      <c r="L568" s="22">
        <f>SUMIFS(Account_Appended[Balance],Account_Appended[Customer_ID],Customer_Info_Appended[[#This Row],[Customer_ID]])</f>
        <v>112130629</v>
      </c>
      <c r="M568" t="str">
        <f>VLOOKUP(Customer_Info_Appended[[#This Row],[Balance Total]],balance_t[],3,1)</f>
        <v>High</v>
      </c>
      <c r="N568" t="str">
        <f>VLOOKUP(Customer_Info_Appended[[#This Row],[Age]],age_t[],3,1)</f>
        <v>Middle</v>
      </c>
      <c r="O568" t="str">
        <f>Customer_Info_Appended[[#This Row],[Age Group]]&amp;"-"&amp;Customer_Info_Appended[[#This Row],[Balace Group]]</f>
        <v>Middle-High</v>
      </c>
    </row>
    <row r="569" spans="2:15" x14ac:dyDescent="0.25">
      <c r="B569" t="s">
        <v>2937</v>
      </c>
      <c r="C569" t="s">
        <v>2938</v>
      </c>
      <c r="D569">
        <v>29</v>
      </c>
      <c r="E569" t="s">
        <v>134</v>
      </c>
      <c r="F569" t="s">
        <v>2939</v>
      </c>
      <c r="G569" t="s">
        <v>141</v>
      </c>
      <c r="H569" t="s">
        <v>2940</v>
      </c>
      <c r="I569" t="s">
        <v>2941</v>
      </c>
      <c r="J569" s="20">
        <v>42569</v>
      </c>
      <c r="K569" t="s">
        <v>2116</v>
      </c>
      <c r="L569" s="22">
        <f>SUMIFS(Account_Appended[Balance],Account_Appended[Customer_ID],Customer_Info_Appended[[#This Row],[Customer_ID]])</f>
        <v>89120603</v>
      </c>
      <c r="M569" t="str">
        <f>VLOOKUP(Customer_Info_Appended[[#This Row],[Balance Total]],balance_t[],3,1)</f>
        <v>High</v>
      </c>
      <c r="N569" t="str">
        <f>VLOOKUP(Customer_Info_Appended[[#This Row],[Age]],age_t[],3,1)</f>
        <v>Young</v>
      </c>
      <c r="O569" t="str">
        <f>Customer_Info_Appended[[#This Row],[Age Group]]&amp;"-"&amp;Customer_Info_Appended[[#This Row],[Balace Group]]</f>
        <v>Young-High</v>
      </c>
    </row>
    <row r="570" spans="2:15" x14ac:dyDescent="0.25">
      <c r="B570" t="s">
        <v>2942</v>
      </c>
      <c r="C570" t="s">
        <v>2943</v>
      </c>
      <c r="D570">
        <v>50</v>
      </c>
      <c r="E570" t="s">
        <v>110</v>
      </c>
      <c r="F570" t="s">
        <v>2944</v>
      </c>
      <c r="G570" t="s">
        <v>207</v>
      </c>
      <c r="H570" t="s">
        <v>2945</v>
      </c>
      <c r="I570" t="s">
        <v>2946</v>
      </c>
      <c r="J570" s="20">
        <v>42570</v>
      </c>
      <c r="K570" t="s">
        <v>2116</v>
      </c>
      <c r="L570" s="22">
        <f>SUMIFS(Account_Appended[Balance],Account_Appended[Customer_ID],Customer_Info_Appended[[#This Row],[Customer_ID]])</f>
        <v>37774748</v>
      </c>
      <c r="M570" t="str">
        <f>VLOOKUP(Customer_Info_Appended[[#This Row],[Balance Total]],balance_t[],3,1)</f>
        <v>High</v>
      </c>
      <c r="N570" t="str">
        <f>VLOOKUP(Customer_Info_Appended[[#This Row],[Age]],age_t[],3,1)</f>
        <v>Middle</v>
      </c>
      <c r="O570" t="str">
        <f>Customer_Info_Appended[[#This Row],[Age Group]]&amp;"-"&amp;Customer_Info_Appended[[#This Row],[Balace Group]]</f>
        <v>Middle-High</v>
      </c>
    </row>
    <row r="571" spans="2:15" x14ac:dyDescent="0.25">
      <c r="B571" t="s">
        <v>2947</v>
      </c>
      <c r="C571" t="s">
        <v>2948</v>
      </c>
      <c r="D571">
        <v>62</v>
      </c>
      <c r="E571" t="s">
        <v>110</v>
      </c>
      <c r="F571" t="s">
        <v>2949</v>
      </c>
      <c r="G571" t="s">
        <v>141</v>
      </c>
      <c r="H571" t="s">
        <v>2950</v>
      </c>
      <c r="I571" t="s">
        <v>2951</v>
      </c>
      <c r="J571" s="20">
        <v>42571</v>
      </c>
      <c r="K571" t="s">
        <v>2116</v>
      </c>
      <c r="L571" s="22">
        <f>SUMIFS(Account_Appended[Balance],Account_Appended[Customer_ID],Customer_Info_Appended[[#This Row],[Customer_ID]])</f>
        <v>25156359</v>
      </c>
      <c r="M571" t="str">
        <f>VLOOKUP(Customer_Info_Appended[[#This Row],[Balance Total]],balance_t[],3,1)</f>
        <v>High</v>
      </c>
      <c r="N571" t="str">
        <f>VLOOKUP(Customer_Info_Appended[[#This Row],[Age]],age_t[],3,1)</f>
        <v>Senior</v>
      </c>
      <c r="O571" t="str">
        <f>Customer_Info_Appended[[#This Row],[Age Group]]&amp;"-"&amp;Customer_Info_Appended[[#This Row],[Balace Group]]</f>
        <v>Senior-High</v>
      </c>
    </row>
    <row r="572" spans="2:15" x14ac:dyDescent="0.25">
      <c r="B572" t="s">
        <v>2952</v>
      </c>
      <c r="C572" t="s">
        <v>2953</v>
      </c>
      <c r="D572">
        <v>31</v>
      </c>
      <c r="E572" t="s">
        <v>110</v>
      </c>
      <c r="F572" t="s">
        <v>2954</v>
      </c>
      <c r="G572" t="s">
        <v>118</v>
      </c>
      <c r="H572" t="s">
        <v>2955</v>
      </c>
      <c r="I572" t="s">
        <v>2956</v>
      </c>
      <c r="J572" s="20">
        <v>42572</v>
      </c>
      <c r="K572" t="s">
        <v>2116</v>
      </c>
      <c r="L572" s="22">
        <f>SUMIFS(Account_Appended[Balance],Account_Appended[Customer_ID],Customer_Info_Appended[[#This Row],[Customer_ID]])</f>
        <v>22538280</v>
      </c>
      <c r="M572" t="str">
        <f>VLOOKUP(Customer_Info_Appended[[#This Row],[Balance Total]],balance_t[],3,1)</f>
        <v>High</v>
      </c>
      <c r="N572" t="str">
        <f>VLOOKUP(Customer_Info_Appended[[#This Row],[Age]],age_t[],3,1)</f>
        <v>Middle</v>
      </c>
      <c r="O572" t="str">
        <f>Customer_Info_Appended[[#This Row],[Age Group]]&amp;"-"&amp;Customer_Info_Appended[[#This Row],[Balace Group]]</f>
        <v>Middle-High</v>
      </c>
    </row>
    <row r="573" spans="2:15" x14ac:dyDescent="0.25">
      <c r="B573" t="s">
        <v>2957</v>
      </c>
      <c r="C573" t="s">
        <v>2958</v>
      </c>
      <c r="D573">
        <v>25</v>
      </c>
      <c r="E573" t="s">
        <v>110</v>
      </c>
      <c r="F573" t="s">
        <v>2959</v>
      </c>
      <c r="G573" t="s">
        <v>207</v>
      </c>
      <c r="H573" t="s">
        <v>2960</v>
      </c>
      <c r="I573" t="s">
        <v>2961</v>
      </c>
      <c r="J573" s="20">
        <v>42573</v>
      </c>
      <c r="K573" t="s">
        <v>2116</v>
      </c>
      <c r="L573" s="22">
        <f>SUMIFS(Account_Appended[Balance],Account_Appended[Customer_ID],Customer_Info_Appended[[#This Row],[Customer_ID]])</f>
        <v>67628857</v>
      </c>
      <c r="M573" t="str">
        <f>VLOOKUP(Customer_Info_Appended[[#This Row],[Balance Total]],balance_t[],3,1)</f>
        <v>High</v>
      </c>
      <c r="N573" t="str">
        <f>VLOOKUP(Customer_Info_Appended[[#This Row],[Age]],age_t[],3,1)</f>
        <v>Young</v>
      </c>
      <c r="O573" t="str">
        <f>Customer_Info_Appended[[#This Row],[Age Group]]&amp;"-"&amp;Customer_Info_Appended[[#This Row],[Balace Group]]</f>
        <v>Young-High</v>
      </c>
    </row>
    <row r="574" spans="2:15" x14ac:dyDescent="0.25">
      <c r="B574" t="s">
        <v>2962</v>
      </c>
      <c r="C574" t="s">
        <v>2963</v>
      </c>
      <c r="D574">
        <v>25</v>
      </c>
      <c r="E574" t="s">
        <v>110</v>
      </c>
      <c r="F574" t="s">
        <v>2964</v>
      </c>
      <c r="G574" t="s">
        <v>118</v>
      </c>
      <c r="H574" t="s">
        <v>2965</v>
      </c>
      <c r="I574" t="s">
        <v>2966</v>
      </c>
      <c r="J574" s="20">
        <v>42574</v>
      </c>
      <c r="K574" t="s">
        <v>2116</v>
      </c>
      <c r="L574" s="22">
        <f>SUMIFS(Account_Appended[Balance],Account_Appended[Customer_ID],Customer_Info_Appended[[#This Row],[Customer_ID]])</f>
        <v>44477043</v>
      </c>
      <c r="M574" t="str">
        <f>VLOOKUP(Customer_Info_Appended[[#This Row],[Balance Total]],balance_t[],3,1)</f>
        <v>High</v>
      </c>
      <c r="N574" t="str">
        <f>VLOOKUP(Customer_Info_Appended[[#This Row],[Age]],age_t[],3,1)</f>
        <v>Young</v>
      </c>
      <c r="O574" t="str">
        <f>Customer_Info_Appended[[#This Row],[Age Group]]&amp;"-"&amp;Customer_Info_Appended[[#This Row],[Balace Group]]</f>
        <v>Young-High</v>
      </c>
    </row>
    <row r="575" spans="2:15" x14ac:dyDescent="0.25">
      <c r="B575" t="s">
        <v>2967</v>
      </c>
      <c r="C575" t="s">
        <v>2968</v>
      </c>
      <c r="D575">
        <v>44</v>
      </c>
      <c r="E575" t="s">
        <v>134</v>
      </c>
      <c r="F575" t="s">
        <v>2969</v>
      </c>
      <c r="G575" t="s">
        <v>118</v>
      </c>
      <c r="H575" t="s">
        <v>2970</v>
      </c>
      <c r="I575" t="s">
        <v>2971</v>
      </c>
      <c r="J575" s="20">
        <v>42575</v>
      </c>
      <c r="K575" t="s">
        <v>2116</v>
      </c>
      <c r="L575" s="22">
        <f>SUMIFS(Account_Appended[Balance],Account_Appended[Customer_ID],Customer_Info_Appended[[#This Row],[Customer_ID]])</f>
        <v>107298509</v>
      </c>
      <c r="M575" t="str">
        <f>VLOOKUP(Customer_Info_Appended[[#This Row],[Balance Total]],balance_t[],3,1)</f>
        <v>High</v>
      </c>
      <c r="N575" t="str">
        <f>VLOOKUP(Customer_Info_Appended[[#This Row],[Age]],age_t[],3,1)</f>
        <v>Middle</v>
      </c>
      <c r="O575" t="str">
        <f>Customer_Info_Appended[[#This Row],[Age Group]]&amp;"-"&amp;Customer_Info_Appended[[#This Row],[Balace Group]]</f>
        <v>Middle-High</v>
      </c>
    </row>
    <row r="576" spans="2:15" x14ac:dyDescent="0.25">
      <c r="B576" t="s">
        <v>2972</v>
      </c>
      <c r="C576" t="s">
        <v>2973</v>
      </c>
      <c r="D576">
        <v>29</v>
      </c>
      <c r="E576" t="s">
        <v>134</v>
      </c>
      <c r="F576" t="s">
        <v>2974</v>
      </c>
      <c r="G576" t="s">
        <v>112</v>
      </c>
      <c r="H576" t="s">
        <v>2975</v>
      </c>
      <c r="I576" t="s">
        <v>2976</v>
      </c>
      <c r="J576" s="20">
        <v>42576</v>
      </c>
      <c r="K576" t="s">
        <v>2116</v>
      </c>
      <c r="L576" s="22">
        <f>SUMIFS(Account_Appended[Balance],Account_Appended[Customer_ID],Customer_Info_Appended[[#This Row],[Customer_ID]])</f>
        <v>27182984</v>
      </c>
      <c r="M576" t="str">
        <f>VLOOKUP(Customer_Info_Appended[[#This Row],[Balance Total]],balance_t[],3,1)</f>
        <v>High</v>
      </c>
      <c r="N576" t="str">
        <f>VLOOKUP(Customer_Info_Appended[[#This Row],[Age]],age_t[],3,1)</f>
        <v>Young</v>
      </c>
      <c r="O576" t="str">
        <f>Customer_Info_Appended[[#This Row],[Age Group]]&amp;"-"&amp;Customer_Info_Appended[[#This Row],[Balace Group]]</f>
        <v>Young-High</v>
      </c>
    </row>
    <row r="577" spans="2:15" x14ac:dyDescent="0.25">
      <c r="B577" t="s">
        <v>2977</v>
      </c>
      <c r="C577" t="s">
        <v>2978</v>
      </c>
      <c r="D577">
        <v>18</v>
      </c>
      <c r="E577" t="s">
        <v>134</v>
      </c>
      <c r="F577" t="s">
        <v>2979</v>
      </c>
      <c r="G577" t="s">
        <v>118</v>
      </c>
      <c r="H577" t="s">
        <v>2980</v>
      </c>
      <c r="I577" t="s">
        <v>2981</v>
      </c>
      <c r="J577" s="20">
        <v>42577</v>
      </c>
      <c r="K577" t="s">
        <v>2116</v>
      </c>
      <c r="L577" s="22">
        <f>SUMIFS(Account_Appended[Balance],Account_Appended[Customer_ID],Customer_Info_Appended[[#This Row],[Customer_ID]])</f>
        <v>66290819</v>
      </c>
      <c r="M577" t="str">
        <f>VLOOKUP(Customer_Info_Appended[[#This Row],[Balance Total]],balance_t[],3,1)</f>
        <v>High</v>
      </c>
      <c r="N577" t="str">
        <f>VLOOKUP(Customer_Info_Appended[[#This Row],[Age]],age_t[],3,1)</f>
        <v>Young</v>
      </c>
      <c r="O577" t="str">
        <f>Customer_Info_Appended[[#This Row],[Age Group]]&amp;"-"&amp;Customer_Info_Appended[[#This Row],[Balace Group]]</f>
        <v>Young-High</v>
      </c>
    </row>
    <row r="578" spans="2:15" x14ac:dyDescent="0.25">
      <c r="B578" t="s">
        <v>2982</v>
      </c>
      <c r="C578" t="s">
        <v>2983</v>
      </c>
      <c r="D578">
        <v>60</v>
      </c>
      <c r="E578" t="s">
        <v>134</v>
      </c>
      <c r="F578" t="s">
        <v>2984</v>
      </c>
      <c r="G578" t="s">
        <v>118</v>
      </c>
      <c r="H578" t="s">
        <v>2985</v>
      </c>
      <c r="I578" t="s">
        <v>2986</v>
      </c>
      <c r="J578" s="20">
        <v>42578</v>
      </c>
      <c r="K578" t="s">
        <v>2116</v>
      </c>
      <c r="L578" s="22">
        <f>SUMIFS(Account_Appended[Balance],Account_Appended[Customer_ID],Customer_Info_Appended[[#This Row],[Customer_ID]])</f>
        <v>35890315</v>
      </c>
      <c r="M578" t="str">
        <f>VLOOKUP(Customer_Info_Appended[[#This Row],[Balance Total]],balance_t[],3,1)</f>
        <v>High</v>
      </c>
      <c r="N578" t="str">
        <f>VLOOKUP(Customer_Info_Appended[[#This Row],[Age]],age_t[],3,1)</f>
        <v>Senior</v>
      </c>
      <c r="O578" t="str">
        <f>Customer_Info_Appended[[#This Row],[Age Group]]&amp;"-"&amp;Customer_Info_Appended[[#This Row],[Balace Group]]</f>
        <v>Senior-High</v>
      </c>
    </row>
    <row r="579" spans="2:15" x14ac:dyDescent="0.25">
      <c r="B579" t="s">
        <v>2987</v>
      </c>
      <c r="C579" t="s">
        <v>2988</v>
      </c>
      <c r="D579">
        <v>57</v>
      </c>
      <c r="E579" t="s">
        <v>110</v>
      </c>
      <c r="F579" t="s">
        <v>2989</v>
      </c>
      <c r="G579" t="s">
        <v>207</v>
      </c>
      <c r="H579" t="s">
        <v>2990</v>
      </c>
      <c r="I579" t="s">
        <v>2991</v>
      </c>
      <c r="J579" s="20">
        <v>42579</v>
      </c>
      <c r="K579" t="s">
        <v>2116</v>
      </c>
      <c r="L579" s="22">
        <f>SUMIFS(Account_Appended[Balance],Account_Appended[Customer_ID],Customer_Info_Appended[[#This Row],[Customer_ID]])</f>
        <v>45458287</v>
      </c>
      <c r="M579" t="str">
        <f>VLOOKUP(Customer_Info_Appended[[#This Row],[Balance Total]],balance_t[],3,1)</f>
        <v>High</v>
      </c>
      <c r="N579" t="str">
        <f>VLOOKUP(Customer_Info_Appended[[#This Row],[Age]],age_t[],3,1)</f>
        <v>Senior</v>
      </c>
      <c r="O579" t="str">
        <f>Customer_Info_Appended[[#This Row],[Age Group]]&amp;"-"&amp;Customer_Info_Appended[[#This Row],[Balace Group]]</f>
        <v>Senior-High</v>
      </c>
    </row>
    <row r="580" spans="2:15" x14ac:dyDescent="0.25">
      <c r="B580" t="s">
        <v>2992</v>
      </c>
      <c r="C580" t="s">
        <v>2993</v>
      </c>
      <c r="D580">
        <v>59</v>
      </c>
      <c r="E580" t="s">
        <v>134</v>
      </c>
      <c r="F580" t="s">
        <v>2994</v>
      </c>
      <c r="G580" t="s">
        <v>207</v>
      </c>
      <c r="H580" t="s">
        <v>2995</v>
      </c>
      <c r="I580" t="s">
        <v>2996</v>
      </c>
      <c r="J580" s="20">
        <v>42580</v>
      </c>
      <c r="K580" t="s">
        <v>2116</v>
      </c>
      <c r="L580" s="22">
        <f>SUMIFS(Account_Appended[Balance],Account_Appended[Customer_ID],Customer_Info_Appended[[#This Row],[Customer_ID]])</f>
        <v>23508056</v>
      </c>
      <c r="M580" t="str">
        <f>VLOOKUP(Customer_Info_Appended[[#This Row],[Balance Total]],balance_t[],3,1)</f>
        <v>High</v>
      </c>
      <c r="N580" t="str">
        <f>VLOOKUP(Customer_Info_Appended[[#This Row],[Age]],age_t[],3,1)</f>
        <v>Senior</v>
      </c>
      <c r="O580" t="str">
        <f>Customer_Info_Appended[[#This Row],[Age Group]]&amp;"-"&amp;Customer_Info_Appended[[#This Row],[Balace Group]]</f>
        <v>Senior-High</v>
      </c>
    </row>
    <row r="581" spans="2:15" x14ac:dyDescent="0.25">
      <c r="B581" t="s">
        <v>2997</v>
      </c>
      <c r="C581" t="s">
        <v>2998</v>
      </c>
      <c r="D581">
        <v>68</v>
      </c>
      <c r="E581" t="s">
        <v>110</v>
      </c>
      <c r="F581" t="s">
        <v>2999</v>
      </c>
      <c r="G581" t="s">
        <v>124</v>
      </c>
      <c r="H581" t="s">
        <v>3000</v>
      </c>
      <c r="I581" t="s">
        <v>3001</v>
      </c>
      <c r="J581" s="20">
        <v>42581</v>
      </c>
      <c r="K581" t="s">
        <v>2116</v>
      </c>
      <c r="L581" s="22">
        <f>SUMIFS(Account_Appended[Balance],Account_Appended[Customer_ID],Customer_Info_Appended[[#This Row],[Customer_ID]])</f>
        <v>14893752</v>
      </c>
      <c r="M581" t="str">
        <f>VLOOKUP(Customer_Info_Appended[[#This Row],[Balance Total]],balance_t[],3,1)</f>
        <v>Medium</v>
      </c>
      <c r="N581" t="str">
        <f>VLOOKUP(Customer_Info_Appended[[#This Row],[Age]],age_t[],3,1)</f>
        <v>Senior</v>
      </c>
      <c r="O581" t="str">
        <f>Customer_Info_Appended[[#This Row],[Age Group]]&amp;"-"&amp;Customer_Info_Appended[[#This Row],[Balace Group]]</f>
        <v>Senior-Medium</v>
      </c>
    </row>
    <row r="582" spans="2:15" x14ac:dyDescent="0.25">
      <c r="B582" t="s">
        <v>3002</v>
      </c>
      <c r="C582" t="s">
        <v>3003</v>
      </c>
      <c r="D582">
        <v>28</v>
      </c>
      <c r="E582" t="s">
        <v>110</v>
      </c>
      <c r="F582" t="s">
        <v>3004</v>
      </c>
      <c r="G582" t="s">
        <v>112</v>
      </c>
      <c r="H582" t="s">
        <v>3005</v>
      </c>
      <c r="I582" t="s">
        <v>3006</v>
      </c>
      <c r="J582" s="20">
        <v>42582</v>
      </c>
      <c r="K582" t="s">
        <v>2116</v>
      </c>
      <c r="L582" s="22">
        <f>SUMIFS(Account_Appended[Balance],Account_Appended[Customer_ID],Customer_Info_Appended[[#This Row],[Customer_ID]])</f>
        <v>11877571</v>
      </c>
      <c r="M582" t="str">
        <f>VLOOKUP(Customer_Info_Appended[[#This Row],[Balance Total]],balance_t[],3,1)</f>
        <v>Medium</v>
      </c>
      <c r="N582" t="str">
        <f>VLOOKUP(Customer_Info_Appended[[#This Row],[Age]],age_t[],3,1)</f>
        <v>Young</v>
      </c>
      <c r="O582" t="str">
        <f>Customer_Info_Appended[[#This Row],[Age Group]]&amp;"-"&amp;Customer_Info_Appended[[#This Row],[Balace Group]]</f>
        <v>Young-Medium</v>
      </c>
    </row>
    <row r="583" spans="2:15" x14ac:dyDescent="0.25">
      <c r="B583" t="s">
        <v>3007</v>
      </c>
      <c r="C583" t="s">
        <v>3008</v>
      </c>
      <c r="D583">
        <v>56</v>
      </c>
      <c r="E583" t="s">
        <v>134</v>
      </c>
      <c r="F583" t="s">
        <v>3009</v>
      </c>
      <c r="G583" t="s">
        <v>118</v>
      </c>
      <c r="H583" t="s">
        <v>3010</v>
      </c>
      <c r="I583" t="s">
        <v>3011</v>
      </c>
      <c r="J583" s="20">
        <v>42583</v>
      </c>
      <c r="K583" t="s">
        <v>2116</v>
      </c>
      <c r="L583" s="22">
        <f>SUMIFS(Account_Appended[Balance],Account_Appended[Customer_ID],Customer_Info_Appended[[#This Row],[Customer_ID]])</f>
        <v>844748</v>
      </c>
      <c r="M583" t="str">
        <f>VLOOKUP(Customer_Info_Appended[[#This Row],[Balance Total]],balance_t[],3,1)</f>
        <v>Low</v>
      </c>
      <c r="N583" t="str">
        <f>VLOOKUP(Customer_Info_Appended[[#This Row],[Age]],age_t[],3,1)</f>
        <v>Senior</v>
      </c>
      <c r="O583" t="str">
        <f>Customer_Info_Appended[[#This Row],[Age Group]]&amp;"-"&amp;Customer_Info_Appended[[#This Row],[Balace Group]]</f>
        <v>Senior-Low</v>
      </c>
    </row>
    <row r="584" spans="2:15" x14ac:dyDescent="0.25">
      <c r="B584" t="s">
        <v>3012</v>
      </c>
      <c r="C584" t="s">
        <v>3013</v>
      </c>
      <c r="D584">
        <v>60</v>
      </c>
      <c r="E584" t="s">
        <v>134</v>
      </c>
      <c r="F584" t="s">
        <v>3014</v>
      </c>
      <c r="G584" t="s">
        <v>112</v>
      </c>
      <c r="H584" t="s">
        <v>3015</v>
      </c>
      <c r="I584" t="s">
        <v>3016</v>
      </c>
      <c r="J584" s="20">
        <v>42584</v>
      </c>
      <c r="K584" t="s">
        <v>2116</v>
      </c>
      <c r="L584" s="22">
        <f>SUMIFS(Account_Appended[Balance],Account_Appended[Customer_ID],Customer_Info_Appended[[#This Row],[Customer_ID]])</f>
        <v>72999836</v>
      </c>
      <c r="M584" t="str">
        <f>VLOOKUP(Customer_Info_Appended[[#This Row],[Balance Total]],balance_t[],3,1)</f>
        <v>High</v>
      </c>
      <c r="N584" t="str">
        <f>VLOOKUP(Customer_Info_Appended[[#This Row],[Age]],age_t[],3,1)</f>
        <v>Senior</v>
      </c>
      <c r="O584" t="str">
        <f>Customer_Info_Appended[[#This Row],[Age Group]]&amp;"-"&amp;Customer_Info_Appended[[#This Row],[Balace Group]]</f>
        <v>Senior-High</v>
      </c>
    </row>
    <row r="585" spans="2:15" x14ac:dyDescent="0.25">
      <c r="B585" t="s">
        <v>3017</v>
      </c>
      <c r="C585" t="s">
        <v>3018</v>
      </c>
      <c r="D585">
        <v>48</v>
      </c>
      <c r="E585" t="s">
        <v>134</v>
      </c>
      <c r="F585" t="s">
        <v>3019</v>
      </c>
      <c r="G585" t="s">
        <v>141</v>
      </c>
      <c r="H585" t="s">
        <v>3020</v>
      </c>
      <c r="I585" t="s">
        <v>3021</v>
      </c>
      <c r="J585" s="20">
        <v>42585</v>
      </c>
      <c r="K585" t="s">
        <v>2116</v>
      </c>
      <c r="L585" s="22">
        <f>SUMIFS(Account_Appended[Balance],Account_Appended[Customer_ID],Customer_Info_Appended[[#This Row],[Customer_ID]])</f>
        <v>47150087</v>
      </c>
      <c r="M585" t="str">
        <f>VLOOKUP(Customer_Info_Appended[[#This Row],[Balance Total]],balance_t[],3,1)</f>
        <v>High</v>
      </c>
      <c r="N585" t="str">
        <f>VLOOKUP(Customer_Info_Appended[[#This Row],[Age]],age_t[],3,1)</f>
        <v>Middle</v>
      </c>
      <c r="O585" t="str">
        <f>Customer_Info_Appended[[#This Row],[Age Group]]&amp;"-"&amp;Customer_Info_Appended[[#This Row],[Balace Group]]</f>
        <v>Middle-High</v>
      </c>
    </row>
    <row r="586" spans="2:15" x14ac:dyDescent="0.25">
      <c r="B586" t="s">
        <v>3022</v>
      </c>
      <c r="C586" t="s">
        <v>3023</v>
      </c>
      <c r="D586">
        <v>34</v>
      </c>
      <c r="E586" t="s">
        <v>134</v>
      </c>
      <c r="F586" t="s">
        <v>3024</v>
      </c>
      <c r="G586" t="s">
        <v>118</v>
      </c>
      <c r="H586" t="s">
        <v>3025</v>
      </c>
      <c r="I586" t="s">
        <v>3026</v>
      </c>
      <c r="J586" s="20">
        <v>42586</v>
      </c>
      <c r="K586" t="s">
        <v>2116</v>
      </c>
      <c r="L586" s="22">
        <f>SUMIFS(Account_Appended[Balance],Account_Appended[Customer_ID],Customer_Info_Appended[[#This Row],[Customer_ID]])</f>
        <v>43495708</v>
      </c>
      <c r="M586" t="str">
        <f>VLOOKUP(Customer_Info_Appended[[#This Row],[Balance Total]],balance_t[],3,1)</f>
        <v>High</v>
      </c>
      <c r="N586" t="str">
        <f>VLOOKUP(Customer_Info_Appended[[#This Row],[Age]],age_t[],3,1)</f>
        <v>Middle</v>
      </c>
      <c r="O586" t="str">
        <f>Customer_Info_Appended[[#This Row],[Age Group]]&amp;"-"&amp;Customer_Info_Appended[[#This Row],[Balace Group]]</f>
        <v>Middle-High</v>
      </c>
    </row>
    <row r="587" spans="2:15" x14ac:dyDescent="0.25">
      <c r="B587" t="s">
        <v>3027</v>
      </c>
      <c r="C587" t="s">
        <v>3028</v>
      </c>
      <c r="D587">
        <v>50</v>
      </c>
      <c r="E587" t="s">
        <v>110</v>
      </c>
      <c r="F587" t="s">
        <v>3029</v>
      </c>
      <c r="G587" t="s">
        <v>112</v>
      </c>
      <c r="H587" t="s">
        <v>3030</v>
      </c>
      <c r="I587" t="s">
        <v>3031</v>
      </c>
      <c r="J587" s="20">
        <v>42587</v>
      </c>
      <c r="K587" t="s">
        <v>2116</v>
      </c>
      <c r="L587" s="22">
        <f>SUMIFS(Account_Appended[Balance],Account_Appended[Customer_ID],Customer_Info_Appended[[#This Row],[Customer_ID]])</f>
        <v>58458564</v>
      </c>
      <c r="M587" t="str">
        <f>VLOOKUP(Customer_Info_Appended[[#This Row],[Balance Total]],balance_t[],3,1)</f>
        <v>High</v>
      </c>
      <c r="N587" t="str">
        <f>VLOOKUP(Customer_Info_Appended[[#This Row],[Age]],age_t[],3,1)</f>
        <v>Middle</v>
      </c>
      <c r="O587" t="str">
        <f>Customer_Info_Appended[[#This Row],[Age Group]]&amp;"-"&amp;Customer_Info_Appended[[#This Row],[Balace Group]]</f>
        <v>Middle-High</v>
      </c>
    </row>
    <row r="588" spans="2:15" x14ac:dyDescent="0.25">
      <c r="B588" t="s">
        <v>3032</v>
      </c>
      <c r="C588" t="s">
        <v>3033</v>
      </c>
      <c r="D588">
        <v>49</v>
      </c>
      <c r="E588" t="s">
        <v>110</v>
      </c>
      <c r="F588" t="s">
        <v>3034</v>
      </c>
      <c r="G588" t="s">
        <v>124</v>
      </c>
      <c r="H588" t="s">
        <v>3035</v>
      </c>
      <c r="I588" t="s">
        <v>3036</v>
      </c>
      <c r="J588" s="20">
        <v>42588</v>
      </c>
      <c r="K588" t="s">
        <v>2116</v>
      </c>
      <c r="L588" s="22">
        <f>SUMIFS(Account_Appended[Balance],Account_Appended[Customer_ID],Customer_Info_Appended[[#This Row],[Customer_ID]])</f>
        <v>42599758</v>
      </c>
      <c r="M588" t="str">
        <f>VLOOKUP(Customer_Info_Appended[[#This Row],[Balance Total]],balance_t[],3,1)</f>
        <v>High</v>
      </c>
      <c r="N588" t="str">
        <f>VLOOKUP(Customer_Info_Appended[[#This Row],[Age]],age_t[],3,1)</f>
        <v>Middle</v>
      </c>
      <c r="O588" t="str">
        <f>Customer_Info_Appended[[#This Row],[Age Group]]&amp;"-"&amp;Customer_Info_Appended[[#This Row],[Balace Group]]</f>
        <v>Middle-High</v>
      </c>
    </row>
    <row r="589" spans="2:15" x14ac:dyDescent="0.25">
      <c r="B589" t="s">
        <v>3037</v>
      </c>
      <c r="C589" t="s">
        <v>3038</v>
      </c>
      <c r="D589">
        <v>46</v>
      </c>
      <c r="E589" t="s">
        <v>134</v>
      </c>
      <c r="F589" t="s">
        <v>3039</v>
      </c>
      <c r="G589" t="s">
        <v>124</v>
      </c>
      <c r="H589" t="s">
        <v>3040</v>
      </c>
      <c r="I589" t="s">
        <v>3041</v>
      </c>
      <c r="J589" s="20">
        <v>42589</v>
      </c>
      <c r="K589" t="s">
        <v>2116</v>
      </c>
      <c r="L589" s="22">
        <f>SUMIFS(Account_Appended[Balance],Account_Appended[Customer_ID],Customer_Info_Appended[[#This Row],[Customer_ID]])</f>
        <v>48357587</v>
      </c>
      <c r="M589" t="str">
        <f>VLOOKUP(Customer_Info_Appended[[#This Row],[Balance Total]],balance_t[],3,1)</f>
        <v>High</v>
      </c>
      <c r="N589" t="str">
        <f>VLOOKUP(Customer_Info_Appended[[#This Row],[Age]],age_t[],3,1)</f>
        <v>Middle</v>
      </c>
      <c r="O589" t="str">
        <f>Customer_Info_Appended[[#This Row],[Age Group]]&amp;"-"&amp;Customer_Info_Appended[[#This Row],[Balace Group]]</f>
        <v>Middle-High</v>
      </c>
    </row>
    <row r="590" spans="2:15" x14ac:dyDescent="0.25">
      <c r="B590" t="s">
        <v>3042</v>
      </c>
      <c r="C590" t="s">
        <v>3043</v>
      </c>
      <c r="D590">
        <v>38</v>
      </c>
      <c r="E590" t="s">
        <v>110</v>
      </c>
      <c r="F590" t="s">
        <v>3044</v>
      </c>
      <c r="G590" t="s">
        <v>118</v>
      </c>
      <c r="H590" t="s">
        <v>3045</v>
      </c>
      <c r="I590" t="s">
        <v>3046</v>
      </c>
      <c r="J590" s="20">
        <v>42590</v>
      </c>
      <c r="K590" t="s">
        <v>2116</v>
      </c>
      <c r="L590" s="22">
        <f>SUMIFS(Account_Appended[Balance],Account_Appended[Customer_ID],Customer_Info_Appended[[#This Row],[Customer_ID]])</f>
        <v>39678725</v>
      </c>
      <c r="M590" t="str">
        <f>VLOOKUP(Customer_Info_Appended[[#This Row],[Balance Total]],balance_t[],3,1)</f>
        <v>High</v>
      </c>
      <c r="N590" t="str">
        <f>VLOOKUP(Customer_Info_Appended[[#This Row],[Age]],age_t[],3,1)</f>
        <v>Middle</v>
      </c>
      <c r="O590" t="str">
        <f>Customer_Info_Appended[[#This Row],[Age Group]]&amp;"-"&amp;Customer_Info_Appended[[#This Row],[Balace Group]]</f>
        <v>Middle-High</v>
      </c>
    </row>
    <row r="591" spans="2:15" x14ac:dyDescent="0.25">
      <c r="B591" t="s">
        <v>3047</v>
      </c>
      <c r="C591" t="s">
        <v>3048</v>
      </c>
      <c r="D591">
        <v>38</v>
      </c>
      <c r="E591" t="s">
        <v>110</v>
      </c>
      <c r="F591" t="s">
        <v>3049</v>
      </c>
      <c r="G591" t="s">
        <v>141</v>
      </c>
      <c r="H591" t="s">
        <v>3050</v>
      </c>
      <c r="I591" t="s">
        <v>3051</v>
      </c>
      <c r="J591" s="20">
        <v>42591</v>
      </c>
      <c r="K591" t="s">
        <v>2116</v>
      </c>
      <c r="L591" s="22">
        <f>SUMIFS(Account_Appended[Balance],Account_Appended[Customer_ID],Customer_Info_Appended[[#This Row],[Customer_ID]])</f>
        <v>72128807</v>
      </c>
      <c r="M591" t="str">
        <f>VLOOKUP(Customer_Info_Appended[[#This Row],[Balance Total]],balance_t[],3,1)</f>
        <v>High</v>
      </c>
      <c r="N591" t="str">
        <f>VLOOKUP(Customer_Info_Appended[[#This Row],[Age]],age_t[],3,1)</f>
        <v>Middle</v>
      </c>
      <c r="O591" t="str">
        <f>Customer_Info_Appended[[#This Row],[Age Group]]&amp;"-"&amp;Customer_Info_Appended[[#This Row],[Balace Group]]</f>
        <v>Middle-High</v>
      </c>
    </row>
    <row r="592" spans="2:15" x14ac:dyDescent="0.25">
      <c r="B592" t="s">
        <v>3052</v>
      </c>
      <c r="C592" t="s">
        <v>3053</v>
      </c>
      <c r="D592">
        <v>57</v>
      </c>
      <c r="E592" t="s">
        <v>110</v>
      </c>
      <c r="F592" t="s">
        <v>3054</v>
      </c>
      <c r="G592" t="s">
        <v>124</v>
      </c>
      <c r="H592" t="s">
        <v>3055</v>
      </c>
      <c r="I592" t="s">
        <v>3056</v>
      </c>
      <c r="J592" s="20">
        <v>42592</v>
      </c>
      <c r="K592" t="s">
        <v>2116</v>
      </c>
      <c r="L592" s="22">
        <f>SUMIFS(Account_Appended[Balance],Account_Appended[Customer_ID],Customer_Info_Appended[[#This Row],[Customer_ID]])</f>
        <v>32582872</v>
      </c>
      <c r="M592" t="str">
        <f>VLOOKUP(Customer_Info_Appended[[#This Row],[Balance Total]],balance_t[],3,1)</f>
        <v>High</v>
      </c>
      <c r="N592" t="str">
        <f>VLOOKUP(Customer_Info_Appended[[#This Row],[Age]],age_t[],3,1)</f>
        <v>Senior</v>
      </c>
      <c r="O592" t="str">
        <f>Customer_Info_Appended[[#This Row],[Age Group]]&amp;"-"&amp;Customer_Info_Appended[[#This Row],[Balace Group]]</f>
        <v>Senior-High</v>
      </c>
    </row>
    <row r="593" spans="2:15" x14ac:dyDescent="0.25">
      <c r="B593" t="s">
        <v>3057</v>
      </c>
      <c r="C593" t="s">
        <v>3058</v>
      </c>
      <c r="D593">
        <v>40</v>
      </c>
      <c r="E593" t="s">
        <v>134</v>
      </c>
      <c r="F593" t="s">
        <v>3059</v>
      </c>
      <c r="G593" t="s">
        <v>124</v>
      </c>
      <c r="H593" t="s">
        <v>3060</v>
      </c>
      <c r="I593" t="s">
        <v>3061</v>
      </c>
      <c r="J593" s="20">
        <v>42593</v>
      </c>
      <c r="K593" t="s">
        <v>2116</v>
      </c>
      <c r="L593" s="22">
        <f>SUMIFS(Account_Appended[Balance],Account_Appended[Customer_ID],Customer_Info_Appended[[#This Row],[Customer_ID]])</f>
        <v>41929614</v>
      </c>
      <c r="M593" t="str">
        <f>VLOOKUP(Customer_Info_Appended[[#This Row],[Balance Total]],balance_t[],3,1)</f>
        <v>High</v>
      </c>
      <c r="N593" t="str">
        <f>VLOOKUP(Customer_Info_Appended[[#This Row],[Age]],age_t[],3,1)</f>
        <v>Middle</v>
      </c>
      <c r="O593" t="str">
        <f>Customer_Info_Appended[[#This Row],[Age Group]]&amp;"-"&amp;Customer_Info_Appended[[#This Row],[Balace Group]]</f>
        <v>Middle-High</v>
      </c>
    </row>
    <row r="594" spans="2:15" x14ac:dyDescent="0.25">
      <c r="B594" t="s">
        <v>3062</v>
      </c>
      <c r="C594" t="s">
        <v>3063</v>
      </c>
      <c r="D594">
        <v>23</v>
      </c>
      <c r="E594" t="s">
        <v>110</v>
      </c>
      <c r="F594" t="s">
        <v>3064</v>
      </c>
      <c r="G594" t="s">
        <v>141</v>
      </c>
      <c r="H594" t="s">
        <v>3065</v>
      </c>
      <c r="I594" t="s">
        <v>3066</v>
      </c>
      <c r="J594" s="20">
        <v>42594</v>
      </c>
      <c r="K594" t="s">
        <v>2116</v>
      </c>
      <c r="L594" s="22">
        <f>SUMIFS(Account_Appended[Balance],Account_Appended[Customer_ID],Customer_Info_Appended[[#This Row],[Customer_ID]])</f>
        <v>66384801</v>
      </c>
      <c r="M594" t="str">
        <f>VLOOKUP(Customer_Info_Appended[[#This Row],[Balance Total]],balance_t[],3,1)</f>
        <v>High</v>
      </c>
      <c r="N594" t="str">
        <f>VLOOKUP(Customer_Info_Appended[[#This Row],[Age]],age_t[],3,1)</f>
        <v>Young</v>
      </c>
      <c r="O594" t="str">
        <f>Customer_Info_Appended[[#This Row],[Age Group]]&amp;"-"&amp;Customer_Info_Appended[[#This Row],[Balace Group]]</f>
        <v>Young-High</v>
      </c>
    </row>
    <row r="595" spans="2:15" x14ac:dyDescent="0.25">
      <c r="B595" t="s">
        <v>3067</v>
      </c>
      <c r="C595" t="s">
        <v>3068</v>
      </c>
      <c r="D595">
        <v>39</v>
      </c>
      <c r="E595" t="s">
        <v>134</v>
      </c>
      <c r="F595" t="s">
        <v>3069</v>
      </c>
      <c r="G595" t="s">
        <v>112</v>
      </c>
      <c r="H595" t="s">
        <v>3070</v>
      </c>
      <c r="I595" t="s">
        <v>3071</v>
      </c>
      <c r="J595" s="20">
        <v>42595</v>
      </c>
      <c r="K595" t="s">
        <v>2116</v>
      </c>
      <c r="L595" s="22">
        <f>SUMIFS(Account_Appended[Balance],Account_Appended[Customer_ID],Customer_Info_Appended[[#This Row],[Customer_ID]])</f>
        <v>108809343</v>
      </c>
      <c r="M595" t="str">
        <f>VLOOKUP(Customer_Info_Appended[[#This Row],[Balance Total]],balance_t[],3,1)</f>
        <v>High</v>
      </c>
      <c r="N595" t="str">
        <f>VLOOKUP(Customer_Info_Appended[[#This Row],[Age]],age_t[],3,1)</f>
        <v>Middle</v>
      </c>
      <c r="O595" t="str">
        <f>Customer_Info_Appended[[#This Row],[Age Group]]&amp;"-"&amp;Customer_Info_Appended[[#This Row],[Balace Group]]</f>
        <v>Middle-High</v>
      </c>
    </row>
    <row r="596" spans="2:15" x14ac:dyDescent="0.25">
      <c r="B596" t="s">
        <v>3072</v>
      </c>
      <c r="C596" t="s">
        <v>3073</v>
      </c>
      <c r="D596">
        <v>67</v>
      </c>
      <c r="E596" t="s">
        <v>134</v>
      </c>
      <c r="F596" t="s">
        <v>3074</v>
      </c>
      <c r="G596" t="s">
        <v>124</v>
      </c>
      <c r="H596" t="s">
        <v>3075</v>
      </c>
      <c r="I596" t="s">
        <v>3076</v>
      </c>
      <c r="J596" s="20">
        <v>42596</v>
      </c>
      <c r="K596" t="s">
        <v>2116</v>
      </c>
      <c r="L596" s="22">
        <f>SUMIFS(Account_Appended[Balance],Account_Appended[Customer_ID],Customer_Info_Appended[[#This Row],[Customer_ID]])</f>
        <v>124168831</v>
      </c>
      <c r="M596" t="str">
        <f>VLOOKUP(Customer_Info_Appended[[#This Row],[Balance Total]],balance_t[],3,1)</f>
        <v>High</v>
      </c>
      <c r="N596" t="str">
        <f>VLOOKUP(Customer_Info_Appended[[#This Row],[Age]],age_t[],3,1)</f>
        <v>Senior</v>
      </c>
      <c r="O596" t="str">
        <f>Customer_Info_Appended[[#This Row],[Age Group]]&amp;"-"&amp;Customer_Info_Appended[[#This Row],[Balace Group]]</f>
        <v>Senior-High</v>
      </c>
    </row>
    <row r="597" spans="2:15" x14ac:dyDescent="0.25">
      <c r="B597" t="s">
        <v>3077</v>
      </c>
      <c r="C597" t="s">
        <v>3078</v>
      </c>
      <c r="D597">
        <v>55</v>
      </c>
      <c r="E597" t="s">
        <v>110</v>
      </c>
      <c r="F597" t="s">
        <v>3079</v>
      </c>
      <c r="G597" t="s">
        <v>207</v>
      </c>
      <c r="H597" t="s">
        <v>3080</v>
      </c>
      <c r="I597" t="s">
        <v>3081</v>
      </c>
      <c r="J597" s="20">
        <v>42597</v>
      </c>
      <c r="K597" t="s">
        <v>2116</v>
      </c>
      <c r="L597" s="22">
        <f>SUMIFS(Account_Appended[Balance],Account_Appended[Customer_ID],Customer_Info_Appended[[#This Row],[Customer_ID]])</f>
        <v>42508950</v>
      </c>
      <c r="M597" t="str">
        <f>VLOOKUP(Customer_Info_Appended[[#This Row],[Balance Total]],balance_t[],3,1)</f>
        <v>High</v>
      </c>
      <c r="N597" t="str">
        <f>VLOOKUP(Customer_Info_Appended[[#This Row],[Age]],age_t[],3,1)</f>
        <v>Senior</v>
      </c>
      <c r="O597" t="str">
        <f>Customer_Info_Appended[[#This Row],[Age Group]]&amp;"-"&amp;Customer_Info_Appended[[#This Row],[Balace Group]]</f>
        <v>Senior-High</v>
      </c>
    </row>
    <row r="598" spans="2:15" x14ac:dyDescent="0.25">
      <c r="B598" t="s">
        <v>3082</v>
      </c>
      <c r="C598" t="s">
        <v>3083</v>
      </c>
      <c r="D598">
        <v>54</v>
      </c>
      <c r="E598" t="s">
        <v>110</v>
      </c>
      <c r="F598" t="s">
        <v>3084</v>
      </c>
      <c r="G598" t="s">
        <v>124</v>
      </c>
      <c r="H598" t="s">
        <v>3085</v>
      </c>
      <c r="I598" t="s">
        <v>3086</v>
      </c>
      <c r="J598" s="20">
        <v>42598</v>
      </c>
      <c r="K598" t="s">
        <v>2116</v>
      </c>
      <c r="L598" s="22">
        <f>SUMIFS(Account_Appended[Balance],Account_Appended[Customer_ID],Customer_Info_Appended[[#This Row],[Customer_ID]])</f>
        <v>125388206</v>
      </c>
      <c r="M598" t="str">
        <f>VLOOKUP(Customer_Info_Appended[[#This Row],[Balance Total]],balance_t[],3,1)</f>
        <v>High</v>
      </c>
      <c r="N598" t="str">
        <f>VLOOKUP(Customer_Info_Appended[[#This Row],[Age]],age_t[],3,1)</f>
        <v>Senior</v>
      </c>
      <c r="O598" t="str">
        <f>Customer_Info_Appended[[#This Row],[Age Group]]&amp;"-"&amp;Customer_Info_Appended[[#This Row],[Balace Group]]</f>
        <v>Senior-High</v>
      </c>
    </row>
    <row r="599" spans="2:15" x14ac:dyDescent="0.25">
      <c r="B599" t="s">
        <v>3087</v>
      </c>
      <c r="C599" t="s">
        <v>3088</v>
      </c>
      <c r="D599">
        <v>62</v>
      </c>
      <c r="E599" t="s">
        <v>134</v>
      </c>
      <c r="F599" t="s">
        <v>3089</v>
      </c>
      <c r="G599" t="s">
        <v>112</v>
      </c>
      <c r="H599" t="s">
        <v>3090</v>
      </c>
      <c r="I599" t="s">
        <v>3091</v>
      </c>
      <c r="J599" s="20">
        <v>42599</v>
      </c>
      <c r="K599" t="s">
        <v>2116</v>
      </c>
      <c r="L599" s="22">
        <f>SUMIFS(Account_Appended[Balance],Account_Appended[Customer_ID],Customer_Info_Appended[[#This Row],[Customer_ID]])</f>
        <v>2692316</v>
      </c>
      <c r="M599" t="str">
        <f>VLOOKUP(Customer_Info_Appended[[#This Row],[Balance Total]],balance_t[],3,1)</f>
        <v>Low</v>
      </c>
      <c r="N599" t="str">
        <f>VLOOKUP(Customer_Info_Appended[[#This Row],[Age]],age_t[],3,1)</f>
        <v>Senior</v>
      </c>
      <c r="O599" t="str">
        <f>Customer_Info_Appended[[#This Row],[Age Group]]&amp;"-"&amp;Customer_Info_Appended[[#This Row],[Balace Group]]</f>
        <v>Senior-Low</v>
      </c>
    </row>
    <row r="600" spans="2:15" x14ac:dyDescent="0.25">
      <c r="B600" t="s">
        <v>3092</v>
      </c>
      <c r="C600" t="s">
        <v>3093</v>
      </c>
      <c r="D600">
        <v>68</v>
      </c>
      <c r="E600" t="s">
        <v>110</v>
      </c>
      <c r="F600" t="s">
        <v>3094</v>
      </c>
      <c r="G600" t="s">
        <v>112</v>
      </c>
      <c r="H600" t="s">
        <v>3095</v>
      </c>
      <c r="I600" t="s">
        <v>3096</v>
      </c>
      <c r="J600" s="20">
        <v>42600</v>
      </c>
      <c r="K600" t="s">
        <v>2116</v>
      </c>
      <c r="L600" s="22">
        <f>SUMIFS(Account_Appended[Balance],Account_Appended[Customer_ID],Customer_Info_Appended[[#This Row],[Customer_ID]])</f>
        <v>49797913</v>
      </c>
      <c r="M600" t="str">
        <f>VLOOKUP(Customer_Info_Appended[[#This Row],[Balance Total]],balance_t[],3,1)</f>
        <v>High</v>
      </c>
      <c r="N600" t="str">
        <f>VLOOKUP(Customer_Info_Appended[[#This Row],[Age]],age_t[],3,1)</f>
        <v>Senior</v>
      </c>
      <c r="O600" t="str">
        <f>Customer_Info_Appended[[#This Row],[Age Group]]&amp;"-"&amp;Customer_Info_Appended[[#This Row],[Balace Group]]</f>
        <v>Senior-High</v>
      </c>
    </row>
    <row r="601" spans="2:15" x14ac:dyDescent="0.25">
      <c r="B601" t="s">
        <v>3097</v>
      </c>
      <c r="C601" t="s">
        <v>3098</v>
      </c>
      <c r="D601">
        <v>25</v>
      </c>
      <c r="E601" t="s">
        <v>110</v>
      </c>
      <c r="F601" t="s">
        <v>3099</v>
      </c>
      <c r="G601" t="s">
        <v>118</v>
      </c>
      <c r="H601" t="s">
        <v>3100</v>
      </c>
      <c r="I601" t="s">
        <v>3101</v>
      </c>
      <c r="J601" s="20">
        <v>42601</v>
      </c>
      <c r="K601" t="s">
        <v>2116</v>
      </c>
      <c r="L601" s="22">
        <f>SUMIFS(Account_Appended[Balance],Account_Appended[Customer_ID],Customer_Info_Appended[[#This Row],[Customer_ID]])</f>
        <v>122552486</v>
      </c>
      <c r="M601" t="str">
        <f>VLOOKUP(Customer_Info_Appended[[#This Row],[Balance Total]],balance_t[],3,1)</f>
        <v>High</v>
      </c>
      <c r="N601" t="str">
        <f>VLOOKUP(Customer_Info_Appended[[#This Row],[Age]],age_t[],3,1)</f>
        <v>Young</v>
      </c>
      <c r="O601" t="str">
        <f>Customer_Info_Appended[[#This Row],[Age Group]]&amp;"-"&amp;Customer_Info_Appended[[#This Row],[Balace Group]]</f>
        <v>Young-High</v>
      </c>
    </row>
    <row r="602" spans="2:15" x14ac:dyDescent="0.25">
      <c r="B602" t="s">
        <v>3102</v>
      </c>
      <c r="C602" t="s">
        <v>3103</v>
      </c>
      <c r="D602">
        <v>58</v>
      </c>
      <c r="E602" t="s">
        <v>134</v>
      </c>
      <c r="F602" t="s">
        <v>3104</v>
      </c>
      <c r="G602" t="s">
        <v>207</v>
      </c>
      <c r="H602" t="s">
        <v>3105</v>
      </c>
      <c r="I602" t="s">
        <v>3106</v>
      </c>
      <c r="J602" s="20">
        <v>42602</v>
      </c>
      <c r="K602" t="s">
        <v>2116</v>
      </c>
      <c r="L602" s="22">
        <f>SUMIFS(Account_Appended[Balance],Account_Appended[Customer_ID],Customer_Info_Appended[[#This Row],[Customer_ID]])</f>
        <v>39093189</v>
      </c>
      <c r="M602" t="str">
        <f>VLOOKUP(Customer_Info_Appended[[#This Row],[Balance Total]],balance_t[],3,1)</f>
        <v>High</v>
      </c>
      <c r="N602" t="str">
        <f>VLOOKUP(Customer_Info_Appended[[#This Row],[Age]],age_t[],3,1)</f>
        <v>Senior</v>
      </c>
      <c r="O602" t="str">
        <f>Customer_Info_Appended[[#This Row],[Age Group]]&amp;"-"&amp;Customer_Info_Appended[[#This Row],[Balace Group]]</f>
        <v>Senior-High</v>
      </c>
    </row>
    <row r="603" spans="2:15" x14ac:dyDescent="0.25">
      <c r="B603" t="s">
        <v>3107</v>
      </c>
      <c r="C603" t="s">
        <v>3108</v>
      </c>
      <c r="D603">
        <v>66</v>
      </c>
      <c r="E603" t="s">
        <v>134</v>
      </c>
      <c r="F603" t="s">
        <v>3109</v>
      </c>
      <c r="G603" t="s">
        <v>112</v>
      </c>
      <c r="H603" t="s">
        <v>3110</v>
      </c>
      <c r="I603" t="s">
        <v>3111</v>
      </c>
      <c r="J603" s="20">
        <v>42603</v>
      </c>
      <c r="K603" t="s">
        <v>2116</v>
      </c>
      <c r="L603" s="22">
        <f>SUMIFS(Account_Appended[Balance],Account_Appended[Customer_ID],Customer_Info_Appended[[#This Row],[Customer_ID]])</f>
        <v>119399983</v>
      </c>
      <c r="M603" t="str">
        <f>VLOOKUP(Customer_Info_Appended[[#This Row],[Balance Total]],balance_t[],3,1)</f>
        <v>High</v>
      </c>
      <c r="N603" t="str">
        <f>VLOOKUP(Customer_Info_Appended[[#This Row],[Age]],age_t[],3,1)</f>
        <v>Senior</v>
      </c>
      <c r="O603" t="str">
        <f>Customer_Info_Appended[[#This Row],[Age Group]]&amp;"-"&amp;Customer_Info_Appended[[#This Row],[Balace Group]]</f>
        <v>Senior-High</v>
      </c>
    </row>
    <row r="604" spans="2:15" x14ac:dyDescent="0.25">
      <c r="B604" t="s">
        <v>3112</v>
      </c>
      <c r="C604" t="s">
        <v>3113</v>
      </c>
      <c r="D604">
        <v>52</v>
      </c>
      <c r="E604" t="s">
        <v>134</v>
      </c>
      <c r="F604" t="s">
        <v>3114</v>
      </c>
      <c r="G604" t="s">
        <v>141</v>
      </c>
      <c r="H604" t="s">
        <v>3115</v>
      </c>
      <c r="I604" t="s">
        <v>3116</v>
      </c>
      <c r="J604" s="20">
        <v>42604</v>
      </c>
      <c r="K604" t="s">
        <v>2116</v>
      </c>
      <c r="L604" s="22">
        <f>SUMIFS(Account_Appended[Balance],Account_Appended[Customer_ID],Customer_Info_Appended[[#This Row],[Customer_ID]])</f>
        <v>28188529</v>
      </c>
      <c r="M604" t="str">
        <f>VLOOKUP(Customer_Info_Appended[[#This Row],[Balance Total]],balance_t[],3,1)</f>
        <v>High</v>
      </c>
      <c r="N604" t="str">
        <f>VLOOKUP(Customer_Info_Appended[[#This Row],[Age]],age_t[],3,1)</f>
        <v>Senior</v>
      </c>
      <c r="O604" t="str">
        <f>Customer_Info_Appended[[#This Row],[Age Group]]&amp;"-"&amp;Customer_Info_Appended[[#This Row],[Balace Group]]</f>
        <v>Senior-High</v>
      </c>
    </row>
    <row r="605" spans="2:15" x14ac:dyDescent="0.25">
      <c r="B605" t="s">
        <v>3118</v>
      </c>
      <c r="C605" t="s">
        <v>3119</v>
      </c>
      <c r="D605">
        <v>68</v>
      </c>
      <c r="E605" t="s">
        <v>134</v>
      </c>
      <c r="F605" t="s">
        <v>3120</v>
      </c>
      <c r="G605" t="s">
        <v>207</v>
      </c>
      <c r="H605" t="s">
        <v>3121</v>
      </c>
      <c r="I605" t="s">
        <v>3122</v>
      </c>
      <c r="J605" s="20">
        <v>42605</v>
      </c>
      <c r="K605" t="s">
        <v>3117</v>
      </c>
      <c r="L605" s="22">
        <f>SUMIFS(Account_Appended[Balance],Account_Appended[Customer_ID],Customer_Info_Appended[[#This Row],[Customer_ID]])</f>
        <v>36319181</v>
      </c>
      <c r="M605" t="str">
        <f>VLOOKUP(Customer_Info_Appended[[#This Row],[Balance Total]],balance_t[],3,1)</f>
        <v>High</v>
      </c>
      <c r="N605" t="str">
        <f>VLOOKUP(Customer_Info_Appended[[#This Row],[Age]],age_t[],3,1)</f>
        <v>Senior</v>
      </c>
      <c r="O605" t="str">
        <f>Customer_Info_Appended[[#This Row],[Age Group]]&amp;"-"&amp;Customer_Info_Appended[[#This Row],[Balace Group]]</f>
        <v>Senior-High</v>
      </c>
    </row>
    <row r="606" spans="2:15" x14ac:dyDescent="0.25">
      <c r="B606" t="s">
        <v>3123</v>
      </c>
      <c r="C606" t="s">
        <v>3124</v>
      </c>
      <c r="D606">
        <v>28</v>
      </c>
      <c r="E606" t="s">
        <v>110</v>
      </c>
      <c r="F606" t="s">
        <v>3125</v>
      </c>
      <c r="G606" t="s">
        <v>207</v>
      </c>
      <c r="H606" t="s">
        <v>3126</v>
      </c>
      <c r="I606" t="s">
        <v>3127</v>
      </c>
      <c r="J606" s="20">
        <v>42606</v>
      </c>
      <c r="K606" t="s">
        <v>3117</v>
      </c>
      <c r="L606" s="22">
        <f>SUMIFS(Account_Appended[Balance],Account_Appended[Customer_ID],Customer_Info_Appended[[#This Row],[Customer_ID]])</f>
        <v>111598631</v>
      </c>
      <c r="M606" t="str">
        <f>VLOOKUP(Customer_Info_Appended[[#This Row],[Balance Total]],balance_t[],3,1)</f>
        <v>High</v>
      </c>
      <c r="N606" t="str">
        <f>VLOOKUP(Customer_Info_Appended[[#This Row],[Age]],age_t[],3,1)</f>
        <v>Young</v>
      </c>
      <c r="O606" t="str">
        <f>Customer_Info_Appended[[#This Row],[Age Group]]&amp;"-"&amp;Customer_Info_Appended[[#This Row],[Balace Group]]</f>
        <v>Young-High</v>
      </c>
    </row>
    <row r="607" spans="2:15" x14ac:dyDescent="0.25">
      <c r="B607" t="s">
        <v>3128</v>
      </c>
      <c r="C607" t="s">
        <v>3129</v>
      </c>
      <c r="D607">
        <v>41</v>
      </c>
      <c r="E607" t="s">
        <v>110</v>
      </c>
      <c r="F607" t="s">
        <v>3130</v>
      </c>
      <c r="G607" t="s">
        <v>141</v>
      </c>
      <c r="H607" t="s">
        <v>3131</v>
      </c>
      <c r="I607" t="s">
        <v>3132</v>
      </c>
      <c r="J607" s="20">
        <v>42607</v>
      </c>
      <c r="K607" t="s">
        <v>3117</v>
      </c>
      <c r="L607" s="22">
        <f>SUMIFS(Account_Appended[Balance],Account_Appended[Customer_ID],Customer_Info_Appended[[#This Row],[Customer_ID]])</f>
        <v>19799205</v>
      </c>
      <c r="M607" t="str">
        <f>VLOOKUP(Customer_Info_Appended[[#This Row],[Balance Total]],balance_t[],3,1)</f>
        <v>High</v>
      </c>
      <c r="N607" t="str">
        <f>VLOOKUP(Customer_Info_Appended[[#This Row],[Age]],age_t[],3,1)</f>
        <v>Middle</v>
      </c>
      <c r="O607" t="str">
        <f>Customer_Info_Appended[[#This Row],[Age Group]]&amp;"-"&amp;Customer_Info_Appended[[#This Row],[Balace Group]]</f>
        <v>Middle-High</v>
      </c>
    </row>
    <row r="608" spans="2:15" x14ac:dyDescent="0.25">
      <c r="B608" t="s">
        <v>3133</v>
      </c>
      <c r="C608" t="s">
        <v>3134</v>
      </c>
      <c r="D608">
        <v>66</v>
      </c>
      <c r="E608" t="s">
        <v>134</v>
      </c>
      <c r="F608" t="s">
        <v>3135</v>
      </c>
      <c r="G608" t="s">
        <v>124</v>
      </c>
      <c r="H608" t="s">
        <v>3136</v>
      </c>
      <c r="I608" t="s">
        <v>3137</v>
      </c>
      <c r="J608" s="20">
        <v>42608</v>
      </c>
      <c r="K608" t="s">
        <v>3117</v>
      </c>
      <c r="L608" s="22">
        <f>SUMIFS(Account_Appended[Balance],Account_Appended[Customer_ID],Customer_Info_Appended[[#This Row],[Customer_ID]])</f>
        <v>91146195</v>
      </c>
      <c r="M608" t="str">
        <f>VLOOKUP(Customer_Info_Appended[[#This Row],[Balance Total]],balance_t[],3,1)</f>
        <v>High</v>
      </c>
      <c r="N608" t="str">
        <f>VLOOKUP(Customer_Info_Appended[[#This Row],[Age]],age_t[],3,1)</f>
        <v>Senior</v>
      </c>
      <c r="O608" t="str">
        <f>Customer_Info_Appended[[#This Row],[Age Group]]&amp;"-"&amp;Customer_Info_Appended[[#This Row],[Balace Group]]</f>
        <v>Senior-High</v>
      </c>
    </row>
    <row r="609" spans="2:15" x14ac:dyDescent="0.25">
      <c r="B609" t="s">
        <v>3138</v>
      </c>
      <c r="C609" t="s">
        <v>3139</v>
      </c>
      <c r="D609">
        <v>38</v>
      </c>
      <c r="E609" t="s">
        <v>134</v>
      </c>
      <c r="F609" t="s">
        <v>3140</v>
      </c>
      <c r="G609" t="s">
        <v>141</v>
      </c>
      <c r="H609" t="s">
        <v>3141</v>
      </c>
      <c r="I609" t="s">
        <v>3142</v>
      </c>
      <c r="J609" s="20">
        <v>42609</v>
      </c>
      <c r="K609" t="s">
        <v>3117</v>
      </c>
      <c r="L609" s="22">
        <f>SUMIFS(Account_Appended[Balance],Account_Appended[Customer_ID],Customer_Info_Appended[[#This Row],[Customer_ID]])</f>
        <v>13431690</v>
      </c>
      <c r="M609" t="str">
        <f>VLOOKUP(Customer_Info_Appended[[#This Row],[Balance Total]],balance_t[],3,1)</f>
        <v>Medium</v>
      </c>
      <c r="N609" t="str">
        <f>VLOOKUP(Customer_Info_Appended[[#This Row],[Age]],age_t[],3,1)</f>
        <v>Middle</v>
      </c>
      <c r="O609" t="str">
        <f>Customer_Info_Appended[[#This Row],[Age Group]]&amp;"-"&amp;Customer_Info_Appended[[#This Row],[Balace Group]]</f>
        <v>Middle-Medium</v>
      </c>
    </row>
    <row r="610" spans="2:15" x14ac:dyDescent="0.25">
      <c r="B610" t="s">
        <v>3143</v>
      </c>
      <c r="C610" t="s">
        <v>3144</v>
      </c>
      <c r="D610">
        <v>68</v>
      </c>
      <c r="E610" t="s">
        <v>134</v>
      </c>
      <c r="F610" t="s">
        <v>3145</v>
      </c>
      <c r="G610" t="s">
        <v>141</v>
      </c>
      <c r="H610" t="s">
        <v>3146</v>
      </c>
      <c r="I610" t="s">
        <v>3147</v>
      </c>
      <c r="J610" s="20">
        <v>42610</v>
      </c>
      <c r="K610" t="s">
        <v>3117</v>
      </c>
      <c r="L610" s="22">
        <f>SUMIFS(Account_Appended[Balance],Account_Appended[Customer_ID],Customer_Info_Appended[[#This Row],[Customer_ID]])</f>
        <v>10725643</v>
      </c>
      <c r="M610" t="str">
        <f>VLOOKUP(Customer_Info_Appended[[#This Row],[Balance Total]],balance_t[],3,1)</f>
        <v>Medium</v>
      </c>
      <c r="N610" t="str">
        <f>VLOOKUP(Customer_Info_Appended[[#This Row],[Age]],age_t[],3,1)</f>
        <v>Senior</v>
      </c>
      <c r="O610" t="str">
        <f>Customer_Info_Appended[[#This Row],[Age Group]]&amp;"-"&amp;Customer_Info_Appended[[#This Row],[Balace Group]]</f>
        <v>Senior-Medium</v>
      </c>
    </row>
    <row r="611" spans="2:15" x14ac:dyDescent="0.25">
      <c r="B611" t="s">
        <v>3148</v>
      </c>
      <c r="C611" t="s">
        <v>3149</v>
      </c>
      <c r="D611">
        <v>19</v>
      </c>
      <c r="E611" t="s">
        <v>110</v>
      </c>
      <c r="F611" t="s">
        <v>3150</v>
      </c>
      <c r="G611" t="s">
        <v>124</v>
      </c>
      <c r="H611" t="s">
        <v>3151</v>
      </c>
      <c r="I611" t="s">
        <v>3152</v>
      </c>
      <c r="J611" s="20">
        <v>42611</v>
      </c>
      <c r="K611" t="s">
        <v>3117</v>
      </c>
      <c r="L611" s="22">
        <f>SUMIFS(Account_Appended[Balance],Account_Appended[Customer_ID],Customer_Info_Appended[[#This Row],[Customer_ID]])</f>
        <v>95608507</v>
      </c>
      <c r="M611" t="str">
        <f>VLOOKUP(Customer_Info_Appended[[#This Row],[Balance Total]],balance_t[],3,1)</f>
        <v>High</v>
      </c>
      <c r="N611" t="str">
        <f>VLOOKUP(Customer_Info_Appended[[#This Row],[Age]],age_t[],3,1)</f>
        <v>Young</v>
      </c>
      <c r="O611" t="str">
        <f>Customer_Info_Appended[[#This Row],[Age Group]]&amp;"-"&amp;Customer_Info_Appended[[#This Row],[Balace Group]]</f>
        <v>Young-High</v>
      </c>
    </row>
    <row r="612" spans="2:15" x14ac:dyDescent="0.25">
      <c r="B612" t="s">
        <v>3153</v>
      </c>
      <c r="C612" t="s">
        <v>3154</v>
      </c>
      <c r="D612">
        <v>57</v>
      </c>
      <c r="E612" t="s">
        <v>134</v>
      </c>
      <c r="F612" t="s">
        <v>3155</v>
      </c>
      <c r="G612" t="s">
        <v>124</v>
      </c>
      <c r="H612" t="s">
        <v>3156</v>
      </c>
      <c r="I612" t="s">
        <v>3157</v>
      </c>
      <c r="J612" s="20">
        <v>42612</v>
      </c>
      <c r="K612" t="s">
        <v>3117</v>
      </c>
      <c r="L612" s="22">
        <f>SUMIFS(Account_Appended[Balance],Account_Appended[Customer_ID],Customer_Info_Appended[[#This Row],[Customer_ID]])</f>
        <v>48596648</v>
      </c>
      <c r="M612" t="str">
        <f>VLOOKUP(Customer_Info_Appended[[#This Row],[Balance Total]],balance_t[],3,1)</f>
        <v>High</v>
      </c>
      <c r="N612" t="str">
        <f>VLOOKUP(Customer_Info_Appended[[#This Row],[Age]],age_t[],3,1)</f>
        <v>Senior</v>
      </c>
      <c r="O612" t="str">
        <f>Customer_Info_Appended[[#This Row],[Age Group]]&amp;"-"&amp;Customer_Info_Appended[[#This Row],[Balace Group]]</f>
        <v>Senior-High</v>
      </c>
    </row>
    <row r="613" spans="2:15" x14ac:dyDescent="0.25">
      <c r="B613" t="s">
        <v>3158</v>
      </c>
      <c r="C613" t="s">
        <v>3159</v>
      </c>
      <c r="D613">
        <v>36</v>
      </c>
      <c r="E613" t="s">
        <v>110</v>
      </c>
      <c r="F613" t="s">
        <v>3160</v>
      </c>
      <c r="G613" t="s">
        <v>124</v>
      </c>
      <c r="H613" t="s">
        <v>3161</v>
      </c>
      <c r="I613" t="s">
        <v>3162</v>
      </c>
      <c r="J613" s="20">
        <v>42613</v>
      </c>
      <c r="K613" t="s">
        <v>3117</v>
      </c>
      <c r="L613" s="22">
        <f>SUMIFS(Account_Appended[Balance],Account_Appended[Customer_ID],Customer_Info_Appended[[#This Row],[Customer_ID]])</f>
        <v>77471403</v>
      </c>
      <c r="M613" t="str">
        <f>VLOOKUP(Customer_Info_Appended[[#This Row],[Balance Total]],balance_t[],3,1)</f>
        <v>High</v>
      </c>
      <c r="N613" t="str">
        <f>VLOOKUP(Customer_Info_Appended[[#This Row],[Age]],age_t[],3,1)</f>
        <v>Middle</v>
      </c>
      <c r="O613" t="str">
        <f>Customer_Info_Appended[[#This Row],[Age Group]]&amp;"-"&amp;Customer_Info_Appended[[#This Row],[Balace Group]]</f>
        <v>Middle-High</v>
      </c>
    </row>
    <row r="614" spans="2:15" x14ac:dyDescent="0.25">
      <c r="B614" t="s">
        <v>3163</v>
      </c>
      <c r="C614" t="s">
        <v>3164</v>
      </c>
      <c r="D614">
        <v>56</v>
      </c>
      <c r="E614" t="s">
        <v>134</v>
      </c>
      <c r="F614" t="s">
        <v>3165</v>
      </c>
      <c r="G614" t="s">
        <v>124</v>
      </c>
      <c r="H614" t="s">
        <v>3166</v>
      </c>
      <c r="I614" t="s">
        <v>3167</v>
      </c>
      <c r="J614" s="20">
        <v>42614</v>
      </c>
      <c r="K614" t="s">
        <v>3117</v>
      </c>
      <c r="L614" s="22">
        <f>SUMIFS(Account_Appended[Balance],Account_Appended[Customer_ID],Customer_Info_Appended[[#This Row],[Customer_ID]])</f>
        <v>90241170</v>
      </c>
      <c r="M614" t="str">
        <f>VLOOKUP(Customer_Info_Appended[[#This Row],[Balance Total]],balance_t[],3,1)</f>
        <v>High</v>
      </c>
      <c r="N614" t="str">
        <f>VLOOKUP(Customer_Info_Appended[[#This Row],[Age]],age_t[],3,1)</f>
        <v>Senior</v>
      </c>
      <c r="O614" t="str">
        <f>Customer_Info_Appended[[#This Row],[Age Group]]&amp;"-"&amp;Customer_Info_Appended[[#This Row],[Balace Group]]</f>
        <v>Senior-High</v>
      </c>
    </row>
    <row r="615" spans="2:15" x14ac:dyDescent="0.25">
      <c r="B615" t="s">
        <v>3168</v>
      </c>
      <c r="C615" t="s">
        <v>3169</v>
      </c>
      <c r="D615">
        <v>45</v>
      </c>
      <c r="E615" t="s">
        <v>134</v>
      </c>
      <c r="F615" t="s">
        <v>3170</v>
      </c>
      <c r="G615" t="s">
        <v>124</v>
      </c>
      <c r="H615" t="s">
        <v>3171</v>
      </c>
      <c r="I615" t="s">
        <v>3172</v>
      </c>
      <c r="J615" s="20">
        <v>42615</v>
      </c>
      <c r="K615" t="s">
        <v>3117</v>
      </c>
      <c r="L615" s="22">
        <f>SUMIFS(Account_Appended[Balance],Account_Appended[Customer_ID],Customer_Info_Appended[[#This Row],[Customer_ID]])</f>
        <v>83906565</v>
      </c>
      <c r="M615" t="str">
        <f>VLOOKUP(Customer_Info_Appended[[#This Row],[Balance Total]],balance_t[],3,1)</f>
        <v>High</v>
      </c>
      <c r="N615" t="str">
        <f>VLOOKUP(Customer_Info_Appended[[#This Row],[Age]],age_t[],3,1)</f>
        <v>Middle</v>
      </c>
      <c r="O615" t="str">
        <f>Customer_Info_Appended[[#This Row],[Age Group]]&amp;"-"&amp;Customer_Info_Appended[[#This Row],[Balace Group]]</f>
        <v>Middle-High</v>
      </c>
    </row>
    <row r="616" spans="2:15" x14ac:dyDescent="0.25">
      <c r="B616" t="s">
        <v>3173</v>
      </c>
      <c r="C616" t="s">
        <v>3174</v>
      </c>
      <c r="D616">
        <v>34</v>
      </c>
      <c r="E616" t="s">
        <v>134</v>
      </c>
      <c r="F616" t="s">
        <v>3175</v>
      </c>
      <c r="G616" t="s">
        <v>141</v>
      </c>
      <c r="H616" t="s">
        <v>3176</v>
      </c>
      <c r="I616" t="s">
        <v>3177</v>
      </c>
      <c r="J616" s="20">
        <v>42616</v>
      </c>
      <c r="K616" t="s">
        <v>3117</v>
      </c>
      <c r="L616" s="22">
        <f>SUMIFS(Account_Appended[Balance],Account_Appended[Customer_ID],Customer_Info_Appended[[#This Row],[Customer_ID]])</f>
        <v>60134133</v>
      </c>
      <c r="M616" t="str">
        <f>VLOOKUP(Customer_Info_Appended[[#This Row],[Balance Total]],balance_t[],3,1)</f>
        <v>High</v>
      </c>
      <c r="N616" t="str">
        <f>VLOOKUP(Customer_Info_Appended[[#This Row],[Age]],age_t[],3,1)</f>
        <v>Middle</v>
      </c>
      <c r="O616" t="str">
        <f>Customer_Info_Appended[[#This Row],[Age Group]]&amp;"-"&amp;Customer_Info_Appended[[#This Row],[Balace Group]]</f>
        <v>Middle-High</v>
      </c>
    </row>
    <row r="617" spans="2:15" x14ac:dyDescent="0.25">
      <c r="B617" t="s">
        <v>3178</v>
      </c>
      <c r="C617" t="s">
        <v>3179</v>
      </c>
      <c r="D617">
        <v>23</v>
      </c>
      <c r="E617" t="s">
        <v>110</v>
      </c>
      <c r="F617" t="s">
        <v>3180</v>
      </c>
      <c r="G617" t="s">
        <v>118</v>
      </c>
      <c r="H617" t="s">
        <v>3181</v>
      </c>
      <c r="I617" t="s">
        <v>3182</v>
      </c>
      <c r="J617" s="20">
        <v>42617</v>
      </c>
      <c r="K617" t="s">
        <v>3117</v>
      </c>
      <c r="L617" s="22">
        <f>SUMIFS(Account_Appended[Balance],Account_Appended[Customer_ID],Customer_Info_Appended[[#This Row],[Customer_ID]])</f>
        <v>1678315</v>
      </c>
      <c r="M617" t="str">
        <f>VLOOKUP(Customer_Info_Appended[[#This Row],[Balance Total]],balance_t[],3,1)</f>
        <v>Low</v>
      </c>
      <c r="N617" t="str">
        <f>VLOOKUP(Customer_Info_Appended[[#This Row],[Age]],age_t[],3,1)</f>
        <v>Young</v>
      </c>
      <c r="O617" t="str">
        <f>Customer_Info_Appended[[#This Row],[Age Group]]&amp;"-"&amp;Customer_Info_Appended[[#This Row],[Balace Group]]</f>
        <v>Young-Low</v>
      </c>
    </row>
    <row r="618" spans="2:15" x14ac:dyDescent="0.25">
      <c r="B618" t="s">
        <v>3183</v>
      </c>
      <c r="C618" t="s">
        <v>3184</v>
      </c>
      <c r="D618">
        <v>36</v>
      </c>
      <c r="E618" t="s">
        <v>110</v>
      </c>
      <c r="F618" t="s">
        <v>3185</v>
      </c>
      <c r="G618" t="s">
        <v>118</v>
      </c>
      <c r="H618" t="s">
        <v>3186</v>
      </c>
      <c r="I618" t="s">
        <v>3187</v>
      </c>
      <c r="J618" s="20">
        <v>42618</v>
      </c>
      <c r="K618" t="s">
        <v>3117</v>
      </c>
      <c r="L618" s="22">
        <f>SUMIFS(Account_Appended[Balance],Account_Appended[Customer_ID],Customer_Info_Appended[[#This Row],[Customer_ID]])</f>
        <v>84484516</v>
      </c>
      <c r="M618" t="str">
        <f>VLOOKUP(Customer_Info_Appended[[#This Row],[Balance Total]],balance_t[],3,1)</f>
        <v>High</v>
      </c>
      <c r="N618" t="str">
        <f>VLOOKUP(Customer_Info_Appended[[#This Row],[Age]],age_t[],3,1)</f>
        <v>Middle</v>
      </c>
      <c r="O618" t="str">
        <f>Customer_Info_Appended[[#This Row],[Age Group]]&amp;"-"&amp;Customer_Info_Appended[[#This Row],[Balace Group]]</f>
        <v>Middle-High</v>
      </c>
    </row>
    <row r="619" spans="2:15" x14ac:dyDescent="0.25">
      <c r="B619" t="s">
        <v>3188</v>
      </c>
      <c r="C619" t="s">
        <v>3189</v>
      </c>
      <c r="D619">
        <v>55</v>
      </c>
      <c r="E619" t="s">
        <v>110</v>
      </c>
      <c r="F619" t="s">
        <v>3190</v>
      </c>
      <c r="G619" t="s">
        <v>112</v>
      </c>
      <c r="H619" t="s">
        <v>3191</v>
      </c>
      <c r="I619" t="s">
        <v>3192</v>
      </c>
      <c r="J619" s="20">
        <v>42619</v>
      </c>
      <c r="K619" t="s">
        <v>3117</v>
      </c>
      <c r="L619" s="22">
        <f>SUMIFS(Account_Appended[Balance],Account_Appended[Customer_ID],Customer_Info_Appended[[#This Row],[Customer_ID]])</f>
        <v>103470462</v>
      </c>
      <c r="M619" t="str">
        <f>VLOOKUP(Customer_Info_Appended[[#This Row],[Balance Total]],balance_t[],3,1)</f>
        <v>High</v>
      </c>
      <c r="N619" t="str">
        <f>VLOOKUP(Customer_Info_Appended[[#This Row],[Age]],age_t[],3,1)</f>
        <v>Senior</v>
      </c>
      <c r="O619" t="str">
        <f>Customer_Info_Appended[[#This Row],[Age Group]]&amp;"-"&amp;Customer_Info_Appended[[#This Row],[Balace Group]]</f>
        <v>Senior-High</v>
      </c>
    </row>
    <row r="620" spans="2:15" x14ac:dyDescent="0.25">
      <c r="B620" t="s">
        <v>3193</v>
      </c>
      <c r="C620" t="s">
        <v>3194</v>
      </c>
      <c r="D620">
        <v>45</v>
      </c>
      <c r="E620" t="s">
        <v>134</v>
      </c>
      <c r="F620" t="s">
        <v>3195</v>
      </c>
      <c r="G620" t="s">
        <v>118</v>
      </c>
      <c r="H620" t="s">
        <v>3196</v>
      </c>
      <c r="I620" t="s">
        <v>3197</v>
      </c>
      <c r="J620" s="20">
        <v>42620</v>
      </c>
      <c r="K620" t="s">
        <v>3117</v>
      </c>
      <c r="L620" s="22">
        <f>SUMIFS(Account_Appended[Balance],Account_Appended[Customer_ID],Customer_Info_Appended[[#This Row],[Customer_ID]])</f>
        <v>5540107</v>
      </c>
      <c r="M620" t="str">
        <f>VLOOKUP(Customer_Info_Appended[[#This Row],[Balance Total]],balance_t[],3,1)</f>
        <v>Medium</v>
      </c>
      <c r="N620" t="str">
        <f>VLOOKUP(Customer_Info_Appended[[#This Row],[Age]],age_t[],3,1)</f>
        <v>Middle</v>
      </c>
      <c r="O620" t="str">
        <f>Customer_Info_Appended[[#This Row],[Age Group]]&amp;"-"&amp;Customer_Info_Appended[[#This Row],[Balace Group]]</f>
        <v>Middle-Medium</v>
      </c>
    </row>
    <row r="621" spans="2:15" x14ac:dyDescent="0.25">
      <c r="B621" t="s">
        <v>3198</v>
      </c>
      <c r="C621" t="s">
        <v>3199</v>
      </c>
      <c r="D621">
        <v>19</v>
      </c>
      <c r="E621" t="s">
        <v>110</v>
      </c>
      <c r="F621" t="s">
        <v>3200</v>
      </c>
      <c r="G621" t="s">
        <v>118</v>
      </c>
      <c r="H621" t="s">
        <v>3201</v>
      </c>
      <c r="I621" t="s">
        <v>3202</v>
      </c>
      <c r="J621" s="20">
        <v>42621</v>
      </c>
      <c r="K621" t="s">
        <v>3117</v>
      </c>
      <c r="L621" s="22">
        <f>SUMIFS(Account_Appended[Balance],Account_Appended[Customer_ID],Customer_Info_Appended[[#This Row],[Customer_ID]])</f>
        <v>104603144</v>
      </c>
      <c r="M621" t="str">
        <f>VLOOKUP(Customer_Info_Appended[[#This Row],[Balance Total]],balance_t[],3,1)</f>
        <v>High</v>
      </c>
      <c r="N621" t="str">
        <f>VLOOKUP(Customer_Info_Appended[[#This Row],[Age]],age_t[],3,1)</f>
        <v>Young</v>
      </c>
      <c r="O621" t="str">
        <f>Customer_Info_Appended[[#This Row],[Age Group]]&amp;"-"&amp;Customer_Info_Appended[[#This Row],[Balace Group]]</f>
        <v>Young-High</v>
      </c>
    </row>
    <row r="622" spans="2:15" x14ac:dyDescent="0.25">
      <c r="B622" t="s">
        <v>3203</v>
      </c>
      <c r="C622" t="s">
        <v>3204</v>
      </c>
      <c r="D622">
        <v>55</v>
      </c>
      <c r="E622" t="s">
        <v>110</v>
      </c>
      <c r="F622" t="s">
        <v>3205</v>
      </c>
      <c r="G622" t="s">
        <v>141</v>
      </c>
      <c r="H622" t="s">
        <v>3206</v>
      </c>
      <c r="I622" t="s">
        <v>3207</v>
      </c>
      <c r="J622" s="20">
        <v>42622</v>
      </c>
      <c r="K622" t="s">
        <v>3117</v>
      </c>
      <c r="L622" s="22">
        <f>SUMIFS(Account_Appended[Balance],Account_Appended[Customer_ID],Customer_Info_Appended[[#This Row],[Customer_ID]])</f>
        <v>103479483</v>
      </c>
      <c r="M622" t="str">
        <f>VLOOKUP(Customer_Info_Appended[[#This Row],[Balance Total]],balance_t[],3,1)</f>
        <v>High</v>
      </c>
      <c r="N622" t="str">
        <f>VLOOKUP(Customer_Info_Appended[[#This Row],[Age]],age_t[],3,1)</f>
        <v>Senior</v>
      </c>
      <c r="O622" t="str">
        <f>Customer_Info_Appended[[#This Row],[Age Group]]&amp;"-"&amp;Customer_Info_Appended[[#This Row],[Balace Group]]</f>
        <v>Senior-High</v>
      </c>
    </row>
    <row r="623" spans="2:15" x14ac:dyDescent="0.25">
      <c r="B623" t="s">
        <v>3208</v>
      </c>
      <c r="C623" t="s">
        <v>3209</v>
      </c>
      <c r="D623">
        <v>54</v>
      </c>
      <c r="E623" t="s">
        <v>134</v>
      </c>
      <c r="F623" t="s">
        <v>3210</v>
      </c>
      <c r="G623" t="s">
        <v>124</v>
      </c>
      <c r="H623" t="s">
        <v>3211</v>
      </c>
      <c r="I623" t="s">
        <v>3212</v>
      </c>
      <c r="J623" s="20">
        <v>42623</v>
      </c>
      <c r="K623" t="s">
        <v>3117</v>
      </c>
      <c r="L623" s="22">
        <f>SUMIFS(Account_Appended[Balance],Account_Appended[Customer_ID],Customer_Info_Appended[[#This Row],[Customer_ID]])</f>
        <v>44934494</v>
      </c>
      <c r="M623" t="str">
        <f>VLOOKUP(Customer_Info_Appended[[#This Row],[Balance Total]],balance_t[],3,1)</f>
        <v>High</v>
      </c>
      <c r="N623" t="str">
        <f>VLOOKUP(Customer_Info_Appended[[#This Row],[Age]],age_t[],3,1)</f>
        <v>Senior</v>
      </c>
      <c r="O623" t="str">
        <f>Customer_Info_Appended[[#This Row],[Age Group]]&amp;"-"&amp;Customer_Info_Appended[[#This Row],[Balace Group]]</f>
        <v>Senior-High</v>
      </c>
    </row>
    <row r="624" spans="2:15" x14ac:dyDescent="0.25">
      <c r="B624" t="s">
        <v>3213</v>
      </c>
      <c r="C624" t="s">
        <v>3214</v>
      </c>
      <c r="D624">
        <v>68</v>
      </c>
      <c r="E624" t="s">
        <v>134</v>
      </c>
      <c r="F624" t="s">
        <v>3215</v>
      </c>
      <c r="G624" t="s">
        <v>124</v>
      </c>
      <c r="H624" t="s">
        <v>3216</v>
      </c>
      <c r="I624" t="s">
        <v>3217</v>
      </c>
      <c r="J624" s="20">
        <v>42624</v>
      </c>
      <c r="K624" t="s">
        <v>3117</v>
      </c>
      <c r="L624" s="22">
        <f>SUMIFS(Account_Appended[Balance],Account_Appended[Customer_ID],Customer_Info_Appended[[#This Row],[Customer_ID]])</f>
        <v>77767838</v>
      </c>
      <c r="M624" t="str">
        <f>VLOOKUP(Customer_Info_Appended[[#This Row],[Balance Total]],balance_t[],3,1)</f>
        <v>High</v>
      </c>
      <c r="N624" t="str">
        <f>VLOOKUP(Customer_Info_Appended[[#This Row],[Age]],age_t[],3,1)</f>
        <v>Senior</v>
      </c>
      <c r="O624" t="str">
        <f>Customer_Info_Appended[[#This Row],[Age Group]]&amp;"-"&amp;Customer_Info_Appended[[#This Row],[Balace Group]]</f>
        <v>Senior-High</v>
      </c>
    </row>
    <row r="625" spans="2:15" x14ac:dyDescent="0.25">
      <c r="B625" t="s">
        <v>3218</v>
      </c>
      <c r="C625" t="s">
        <v>3219</v>
      </c>
      <c r="D625">
        <v>69</v>
      </c>
      <c r="E625" t="s">
        <v>110</v>
      </c>
      <c r="F625" t="s">
        <v>3220</v>
      </c>
      <c r="G625" t="s">
        <v>141</v>
      </c>
      <c r="H625" t="s">
        <v>3221</v>
      </c>
      <c r="I625" t="s">
        <v>3222</v>
      </c>
      <c r="J625" s="20">
        <v>42625</v>
      </c>
      <c r="K625" t="s">
        <v>3117</v>
      </c>
      <c r="L625" s="22">
        <f>SUMIFS(Account_Appended[Balance],Account_Appended[Customer_ID],Customer_Info_Appended[[#This Row],[Customer_ID]])</f>
        <v>23384876</v>
      </c>
      <c r="M625" t="str">
        <f>VLOOKUP(Customer_Info_Appended[[#This Row],[Balance Total]],balance_t[],3,1)</f>
        <v>High</v>
      </c>
      <c r="N625" t="str">
        <f>VLOOKUP(Customer_Info_Appended[[#This Row],[Age]],age_t[],3,1)</f>
        <v>Senior</v>
      </c>
      <c r="O625" t="str">
        <f>Customer_Info_Appended[[#This Row],[Age Group]]&amp;"-"&amp;Customer_Info_Appended[[#This Row],[Balace Group]]</f>
        <v>Senior-High</v>
      </c>
    </row>
    <row r="626" spans="2:15" x14ac:dyDescent="0.25">
      <c r="B626" t="s">
        <v>3223</v>
      </c>
      <c r="C626" t="s">
        <v>3224</v>
      </c>
      <c r="D626">
        <v>21</v>
      </c>
      <c r="E626" t="s">
        <v>110</v>
      </c>
      <c r="F626" t="s">
        <v>3225</v>
      </c>
      <c r="G626" t="s">
        <v>118</v>
      </c>
      <c r="H626" t="s">
        <v>3226</v>
      </c>
      <c r="I626" t="s">
        <v>3227</v>
      </c>
      <c r="J626" s="20">
        <v>42626</v>
      </c>
      <c r="K626" t="s">
        <v>3117</v>
      </c>
      <c r="L626" s="22">
        <f>SUMIFS(Account_Appended[Balance],Account_Appended[Customer_ID],Customer_Info_Appended[[#This Row],[Customer_ID]])</f>
        <v>80180912</v>
      </c>
      <c r="M626" t="str">
        <f>VLOOKUP(Customer_Info_Appended[[#This Row],[Balance Total]],balance_t[],3,1)</f>
        <v>High</v>
      </c>
      <c r="N626" t="str">
        <f>VLOOKUP(Customer_Info_Appended[[#This Row],[Age]],age_t[],3,1)</f>
        <v>Young</v>
      </c>
      <c r="O626" t="str">
        <f>Customer_Info_Appended[[#This Row],[Age Group]]&amp;"-"&amp;Customer_Info_Appended[[#This Row],[Balace Group]]</f>
        <v>Young-High</v>
      </c>
    </row>
    <row r="627" spans="2:15" x14ac:dyDescent="0.25">
      <c r="B627" t="s">
        <v>3228</v>
      </c>
      <c r="C627" t="s">
        <v>3229</v>
      </c>
      <c r="D627">
        <v>39</v>
      </c>
      <c r="E627" t="s">
        <v>110</v>
      </c>
      <c r="F627" t="s">
        <v>3230</v>
      </c>
      <c r="G627" t="s">
        <v>141</v>
      </c>
      <c r="H627" t="s">
        <v>3231</v>
      </c>
      <c r="I627" t="s">
        <v>3232</v>
      </c>
      <c r="J627" s="20">
        <v>42627</v>
      </c>
      <c r="K627" t="s">
        <v>3117</v>
      </c>
      <c r="L627" s="22">
        <f>SUMIFS(Account_Appended[Balance],Account_Appended[Customer_ID],Customer_Info_Appended[[#This Row],[Customer_ID]])</f>
        <v>54203591</v>
      </c>
      <c r="M627" t="str">
        <f>VLOOKUP(Customer_Info_Appended[[#This Row],[Balance Total]],balance_t[],3,1)</f>
        <v>High</v>
      </c>
      <c r="N627" t="str">
        <f>VLOOKUP(Customer_Info_Appended[[#This Row],[Age]],age_t[],3,1)</f>
        <v>Middle</v>
      </c>
      <c r="O627" t="str">
        <f>Customer_Info_Appended[[#This Row],[Age Group]]&amp;"-"&amp;Customer_Info_Appended[[#This Row],[Balace Group]]</f>
        <v>Middle-High</v>
      </c>
    </row>
    <row r="628" spans="2:15" x14ac:dyDescent="0.25">
      <c r="B628" t="s">
        <v>3233</v>
      </c>
      <c r="C628" t="s">
        <v>3234</v>
      </c>
      <c r="D628">
        <v>43</v>
      </c>
      <c r="E628" t="s">
        <v>110</v>
      </c>
      <c r="F628" t="s">
        <v>3235</v>
      </c>
      <c r="G628" t="s">
        <v>112</v>
      </c>
      <c r="H628" t="s">
        <v>3236</v>
      </c>
      <c r="I628" t="s">
        <v>3237</v>
      </c>
      <c r="J628" s="20">
        <v>42628</v>
      </c>
      <c r="K628" t="s">
        <v>3117</v>
      </c>
      <c r="L628" s="22">
        <f>SUMIFS(Account_Appended[Balance],Account_Appended[Customer_ID],Customer_Info_Appended[[#This Row],[Customer_ID]])</f>
        <v>44554950</v>
      </c>
      <c r="M628" t="str">
        <f>VLOOKUP(Customer_Info_Appended[[#This Row],[Balance Total]],balance_t[],3,1)</f>
        <v>High</v>
      </c>
      <c r="N628" t="str">
        <f>VLOOKUP(Customer_Info_Appended[[#This Row],[Age]],age_t[],3,1)</f>
        <v>Middle</v>
      </c>
      <c r="O628" t="str">
        <f>Customer_Info_Appended[[#This Row],[Age Group]]&amp;"-"&amp;Customer_Info_Appended[[#This Row],[Balace Group]]</f>
        <v>Middle-High</v>
      </c>
    </row>
    <row r="629" spans="2:15" x14ac:dyDescent="0.25">
      <c r="B629" t="s">
        <v>3238</v>
      </c>
      <c r="C629" t="s">
        <v>3239</v>
      </c>
      <c r="D629">
        <v>66</v>
      </c>
      <c r="E629" t="s">
        <v>134</v>
      </c>
      <c r="F629" t="s">
        <v>3240</v>
      </c>
      <c r="G629" t="s">
        <v>124</v>
      </c>
      <c r="H629" t="s">
        <v>3241</v>
      </c>
      <c r="I629" t="s">
        <v>3242</v>
      </c>
      <c r="J629" s="20">
        <v>42629</v>
      </c>
      <c r="K629" t="s">
        <v>3117</v>
      </c>
      <c r="L629" s="22">
        <f>SUMIFS(Account_Appended[Balance],Account_Appended[Customer_ID],Customer_Info_Appended[[#This Row],[Customer_ID]])</f>
        <v>524528</v>
      </c>
      <c r="M629" t="str">
        <f>VLOOKUP(Customer_Info_Appended[[#This Row],[Balance Total]],balance_t[],3,1)</f>
        <v>Low</v>
      </c>
      <c r="N629" t="str">
        <f>VLOOKUP(Customer_Info_Appended[[#This Row],[Age]],age_t[],3,1)</f>
        <v>Senior</v>
      </c>
      <c r="O629" t="str">
        <f>Customer_Info_Appended[[#This Row],[Age Group]]&amp;"-"&amp;Customer_Info_Appended[[#This Row],[Balace Group]]</f>
        <v>Senior-Low</v>
      </c>
    </row>
    <row r="630" spans="2:15" x14ac:dyDescent="0.25">
      <c r="B630" t="s">
        <v>3243</v>
      </c>
      <c r="C630" t="s">
        <v>3244</v>
      </c>
      <c r="D630">
        <v>60</v>
      </c>
      <c r="E630" t="s">
        <v>134</v>
      </c>
      <c r="F630" t="s">
        <v>3245</v>
      </c>
      <c r="G630" t="s">
        <v>207</v>
      </c>
      <c r="H630" t="s">
        <v>3246</v>
      </c>
      <c r="I630" t="s">
        <v>3247</v>
      </c>
      <c r="J630" s="20">
        <v>42630</v>
      </c>
      <c r="K630" t="s">
        <v>3117</v>
      </c>
      <c r="L630" s="22">
        <f>SUMIFS(Account_Appended[Balance],Account_Appended[Customer_ID],Customer_Info_Appended[[#This Row],[Customer_ID]])</f>
        <v>58149965</v>
      </c>
      <c r="M630" t="str">
        <f>VLOOKUP(Customer_Info_Appended[[#This Row],[Balance Total]],balance_t[],3,1)</f>
        <v>High</v>
      </c>
      <c r="N630" t="str">
        <f>VLOOKUP(Customer_Info_Appended[[#This Row],[Age]],age_t[],3,1)</f>
        <v>Senior</v>
      </c>
      <c r="O630" t="str">
        <f>Customer_Info_Appended[[#This Row],[Age Group]]&amp;"-"&amp;Customer_Info_Appended[[#This Row],[Balace Group]]</f>
        <v>Senior-High</v>
      </c>
    </row>
    <row r="631" spans="2:15" x14ac:dyDescent="0.25">
      <c r="B631" t="s">
        <v>3248</v>
      </c>
      <c r="C631" t="s">
        <v>3249</v>
      </c>
      <c r="D631">
        <v>53</v>
      </c>
      <c r="E631" t="s">
        <v>134</v>
      </c>
      <c r="F631" t="s">
        <v>3250</v>
      </c>
      <c r="G631" t="s">
        <v>112</v>
      </c>
      <c r="H631" t="s">
        <v>3251</v>
      </c>
      <c r="I631" t="s">
        <v>3252</v>
      </c>
      <c r="J631" s="20">
        <v>42631</v>
      </c>
      <c r="K631" t="s">
        <v>3117</v>
      </c>
      <c r="L631" s="22">
        <f>SUMIFS(Account_Appended[Balance],Account_Appended[Customer_ID],Customer_Info_Appended[[#This Row],[Customer_ID]])</f>
        <v>86389224</v>
      </c>
      <c r="M631" t="str">
        <f>VLOOKUP(Customer_Info_Appended[[#This Row],[Balance Total]],balance_t[],3,1)</f>
        <v>High</v>
      </c>
      <c r="N631" t="str">
        <f>VLOOKUP(Customer_Info_Appended[[#This Row],[Age]],age_t[],3,1)</f>
        <v>Senior</v>
      </c>
      <c r="O631" t="str">
        <f>Customer_Info_Appended[[#This Row],[Age Group]]&amp;"-"&amp;Customer_Info_Appended[[#This Row],[Balace Group]]</f>
        <v>Senior-High</v>
      </c>
    </row>
    <row r="632" spans="2:15" x14ac:dyDescent="0.25">
      <c r="B632" t="s">
        <v>3253</v>
      </c>
      <c r="C632" t="s">
        <v>3254</v>
      </c>
      <c r="D632">
        <v>30</v>
      </c>
      <c r="E632" t="s">
        <v>110</v>
      </c>
      <c r="F632" t="s">
        <v>3255</v>
      </c>
      <c r="G632" t="s">
        <v>112</v>
      </c>
      <c r="H632" t="s">
        <v>3256</v>
      </c>
      <c r="I632" t="s">
        <v>3257</v>
      </c>
      <c r="J632" s="20">
        <v>42632</v>
      </c>
      <c r="K632" t="s">
        <v>3117</v>
      </c>
      <c r="L632" s="22">
        <f>SUMIFS(Account_Appended[Balance],Account_Appended[Customer_ID],Customer_Info_Appended[[#This Row],[Customer_ID]])</f>
        <v>71484175</v>
      </c>
      <c r="M632" t="str">
        <f>VLOOKUP(Customer_Info_Appended[[#This Row],[Balance Total]],balance_t[],3,1)</f>
        <v>High</v>
      </c>
      <c r="N632" t="str">
        <f>VLOOKUP(Customer_Info_Appended[[#This Row],[Age]],age_t[],3,1)</f>
        <v>Young</v>
      </c>
      <c r="O632" t="str">
        <f>Customer_Info_Appended[[#This Row],[Age Group]]&amp;"-"&amp;Customer_Info_Appended[[#This Row],[Balace Group]]</f>
        <v>Young-High</v>
      </c>
    </row>
    <row r="633" spans="2:15" x14ac:dyDescent="0.25">
      <c r="B633" t="s">
        <v>3258</v>
      </c>
      <c r="C633" t="s">
        <v>3259</v>
      </c>
      <c r="D633">
        <v>69</v>
      </c>
      <c r="E633" t="s">
        <v>110</v>
      </c>
      <c r="F633" t="s">
        <v>3260</v>
      </c>
      <c r="G633" t="s">
        <v>141</v>
      </c>
      <c r="H633" t="s">
        <v>3261</v>
      </c>
      <c r="I633" t="s">
        <v>3262</v>
      </c>
      <c r="J633" s="20">
        <v>42633</v>
      </c>
      <c r="K633" t="s">
        <v>3117</v>
      </c>
      <c r="L633" s="22">
        <f>SUMIFS(Account_Appended[Balance],Account_Appended[Customer_ID],Customer_Info_Appended[[#This Row],[Customer_ID]])</f>
        <v>38919913</v>
      </c>
      <c r="M633" t="str">
        <f>VLOOKUP(Customer_Info_Appended[[#This Row],[Balance Total]],balance_t[],3,1)</f>
        <v>High</v>
      </c>
      <c r="N633" t="str">
        <f>VLOOKUP(Customer_Info_Appended[[#This Row],[Age]],age_t[],3,1)</f>
        <v>Senior</v>
      </c>
      <c r="O633" t="str">
        <f>Customer_Info_Appended[[#This Row],[Age Group]]&amp;"-"&amp;Customer_Info_Appended[[#This Row],[Balace Group]]</f>
        <v>Senior-High</v>
      </c>
    </row>
    <row r="634" spans="2:15" x14ac:dyDescent="0.25">
      <c r="B634" t="s">
        <v>3263</v>
      </c>
      <c r="C634" t="s">
        <v>3264</v>
      </c>
      <c r="D634">
        <v>49</v>
      </c>
      <c r="E634" t="s">
        <v>134</v>
      </c>
      <c r="F634" t="s">
        <v>3265</v>
      </c>
      <c r="G634" t="s">
        <v>118</v>
      </c>
      <c r="H634" t="s">
        <v>3266</v>
      </c>
      <c r="I634" t="s">
        <v>3267</v>
      </c>
      <c r="J634" s="20">
        <v>42634</v>
      </c>
      <c r="K634" t="s">
        <v>3117</v>
      </c>
      <c r="L634" s="22">
        <f>SUMIFS(Account_Appended[Balance],Account_Appended[Customer_ID],Customer_Info_Appended[[#This Row],[Customer_ID]])</f>
        <v>22346558</v>
      </c>
      <c r="M634" t="str">
        <f>VLOOKUP(Customer_Info_Appended[[#This Row],[Balance Total]],balance_t[],3,1)</f>
        <v>High</v>
      </c>
      <c r="N634" t="str">
        <f>VLOOKUP(Customer_Info_Appended[[#This Row],[Age]],age_t[],3,1)</f>
        <v>Middle</v>
      </c>
      <c r="O634" t="str">
        <f>Customer_Info_Appended[[#This Row],[Age Group]]&amp;"-"&amp;Customer_Info_Appended[[#This Row],[Balace Group]]</f>
        <v>Middle-High</v>
      </c>
    </row>
    <row r="635" spans="2:15" x14ac:dyDescent="0.25">
      <c r="B635" t="s">
        <v>3268</v>
      </c>
      <c r="C635" t="s">
        <v>3269</v>
      </c>
      <c r="D635">
        <v>34</v>
      </c>
      <c r="E635" t="s">
        <v>134</v>
      </c>
      <c r="F635" t="s">
        <v>3270</v>
      </c>
      <c r="G635" t="s">
        <v>124</v>
      </c>
      <c r="H635" t="s">
        <v>3271</v>
      </c>
      <c r="I635" t="s">
        <v>3272</v>
      </c>
      <c r="J635" s="20">
        <v>42635</v>
      </c>
      <c r="K635" t="s">
        <v>3117</v>
      </c>
      <c r="L635" s="22">
        <f>SUMIFS(Account_Appended[Balance],Account_Appended[Customer_ID],Customer_Info_Appended[[#This Row],[Customer_ID]])</f>
        <v>18650271</v>
      </c>
      <c r="M635" t="str">
        <f>VLOOKUP(Customer_Info_Appended[[#This Row],[Balance Total]],balance_t[],3,1)</f>
        <v>High</v>
      </c>
      <c r="N635" t="str">
        <f>VLOOKUP(Customer_Info_Appended[[#This Row],[Age]],age_t[],3,1)</f>
        <v>Middle</v>
      </c>
      <c r="O635" t="str">
        <f>Customer_Info_Appended[[#This Row],[Age Group]]&amp;"-"&amp;Customer_Info_Appended[[#This Row],[Balace Group]]</f>
        <v>Middle-High</v>
      </c>
    </row>
    <row r="636" spans="2:15" x14ac:dyDescent="0.25">
      <c r="B636" t="s">
        <v>3273</v>
      </c>
      <c r="C636" t="s">
        <v>3274</v>
      </c>
      <c r="D636">
        <v>58</v>
      </c>
      <c r="E636" t="s">
        <v>110</v>
      </c>
      <c r="F636" t="s">
        <v>3275</v>
      </c>
      <c r="G636" t="s">
        <v>207</v>
      </c>
      <c r="H636" t="s">
        <v>3276</v>
      </c>
      <c r="I636" t="s">
        <v>3277</v>
      </c>
      <c r="J636" s="20">
        <v>42636</v>
      </c>
      <c r="K636" t="s">
        <v>3117</v>
      </c>
      <c r="L636" s="22">
        <f>SUMIFS(Account_Appended[Balance],Account_Appended[Customer_ID],Customer_Info_Appended[[#This Row],[Customer_ID]])</f>
        <v>64805252</v>
      </c>
      <c r="M636" t="str">
        <f>VLOOKUP(Customer_Info_Appended[[#This Row],[Balance Total]],balance_t[],3,1)</f>
        <v>High</v>
      </c>
      <c r="N636" t="str">
        <f>VLOOKUP(Customer_Info_Appended[[#This Row],[Age]],age_t[],3,1)</f>
        <v>Senior</v>
      </c>
      <c r="O636" t="str">
        <f>Customer_Info_Appended[[#This Row],[Age Group]]&amp;"-"&amp;Customer_Info_Appended[[#This Row],[Balace Group]]</f>
        <v>Senior-High</v>
      </c>
    </row>
    <row r="637" spans="2:15" x14ac:dyDescent="0.25">
      <c r="B637" t="s">
        <v>3278</v>
      </c>
      <c r="C637" t="s">
        <v>3279</v>
      </c>
      <c r="D637">
        <v>53</v>
      </c>
      <c r="E637" t="s">
        <v>110</v>
      </c>
      <c r="F637" t="s">
        <v>3280</v>
      </c>
      <c r="G637" t="s">
        <v>112</v>
      </c>
      <c r="H637" t="s">
        <v>3281</v>
      </c>
      <c r="I637" t="s">
        <v>3282</v>
      </c>
      <c r="J637" s="20">
        <v>42637</v>
      </c>
      <c r="K637" t="s">
        <v>3117</v>
      </c>
      <c r="L637" s="22">
        <f>SUMIFS(Account_Appended[Balance],Account_Appended[Customer_ID],Customer_Info_Appended[[#This Row],[Customer_ID]])</f>
        <v>88637535</v>
      </c>
      <c r="M637" t="str">
        <f>VLOOKUP(Customer_Info_Appended[[#This Row],[Balance Total]],balance_t[],3,1)</f>
        <v>High</v>
      </c>
      <c r="N637" t="str">
        <f>VLOOKUP(Customer_Info_Appended[[#This Row],[Age]],age_t[],3,1)</f>
        <v>Senior</v>
      </c>
      <c r="O637" t="str">
        <f>Customer_Info_Appended[[#This Row],[Age Group]]&amp;"-"&amp;Customer_Info_Appended[[#This Row],[Balace Group]]</f>
        <v>Senior-High</v>
      </c>
    </row>
    <row r="638" spans="2:15" x14ac:dyDescent="0.25">
      <c r="B638" t="s">
        <v>3283</v>
      </c>
      <c r="C638" t="s">
        <v>3284</v>
      </c>
      <c r="D638">
        <v>63</v>
      </c>
      <c r="E638" t="s">
        <v>134</v>
      </c>
      <c r="F638" t="s">
        <v>3285</v>
      </c>
      <c r="G638" t="s">
        <v>207</v>
      </c>
      <c r="H638" t="s">
        <v>3286</v>
      </c>
      <c r="I638" t="s">
        <v>3287</v>
      </c>
      <c r="J638" s="20">
        <v>42638</v>
      </c>
      <c r="K638" t="s">
        <v>3117</v>
      </c>
      <c r="L638" s="22">
        <f>SUMIFS(Account_Appended[Balance],Account_Appended[Customer_ID],Customer_Info_Appended[[#This Row],[Customer_ID]])</f>
        <v>87706852</v>
      </c>
      <c r="M638" t="str">
        <f>VLOOKUP(Customer_Info_Appended[[#This Row],[Balance Total]],balance_t[],3,1)</f>
        <v>High</v>
      </c>
      <c r="N638" t="str">
        <f>VLOOKUP(Customer_Info_Appended[[#This Row],[Age]],age_t[],3,1)</f>
        <v>Senior</v>
      </c>
      <c r="O638" t="str">
        <f>Customer_Info_Appended[[#This Row],[Age Group]]&amp;"-"&amp;Customer_Info_Appended[[#This Row],[Balace Group]]</f>
        <v>Senior-High</v>
      </c>
    </row>
    <row r="639" spans="2:15" x14ac:dyDescent="0.25">
      <c r="B639" t="s">
        <v>3288</v>
      </c>
      <c r="C639" t="s">
        <v>3289</v>
      </c>
      <c r="D639">
        <v>36</v>
      </c>
      <c r="E639" t="s">
        <v>134</v>
      </c>
      <c r="F639" t="s">
        <v>3290</v>
      </c>
      <c r="G639" t="s">
        <v>118</v>
      </c>
      <c r="H639" t="s">
        <v>3291</v>
      </c>
      <c r="I639" t="s">
        <v>3292</v>
      </c>
      <c r="J639" s="20">
        <v>42639</v>
      </c>
      <c r="K639" t="s">
        <v>3117</v>
      </c>
      <c r="L639" s="22">
        <f>SUMIFS(Account_Appended[Balance],Account_Appended[Customer_ID],Customer_Info_Appended[[#This Row],[Customer_ID]])</f>
        <v>44460520</v>
      </c>
      <c r="M639" t="str">
        <f>VLOOKUP(Customer_Info_Appended[[#This Row],[Balance Total]],balance_t[],3,1)</f>
        <v>High</v>
      </c>
      <c r="N639" t="str">
        <f>VLOOKUP(Customer_Info_Appended[[#This Row],[Age]],age_t[],3,1)</f>
        <v>Middle</v>
      </c>
      <c r="O639" t="str">
        <f>Customer_Info_Appended[[#This Row],[Age Group]]&amp;"-"&amp;Customer_Info_Appended[[#This Row],[Balace Group]]</f>
        <v>Middle-High</v>
      </c>
    </row>
    <row r="640" spans="2:15" x14ac:dyDescent="0.25">
      <c r="B640" t="s">
        <v>3293</v>
      </c>
      <c r="C640" t="s">
        <v>3294</v>
      </c>
      <c r="D640">
        <v>52</v>
      </c>
      <c r="E640" t="s">
        <v>134</v>
      </c>
      <c r="F640" t="s">
        <v>3295</v>
      </c>
      <c r="G640" t="s">
        <v>118</v>
      </c>
      <c r="H640" t="s">
        <v>3296</v>
      </c>
      <c r="I640" t="s">
        <v>3297</v>
      </c>
      <c r="J640" s="20">
        <v>42640</v>
      </c>
      <c r="K640" t="s">
        <v>3117</v>
      </c>
      <c r="L640" s="22">
        <f>SUMIFS(Account_Appended[Balance],Account_Appended[Customer_ID],Customer_Info_Appended[[#This Row],[Customer_ID]])</f>
        <v>43528295</v>
      </c>
      <c r="M640" t="str">
        <f>VLOOKUP(Customer_Info_Appended[[#This Row],[Balance Total]],balance_t[],3,1)</f>
        <v>High</v>
      </c>
      <c r="N640" t="str">
        <f>VLOOKUP(Customer_Info_Appended[[#This Row],[Age]],age_t[],3,1)</f>
        <v>Senior</v>
      </c>
      <c r="O640" t="str">
        <f>Customer_Info_Appended[[#This Row],[Age Group]]&amp;"-"&amp;Customer_Info_Appended[[#This Row],[Balace Group]]</f>
        <v>Senior-High</v>
      </c>
    </row>
    <row r="641" spans="2:15" x14ac:dyDescent="0.25">
      <c r="B641" t="s">
        <v>3298</v>
      </c>
      <c r="C641" t="s">
        <v>3299</v>
      </c>
      <c r="D641">
        <v>63</v>
      </c>
      <c r="E641" t="s">
        <v>110</v>
      </c>
      <c r="F641" t="s">
        <v>3300</v>
      </c>
      <c r="G641" t="s">
        <v>207</v>
      </c>
      <c r="H641" t="s">
        <v>3301</v>
      </c>
      <c r="I641" t="s">
        <v>3302</v>
      </c>
      <c r="J641" s="20">
        <v>42641</v>
      </c>
      <c r="K641" t="s">
        <v>3117</v>
      </c>
      <c r="L641" s="22">
        <f>SUMIFS(Account_Appended[Balance],Account_Appended[Customer_ID],Customer_Info_Appended[[#This Row],[Customer_ID]])</f>
        <v>49064527</v>
      </c>
      <c r="M641" t="str">
        <f>VLOOKUP(Customer_Info_Appended[[#This Row],[Balance Total]],balance_t[],3,1)</f>
        <v>High</v>
      </c>
      <c r="N641" t="str">
        <f>VLOOKUP(Customer_Info_Appended[[#This Row],[Age]],age_t[],3,1)</f>
        <v>Senior</v>
      </c>
      <c r="O641" t="str">
        <f>Customer_Info_Appended[[#This Row],[Age Group]]&amp;"-"&amp;Customer_Info_Appended[[#This Row],[Balace Group]]</f>
        <v>Senior-High</v>
      </c>
    </row>
    <row r="642" spans="2:15" x14ac:dyDescent="0.25">
      <c r="B642" t="s">
        <v>3303</v>
      </c>
      <c r="C642" t="s">
        <v>3304</v>
      </c>
      <c r="D642">
        <v>57</v>
      </c>
      <c r="E642" t="s">
        <v>110</v>
      </c>
      <c r="F642" t="s">
        <v>3305</v>
      </c>
      <c r="G642" t="s">
        <v>124</v>
      </c>
      <c r="H642" t="s">
        <v>3306</v>
      </c>
      <c r="I642" t="s">
        <v>3307</v>
      </c>
      <c r="J642" s="20">
        <v>42642</v>
      </c>
      <c r="K642" t="s">
        <v>3117</v>
      </c>
      <c r="L642" s="22">
        <f>SUMIFS(Account_Appended[Balance],Account_Appended[Customer_ID],Customer_Info_Appended[[#This Row],[Customer_ID]])</f>
        <v>7183610</v>
      </c>
      <c r="M642" t="str">
        <f>VLOOKUP(Customer_Info_Appended[[#This Row],[Balance Total]],balance_t[],3,1)</f>
        <v>Medium</v>
      </c>
      <c r="N642" t="str">
        <f>VLOOKUP(Customer_Info_Appended[[#This Row],[Age]],age_t[],3,1)</f>
        <v>Senior</v>
      </c>
      <c r="O642" t="str">
        <f>Customer_Info_Appended[[#This Row],[Age Group]]&amp;"-"&amp;Customer_Info_Appended[[#This Row],[Balace Group]]</f>
        <v>Senior-Medium</v>
      </c>
    </row>
    <row r="643" spans="2:15" x14ac:dyDescent="0.25">
      <c r="B643" t="s">
        <v>3308</v>
      </c>
      <c r="C643" t="s">
        <v>3309</v>
      </c>
      <c r="D643">
        <v>45</v>
      </c>
      <c r="E643" t="s">
        <v>110</v>
      </c>
      <c r="F643" t="s">
        <v>3310</v>
      </c>
      <c r="G643" t="s">
        <v>118</v>
      </c>
      <c r="H643" t="s">
        <v>3311</v>
      </c>
      <c r="I643" t="s">
        <v>3312</v>
      </c>
      <c r="J643" s="20">
        <v>42643</v>
      </c>
      <c r="K643" t="s">
        <v>3117</v>
      </c>
      <c r="L643" s="22">
        <f>SUMIFS(Account_Appended[Balance],Account_Appended[Customer_ID],Customer_Info_Appended[[#This Row],[Customer_ID]])</f>
        <v>45933241</v>
      </c>
      <c r="M643" t="str">
        <f>VLOOKUP(Customer_Info_Appended[[#This Row],[Balance Total]],balance_t[],3,1)</f>
        <v>High</v>
      </c>
      <c r="N643" t="str">
        <f>VLOOKUP(Customer_Info_Appended[[#This Row],[Age]],age_t[],3,1)</f>
        <v>Middle</v>
      </c>
      <c r="O643" t="str">
        <f>Customer_Info_Appended[[#This Row],[Age Group]]&amp;"-"&amp;Customer_Info_Appended[[#This Row],[Balace Group]]</f>
        <v>Middle-High</v>
      </c>
    </row>
    <row r="644" spans="2:15" x14ac:dyDescent="0.25">
      <c r="B644" t="s">
        <v>3313</v>
      </c>
      <c r="C644" t="s">
        <v>3314</v>
      </c>
      <c r="D644">
        <v>18</v>
      </c>
      <c r="E644" t="s">
        <v>110</v>
      </c>
      <c r="F644" t="s">
        <v>3315</v>
      </c>
      <c r="G644" t="s">
        <v>207</v>
      </c>
      <c r="H644" t="s">
        <v>3316</v>
      </c>
      <c r="I644" t="s">
        <v>3317</v>
      </c>
      <c r="J644" s="20">
        <v>42644</v>
      </c>
      <c r="K644" t="s">
        <v>3117</v>
      </c>
      <c r="L644" s="22">
        <f>SUMIFS(Account_Appended[Balance],Account_Appended[Customer_ID],Customer_Info_Appended[[#This Row],[Customer_ID]])</f>
        <v>93218417</v>
      </c>
      <c r="M644" t="str">
        <f>VLOOKUP(Customer_Info_Appended[[#This Row],[Balance Total]],balance_t[],3,1)</f>
        <v>High</v>
      </c>
      <c r="N644" t="str">
        <f>VLOOKUP(Customer_Info_Appended[[#This Row],[Age]],age_t[],3,1)</f>
        <v>Young</v>
      </c>
      <c r="O644" t="str">
        <f>Customer_Info_Appended[[#This Row],[Age Group]]&amp;"-"&amp;Customer_Info_Appended[[#This Row],[Balace Group]]</f>
        <v>Young-High</v>
      </c>
    </row>
    <row r="645" spans="2:15" x14ac:dyDescent="0.25">
      <c r="B645" t="s">
        <v>3318</v>
      </c>
      <c r="C645" t="s">
        <v>3319</v>
      </c>
      <c r="D645">
        <v>59</v>
      </c>
      <c r="E645" t="s">
        <v>110</v>
      </c>
      <c r="F645" t="s">
        <v>3320</v>
      </c>
      <c r="G645" t="s">
        <v>112</v>
      </c>
      <c r="H645" t="s">
        <v>3321</v>
      </c>
      <c r="I645" t="s">
        <v>3322</v>
      </c>
      <c r="J645" s="20">
        <v>42645</v>
      </c>
      <c r="K645" t="s">
        <v>3117</v>
      </c>
      <c r="L645" s="22">
        <f>SUMIFS(Account_Appended[Balance],Account_Appended[Customer_ID],Customer_Info_Appended[[#This Row],[Customer_ID]])</f>
        <v>2001740</v>
      </c>
      <c r="M645" t="str">
        <f>VLOOKUP(Customer_Info_Appended[[#This Row],[Balance Total]],balance_t[],3,1)</f>
        <v>Low</v>
      </c>
      <c r="N645" t="str">
        <f>VLOOKUP(Customer_Info_Appended[[#This Row],[Age]],age_t[],3,1)</f>
        <v>Senior</v>
      </c>
      <c r="O645" t="str">
        <f>Customer_Info_Appended[[#This Row],[Age Group]]&amp;"-"&amp;Customer_Info_Appended[[#This Row],[Balace Group]]</f>
        <v>Senior-Low</v>
      </c>
    </row>
    <row r="646" spans="2:15" x14ac:dyDescent="0.25">
      <c r="B646" t="s">
        <v>3323</v>
      </c>
      <c r="C646" t="s">
        <v>3324</v>
      </c>
      <c r="D646">
        <v>35</v>
      </c>
      <c r="E646" t="s">
        <v>110</v>
      </c>
      <c r="F646" t="s">
        <v>3325</v>
      </c>
      <c r="G646" t="s">
        <v>207</v>
      </c>
      <c r="H646" t="s">
        <v>3326</v>
      </c>
      <c r="I646" t="s">
        <v>3327</v>
      </c>
      <c r="J646" s="20">
        <v>42646</v>
      </c>
      <c r="K646" t="s">
        <v>3117</v>
      </c>
      <c r="L646" s="22">
        <f>SUMIFS(Account_Appended[Balance],Account_Appended[Customer_ID],Customer_Info_Appended[[#This Row],[Customer_ID]])</f>
        <v>39302825</v>
      </c>
      <c r="M646" t="str">
        <f>VLOOKUP(Customer_Info_Appended[[#This Row],[Balance Total]],balance_t[],3,1)</f>
        <v>High</v>
      </c>
      <c r="N646" t="str">
        <f>VLOOKUP(Customer_Info_Appended[[#This Row],[Age]],age_t[],3,1)</f>
        <v>Middle</v>
      </c>
      <c r="O646" t="str">
        <f>Customer_Info_Appended[[#This Row],[Age Group]]&amp;"-"&amp;Customer_Info_Appended[[#This Row],[Balace Group]]</f>
        <v>Middle-High</v>
      </c>
    </row>
    <row r="647" spans="2:15" x14ac:dyDescent="0.25">
      <c r="B647" t="s">
        <v>3328</v>
      </c>
      <c r="C647" t="s">
        <v>3329</v>
      </c>
      <c r="D647">
        <v>65</v>
      </c>
      <c r="E647" t="s">
        <v>134</v>
      </c>
      <c r="F647" t="s">
        <v>3330</v>
      </c>
      <c r="G647" t="s">
        <v>207</v>
      </c>
      <c r="H647" t="s">
        <v>3331</v>
      </c>
      <c r="I647" t="s">
        <v>3332</v>
      </c>
      <c r="J647" s="20">
        <v>42647</v>
      </c>
      <c r="K647" t="s">
        <v>3117</v>
      </c>
      <c r="L647" s="22">
        <f>SUMIFS(Account_Appended[Balance],Account_Appended[Customer_ID],Customer_Info_Appended[[#This Row],[Customer_ID]])</f>
        <v>79197483</v>
      </c>
      <c r="M647" t="str">
        <f>VLOOKUP(Customer_Info_Appended[[#This Row],[Balance Total]],balance_t[],3,1)</f>
        <v>High</v>
      </c>
      <c r="N647" t="str">
        <f>VLOOKUP(Customer_Info_Appended[[#This Row],[Age]],age_t[],3,1)</f>
        <v>Senior</v>
      </c>
      <c r="O647" t="str">
        <f>Customer_Info_Appended[[#This Row],[Age Group]]&amp;"-"&amp;Customer_Info_Appended[[#This Row],[Balace Group]]</f>
        <v>Senior-High</v>
      </c>
    </row>
    <row r="648" spans="2:15" x14ac:dyDescent="0.25">
      <c r="B648" t="s">
        <v>3333</v>
      </c>
      <c r="C648" t="s">
        <v>3334</v>
      </c>
      <c r="D648">
        <v>57</v>
      </c>
      <c r="E648" t="s">
        <v>134</v>
      </c>
      <c r="F648" t="s">
        <v>3335</v>
      </c>
      <c r="G648" t="s">
        <v>141</v>
      </c>
      <c r="H648" t="s">
        <v>3336</v>
      </c>
      <c r="I648" t="s">
        <v>3337</v>
      </c>
      <c r="J648" s="20">
        <v>42648</v>
      </c>
      <c r="K648" t="s">
        <v>3117</v>
      </c>
      <c r="L648" s="22">
        <f>SUMIFS(Account_Appended[Balance],Account_Appended[Customer_ID],Customer_Info_Appended[[#This Row],[Customer_ID]])</f>
        <v>31073687</v>
      </c>
      <c r="M648" t="str">
        <f>VLOOKUP(Customer_Info_Appended[[#This Row],[Balance Total]],balance_t[],3,1)</f>
        <v>High</v>
      </c>
      <c r="N648" t="str">
        <f>VLOOKUP(Customer_Info_Appended[[#This Row],[Age]],age_t[],3,1)</f>
        <v>Senior</v>
      </c>
      <c r="O648" t="str">
        <f>Customer_Info_Appended[[#This Row],[Age Group]]&amp;"-"&amp;Customer_Info_Appended[[#This Row],[Balace Group]]</f>
        <v>Senior-High</v>
      </c>
    </row>
    <row r="649" spans="2:15" x14ac:dyDescent="0.25">
      <c r="B649" t="s">
        <v>3338</v>
      </c>
      <c r="C649" t="s">
        <v>3339</v>
      </c>
      <c r="D649">
        <v>50</v>
      </c>
      <c r="E649" t="s">
        <v>110</v>
      </c>
      <c r="F649" t="s">
        <v>3340</v>
      </c>
      <c r="G649" t="s">
        <v>118</v>
      </c>
      <c r="H649" t="s">
        <v>3341</v>
      </c>
      <c r="I649" t="s">
        <v>3342</v>
      </c>
      <c r="J649" s="20">
        <v>42649</v>
      </c>
      <c r="K649" t="s">
        <v>3117</v>
      </c>
      <c r="L649" s="22">
        <f>SUMIFS(Account_Appended[Balance],Account_Appended[Customer_ID],Customer_Info_Appended[[#This Row],[Customer_ID]])</f>
        <v>70365417</v>
      </c>
      <c r="M649" t="str">
        <f>VLOOKUP(Customer_Info_Appended[[#This Row],[Balance Total]],balance_t[],3,1)</f>
        <v>High</v>
      </c>
      <c r="N649" t="str">
        <f>VLOOKUP(Customer_Info_Appended[[#This Row],[Age]],age_t[],3,1)</f>
        <v>Middle</v>
      </c>
      <c r="O649" t="str">
        <f>Customer_Info_Appended[[#This Row],[Age Group]]&amp;"-"&amp;Customer_Info_Appended[[#This Row],[Balace Group]]</f>
        <v>Middle-High</v>
      </c>
    </row>
    <row r="650" spans="2:15" x14ac:dyDescent="0.25">
      <c r="B650" t="s">
        <v>3343</v>
      </c>
      <c r="C650" t="s">
        <v>3344</v>
      </c>
      <c r="D650">
        <v>29</v>
      </c>
      <c r="E650" t="s">
        <v>134</v>
      </c>
      <c r="F650" t="s">
        <v>3345</v>
      </c>
      <c r="G650" t="s">
        <v>124</v>
      </c>
      <c r="H650" t="s">
        <v>3346</v>
      </c>
      <c r="I650" t="s">
        <v>3347</v>
      </c>
      <c r="J650" s="20">
        <v>42650</v>
      </c>
      <c r="K650" t="s">
        <v>3117</v>
      </c>
      <c r="L650" s="22">
        <f>SUMIFS(Account_Appended[Balance],Account_Appended[Customer_ID],Customer_Info_Appended[[#This Row],[Customer_ID]])</f>
        <v>136672766</v>
      </c>
      <c r="M650" t="str">
        <f>VLOOKUP(Customer_Info_Appended[[#This Row],[Balance Total]],balance_t[],3,1)</f>
        <v>High</v>
      </c>
      <c r="N650" t="str">
        <f>VLOOKUP(Customer_Info_Appended[[#This Row],[Age]],age_t[],3,1)</f>
        <v>Young</v>
      </c>
      <c r="O650" t="str">
        <f>Customer_Info_Appended[[#This Row],[Age Group]]&amp;"-"&amp;Customer_Info_Appended[[#This Row],[Balace Group]]</f>
        <v>Young-High</v>
      </c>
    </row>
    <row r="651" spans="2:15" x14ac:dyDescent="0.25">
      <c r="B651" t="s">
        <v>3348</v>
      </c>
      <c r="C651" t="s">
        <v>3349</v>
      </c>
      <c r="D651">
        <v>25</v>
      </c>
      <c r="E651" t="s">
        <v>110</v>
      </c>
      <c r="F651" t="s">
        <v>3350</v>
      </c>
      <c r="G651" t="s">
        <v>124</v>
      </c>
      <c r="H651" t="s">
        <v>3351</v>
      </c>
      <c r="I651" t="s">
        <v>3352</v>
      </c>
      <c r="J651" s="20">
        <v>42651</v>
      </c>
      <c r="K651" t="s">
        <v>3117</v>
      </c>
      <c r="L651" s="22">
        <f>SUMIFS(Account_Appended[Balance],Account_Appended[Customer_ID],Customer_Info_Appended[[#This Row],[Customer_ID]])</f>
        <v>7973491</v>
      </c>
      <c r="M651" t="str">
        <f>VLOOKUP(Customer_Info_Appended[[#This Row],[Balance Total]],balance_t[],3,1)</f>
        <v>Medium</v>
      </c>
      <c r="N651" t="str">
        <f>VLOOKUP(Customer_Info_Appended[[#This Row],[Age]],age_t[],3,1)</f>
        <v>Young</v>
      </c>
      <c r="O651" t="str">
        <f>Customer_Info_Appended[[#This Row],[Age Group]]&amp;"-"&amp;Customer_Info_Appended[[#This Row],[Balace Group]]</f>
        <v>Young-Medium</v>
      </c>
    </row>
    <row r="652" spans="2:15" x14ac:dyDescent="0.25">
      <c r="B652" t="s">
        <v>3353</v>
      </c>
      <c r="C652" t="s">
        <v>3354</v>
      </c>
      <c r="D652">
        <v>41</v>
      </c>
      <c r="E652" t="s">
        <v>134</v>
      </c>
      <c r="F652" t="s">
        <v>3355</v>
      </c>
      <c r="G652" t="s">
        <v>141</v>
      </c>
      <c r="H652" t="s">
        <v>3356</v>
      </c>
      <c r="I652" t="s">
        <v>3357</v>
      </c>
      <c r="J652" s="20">
        <v>42652</v>
      </c>
      <c r="K652" t="s">
        <v>3117</v>
      </c>
      <c r="L652" s="22">
        <f>SUMIFS(Account_Appended[Balance],Account_Appended[Customer_ID],Customer_Info_Appended[[#This Row],[Customer_ID]])</f>
        <v>18417940</v>
      </c>
      <c r="M652" t="str">
        <f>VLOOKUP(Customer_Info_Appended[[#This Row],[Balance Total]],balance_t[],3,1)</f>
        <v>High</v>
      </c>
      <c r="N652" t="str">
        <f>VLOOKUP(Customer_Info_Appended[[#This Row],[Age]],age_t[],3,1)</f>
        <v>Middle</v>
      </c>
      <c r="O652" t="str">
        <f>Customer_Info_Appended[[#This Row],[Age Group]]&amp;"-"&amp;Customer_Info_Appended[[#This Row],[Balace Group]]</f>
        <v>Middle-High</v>
      </c>
    </row>
    <row r="653" spans="2:15" x14ac:dyDescent="0.25">
      <c r="B653" t="s">
        <v>3358</v>
      </c>
      <c r="C653" t="s">
        <v>3359</v>
      </c>
      <c r="D653">
        <v>33</v>
      </c>
      <c r="E653" t="s">
        <v>110</v>
      </c>
      <c r="F653" t="s">
        <v>3360</v>
      </c>
      <c r="G653" t="s">
        <v>124</v>
      </c>
      <c r="H653" t="s">
        <v>3361</v>
      </c>
      <c r="I653" t="s">
        <v>3362</v>
      </c>
      <c r="J653" s="20">
        <v>42653</v>
      </c>
      <c r="K653" t="s">
        <v>3117</v>
      </c>
      <c r="L653" s="22">
        <f>SUMIFS(Account_Appended[Balance],Account_Appended[Customer_ID],Customer_Info_Appended[[#This Row],[Customer_ID]])</f>
        <v>52580863</v>
      </c>
      <c r="M653" t="str">
        <f>VLOOKUP(Customer_Info_Appended[[#This Row],[Balance Total]],balance_t[],3,1)</f>
        <v>High</v>
      </c>
      <c r="N653" t="str">
        <f>VLOOKUP(Customer_Info_Appended[[#This Row],[Age]],age_t[],3,1)</f>
        <v>Middle</v>
      </c>
      <c r="O653" t="str">
        <f>Customer_Info_Appended[[#This Row],[Age Group]]&amp;"-"&amp;Customer_Info_Appended[[#This Row],[Balace Group]]</f>
        <v>Middle-High</v>
      </c>
    </row>
    <row r="654" spans="2:15" x14ac:dyDescent="0.25">
      <c r="B654" t="s">
        <v>3363</v>
      </c>
      <c r="C654" t="s">
        <v>3364</v>
      </c>
      <c r="D654">
        <v>67</v>
      </c>
      <c r="E654" t="s">
        <v>134</v>
      </c>
      <c r="F654" t="s">
        <v>3365</v>
      </c>
      <c r="G654" t="s">
        <v>207</v>
      </c>
      <c r="H654" t="s">
        <v>3366</v>
      </c>
      <c r="I654" t="s">
        <v>3367</v>
      </c>
      <c r="J654" s="20">
        <v>42654</v>
      </c>
      <c r="K654" t="s">
        <v>3117</v>
      </c>
      <c r="L654" s="22">
        <f>SUMIFS(Account_Appended[Balance],Account_Appended[Customer_ID],Customer_Info_Appended[[#This Row],[Customer_ID]])</f>
        <v>99459504</v>
      </c>
      <c r="M654" t="str">
        <f>VLOOKUP(Customer_Info_Appended[[#This Row],[Balance Total]],balance_t[],3,1)</f>
        <v>High</v>
      </c>
      <c r="N654" t="str">
        <f>VLOOKUP(Customer_Info_Appended[[#This Row],[Age]],age_t[],3,1)</f>
        <v>Senior</v>
      </c>
      <c r="O654" t="str">
        <f>Customer_Info_Appended[[#This Row],[Age Group]]&amp;"-"&amp;Customer_Info_Appended[[#This Row],[Balace Group]]</f>
        <v>Senior-High</v>
      </c>
    </row>
    <row r="655" spans="2:15" x14ac:dyDescent="0.25">
      <c r="B655" t="s">
        <v>3368</v>
      </c>
      <c r="C655" t="s">
        <v>3369</v>
      </c>
      <c r="D655">
        <v>21</v>
      </c>
      <c r="E655" t="s">
        <v>134</v>
      </c>
      <c r="F655" t="s">
        <v>3370</v>
      </c>
      <c r="G655" t="s">
        <v>141</v>
      </c>
      <c r="H655" t="s">
        <v>3371</v>
      </c>
      <c r="I655" t="s">
        <v>3372</v>
      </c>
      <c r="J655" s="20">
        <v>42655</v>
      </c>
      <c r="K655" t="s">
        <v>3117</v>
      </c>
      <c r="L655" s="22">
        <f>SUMIFS(Account_Appended[Balance],Account_Appended[Customer_ID],Customer_Info_Appended[[#This Row],[Customer_ID]])</f>
        <v>87882331</v>
      </c>
      <c r="M655" t="str">
        <f>VLOOKUP(Customer_Info_Appended[[#This Row],[Balance Total]],balance_t[],3,1)</f>
        <v>High</v>
      </c>
      <c r="N655" t="str">
        <f>VLOOKUP(Customer_Info_Appended[[#This Row],[Age]],age_t[],3,1)</f>
        <v>Young</v>
      </c>
      <c r="O655" t="str">
        <f>Customer_Info_Appended[[#This Row],[Age Group]]&amp;"-"&amp;Customer_Info_Appended[[#This Row],[Balace Group]]</f>
        <v>Young-High</v>
      </c>
    </row>
    <row r="656" spans="2:15" x14ac:dyDescent="0.25">
      <c r="B656" t="s">
        <v>3373</v>
      </c>
      <c r="C656" t="s">
        <v>3374</v>
      </c>
      <c r="D656">
        <v>55</v>
      </c>
      <c r="E656" t="s">
        <v>110</v>
      </c>
      <c r="F656" t="s">
        <v>3375</v>
      </c>
      <c r="G656" t="s">
        <v>112</v>
      </c>
      <c r="H656" t="s">
        <v>3376</v>
      </c>
      <c r="I656" t="s">
        <v>3377</v>
      </c>
      <c r="J656" s="20">
        <v>42656</v>
      </c>
      <c r="K656" t="s">
        <v>3117</v>
      </c>
      <c r="L656" s="22">
        <f>SUMIFS(Account_Appended[Balance],Account_Appended[Customer_ID],Customer_Info_Appended[[#This Row],[Customer_ID]])</f>
        <v>6860403</v>
      </c>
      <c r="M656" t="str">
        <f>VLOOKUP(Customer_Info_Appended[[#This Row],[Balance Total]],balance_t[],3,1)</f>
        <v>Medium</v>
      </c>
      <c r="N656" t="str">
        <f>VLOOKUP(Customer_Info_Appended[[#This Row],[Age]],age_t[],3,1)</f>
        <v>Senior</v>
      </c>
      <c r="O656" t="str">
        <f>Customer_Info_Appended[[#This Row],[Age Group]]&amp;"-"&amp;Customer_Info_Appended[[#This Row],[Balace Group]]</f>
        <v>Senior-Medium</v>
      </c>
    </row>
    <row r="657" spans="2:15" x14ac:dyDescent="0.25">
      <c r="B657" t="s">
        <v>3378</v>
      </c>
      <c r="C657" t="s">
        <v>3379</v>
      </c>
      <c r="D657">
        <v>61</v>
      </c>
      <c r="E657" t="s">
        <v>110</v>
      </c>
      <c r="F657" t="s">
        <v>3380</v>
      </c>
      <c r="G657" t="s">
        <v>118</v>
      </c>
      <c r="H657" t="s">
        <v>3381</v>
      </c>
      <c r="I657" t="s">
        <v>3382</v>
      </c>
      <c r="J657" s="20">
        <v>42657</v>
      </c>
      <c r="K657" t="s">
        <v>3117</v>
      </c>
      <c r="L657" s="22">
        <f>SUMIFS(Account_Appended[Balance],Account_Appended[Customer_ID],Customer_Info_Appended[[#This Row],[Customer_ID]])</f>
        <v>89084997</v>
      </c>
      <c r="M657" t="str">
        <f>VLOOKUP(Customer_Info_Appended[[#This Row],[Balance Total]],balance_t[],3,1)</f>
        <v>High</v>
      </c>
      <c r="N657" t="str">
        <f>VLOOKUP(Customer_Info_Appended[[#This Row],[Age]],age_t[],3,1)</f>
        <v>Senior</v>
      </c>
      <c r="O657" t="str">
        <f>Customer_Info_Appended[[#This Row],[Age Group]]&amp;"-"&amp;Customer_Info_Appended[[#This Row],[Balace Group]]</f>
        <v>Senior-High</v>
      </c>
    </row>
    <row r="658" spans="2:15" x14ac:dyDescent="0.25">
      <c r="B658" t="s">
        <v>3383</v>
      </c>
      <c r="C658" t="s">
        <v>3384</v>
      </c>
      <c r="D658">
        <v>44</v>
      </c>
      <c r="E658" t="s">
        <v>134</v>
      </c>
      <c r="F658" t="s">
        <v>3385</v>
      </c>
      <c r="G658" t="s">
        <v>118</v>
      </c>
      <c r="H658" t="s">
        <v>3386</v>
      </c>
      <c r="I658" t="s">
        <v>3387</v>
      </c>
      <c r="J658" s="20">
        <v>42658</v>
      </c>
      <c r="K658" t="s">
        <v>3117</v>
      </c>
      <c r="L658" s="22">
        <f>SUMIFS(Account_Appended[Balance],Account_Appended[Customer_ID],Customer_Info_Appended[[#This Row],[Customer_ID]])</f>
        <v>42934612</v>
      </c>
      <c r="M658" t="str">
        <f>VLOOKUP(Customer_Info_Appended[[#This Row],[Balance Total]],balance_t[],3,1)</f>
        <v>High</v>
      </c>
      <c r="N658" t="str">
        <f>VLOOKUP(Customer_Info_Appended[[#This Row],[Age]],age_t[],3,1)</f>
        <v>Middle</v>
      </c>
      <c r="O658" t="str">
        <f>Customer_Info_Appended[[#This Row],[Age Group]]&amp;"-"&amp;Customer_Info_Appended[[#This Row],[Balace Group]]</f>
        <v>Middle-High</v>
      </c>
    </row>
    <row r="659" spans="2:15" x14ac:dyDescent="0.25">
      <c r="B659" t="s">
        <v>3388</v>
      </c>
      <c r="C659" t="s">
        <v>3389</v>
      </c>
      <c r="D659">
        <v>26</v>
      </c>
      <c r="E659" t="s">
        <v>134</v>
      </c>
      <c r="F659" t="s">
        <v>3390</v>
      </c>
      <c r="G659" t="s">
        <v>118</v>
      </c>
      <c r="H659" t="s">
        <v>3391</v>
      </c>
      <c r="I659" t="s">
        <v>3392</v>
      </c>
      <c r="J659" s="20">
        <v>42659</v>
      </c>
      <c r="K659" t="s">
        <v>3117</v>
      </c>
      <c r="L659" s="22">
        <f>SUMIFS(Account_Appended[Balance],Account_Appended[Customer_ID],Customer_Info_Appended[[#This Row],[Customer_ID]])</f>
        <v>77866930</v>
      </c>
      <c r="M659" t="str">
        <f>VLOOKUP(Customer_Info_Appended[[#This Row],[Balance Total]],balance_t[],3,1)</f>
        <v>High</v>
      </c>
      <c r="N659" t="str">
        <f>VLOOKUP(Customer_Info_Appended[[#This Row],[Age]],age_t[],3,1)</f>
        <v>Young</v>
      </c>
      <c r="O659" t="str">
        <f>Customer_Info_Appended[[#This Row],[Age Group]]&amp;"-"&amp;Customer_Info_Appended[[#This Row],[Balace Group]]</f>
        <v>Young-High</v>
      </c>
    </row>
    <row r="660" spans="2:15" x14ac:dyDescent="0.25">
      <c r="B660" t="s">
        <v>3393</v>
      </c>
      <c r="C660" t="s">
        <v>3394</v>
      </c>
      <c r="D660">
        <v>64</v>
      </c>
      <c r="E660" t="s">
        <v>110</v>
      </c>
      <c r="F660" t="s">
        <v>3395</v>
      </c>
      <c r="G660" t="s">
        <v>207</v>
      </c>
      <c r="H660" t="s">
        <v>3396</v>
      </c>
      <c r="I660" t="s">
        <v>3397</v>
      </c>
      <c r="J660" s="20">
        <v>42660</v>
      </c>
      <c r="K660" t="s">
        <v>3117</v>
      </c>
      <c r="L660" s="22">
        <f>SUMIFS(Account_Appended[Balance],Account_Appended[Customer_ID],Customer_Info_Appended[[#This Row],[Customer_ID]])</f>
        <v>58937670</v>
      </c>
      <c r="M660" t="str">
        <f>VLOOKUP(Customer_Info_Appended[[#This Row],[Balance Total]],balance_t[],3,1)</f>
        <v>High</v>
      </c>
      <c r="N660" t="str">
        <f>VLOOKUP(Customer_Info_Appended[[#This Row],[Age]],age_t[],3,1)</f>
        <v>Senior</v>
      </c>
      <c r="O660" t="str">
        <f>Customer_Info_Appended[[#This Row],[Age Group]]&amp;"-"&amp;Customer_Info_Appended[[#This Row],[Balace Group]]</f>
        <v>Senior-High</v>
      </c>
    </row>
    <row r="661" spans="2:15" x14ac:dyDescent="0.25">
      <c r="B661" t="s">
        <v>3398</v>
      </c>
      <c r="C661" t="s">
        <v>3399</v>
      </c>
      <c r="D661">
        <v>33</v>
      </c>
      <c r="E661" t="s">
        <v>134</v>
      </c>
      <c r="F661" t="s">
        <v>3400</v>
      </c>
      <c r="G661" t="s">
        <v>112</v>
      </c>
      <c r="H661" t="s">
        <v>3401</v>
      </c>
      <c r="I661" t="s">
        <v>3402</v>
      </c>
      <c r="J661" s="20">
        <v>42661</v>
      </c>
      <c r="K661" t="s">
        <v>3117</v>
      </c>
      <c r="L661" s="22">
        <f>SUMIFS(Account_Appended[Balance],Account_Appended[Customer_ID],Customer_Info_Appended[[#This Row],[Customer_ID]])</f>
        <v>34820371</v>
      </c>
      <c r="M661" t="str">
        <f>VLOOKUP(Customer_Info_Appended[[#This Row],[Balance Total]],balance_t[],3,1)</f>
        <v>High</v>
      </c>
      <c r="N661" t="str">
        <f>VLOOKUP(Customer_Info_Appended[[#This Row],[Age]],age_t[],3,1)</f>
        <v>Middle</v>
      </c>
      <c r="O661" t="str">
        <f>Customer_Info_Appended[[#This Row],[Age Group]]&amp;"-"&amp;Customer_Info_Appended[[#This Row],[Balace Group]]</f>
        <v>Middle-High</v>
      </c>
    </row>
    <row r="662" spans="2:15" x14ac:dyDescent="0.25">
      <c r="B662" t="s">
        <v>3403</v>
      </c>
      <c r="C662" t="s">
        <v>3404</v>
      </c>
      <c r="D662">
        <v>29</v>
      </c>
      <c r="E662" t="s">
        <v>110</v>
      </c>
      <c r="F662" t="s">
        <v>3405</v>
      </c>
      <c r="G662" t="s">
        <v>141</v>
      </c>
      <c r="H662" t="s">
        <v>3406</v>
      </c>
      <c r="I662" t="s">
        <v>3407</v>
      </c>
      <c r="J662" s="20">
        <v>42662</v>
      </c>
      <c r="K662" t="s">
        <v>3117</v>
      </c>
      <c r="L662" s="22">
        <f>SUMIFS(Account_Appended[Balance],Account_Appended[Customer_ID],Customer_Info_Appended[[#This Row],[Customer_ID]])</f>
        <v>83607540</v>
      </c>
      <c r="M662" t="str">
        <f>VLOOKUP(Customer_Info_Appended[[#This Row],[Balance Total]],balance_t[],3,1)</f>
        <v>High</v>
      </c>
      <c r="N662" t="str">
        <f>VLOOKUP(Customer_Info_Appended[[#This Row],[Age]],age_t[],3,1)</f>
        <v>Young</v>
      </c>
      <c r="O662" t="str">
        <f>Customer_Info_Appended[[#This Row],[Age Group]]&amp;"-"&amp;Customer_Info_Appended[[#This Row],[Balace Group]]</f>
        <v>Young-High</v>
      </c>
    </row>
    <row r="663" spans="2:15" x14ac:dyDescent="0.25">
      <c r="B663" t="s">
        <v>3408</v>
      </c>
      <c r="C663" t="s">
        <v>3409</v>
      </c>
      <c r="D663">
        <v>48</v>
      </c>
      <c r="E663" t="s">
        <v>110</v>
      </c>
      <c r="F663" t="s">
        <v>3410</v>
      </c>
      <c r="G663" t="s">
        <v>141</v>
      </c>
      <c r="H663" t="s">
        <v>3411</v>
      </c>
      <c r="I663" t="s">
        <v>3412</v>
      </c>
      <c r="J663" s="20">
        <v>42663</v>
      </c>
      <c r="K663" t="s">
        <v>3117</v>
      </c>
      <c r="L663" s="22">
        <f>SUMIFS(Account_Appended[Balance],Account_Appended[Customer_ID],Customer_Info_Appended[[#This Row],[Customer_ID]])</f>
        <v>48879017</v>
      </c>
      <c r="M663" t="str">
        <f>VLOOKUP(Customer_Info_Appended[[#This Row],[Balance Total]],balance_t[],3,1)</f>
        <v>High</v>
      </c>
      <c r="N663" t="str">
        <f>VLOOKUP(Customer_Info_Appended[[#This Row],[Age]],age_t[],3,1)</f>
        <v>Middle</v>
      </c>
      <c r="O663" t="str">
        <f>Customer_Info_Appended[[#This Row],[Age Group]]&amp;"-"&amp;Customer_Info_Appended[[#This Row],[Balace Group]]</f>
        <v>Middle-High</v>
      </c>
    </row>
    <row r="664" spans="2:15" x14ac:dyDescent="0.25">
      <c r="B664" t="s">
        <v>3413</v>
      </c>
      <c r="C664" t="s">
        <v>3414</v>
      </c>
      <c r="D664">
        <v>41</v>
      </c>
      <c r="E664" t="s">
        <v>134</v>
      </c>
      <c r="F664" t="s">
        <v>3415</v>
      </c>
      <c r="G664" t="s">
        <v>118</v>
      </c>
      <c r="H664" t="s">
        <v>3416</v>
      </c>
      <c r="I664" t="s">
        <v>3417</v>
      </c>
      <c r="J664" s="20">
        <v>42664</v>
      </c>
      <c r="K664" t="s">
        <v>3117</v>
      </c>
      <c r="L664" s="22">
        <f>SUMIFS(Account_Appended[Balance],Account_Appended[Customer_ID],Customer_Info_Appended[[#This Row],[Customer_ID]])</f>
        <v>64402358</v>
      </c>
      <c r="M664" t="str">
        <f>VLOOKUP(Customer_Info_Appended[[#This Row],[Balance Total]],balance_t[],3,1)</f>
        <v>High</v>
      </c>
      <c r="N664" t="str">
        <f>VLOOKUP(Customer_Info_Appended[[#This Row],[Age]],age_t[],3,1)</f>
        <v>Middle</v>
      </c>
      <c r="O664" t="str">
        <f>Customer_Info_Appended[[#This Row],[Age Group]]&amp;"-"&amp;Customer_Info_Appended[[#This Row],[Balace Group]]</f>
        <v>Middle-High</v>
      </c>
    </row>
    <row r="665" spans="2:15" x14ac:dyDescent="0.25">
      <c r="B665" t="s">
        <v>3418</v>
      </c>
      <c r="C665" t="s">
        <v>3419</v>
      </c>
      <c r="D665">
        <v>31</v>
      </c>
      <c r="E665" t="s">
        <v>110</v>
      </c>
      <c r="F665" t="s">
        <v>3420</v>
      </c>
      <c r="G665" t="s">
        <v>112</v>
      </c>
      <c r="H665" t="s">
        <v>3421</v>
      </c>
      <c r="I665" t="s">
        <v>3422</v>
      </c>
      <c r="J665" s="20">
        <v>42665</v>
      </c>
      <c r="K665" t="s">
        <v>3117</v>
      </c>
      <c r="L665" s="22">
        <f>SUMIFS(Account_Appended[Balance],Account_Appended[Customer_ID],Customer_Info_Appended[[#This Row],[Customer_ID]])</f>
        <v>64913003</v>
      </c>
      <c r="M665" t="str">
        <f>VLOOKUP(Customer_Info_Appended[[#This Row],[Balance Total]],balance_t[],3,1)</f>
        <v>High</v>
      </c>
      <c r="N665" t="str">
        <f>VLOOKUP(Customer_Info_Appended[[#This Row],[Age]],age_t[],3,1)</f>
        <v>Middle</v>
      </c>
      <c r="O665" t="str">
        <f>Customer_Info_Appended[[#This Row],[Age Group]]&amp;"-"&amp;Customer_Info_Appended[[#This Row],[Balace Group]]</f>
        <v>Middle-High</v>
      </c>
    </row>
    <row r="666" spans="2:15" x14ac:dyDescent="0.25">
      <c r="B666" t="s">
        <v>3423</v>
      </c>
      <c r="C666" t="s">
        <v>3424</v>
      </c>
      <c r="D666">
        <v>62</v>
      </c>
      <c r="E666" t="s">
        <v>134</v>
      </c>
      <c r="F666" t="s">
        <v>3425</v>
      </c>
      <c r="G666" t="s">
        <v>112</v>
      </c>
      <c r="H666" t="s">
        <v>3426</v>
      </c>
      <c r="I666" t="s">
        <v>3427</v>
      </c>
      <c r="J666" s="20">
        <v>42666</v>
      </c>
      <c r="K666" t="s">
        <v>3117</v>
      </c>
      <c r="L666" s="22">
        <f>SUMIFS(Account_Appended[Balance],Account_Appended[Customer_ID],Customer_Info_Appended[[#This Row],[Customer_ID]])</f>
        <v>40926435</v>
      </c>
      <c r="M666" t="str">
        <f>VLOOKUP(Customer_Info_Appended[[#This Row],[Balance Total]],balance_t[],3,1)</f>
        <v>High</v>
      </c>
      <c r="N666" t="str">
        <f>VLOOKUP(Customer_Info_Appended[[#This Row],[Age]],age_t[],3,1)</f>
        <v>Senior</v>
      </c>
      <c r="O666" t="str">
        <f>Customer_Info_Appended[[#This Row],[Age Group]]&amp;"-"&amp;Customer_Info_Appended[[#This Row],[Balace Group]]</f>
        <v>Senior-High</v>
      </c>
    </row>
    <row r="667" spans="2:15" x14ac:dyDescent="0.25">
      <c r="B667" t="s">
        <v>3428</v>
      </c>
      <c r="C667" t="s">
        <v>3429</v>
      </c>
      <c r="D667">
        <v>42</v>
      </c>
      <c r="E667" t="s">
        <v>134</v>
      </c>
      <c r="F667" t="s">
        <v>3430</v>
      </c>
      <c r="G667" t="s">
        <v>112</v>
      </c>
      <c r="H667" t="s">
        <v>3431</v>
      </c>
      <c r="I667" t="s">
        <v>3432</v>
      </c>
      <c r="J667" s="20">
        <v>42667</v>
      </c>
      <c r="K667" t="s">
        <v>3117</v>
      </c>
      <c r="L667" s="22">
        <f>SUMIFS(Account_Appended[Balance],Account_Appended[Customer_ID],Customer_Info_Appended[[#This Row],[Customer_ID]])</f>
        <v>15120740</v>
      </c>
      <c r="M667" t="str">
        <f>VLOOKUP(Customer_Info_Appended[[#This Row],[Balance Total]],balance_t[],3,1)</f>
        <v>High</v>
      </c>
      <c r="N667" t="str">
        <f>VLOOKUP(Customer_Info_Appended[[#This Row],[Age]],age_t[],3,1)</f>
        <v>Middle</v>
      </c>
      <c r="O667" t="str">
        <f>Customer_Info_Appended[[#This Row],[Age Group]]&amp;"-"&amp;Customer_Info_Appended[[#This Row],[Balace Group]]</f>
        <v>Middle-High</v>
      </c>
    </row>
    <row r="668" spans="2:15" x14ac:dyDescent="0.25">
      <c r="B668" t="s">
        <v>3433</v>
      </c>
      <c r="C668" t="s">
        <v>3434</v>
      </c>
      <c r="D668">
        <v>51</v>
      </c>
      <c r="E668" t="s">
        <v>110</v>
      </c>
      <c r="F668" t="s">
        <v>3435</v>
      </c>
      <c r="G668" t="s">
        <v>124</v>
      </c>
      <c r="H668" t="s">
        <v>3436</v>
      </c>
      <c r="I668" t="s">
        <v>3437</v>
      </c>
      <c r="J668" s="20">
        <v>42668</v>
      </c>
      <c r="K668" t="s">
        <v>3117</v>
      </c>
      <c r="L668" s="22">
        <f>SUMIFS(Account_Appended[Balance],Account_Appended[Customer_ID],Customer_Info_Appended[[#This Row],[Customer_ID]])</f>
        <v>5502326</v>
      </c>
      <c r="M668" t="str">
        <f>VLOOKUP(Customer_Info_Appended[[#This Row],[Balance Total]],balance_t[],3,1)</f>
        <v>Medium</v>
      </c>
      <c r="N668" t="str">
        <f>VLOOKUP(Customer_Info_Appended[[#This Row],[Age]],age_t[],3,1)</f>
        <v>Senior</v>
      </c>
      <c r="O668" t="str">
        <f>Customer_Info_Appended[[#This Row],[Age Group]]&amp;"-"&amp;Customer_Info_Appended[[#This Row],[Balace Group]]</f>
        <v>Senior-Medium</v>
      </c>
    </row>
    <row r="669" spans="2:15" x14ac:dyDescent="0.25">
      <c r="B669" t="s">
        <v>3438</v>
      </c>
      <c r="C669" t="s">
        <v>3439</v>
      </c>
      <c r="D669">
        <v>20</v>
      </c>
      <c r="E669" t="s">
        <v>134</v>
      </c>
      <c r="F669" t="s">
        <v>3440</v>
      </c>
      <c r="G669" t="s">
        <v>124</v>
      </c>
      <c r="H669" t="s">
        <v>3441</v>
      </c>
      <c r="I669" t="s">
        <v>3442</v>
      </c>
      <c r="J669" s="20">
        <v>42669</v>
      </c>
      <c r="K669" t="s">
        <v>3117</v>
      </c>
      <c r="L669" s="22">
        <f>SUMIFS(Account_Appended[Balance],Account_Appended[Customer_ID],Customer_Info_Appended[[#This Row],[Customer_ID]])</f>
        <v>32801670</v>
      </c>
      <c r="M669" t="str">
        <f>VLOOKUP(Customer_Info_Appended[[#This Row],[Balance Total]],balance_t[],3,1)</f>
        <v>High</v>
      </c>
      <c r="N669" t="str">
        <f>VLOOKUP(Customer_Info_Appended[[#This Row],[Age]],age_t[],3,1)</f>
        <v>Young</v>
      </c>
      <c r="O669" t="str">
        <f>Customer_Info_Appended[[#This Row],[Age Group]]&amp;"-"&amp;Customer_Info_Appended[[#This Row],[Balace Group]]</f>
        <v>Young-High</v>
      </c>
    </row>
    <row r="670" spans="2:15" x14ac:dyDescent="0.25">
      <c r="B670" t="s">
        <v>3443</v>
      </c>
      <c r="C670" t="s">
        <v>3444</v>
      </c>
      <c r="D670">
        <v>41</v>
      </c>
      <c r="E670" t="s">
        <v>110</v>
      </c>
      <c r="F670" t="s">
        <v>3445</v>
      </c>
      <c r="G670" t="s">
        <v>118</v>
      </c>
      <c r="H670" t="s">
        <v>3446</v>
      </c>
      <c r="I670" t="s">
        <v>3447</v>
      </c>
      <c r="J670" s="20">
        <v>42670</v>
      </c>
      <c r="K670" t="s">
        <v>3117</v>
      </c>
      <c r="L670" s="22">
        <f>SUMIFS(Account_Appended[Balance],Account_Appended[Customer_ID],Customer_Info_Appended[[#This Row],[Customer_ID]])</f>
        <v>42503867</v>
      </c>
      <c r="M670" t="str">
        <f>VLOOKUP(Customer_Info_Appended[[#This Row],[Balance Total]],balance_t[],3,1)</f>
        <v>High</v>
      </c>
      <c r="N670" t="str">
        <f>VLOOKUP(Customer_Info_Appended[[#This Row],[Age]],age_t[],3,1)</f>
        <v>Middle</v>
      </c>
      <c r="O670" t="str">
        <f>Customer_Info_Appended[[#This Row],[Age Group]]&amp;"-"&amp;Customer_Info_Appended[[#This Row],[Balace Group]]</f>
        <v>Middle-High</v>
      </c>
    </row>
    <row r="671" spans="2:15" x14ac:dyDescent="0.25">
      <c r="B671" t="s">
        <v>3448</v>
      </c>
      <c r="C671" t="s">
        <v>3449</v>
      </c>
      <c r="D671">
        <v>59</v>
      </c>
      <c r="E671" t="s">
        <v>110</v>
      </c>
      <c r="F671" t="s">
        <v>3450</v>
      </c>
      <c r="G671" t="s">
        <v>112</v>
      </c>
      <c r="H671" t="s">
        <v>3451</v>
      </c>
      <c r="I671" t="s">
        <v>3452</v>
      </c>
      <c r="J671" s="20">
        <v>42671</v>
      </c>
      <c r="K671" t="s">
        <v>3117</v>
      </c>
      <c r="L671" s="22">
        <f>SUMIFS(Account_Appended[Balance],Account_Appended[Customer_ID],Customer_Info_Appended[[#This Row],[Customer_ID]])</f>
        <v>49640978</v>
      </c>
      <c r="M671" t="str">
        <f>VLOOKUP(Customer_Info_Appended[[#This Row],[Balance Total]],balance_t[],3,1)</f>
        <v>High</v>
      </c>
      <c r="N671" t="str">
        <f>VLOOKUP(Customer_Info_Appended[[#This Row],[Age]],age_t[],3,1)</f>
        <v>Senior</v>
      </c>
      <c r="O671" t="str">
        <f>Customer_Info_Appended[[#This Row],[Age Group]]&amp;"-"&amp;Customer_Info_Appended[[#This Row],[Balace Group]]</f>
        <v>Senior-High</v>
      </c>
    </row>
    <row r="672" spans="2:15" x14ac:dyDescent="0.25">
      <c r="B672" t="s">
        <v>3453</v>
      </c>
      <c r="C672" t="s">
        <v>3454</v>
      </c>
      <c r="D672">
        <v>26</v>
      </c>
      <c r="E672" t="s">
        <v>110</v>
      </c>
      <c r="F672" t="s">
        <v>3455</v>
      </c>
      <c r="G672" t="s">
        <v>112</v>
      </c>
      <c r="H672" t="s">
        <v>3456</v>
      </c>
      <c r="I672" t="s">
        <v>3457</v>
      </c>
      <c r="J672" s="20">
        <v>42672</v>
      </c>
      <c r="K672" t="s">
        <v>3117</v>
      </c>
      <c r="L672" s="22">
        <f>SUMIFS(Account_Appended[Balance],Account_Appended[Customer_ID],Customer_Info_Appended[[#This Row],[Customer_ID]])</f>
        <v>59294873</v>
      </c>
      <c r="M672" t="str">
        <f>VLOOKUP(Customer_Info_Appended[[#This Row],[Balance Total]],balance_t[],3,1)</f>
        <v>High</v>
      </c>
      <c r="N672" t="str">
        <f>VLOOKUP(Customer_Info_Appended[[#This Row],[Age]],age_t[],3,1)</f>
        <v>Young</v>
      </c>
      <c r="O672" t="str">
        <f>Customer_Info_Appended[[#This Row],[Age Group]]&amp;"-"&amp;Customer_Info_Appended[[#This Row],[Balace Group]]</f>
        <v>Young-High</v>
      </c>
    </row>
    <row r="673" spans="2:15" x14ac:dyDescent="0.25">
      <c r="B673" t="s">
        <v>3458</v>
      </c>
      <c r="C673" t="s">
        <v>3459</v>
      </c>
      <c r="D673">
        <v>43</v>
      </c>
      <c r="E673" t="s">
        <v>134</v>
      </c>
      <c r="F673" t="s">
        <v>3460</v>
      </c>
      <c r="G673" t="s">
        <v>141</v>
      </c>
      <c r="H673" t="s">
        <v>3461</v>
      </c>
      <c r="I673" t="s">
        <v>3462</v>
      </c>
      <c r="J673" s="20">
        <v>42673</v>
      </c>
      <c r="K673" t="s">
        <v>3117</v>
      </c>
      <c r="L673" s="22">
        <f>SUMIFS(Account_Appended[Balance],Account_Appended[Customer_ID],Customer_Info_Appended[[#This Row],[Customer_ID]])</f>
        <v>35438438</v>
      </c>
      <c r="M673" t="str">
        <f>VLOOKUP(Customer_Info_Appended[[#This Row],[Balance Total]],balance_t[],3,1)</f>
        <v>High</v>
      </c>
      <c r="N673" t="str">
        <f>VLOOKUP(Customer_Info_Appended[[#This Row],[Age]],age_t[],3,1)</f>
        <v>Middle</v>
      </c>
      <c r="O673" t="str">
        <f>Customer_Info_Appended[[#This Row],[Age Group]]&amp;"-"&amp;Customer_Info_Appended[[#This Row],[Balace Group]]</f>
        <v>Middle-High</v>
      </c>
    </row>
    <row r="674" spans="2:15" x14ac:dyDescent="0.25">
      <c r="B674" t="s">
        <v>3463</v>
      </c>
      <c r="C674" t="s">
        <v>3464</v>
      </c>
      <c r="D674">
        <v>37</v>
      </c>
      <c r="E674" t="s">
        <v>110</v>
      </c>
      <c r="F674" t="s">
        <v>3465</v>
      </c>
      <c r="G674" t="s">
        <v>141</v>
      </c>
      <c r="H674" t="s">
        <v>3466</v>
      </c>
      <c r="I674" t="s">
        <v>3467</v>
      </c>
      <c r="J674" s="20">
        <v>42674</v>
      </c>
      <c r="K674" t="s">
        <v>3117</v>
      </c>
      <c r="L674" s="22">
        <f>SUMIFS(Account_Appended[Balance],Account_Appended[Customer_ID],Customer_Info_Appended[[#This Row],[Customer_ID]])</f>
        <v>62685933</v>
      </c>
      <c r="M674" t="str">
        <f>VLOOKUP(Customer_Info_Appended[[#This Row],[Balance Total]],balance_t[],3,1)</f>
        <v>High</v>
      </c>
      <c r="N674" t="str">
        <f>VLOOKUP(Customer_Info_Appended[[#This Row],[Age]],age_t[],3,1)</f>
        <v>Middle</v>
      </c>
      <c r="O674" t="str">
        <f>Customer_Info_Appended[[#This Row],[Age Group]]&amp;"-"&amp;Customer_Info_Appended[[#This Row],[Balace Group]]</f>
        <v>Middle-High</v>
      </c>
    </row>
    <row r="675" spans="2:15" x14ac:dyDescent="0.25">
      <c r="B675" t="s">
        <v>3468</v>
      </c>
      <c r="C675" t="s">
        <v>3469</v>
      </c>
      <c r="D675">
        <v>57</v>
      </c>
      <c r="E675" t="s">
        <v>134</v>
      </c>
      <c r="F675" t="s">
        <v>3470</v>
      </c>
      <c r="G675" t="s">
        <v>118</v>
      </c>
      <c r="H675" t="s">
        <v>3471</v>
      </c>
      <c r="I675" t="s">
        <v>3472</v>
      </c>
      <c r="J675" s="20">
        <v>42675</v>
      </c>
      <c r="K675" t="s">
        <v>3117</v>
      </c>
      <c r="L675" s="22">
        <f>SUMIFS(Account_Appended[Balance],Account_Appended[Customer_ID],Customer_Info_Appended[[#This Row],[Customer_ID]])</f>
        <v>8403143</v>
      </c>
      <c r="M675" t="str">
        <f>VLOOKUP(Customer_Info_Appended[[#This Row],[Balance Total]],balance_t[],3,1)</f>
        <v>Medium</v>
      </c>
      <c r="N675" t="str">
        <f>VLOOKUP(Customer_Info_Appended[[#This Row],[Age]],age_t[],3,1)</f>
        <v>Senior</v>
      </c>
      <c r="O675" t="str">
        <f>Customer_Info_Appended[[#This Row],[Age Group]]&amp;"-"&amp;Customer_Info_Appended[[#This Row],[Balace Group]]</f>
        <v>Senior-Medium</v>
      </c>
    </row>
    <row r="676" spans="2:15" x14ac:dyDescent="0.25">
      <c r="B676" t="s">
        <v>3473</v>
      </c>
      <c r="C676" t="s">
        <v>3474</v>
      </c>
      <c r="D676">
        <v>27</v>
      </c>
      <c r="E676" t="s">
        <v>110</v>
      </c>
      <c r="F676" t="s">
        <v>3475</v>
      </c>
      <c r="G676" t="s">
        <v>112</v>
      </c>
      <c r="H676" t="s">
        <v>3476</v>
      </c>
      <c r="I676" t="s">
        <v>3477</v>
      </c>
      <c r="J676" s="20">
        <v>42676</v>
      </c>
      <c r="K676" t="s">
        <v>3117</v>
      </c>
      <c r="L676" s="22">
        <f>SUMIFS(Account_Appended[Balance],Account_Appended[Customer_ID],Customer_Info_Appended[[#This Row],[Customer_ID]])</f>
        <v>122978531</v>
      </c>
      <c r="M676" t="str">
        <f>VLOOKUP(Customer_Info_Appended[[#This Row],[Balance Total]],balance_t[],3,1)</f>
        <v>High</v>
      </c>
      <c r="N676" t="str">
        <f>VLOOKUP(Customer_Info_Appended[[#This Row],[Age]],age_t[],3,1)</f>
        <v>Young</v>
      </c>
      <c r="O676" t="str">
        <f>Customer_Info_Appended[[#This Row],[Age Group]]&amp;"-"&amp;Customer_Info_Appended[[#This Row],[Balace Group]]</f>
        <v>Young-High</v>
      </c>
    </row>
    <row r="677" spans="2:15" x14ac:dyDescent="0.25">
      <c r="B677" t="s">
        <v>3478</v>
      </c>
      <c r="C677" t="s">
        <v>3479</v>
      </c>
      <c r="D677">
        <v>36</v>
      </c>
      <c r="E677" t="s">
        <v>110</v>
      </c>
      <c r="F677" t="s">
        <v>3480</v>
      </c>
      <c r="G677" t="s">
        <v>118</v>
      </c>
      <c r="H677" t="s">
        <v>3481</v>
      </c>
      <c r="I677" t="s">
        <v>3482</v>
      </c>
      <c r="J677" s="20">
        <v>42677</v>
      </c>
      <c r="K677" t="s">
        <v>3117</v>
      </c>
      <c r="L677" s="22">
        <f>SUMIFS(Account_Appended[Balance],Account_Appended[Customer_ID],Customer_Info_Appended[[#This Row],[Customer_ID]])</f>
        <v>6779155</v>
      </c>
      <c r="M677" t="str">
        <f>VLOOKUP(Customer_Info_Appended[[#This Row],[Balance Total]],balance_t[],3,1)</f>
        <v>Medium</v>
      </c>
      <c r="N677" t="str">
        <f>VLOOKUP(Customer_Info_Appended[[#This Row],[Age]],age_t[],3,1)</f>
        <v>Middle</v>
      </c>
      <c r="O677" t="str">
        <f>Customer_Info_Appended[[#This Row],[Age Group]]&amp;"-"&amp;Customer_Info_Appended[[#This Row],[Balace Group]]</f>
        <v>Middle-Medium</v>
      </c>
    </row>
    <row r="678" spans="2:15" x14ac:dyDescent="0.25">
      <c r="B678" t="s">
        <v>3483</v>
      </c>
      <c r="C678" t="s">
        <v>3484</v>
      </c>
      <c r="D678">
        <v>20</v>
      </c>
      <c r="E678" t="s">
        <v>110</v>
      </c>
      <c r="F678" t="s">
        <v>3485</v>
      </c>
      <c r="G678" t="s">
        <v>141</v>
      </c>
      <c r="H678" t="s">
        <v>3486</v>
      </c>
      <c r="I678" t="s">
        <v>3487</v>
      </c>
      <c r="J678" s="20">
        <v>42678</v>
      </c>
      <c r="K678" t="s">
        <v>3117</v>
      </c>
      <c r="L678" s="22">
        <f>SUMIFS(Account_Appended[Balance],Account_Appended[Customer_ID],Customer_Info_Appended[[#This Row],[Customer_ID]])</f>
        <v>28739891</v>
      </c>
      <c r="M678" t="str">
        <f>VLOOKUP(Customer_Info_Appended[[#This Row],[Balance Total]],balance_t[],3,1)</f>
        <v>High</v>
      </c>
      <c r="N678" t="str">
        <f>VLOOKUP(Customer_Info_Appended[[#This Row],[Age]],age_t[],3,1)</f>
        <v>Young</v>
      </c>
      <c r="O678" t="str">
        <f>Customer_Info_Appended[[#This Row],[Age Group]]&amp;"-"&amp;Customer_Info_Appended[[#This Row],[Balace Group]]</f>
        <v>Young-High</v>
      </c>
    </row>
    <row r="679" spans="2:15" x14ac:dyDescent="0.25">
      <c r="B679" t="s">
        <v>3488</v>
      </c>
      <c r="C679" t="s">
        <v>3489</v>
      </c>
      <c r="D679">
        <v>41</v>
      </c>
      <c r="E679" t="s">
        <v>134</v>
      </c>
      <c r="F679" t="s">
        <v>3490</v>
      </c>
      <c r="G679" t="s">
        <v>141</v>
      </c>
      <c r="H679" t="s">
        <v>3491</v>
      </c>
      <c r="I679" t="s">
        <v>3492</v>
      </c>
      <c r="J679" s="20">
        <v>42679</v>
      </c>
      <c r="K679" t="s">
        <v>3117</v>
      </c>
      <c r="L679" s="22">
        <f>SUMIFS(Account_Appended[Balance],Account_Appended[Customer_ID],Customer_Info_Appended[[#This Row],[Customer_ID]])</f>
        <v>14873394</v>
      </c>
      <c r="M679" t="str">
        <f>VLOOKUP(Customer_Info_Appended[[#This Row],[Balance Total]],balance_t[],3,1)</f>
        <v>Medium</v>
      </c>
      <c r="N679" t="str">
        <f>VLOOKUP(Customer_Info_Appended[[#This Row],[Age]],age_t[],3,1)</f>
        <v>Middle</v>
      </c>
      <c r="O679" t="str">
        <f>Customer_Info_Appended[[#This Row],[Age Group]]&amp;"-"&amp;Customer_Info_Appended[[#This Row],[Balace Group]]</f>
        <v>Middle-Medium</v>
      </c>
    </row>
    <row r="680" spans="2:15" x14ac:dyDescent="0.25">
      <c r="B680" t="s">
        <v>3493</v>
      </c>
      <c r="C680" t="s">
        <v>3494</v>
      </c>
      <c r="D680">
        <v>22</v>
      </c>
      <c r="E680" t="s">
        <v>134</v>
      </c>
      <c r="F680" t="s">
        <v>3495</v>
      </c>
      <c r="G680" t="s">
        <v>124</v>
      </c>
      <c r="H680" t="s">
        <v>3496</v>
      </c>
      <c r="I680" t="s">
        <v>3497</v>
      </c>
      <c r="J680" s="20">
        <v>42680</v>
      </c>
      <c r="K680" t="s">
        <v>3117</v>
      </c>
      <c r="L680" s="22">
        <f>SUMIFS(Account_Appended[Balance],Account_Appended[Customer_ID],Customer_Info_Appended[[#This Row],[Customer_ID]])</f>
        <v>55672034</v>
      </c>
      <c r="M680" t="str">
        <f>VLOOKUP(Customer_Info_Appended[[#This Row],[Balance Total]],balance_t[],3,1)</f>
        <v>High</v>
      </c>
      <c r="N680" t="str">
        <f>VLOOKUP(Customer_Info_Appended[[#This Row],[Age]],age_t[],3,1)</f>
        <v>Young</v>
      </c>
      <c r="O680" t="str">
        <f>Customer_Info_Appended[[#This Row],[Age Group]]&amp;"-"&amp;Customer_Info_Appended[[#This Row],[Balace Group]]</f>
        <v>Young-High</v>
      </c>
    </row>
    <row r="681" spans="2:15" x14ac:dyDescent="0.25">
      <c r="B681" t="s">
        <v>3498</v>
      </c>
      <c r="C681" t="s">
        <v>3499</v>
      </c>
      <c r="D681">
        <v>20</v>
      </c>
      <c r="E681" t="s">
        <v>110</v>
      </c>
      <c r="F681" t="s">
        <v>3500</v>
      </c>
      <c r="G681" t="s">
        <v>118</v>
      </c>
      <c r="H681" t="s">
        <v>3501</v>
      </c>
      <c r="I681" t="s">
        <v>3502</v>
      </c>
      <c r="J681" s="20">
        <v>42681</v>
      </c>
      <c r="K681" t="s">
        <v>3117</v>
      </c>
      <c r="L681" s="22">
        <f>SUMIFS(Account_Appended[Balance],Account_Appended[Customer_ID],Customer_Info_Appended[[#This Row],[Customer_ID]])</f>
        <v>17068603</v>
      </c>
      <c r="M681" t="str">
        <f>VLOOKUP(Customer_Info_Appended[[#This Row],[Balance Total]],balance_t[],3,1)</f>
        <v>High</v>
      </c>
      <c r="N681" t="str">
        <f>VLOOKUP(Customer_Info_Appended[[#This Row],[Age]],age_t[],3,1)</f>
        <v>Young</v>
      </c>
      <c r="O681" t="str">
        <f>Customer_Info_Appended[[#This Row],[Age Group]]&amp;"-"&amp;Customer_Info_Appended[[#This Row],[Balace Group]]</f>
        <v>Young-High</v>
      </c>
    </row>
    <row r="682" spans="2:15" x14ac:dyDescent="0.25">
      <c r="B682" t="s">
        <v>3503</v>
      </c>
      <c r="C682" t="s">
        <v>3504</v>
      </c>
      <c r="D682">
        <v>44</v>
      </c>
      <c r="E682" t="s">
        <v>110</v>
      </c>
      <c r="F682" t="s">
        <v>3505</v>
      </c>
      <c r="G682" t="s">
        <v>118</v>
      </c>
      <c r="H682" t="s">
        <v>3506</v>
      </c>
      <c r="I682" t="s">
        <v>3507</v>
      </c>
      <c r="J682" s="20">
        <v>42682</v>
      </c>
      <c r="K682" t="s">
        <v>3117</v>
      </c>
      <c r="L682" s="22">
        <f>SUMIFS(Account_Appended[Balance],Account_Appended[Customer_ID],Customer_Info_Appended[[#This Row],[Customer_ID]])</f>
        <v>47527053</v>
      </c>
      <c r="M682" t="str">
        <f>VLOOKUP(Customer_Info_Appended[[#This Row],[Balance Total]],balance_t[],3,1)</f>
        <v>High</v>
      </c>
      <c r="N682" t="str">
        <f>VLOOKUP(Customer_Info_Appended[[#This Row],[Age]],age_t[],3,1)</f>
        <v>Middle</v>
      </c>
      <c r="O682" t="str">
        <f>Customer_Info_Appended[[#This Row],[Age Group]]&amp;"-"&amp;Customer_Info_Appended[[#This Row],[Balace Group]]</f>
        <v>Middle-High</v>
      </c>
    </row>
    <row r="683" spans="2:15" x14ac:dyDescent="0.25">
      <c r="B683" t="s">
        <v>3508</v>
      </c>
      <c r="C683" t="s">
        <v>3509</v>
      </c>
      <c r="D683">
        <v>33</v>
      </c>
      <c r="E683" t="s">
        <v>134</v>
      </c>
      <c r="F683" t="s">
        <v>3510</v>
      </c>
      <c r="G683" t="s">
        <v>112</v>
      </c>
      <c r="H683" t="s">
        <v>3511</v>
      </c>
      <c r="I683" t="s">
        <v>3512</v>
      </c>
      <c r="J683" s="20">
        <v>42683</v>
      </c>
      <c r="K683" t="s">
        <v>3117</v>
      </c>
      <c r="L683" s="22">
        <f>SUMIFS(Account_Appended[Balance],Account_Appended[Customer_ID],Customer_Info_Appended[[#This Row],[Customer_ID]])</f>
        <v>37287064</v>
      </c>
      <c r="M683" t="str">
        <f>VLOOKUP(Customer_Info_Appended[[#This Row],[Balance Total]],balance_t[],3,1)</f>
        <v>High</v>
      </c>
      <c r="N683" t="str">
        <f>VLOOKUP(Customer_Info_Appended[[#This Row],[Age]],age_t[],3,1)</f>
        <v>Middle</v>
      </c>
      <c r="O683" t="str">
        <f>Customer_Info_Appended[[#This Row],[Age Group]]&amp;"-"&amp;Customer_Info_Appended[[#This Row],[Balace Group]]</f>
        <v>Middle-High</v>
      </c>
    </row>
    <row r="684" spans="2:15" x14ac:dyDescent="0.25">
      <c r="B684" t="s">
        <v>3513</v>
      </c>
      <c r="C684" t="s">
        <v>3514</v>
      </c>
      <c r="D684">
        <v>66</v>
      </c>
      <c r="E684" t="s">
        <v>134</v>
      </c>
      <c r="F684" t="s">
        <v>3515</v>
      </c>
      <c r="G684" t="s">
        <v>112</v>
      </c>
      <c r="H684" t="s">
        <v>3516</v>
      </c>
      <c r="I684" t="s">
        <v>3517</v>
      </c>
      <c r="J684" s="20">
        <v>42684</v>
      </c>
      <c r="K684" t="s">
        <v>3117</v>
      </c>
      <c r="L684" s="22">
        <f>SUMIFS(Account_Appended[Balance],Account_Appended[Customer_ID],Customer_Info_Appended[[#This Row],[Customer_ID]])</f>
        <v>49535581</v>
      </c>
      <c r="M684" t="str">
        <f>VLOOKUP(Customer_Info_Appended[[#This Row],[Balance Total]],balance_t[],3,1)</f>
        <v>High</v>
      </c>
      <c r="N684" t="str">
        <f>VLOOKUP(Customer_Info_Appended[[#This Row],[Age]],age_t[],3,1)</f>
        <v>Senior</v>
      </c>
      <c r="O684" t="str">
        <f>Customer_Info_Appended[[#This Row],[Age Group]]&amp;"-"&amp;Customer_Info_Appended[[#This Row],[Balace Group]]</f>
        <v>Senior-High</v>
      </c>
    </row>
    <row r="685" spans="2:15" x14ac:dyDescent="0.25">
      <c r="B685" t="s">
        <v>3518</v>
      </c>
      <c r="C685" t="s">
        <v>3519</v>
      </c>
      <c r="D685">
        <v>32</v>
      </c>
      <c r="E685" t="s">
        <v>134</v>
      </c>
      <c r="F685" t="s">
        <v>3520</v>
      </c>
      <c r="G685" t="s">
        <v>124</v>
      </c>
      <c r="H685" t="s">
        <v>3521</v>
      </c>
      <c r="I685" t="s">
        <v>3522</v>
      </c>
      <c r="J685" s="20">
        <v>42685</v>
      </c>
      <c r="K685" t="s">
        <v>3117</v>
      </c>
      <c r="L685" s="22">
        <f>SUMIFS(Account_Appended[Balance],Account_Appended[Customer_ID],Customer_Info_Appended[[#This Row],[Customer_ID]])</f>
        <v>14206894</v>
      </c>
      <c r="M685" t="str">
        <f>VLOOKUP(Customer_Info_Appended[[#This Row],[Balance Total]],balance_t[],3,1)</f>
        <v>Medium</v>
      </c>
      <c r="N685" t="str">
        <f>VLOOKUP(Customer_Info_Appended[[#This Row],[Age]],age_t[],3,1)</f>
        <v>Middle</v>
      </c>
      <c r="O685" t="str">
        <f>Customer_Info_Appended[[#This Row],[Age Group]]&amp;"-"&amp;Customer_Info_Appended[[#This Row],[Balace Group]]</f>
        <v>Middle-Medium</v>
      </c>
    </row>
    <row r="686" spans="2:15" x14ac:dyDescent="0.25">
      <c r="B686" t="s">
        <v>3523</v>
      </c>
      <c r="C686" t="s">
        <v>3524</v>
      </c>
      <c r="D686">
        <v>52</v>
      </c>
      <c r="E686" t="s">
        <v>110</v>
      </c>
      <c r="F686" t="s">
        <v>3525</v>
      </c>
      <c r="G686" t="s">
        <v>207</v>
      </c>
      <c r="H686" t="s">
        <v>3526</v>
      </c>
      <c r="I686" t="s">
        <v>3527</v>
      </c>
      <c r="J686" s="20">
        <v>42686</v>
      </c>
      <c r="K686" t="s">
        <v>3117</v>
      </c>
      <c r="L686" s="22">
        <f>SUMIFS(Account_Appended[Balance],Account_Appended[Customer_ID],Customer_Info_Appended[[#This Row],[Customer_ID]])</f>
        <v>49235654</v>
      </c>
      <c r="M686" t="str">
        <f>VLOOKUP(Customer_Info_Appended[[#This Row],[Balance Total]],balance_t[],3,1)</f>
        <v>High</v>
      </c>
      <c r="N686" t="str">
        <f>VLOOKUP(Customer_Info_Appended[[#This Row],[Age]],age_t[],3,1)</f>
        <v>Senior</v>
      </c>
      <c r="O686" t="str">
        <f>Customer_Info_Appended[[#This Row],[Age Group]]&amp;"-"&amp;Customer_Info_Appended[[#This Row],[Balace Group]]</f>
        <v>Senior-High</v>
      </c>
    </row>
    <row r="687" spans="2:15" x14ac:dyDescent="0.25">
      <c r="B687" t="s">
        <v>3528</v>
      </c>
      <c r="C687" t="s">
        <v>3529</v>
      </c>
      <c r="D687">
        <v>29</v>
      </c>
      <c r="E687" t="s">
        <v>134</v>
      </c>
      <c r="F687" t="s">
        <v>3530</v>
      </c>
      <c r="G687" t="s">
        <v>207</v>
      </c>
      <c r="H687" t="s">
        <v>3531</v>
      </c>
      <c r="I687" t="s">
        <v>3532</v>
      </c>
      <c r="J687" s="20">
        <v>42687</v>
      </c>
      <c r="K687" t="s">
        <v>3117</v>
      </c>
      <c r="L687" s="22">
        <f>SUMIFS(Account_Appended[Balance],Account_Appended[Customer_ID],Customer_Info_Appended[[#This Row],[Customer_ID]])</f>
        <v>43319170</v>
      </c>
      <c r="M687" t="str">
        <f>VLOOKUP(Customer_Info_Appended[[#This Row],[Balance Total]],balance_t[],3,1)</f>
        <v>High</v>
      </c>
      <c r="N687" t="str">
        <f>VLOOKUP(Customer_Info_Appended[[#This Row],[Age]],age_t[],3,1)</f>
        <v>Young</v>
      </c>
      <c r="O687" t="str">
        <f>Customer_Info_Appended[[#This Row],[Age Group]]&amp;"-"&amp;Customer_Info_Appended[[#This Row],[Balace Group]]</f>
        <v>Young-High</v>
      </c>
    </row>
    <row r="688" spans="2:15" x14ac:dyDescent="0.25">
      <c r="B688" t="s">
        <v>3533</v>
      </c>
      <c r="C688" t="s">
        <v>3534</v>
      </c>
      <c r="D688">
        <v>58</v>
      </c>
      <c r="E688" t="s">
        <v>110</v>
      </c>
      <c r="F688" t="s">
        <v>3535</v>
      </c>
      <c r="G688" t="s">
        <v>207</v>
      </c>
      <c r="H688" t="s">
        <v>3536</v>
      </c>
      <c r="I688" t="s">
        <v>3537</v>
      </c>
      <c r="J688" s="20">
        <v>42688</v>
      </c>
      <c r="K688" t="s">
        <v>3117</v>
      </c>
      <c r="L688" s="22">
        <f>SUMIFS(Account_Appended[Balance],Account_Appended[Customer_ID],Customer_Info_Appended[[#This Row],[Customer_ID]])</f>
        <v>5696526</v>
      </c>
      <c r="M688" t="str">
        <f>VLOOKUP(Customer_Info_Appended[[#This Row],[Balance Total]],balance_t[],3,1)</f>
        <v>Medium</v>
      </c>
      <c r="N688" t="str">
        <f>VLOOKUP(Customer_Info_Appended[[#This Row],[Age]],age_t[],3,1)</f>
        <v>Senior</v>
      </c>
      <c r="O688" t="str">
        <f>Customer_Info_Appended[[#This Row],[Age Group]]&amp;"-"&amp;Customer_Info_Appended[[#This Row],[Balace Group]]</f>
        <v>Senior-Medium</v>
      </c>
    </row>
    <row r="689" spans="2:15" x14ac:dyDescent="0.25">
      <c r="B689" t="s">
        <v>3538</v>
      </c>
      <c r="C689" t="s">
        <v>3539</v>
      </c>
      <c r="D689">
        <v>61</v>
      </c>
      <c r="E689" t="s">
        <v>134</v>
      </c>
      <c r="F689" t="s">
        <v>3540</v>
      </c>
      <c r="G689" t="s">
        <v>118</v>
      </c>
      <c r="H689" t="s">
        <v>3541</v>
      </c>
      <c r="I689" t="s">
        <v>3542</v>
      </c>
      <c r="J689" s="20">
        <v>42689</v>
      </c>
      <c r="K689" t="s">
        <v>3117</v>
      </c>
      <c r="L689" s="22">
        <f>SUMIFS(Account_Appended[Balance],Account_Appended[Customer_ID],Customer_Info_Appended[[#This Row],[Customer_ID]])</f>
        <v>33175239</v>
      </c>
      <c r="M689" t="str">
        <f>VLOOKUP(Customer_Info_Appended[[#This Row],[Balance Total]],balance_t[],3,1)</f>
        <v>High</v>
      </c>
      <c r="N689" t="str">
        <f>VLOOKUP(Customer_Info_Appended[[#This Row],[Age]],age_t[],3,1)</f>
        <v>Senior</v>
      </c>
      <c r="O689" t="str">
        <f>Customer_Info_Appended[[#This Row],[Age Group]]&amp;"-"&amp;Customer_Info_Appended[[#This Row],[Balace Group]]</f>
        <v>Senior-High</v>
      </c>
    </row>
    <row r="690" spans="2:15" x14ac:dyDescent="0.25">
      <c r="B690" t="s">
        <v>3543</v>
      </c>
      <c r="C690" t="s">
        <v>3544</v>
      </c>
      <c r="D690">
        <v>43</v>
      </c>
      <c r="E690" t="s">
        <v>110</v>
      </c>
      <c r="F690" t="s">
        <v>3545</v>
      </c>
      <c r="G690" t="s">
        <v>118</v>
      </c>
      <c r="H690" t="s">
        <v>3546</v>
      </c>
      <c r="I690" t="s">
        <v>3547</v>
      </c>
      <c r="J690" s="20">
        <v>42690</v>
      </c>
      <c r="K690" t="s">
        <v>3117</v>
      </c>
      <c r="L690" s="22">
        <f>SUMIFS(Account_Appended[Balance],Account_Appended[Customer_ID],Customer_Info_Appended[[#This Row],[Customer_ID]])</f>
        <v>3391070</v>
      </c>
      <c r="M690" t="str">
        <f>VLOOKUP(Customer_Info_Appended[[#This Row],[Balance Total]],balance_t[],3,1)</f>
        <v>Low</v>
      </c>
      <c r="N690" t="str">
        <f>VLOOKUP(Customer_Info_Appended[[#This Row],[Age]],age_t[],3,1)</f>
        <v>Middle</v>
      </c>
      <c r="O690" t="str">
        <f>Customer_Info_Appended[[#This Row],[Age Group]]&amp;"-"&amp;Customer_Info_Appended[[#This Row],[Balace Group]]</f>
        <v>Middle-Low</v>
      </c>
    </row>
    <row r="691" spans="2:15" x14ac:dyDescent="0.25">
      <c r="B691" t="s">
        <v>3548</v>
      </c>
      <c r="C691" t="s">
        <v>3549</v>
      </c>
      <c r="D691">
        <v>64</v>
      </c>
      <c r="E691" t="s">
        <v>110</v>
      </c>
      <c r="F691" t="s">
        <v>3550</v>
      </c>
      <c r="G691" t="s">
        <v>141</v>
      </c>
      <c r="H691" t="s">
        <v>3551</v>
      </c>
      <c r="I691" t="s">
        <v>3552</v>
      </c>
      <c r="J691" s="20">
        <v>42691</v>
      </c>
      <c r="K691" t="s">
        <v>3117</v>
      </c>
      <c r="L691" s="22">
        <f>SUMIFS(Account_Appended[Balance],Account_Appended[Customer_ID],Customer_Info_Appended[[#This Row],[Customer_ID]])</f>
        <v>78396704</v>
      </c>
      <c r="M691" t="str">
        <f>VLOOKUP(Customer_Info_Appended[[#This Row],[Balance Total]],balance_t[],3,1)</f>
        <v>High</v>
      </c>
      <c r="N691" t="str">
        <f>VLOOKUP(Customer_Info_Appended[[#This Row],[Age]],age_t[],3,1)</f>
        <v>Senior</v>
      </c>
      <c r="O691" t="str">
        <f>Customer_Info_Appended[[#This Row],[Age Group]]&amp;"-"&amp;Customer_Info_Appended[[#This Row],[Balace Group]]</f>
        <v>Senior-High</v>
      </c>
    </row>
    <row r="692" spans="2:15" x14ac:dyDescent="0.25">
      <c r="B692" t="s">
        <v>3553</v>
      </c>
      <c r="C692" t="s">
        <v>3554</v>
      </c>
      <c r="D692">
        <v>51</v>
      </c>
      <c r="E692" t="s">
        <v>110</v>
      </c>
      <c r="F692" t="s">
        <v>3555</v>
      </c>
      <c r="G692" t="s">
        <v>118</v>
      </c>
      <c r="H692" t="s">
        <v>3556</v>
      </c>
      <c r="I692" t="s">
        <v>3557</v>
      </c>
      <c r="J692" s="20">
        <v>42692</v>
      </c>
      <c r="K692" t="s">
        <v>3117</v>
      </c>
      <c r="L692" s="22">
        <f>SUMIFS(Account_Appended[Balance],Account_Appended[Customer_ID],Customer_Info_Appended[[#This Row],[Customer_ID]])</f>
        <v>35667580</v>
      </c>
      <c r="M692" t="str">
        <f>VLOOKUP(Customer_Info_Appended[[#This Row],[Balance Total]],balance_t[],3,1)</f>
        <v>High</v>
      </c>
      <c r="N692" t="str">
        <f>VLOOKUP(Customer_Info_Appended[[#This Row],[Age]],age_t[],3,1)</f>
        <v>Senior</v>
      </c>
      <c r="O692" t="str">
        <f>Customer_Info_Appended[[#This Row],[Age Group]]&amp;"-"&amp;Customer_Info_Appended[[#This Row],[Balace Group]]</f>
        <v>Senior-High</v>
      </c>
    </row>
    <row r="693" spans="2:15" x14ac:dyDescent="0.25">
      <c r="B693" t="s">
        <v>3558</v>
      </c>
      <c r="C693" t="s">
        <v>3559</v>
      </c>
      <c r="D693">
        <v>40</v>
      </c>
      <c r="E693" t="s">
        <v>134</v>
      </c>
      <c r="F693" t="s">
        <v>3560</v>
      </c>
      <c r="G693" t="s">
        <v>118</v>
      </c>
      <c r="H693" t="s">
        <v>3561</v>
      </c>
      <c r="I693" t="s">
        <v>3562</v>
      </c>
      <c r="J693" s="20">
        <v>42693</v>
      </c>
      <c r="K693" t="s">
        <v>3117</v>
      </c>
      <c r="L693" s="22">
        <f>SUMIFS(Account_Appended[Balance],Account_Appended[Customer_ID],Customer_Info_Appended[[#This Row],[Customer_ID]])</f>
        <v>61834606</v>
      </c>
      <c r="M693" t="str">
        <f>VLOOKUP(Customer_Info_Appended[[#This Row],[Balance Total]],balance_t[],3,1)</f>
        <v>High</v>
      </c>
      <c r="N693" t="str">
        <f>VLOOKUP(Customer_Info_Appended[[#This Row],[Age]],age_t[],3,1)</f>
        <v>Middle</v>
      </c>
      <c r="O693" t="str">
        <f>Customer_Info_Appended[[#This Row],[Age Group]]&amp;"-"&amp;Customer_Info_Appended[[#This Row],[Balace Group]]</f>
        <v>Middle-High</v>
      </c>
    </row>
    <row r="694" spans="2:15" x14ac:dyDescent="0.25">
      <c r="B694" t="s">
        <v>3563</v>
      </c>
      <c r="C694" t="s">
        <v>3564</v>
      </c>
      <c r="D694">
        <v>48</v>
      </c>
      <c r="E694" t="s">
        <v>134</v>
      </c>
      <c r="F694" t="s">
        <v>3565</v>
      </c>
      <c r="G694" t="s">
        <v>118</v>
      </c>
      <c r="H694" t="s">
        <v>3566</v>
      </c>
      <c r="I694" t="s">
        <v>3567</v>
      </c>
      <c r="J694" s="20">
        <v>42694</v>
      </c>
      <c r="K694" t="s">
        <v>3117</v>
      </c>
      <c r="L694" s="22">
        <f>SUMIFS(Account_Appended[Balance],Account_Appended[Customer_ID],Customer_Info_Appended[[#This Row],[Customer_ID]])</f>
        <v>47216098</v>
      </c>
      <c r="M694" t="str">
        <f>VLOOKUP(Customer_Info_Appended[[#This Row],[Balance Total]],balance_t[],3,1)</f>
        <v>High</v>
      </c>
      <c r="N694" t="str">
        <f>VLOOKUP(Customer_Info_Appended[[#This Row],[Age]],age_t[],3,1)</f>
        <v>Middle</v>
      </c>
      <c r="O694" t="str">
        <f>Customer_Info_Appended[[#This Row],[Age Group]]&amp;"-"&amp;Customer_Info_Appended[[#This Row],[Balace Group]]</f>
        <v>Middle-High</v>
      </c>
    </row>
    <row r="695" spans="2:15" x14ac:dyDescent="0.25">
      <c r="B695" t="s">
        <v>3568</v>
      </c>
      <c r="C695" t="s">
        <v>3569</v>
      </c>
      <c r="D695">
        <v>67</v>
      </c>
      <c r="E695" t="s">
        <v>134</v>
      </c>
      <c r="F695" t="s">
        <v>3570</v>
      </c>
      <c r="G695" t="s">
        <v>124</v>
      </c>
      <c r="H695" t="s">
        <v>3571</v>
      </c>
      <c r="I695" t="s">
        <v>3572</v>
      </c>
      <c r="J695" s="20">
        <v>42695</v>
      </c>
      <c r="K695" t="s">
        <v>3117</v>
      </c>
      <c r="L695" s="22">
        <f>SUMIFS(Account_Appended[Balance],Account_Appended[Customer_ID],Customer_Info_Appended[[#This Row],[Customer_ID]])</f>
        <v>47914601</v>
      </c>
      <c r="M695" t="str">
        <f>VLOOKUP(Customer_Info_Appended[[#This Row],[Balance Total]],balance_t[],3,1)</f>
        <v>High</v>
      </c>
      <c r="N695" t="str">
        <f>VLOOKUP(Customer_Info_Appended[[#This Row],[Age]],age_t[],3,1)</f>
        <v>Senior</v>
      </c>
      <c r="O695" t="str">
        <f>Customer_Info_Appended[[#This Row],[Age Group]]&amp;"-"&amp;Customer_Info_Appended[[#This Row],[Balace Group]]</f>
        <v>Senior-High</v>
      </c>
    </row>
    <row r="696" spans="2:15" x14ac:dyDescent="0.25">
      <c r="B696" t="s">
        <v>3573</v>
      </c>
      <c r="C696" t="s">
        <v>3574</v>
      </c>
      <c r="D696">
        <v>37</v>
      </c>
      <c r="E696" t="s">
        <v>110</v>
      </c>
      <c r="F696" t="s">
        <v>3575</v>
      </c>
      <c r="G696" t="s">
        <v>118</v>
      </c>
      <c r="H696" t="s">
        <v>3576</v>
      </c>
      <c r="I696" t="s">
        <v>3577</v>
      </c>
      <c r="J696" s="20">
        <v>42696</v>
      </c>
      <c r="K696" t="s">
        <v>3117</v>
      </c>
      <c r="L696" s="22">
        <f>SUMIFS(Account_Appended[Balance],Account_Appended[Customer_ID],Customer_Info_Appended[[#This Row],[Customer_ID]])</f>
        <v>33792118</v>
      </c>
      <c r="M696" t="str">
        <f>VLOOKUP(Customer_Info_Appended[[#This Row],[Balance Total]],balance_t[],3,1)</f>
        <v>High</v>
      </c>
      <c r="N696" t="str">
        <f>VLOOKUP(Customer_Info_Appended[[#This Row],[Age]],age_t[],3,1)</f>
        <v>Middle</v>
      </c>
      <c r="O696" t="str">
        <f>Customer_Info_Appended[[#This Row],[Age Group]]&amp;"-"&amp;Customer_Info_Appended[[#This Row],[Balace Group]]</f>
        <v>Middle-High</v>
      </c>
    </row>
    <row r="697" spans="2:15" x14ac:dyDescent="0.25">
      <c r="B697" t="s">
        <v>3578</v>
      </c>
      <c r="C697" t="s">
        <v>3579</v>
      </c>
      <c r="D697">
        <v>29</v>
      </c>
      <c r="E697" t="s">
        <v>110</v>
      </c>
      <c r="F697" t="s">
        <v>3580</v>
      </c>
      <c r="G697" t="s">
        <v>112</v>
      </c>
      <c r="H697" t="s">
        <v>3581</v>
      </c>
      <c r="I697" t="s">
        <v>3582</v>
      </c>
      <c r="J697" s="20">
        <v>42697</v>
      </c>
      <c r="K697" t="s">
        <v>3117</v>
      </c>
      <c r="L697" s="22">
        <f>SUMIFS(Account_Appended[Balance],Account_Appended[Customer_ID],Customer_Info_Appended[[#This Row],[Customer_ID]])</f>
        <v>57658464</v>
      </c>
      <c r="M697" t="str">
        <f>VLOOKUP(Customer_Info_Appended[[#This Row],[Balance Total]],balance_t[],3,1)</f>
        <v>High</v>
      </c>
      <c r="N697" t="str">
        <f>VLOOKUP(Customer_Info_Appended[[#This Row],[Age]],age_t[],3,1)</f>
        <v>Young</v>
      </c>
      <c r="O697" t="str">
        <f>Customer_Info_Appended[[#This Row],[Age Group]]&amp;"-"&amp;Customer_Info_Appended[[#This Row],[Balace Group]]</f>
        <v>Young-High</v>
      </c>
    </row>
    <row r="698" spans="2:15" x14ac:dyDescent="0.25">
      <c r="B698" t="s">
        <v>3583</v>
      </c>
      <c r="C698" t="s">
        <v>3584</v>
      </c>
      <c r="D698">
        <v>40</v>
      </c>
      <c r="E698" t="s">
        <v>134</v>
      </c>
      <c r="F698" t="s">
        <v>3585</v>
      </c>
      <c r="G698" t="s">
        <v>112</v>
      </c>
      <c r="H698" t="s">
        <v>3586</v>
      </c>
      <c r="I698" t="s">
        <v>3587</v>
      </c>
      <c r="J698" s="20">
        <v>42698</v>
      </c>
      <c r="K698" t="s">
        <v>3117</v>
      </c>
      <c r="L698" s="22">
        <f>SUMIFS(Account_Appended[Balance],Account_Appended[Customer_ID],Customer_Info_Appended[[#This Row],[Customer_ID]])</f>
        <v>71832814</v>
      </c>
      <c r="M698" t="str">
        <f>VLOOKUP(Customer_Info_Appended[[#This Row],[Balance Total]],balance_t[],3,1)</f>
        <v>High</v>
      </c>
      <c r="N698" t="str">
        <f>VLOOKUP(Customer_Info_Appended[[#This Row],[Age]],age_t[],3,1)</f>
        <v>Middle</v>
      </c>
      <c r="O698" t="str">
        <f>Customer_Info_Appended[[#This Row],[Age Group]]&amp;"-"&amp;Customer_Info_Appended[[#This Row],[Balace Group]]</f>
        <v>Middle-High</v>
      </c>
    </row>
    <row r="699" spans="2:15" x14ac:dyDescent="0.25">
      <c r="B699" t="s">
        <v>3588</v>
      </c>
      <c r="C699" t="s">
        <v>3589</v>
      </c>
      <c r="D699">
        <v>21</v>
      </c>
      <c r="E699" t="s">
        <v>110</v>
      </c>
      <c r="F699" t="s">
        <v>3590</v>
      </c>
      <c r="G699" t="s">
        <v>141</v>
      </c>
      <c r="H699" t="s">
        <v>3591</v>
      </c>
      <c r="I699" t="s">
        <v>3592</v>
      </c>
      <c r="J699" s="20">
        <v>42699</v>
      </c>
      <c r="K699" t="s">
        <v>3117</v>
      </c>
      <c r="L699" s="22">
        <f>SUMIFS(Account_Appended[Balance],Account_Appended[Customer_ID],Customer_Info_Appended[[#This Row],[Customer_ID]])</f>
        <v>12412829</v>
      </c>
      <c r="M699" t="str">
        <f>VLOOKUP(Customer_Info_Appended[[#This Row],[Balance Total]],balance_t[],3,1)</f>
        <v>Medium</v>
      </c>
      <c r="N699" t="str">
        <f>VLOOKUP(Customer_Info_Appended[[#This Row],[Age]],age_t[],3,1)</f>
        <v>Young</v>
      </c>
      <c r="O699" t="str">
        <f>Customer_Info_Appended[[#This Row],[Age Group]]&amp;"-"&amp;Customer_Info_Appended[[#This Row],[Balace Group]]</f>
        <v>Young-Medium</v>
      </c>
    </row>
    <row r="700" spans="2:15" x14ac:dyDescent="0.25">
      <c r="B700" t="s">
        <v>3593</v>
      </c>
      <c r="C700" t="s">
        <v>3594</v>
      </c>
      <c r="D700">
        <v>40</v>
      </c>
      <c r="E700" t="s">
        <v>110</v>
      </c>
      <c r="F700" t="s">
        <v>3595</v>
      </c>
      <c r="G700" t="s">
        <v>124</v>
      </c>
      <c r="H700" t="s">
        <v>3596</v>
      </c>
      <c r="I700" t="s">
        <v>3597</v>
      </c>
      <c r="J700" s="20">
        <v>42700</v>
      </c>
      <c r="K700" t="s">
        <v>3117</v>
      </c>
      <c r="L700" s="22">
        <f>SUMIFS(Account_Appended[Balance],Account_Appended[Customer_ID],Customer_Info_Appended[[#This Row],[Customer_ID]])</f>
        <v>3564320</v>
      </c>
      <c r="M700" t="str">
        <f>VLOOKUP(Customer_Info_Appended[[#This Row],[Balance Total]],balance_t[],3,1)</f>
        <v>Low</v>
      </c>
      <c r="N700" t="str">
        <f>VLOOKUP(Customer_Info_Appended[[#This Row],[Age]],age_t[],3,1)</f>
        <v>Middle</v>
      </c>
      <c r="O700" t="str">
        <f>Customer_Info_Appended[[#This Row],[Age Group]]&amp;"-"&amp;Customer_Info_Appended[[#This Row],[Balace Group]]</f>
        <v>Middle-Low</v>
      </c>
    </row>
    <row r="701" spans="2:15" x14ac:dyDescent="0.25">
      <c r="B701" t="s">
        <v>3598</v>
      </c>
      <c r="C701" t="s">
        <v>3599</v>
      </c>
      <c r="D701">
        <v>65</v>
      </c>
      <c r="E701" t="s">
        <v>110</v>
      </c>
      <c r="F701" t="s">
        <v>3600</v>
      </c>
      <c r="G701" t="s">
        <v>112</v>
      </c>
      <c r="H701" t="s">
        <v>3601</v>
      </c>
      <c r="I701" t="s">
        <v>3602</v>
      </c>
      <c r="J701" s="20">
        <v>42701</v>
      </c>
      <c r="K701" t="s">
        <v>3117</v>
      </c>
      <c r="L701" s="22">
        <f>SUMIFS(Account_Appended[Balance],Account_Appended[Customer_ID],Customer_Info_Appended[[#This Row],[Customer_ID]])</f>
        <v>86209106</v>
      </c>
      <c r="M701" t="str">
        <f>VLOOKUP(Customer_Info_Appended[[#This Row],[Balance Total]],balance_t[],3,1)</f>
        <v>High</v>
      </c>
      <c r="N701" t="str">
        <f>VLOOKUP(Customer_Info_Appended[[#This Row],[Age]],age_t[],3,1)</f>
        <v>Senior</v>
      </c>
      <c r="O701" t="str">
        <f>Customer_Info_Appended[[#This Row],[Age Group]]&amp;"-"&amp;Customer_Info_Appended[[#This Row],[Balace Group]]</f>
        <v>Senior-High</v>
      </c>
    </row>
    <row r="702" spans="2:15" x14ac:dyDescent="0.25">
      <c r="B702" t="s">
        <v>3603</v>
      </c>
      <c r="C702" t="s">
        <v>3604</v>
      </c>
      <c r="D702">
        <v>65</v>
      </c>
      <c r="E702" t="s">
        <v>134</v>
      </c>
      <c r="F702" t="s">
        <v>3605</v>
      </c>
      <c r="G702" t="s">
        <v>124</v>
      </c>
      <c r="H702" t="s">
        <v>3606</v>
      </c>
      <c r="I702" t="s">
        <v>3607</v>
      </c>
      <c r="J702" s="20">
        <v>42702</v>
      </c>
      <c r="K702" t="s">
        <v>3117</v>
      </c>
      <c r="L702" s="22">
        <f>SUMIFS(Account_Appended[Balance],Account_Appended[Customer_ID],Customer_Info_Appended[[#This Row],[Customer_ID]])</f>
        <v>33426436</v>
      </c>
      <c r="M702" t="str">
        <f>VLOOKUP(Customer_Info_Appended[[#This Row],[Balance Total]],balance_t[],3,1)</f>
        <v>High</v>
      </c>
      <c r="N702" t="str">
        <f>VLOOKUP(Customer_Info_Appended[[#This Row],[Age]],age_t[],3,1)</f>
        <v>Senior</v>
      </c>
      <c r="O702" t="str">
        <f>Customer_Info_Appended[[#This Row],[Age Group]]&amp;"-"&amp;Customer_Info_Appended[[#This Row],[Balace Group]]</f>
        <v>Senior-High</v>
      </c>
    </row>
    <row r="703" spans="2:15" x14ac:dyDescent="0.25">
      <c r="B703" t="s">
        <v>3608</v>
      </c>
      <c r="C703" t="s">
        <v>3609</v>
      </c>
      <c r="D703">
        <v>18</v>
      </c>
      <c r="E703" t="s">
        <v>110</v>
      </c>
      <c r="F703" t="s">
        <v>3610</v>
      </c>
      <c r="G703" t="s">
        <v>124</v>
      </c>
      <c r="H703" t="s">
        <v>3611</v>
      </c>
      <c r="I703" t="s">
        <v>3612</v>
      </c>
      <c r="J703" s="20">
        <v>42703</v>
      </c>
      <c r="K703" t="s">
        <v>3117</v>
      </c>
      <c r="L703" s="22">
        <f>SUMIFS(Account_Appended[Balance],Account_Appended[Customer_ID],Customer_Info_Appended[[#This Row],[Customer_ID]])</f>
        <v>18904536</v>
      </c>
      <c r="M703" t="str">
        <f>VLOOKUP(Customer_Info_Appended[[#This Row],[Balance Total]],balance_t[],3,1)</f>
        <v>High</v>
      </c>
      <c r="N703" t="str">
        <f>VLOOKUP(Customer_Info_Appended[[#This Row],[Age]],age_t[],3,1)</f>
        <v>Young</v>
      </c>
      <c r="O703" t="str">
        <f>Customer_Info_Appended[[#This Row],[Age Group]]&amp;"-"&amp;Customer_Info_Appended[[#This Row],[Balace Group]]</f>
        <v>Young-High</v>
      </c>
    </row>
    <row r="704" spans="2:15" x14ac:dyDescent="0.25">
      <c r="B704" t="s">
        <v>3613</v>
      </c>
      <c r="C704" t="s">
        <v>3614</v>
      </c>
      <c r="D704">
        <v>42</v>
      </c>
      <c r="E704" t="s">
        <v>134</v>
      </c>
      <c r="F704" t="s">
        <v>3615</v>
      </c>
      <c r="G704" t="s">
        <v>141</v>
      </c>
      <c r="H704" t="s">
        <v>3616</v>
      </c>
      <c r="I704" t="s">
        <v>3617</v>
      </c>
      <c r="J704" s="20">
        <v>42704</v>
      </c>
      <c r="K704" t="s">
        <v>3117</v>
      </c>
      <c r="L704" s="22">
        <f>SUMIFS(Account_Appended[Balance],Account_Appended[Customer_ID],Customer_Info_Appended[[#This Row],[Customer_ID]])</f>
        <v>50466127</v>
      </c>
      <c r="M704" t="str">
        <f>VLOOKUP(Customer_Info_Appended[[#This Row],[Balance Total]],balance_t[],3,1)</f>
        <v>High</v>
      </c>
      <c r="N704" t="str">
        <f>VLOOKUP(Customer_Info_Appended[[#This Row],[Age]],age_t[],3,1)</f>
        <v>Middle</v>
      </c>
      <c r="O704" t="str">
        <f>Customer_Info_Appended[[#This Row],[Age Group]]&amp;"-"&amp;Customer_Info_Appended[[#This Row],[Balace Group]]</f>
        <v>Middle-High</v>
      </c>
    </row>
    <row r="705" spans="2:15" x14ac:dyDescent="0.25">
      <c r="B705" t="s">
        <v>3618</v>
      </c>
      <c r="C705" t="s">
        <v>3619</v>
      </c>
      <c r="D705">
        <v>19</v>
      </c>
      <c r="E705" t="s">
        <v>134</v>
      </c>
      <c r="F705" t="s">
        <v>3620</v>
      </c>
      <c r="G705" t="s">
        <v>124</v>
      </c>
      <c r="H705" t="s">
        <v>3621</v>
      </c>
      <c r="I705" t="s">
        <v>3622</v>
      </c>
      <c r="J705" s="20">
        <v>42705</v>
      </c>
      <c r="K705" t="s">
        <v>3117</v>
      </c>
      <c r="L705" s="22">
        <f>SUMIFS(Account_Appended[Balance],Account_Appended[Customer_ID],Customer_Info_Appended[[#This Row],[Customer_ID]])</f>
        <v>77041215</v>
      </c>
      <c r="M705" t="str">
        <f>VLOOKUP(Customer_Info_Appended[[#This Row],[Balance Total]],balance_t[],3,1)</f>
        <v>High</v>
      </c>
      <c r="N705" t="str">
        <f>VLOOKUP(Customer_Info_Appended[[#This Row],[Age]],age_t[],3,1)</f>
        <v>Young</v>
      </c>
      <c r="O705" t="str">
        <f>Customer_Info_Appended[[#This Row],[Age Group]]&amp;"-"&amp;Customer_Info_Appended[[#This Row],[Balace Group]]</f>
        <v>Young-High</v>
      </c>
    </row>
    <row r="706" spans="2:15" x14ac:dyDescent="0.25">
      <c r="B706" t="s">
        <v>3623</v>
      </c>
      <c r="C706" t="s">
        <v>3624</v>
      </c>
      <c r="D706">
        <v>47</v>
      </c>
      <c r="E706" t="s">
        <v>134</v>
      </c>
      <c r="F706" t="s">
        <v>3625</v>
      </c>
      <c r="G706" t="s">
        <v>118</v>
      </c>
      <c r="H706" t="s">
        <v>3626</v>
      </c>
      <c r="I706" t="s">
        <v>3627</v>
      </c>
      <c r="J706" s="20">
        <v>42706</v>
      </c>
      <c r="K706" t="s">
        <v>3117</v>
      </c>
      <c r="L706" s="22">
        <f>SUMIFS(Account_Appended[Balance],Account_Appended[Customer_ID],Customer_Info_Appended[[#This Row],[Customer_ID]])</f>
        <v>70203725</v>
      </c>
      <c r="M706" t="str">
        <f>VLOOKUP(Customer_Info_Appended[[#This Row],[Balance Total]],balance_t[],3,1)</f>
        <v>High</v>
      </c>
      <c r="N706" t="str">
        <f>VLOOKUP(Customer_Info_Appended[[#This Row],[Age]],age_t[],3,1)</f>
        <v>Middle</v>
      </c>
      <c r="O706" t="str">
        <f>Customer_Info_Appended[[#This Row],[Age Group]]&amp;"-"&amp;Customer_Info_Appended[[#This Row],[Balace Group]]</f>
        <v>Middle-High</v>
      </c>
    </row>
    <row r="707" spans="2:15" x14ac:dyDescent="0.25">
      <c r="B707" t="s">
        <v>3628</v>
      </c>
      <c r="C707" t="s">
        <v>3629</v>
      </c>
      <c r="D707">
        <v>20</v>
      </c>
      <c r="E707" t="s">
        <v>134</v>
      </c>
      <c r="F707" t="s">
        <v>3630</v>
      </c>
      <c r="G707" t="s">
        <v>124</v>
      </c>
      <c r="H707" t="s">
        <v>3631</v>
      </c>
      <c r="I707" t="s">
        <v>3632</v>
      </c>
      <c r="J707" s="20">
        <v>42707</v>
      </c>
      <c r="K707" t="s">
        <v>3117</v>
      </c>
      <c r="L707" s="22">
        <f>SUMIFS(Account_Appended[Balance],Account_Appended[Customer_ID],Customer_Info_Appended[[#This Row],[Customer_ID]])</f>
        <v>21686261</v>
      </c>
      <c r="M707" t="str">
        <f>VLOOKUP(Customer_Info_Appended[[#This Row],[Balance Total]],balance_t[],3,1)</f>
        <v>High</v>
      </c>
      <c r="N707" t="str">
        <f>VLOOKUP(Customer_Info_Appended[[#This Row],[Age]],age_t[],3,1)</f>
        <v>Young</v>
      </c>
      <c r="O707" t="str">
        <f>Customer_Info_Appended[[#This Row],[Age Group]]&amp;"-"&amp;Customer_Info_Appended[[#This Row],[Balace Group]]</f>
        <v>Young-High</v>
      </c>
    </row>
    <row r="708" spans="2:15" x14ac:dyDescent="0.25">
      <c r="B708" t="s">
        <v>3633</v>
      </c>
      <c r="C708" t="s">
        <v>3634</v>
      </c>
      <c r="D708">
        <v>38</v>
      </c>
      <c r="E708" t="s">
        <v>134</v>
      </c>
      <c r="F708" t="s">
        <v>3635</v>
      </c>
      <c r="G708" t="s">
        <v>141</v>
      </c>
      <c r="H708" t="s">
        <v>3636</v>
      </c>
      <c r="I708" t="s">
        <v>3637</v>
      </c>
      <c r="J708" s="20">
        <v>42708</v>
      </c>
      <c r="K708" t="s">
        <v>3117</v>
      </c>
      <c r="L708" s="22">
        <f>SUMIFS(Account_Appended[Balance],Account_Appended[Customer_ID],Customer_Info_Appended[[#This Row],[Customer_ID]])</f>
        <v>45604302</v>
      </c>
      <c r="M708" t="str">
        <f>VLOOKUP(Customer_Info_Appended[[#This Row],[Balance Total]],balance_t[],3,1)</f>
        <v>High</v>
      </c>
      <c r="N708" t="str">
        <f>VLOOKUP(Customer_Info_Appended[[#This Row],[Age]],age_t[],3,1)</f>
        <v>Middle</v>
      </c>
      <c r="O708" t="str">
        <f>Customer_Info_Appended[[#This Row],[Age Group]]&amp;"-"&amp;Customer_Info_Appended[[#This Row],[Balace Group]]</f>
        <v>Middle-High</v>
      </c>
    </row>
    <row r="709" spans="2:15" x14ac:dyDescent="0.25">
      <c r="B709" t="s">
        <v>3638</v>
      </c>
      <c r="C709" t="s">
        <v>3639</v>
      </c>
      <c r="D709">
        <v>42</v>
      </c>
      <c r="E709" t="s">
        <v>110</v>
      </c>
      <c r="F709" t="s">
        <v>3640</v>
      </c>
      <c r="G709" t="s">
        <v>141</v>
      </c>
      <c r="H709" t="s">
        <v>3641</v>
      </c>
      <c r="I709" t="s">
        <v>3642</v>
      </c>
      <c r="J709" s="20">
        <v>42709</v>
      </c>
      <c r="K709" t="s">
        <v>3117</v>
      </c>
      <c r="L709" s="22">
        <f>SUMIFS(Account_Appended[Balance],Account_Appended[Customer_ID],Customer_Info_Appended[[#This Row],[Customer_ID]])</f>
        <v>39551272</v>
      </c>
      <c r="M709" t="str">
        <f>VLOOKUP(Customer_Info_Appended[[#This Row],[Balance Total]],balance_t[],3,1)</f>
        <v>High</v>
      </c>
      <c r="N709" t="str">
        <f>VLOOKUP(Customer_Info_Appended[[#This Row],[Age]],age_t[],3,1)</f>
        <v>Middle</v>
      </c>
      <c r="O709" t="str">
        <f>Customer_Info_Appended[[#This Row],[Age Group]]&amp;"-"&amp;Customer_Info_Appended[[#This Row],[Balace Group]]</f>
        <v>Middle-High</v>
      </c>
    </row>
    <row r="710" spans="2:15" x14ac:dyDescent="0.25">
      <c r="B710" t="s">
        <v>3643</v>
      </c>
      <c r="C710" t="s">
        <v>3644</v>
      </c>
      <c r="D710">
        <v>37</v>
      </c>
      <c r="E710" t="s">
        <v>134</v>
      </c>
      <c r="F710" t="s">
        <v>3645</v>
      </c>
      <c r="G710" t="s">
        <v>141</v>
      </c>
      <c r="H710" t="s">
        <v>3646</v>
      </c>
      <c r="I710" t="s">
        <v>3647</v>
      </c>
      <c r="J710" s="20">
        <v>42710</v>
      </c>
      <c r="K710" t="s">
        <v>3117</v>
      </c>
      <c r="L710" s="22">
        <f>SUMIFS(Account_Appended[Balance],Account_Appended[Customer_ID],Customer_Info_Appended[[#This Row],[Customer_ID]])</f>
        <v>29439201</v>
      </c>
      <c r="M710" t="str">
        <f>VLOOKUP(Customer_Info_Appended[[#This Row],[Balance Total]],balance_t[],3,1)</f>
        <v>High</v>
      </c>
      <c r="N710" t="str">
        <f>VLOOKUP(Customer_Info_Appended[[#This Row],[Age]],age_t[],3,1)</f>
        <v>Middle</v>
      </c>
      <c r="O710" t="str">
        <f>Customer_Info_Appended[[#This Row],[Age Group]]&amp;"-"&amp;Customer_Info_Appended[[#This Row],[Balace Group]]</f>
        <v>Middle-High</v>
      </c>
    </row>
    <row r="711" spans="2:15" x14ac:dyDescent="0.25">
      <c r="B711" t="s">
        <v>3648</v>
      </c>
      <c r="C711" t="s">
        <v>3649</v>
      </c>
      <c r="D711">
        <v>66</v>
      </c>
      <c r="E711" t="s">
        <v>134</v>
      </c>
      <c r="F711" t="s">
        <v>3650</v>
      </c>
      <c r="G711" t="s">
        <v>112</v>
      </c>
      <c r="H711" t="s">
        <v>3651</v>
      </c>
      <c r="I711" t="s">
        <v>3652</v>
      </c>
      <c r="J711" s="20">
        <v>42711</v>
      </c>
      <c r="K711" t="s">
        <v>3117</v>
      </c>
      <c r="L711" s="22">
        <f>SUMIFS(Account_Appended[Balance],Account_Appended[Customer_ID],Customer_Info_Appended[[#This Row],[Customer_ID]])</f>
        <v>94319418</v>
      </c>
      <c r="M711" t="str">
        <f>VLOOKUP(Customer_Info_Appended[[#This Row],[Balance Total]],balance_t[],3,1)</f>
        <v>High</v>
      </c>
      <c r="N711" t="str">
        <f>VLOOKUP(Customer_Info_Appended[[#This Row],[Age]],age_t[],3,1)</f>
        <v>Senior</v>
      </c>
      <c r="O711" t="str">
        <f>Customer_Info_Appended[[#This Row],[Age Group]]&amp;"-"&amp;Customer_Info_Appended[[#This Row],[Balace Group]]</f>
        <v>Senior-High</v>
      </c>
    </row>
    <row r="712" spans="2:15" x14ac:dyDescent="0.25">
      <c r="B712" t="s">
        <v>3653</v>
      </c>
      <c r="C712" t="s">
        <v>3654</v>
      </c>
      <c r="D712">
        <v>69</v>
      </c>
      <c r="E712" t="s">
        <v>134</v>
      </c>
      <c r="F712" t="s">
        <v>3655</v>
      </c>
      <c r="G712" t="s">
        <v>118</v>
      </c>
      <c r="H712" t="s">
        <v>3656</v>
      </c>
      <c r="I712" t="s">
        <v>3657</v>
      </c>
      <c r="J712" s="20">
        <v>42712</v>
      </c>
      <c r="K712" t="s">
        <v>3117</v>
      </c>
      <c r="L712" s="22">
        <f>SUMIFS(Account_Appended[Balance],Account_Appended[Customer_ID],Customer_Info_Appended[[#This Row],[Customer_ID]])</f>
        <v>43589627</v>
      </c>
      <c r="M712" t="str">
        <f>VLOOKUP(Customer_Info_Appended[[#This Row],[Balance Total]],balance_t[],3,1)</f>
        <v>High</v>
      </c>
      <c r="N712" t="str">
        <f>VLOOKUP(Customer_Info_Appended[[#This Row],[Age]],age_t[],3,1)</f>
        <v>Senior</v>
      </c>
      <c r="O712" t="str">
        <f>Customer_Info_Appended[[#This Row],[Age Group]]&amp;"-"&amp;Customer_Info_Appended[[#This Row],[Balace Group]]</f>
        <v>Senior-High</v>
      </c>
    </row>
    <row r="713" spans="2:15" x14ac:dyDescent="0.25">
      <c r="B713" t="s">
        <v>3658</v>
      </c>
      <c r="C713" t="s">
        <v>3659</v>
      </c>
      <c r="D713">
        <v>39</v>
      </c>
      <c r="E713" t="s">
        <v>110</v>
      </c>
      <c r="F713" t="s">
        <v>3660</v>
      </c>
      <c r="G713" t="s">
        <v>112</v>
      </c>
      <c r="H713" t="s">
        <v>3661</v>
      </c>
      <c r="I713" t="s">
        <v>3662</v>
      </c>
      <c r="J713" s="20">
        <v>42713</v>
      </c>
      <c r="K713" t="s">
        <v>3117</v>
      </c>
      <c r="L713" s="22">
        <f>SUMIFS(Account_Appended[Balance],Account_Appended[Customer_ID],Customer_Info_Appended[[#This Row],[Customer_ID]])</f>
        <v>26109905</v>
      </c>
      <c r="M713" t="str">
        <f>VLOOKUP(Customer_Info_Appended[[#This Row],[Balance Total]],balance_t[],3,1)</f>
        <v>High</v>
      </c>
      <c r="N713" t="str">
        <f>VLOOKUP(Customer_Info_Appended[[#This Row],[Age]],age_t[],3,1)</f>
        <v>Middle</v>
      </c>
      <c r="O713" t="str">
        <f>Customer_Info_Appended[[#This Row],[Age Group]]&amp;"-"&amp;Customer_Info_Appended[[#This Row],[Balace Group]]</f>
        <v>Middle-High</v>
      </c>
    </row>
    <row r="714" spans="2:15" x14ac:dyDescent="0.25">
      <c r="B714" t="s">
        <v>3663</v>
      </c>
      <c r="C714" t="s">
        <v>3664</v>
      </c>
      <c r="D714">
        <v>38</v>
      </c>
      <c r="E714" t="s">
        <v>110</v>
      </c>
      <c r="F714" t="s">
        <v>3665</v>
      </c>
      <c r="G714" t="s">
        <v>207</v>
      </c>
      <c r="H714" t="s">
        <v>3666</v>
      </c>
      <c r="I714" t="s">
        <v>3667</v>
      </c>
      <c r="J714" s="20">
        <v>42714</v>
      </c>
      <c r="K714" t="s">
        <v>3117</v>
      </c>
      <c r="L714" s="22">
        <f>SUMIFS(Account_Appended[Balance],Account_Appended[Customer_ID],Customer_Info_Appended[[#This Row],[Customer_ID]])</f>
        <v>88084345</v>
      </c>
      <c r="M714" t="str">
        <f>VLOOKUP(Customer_Info_Appended[[#This Row],[Balance Total]],balance_t[],3,1)</f>
        <v>High</v>
      </c>
      <c r="N714" t="str">
        <f>VLOOKUP(Customer_Info_Appended[[#This Row],[Age]],age_t[],3,1)</f>
        <v>Middle</v>
      </c>
      <c r="O714" t="str">
        <f>Customer_Info_Appended[[#This Row],[Age Group]]&amp;"-"&amp;Customer_Info_Appended[[#This Row],[Balace Group]]</f>
        <v>Middle-High</v>
      </c>
    </row>
    <row r="715" spans="2:15" x14ac:dyDescent="0.25">
      <c r="B715" t="s">
        <v>3668</v>
      </c>
      <c r="C715" t="s">
        <v>3669</v>
      </c>
      <c r="D715">
        <v>50</v>
      </c>
      <c r="E715" t="s">
        <v>110</v>
      </c>
      <c r="F715" t="s">
        <v>3670</v>
      </c>
      <c r="G715" t="s">
        <v>118</v>
      </c>
      <c r="H715" t="s">
        <v>3671</v>
      </c>
      <c r="I715" t="s">
        <v>3672</v>
      </c>
      <c r="J715" s="20">
        <v>42715</v>
      </c>
      <c r="K715" t="s">
        <v>3117</v>
      </c>
      <c r="L715" s="22">
        <f>SUMIFS(Account_Appended[Balance],Account_Appended[Customer_ID],Customer_Info_Appended[[#This Row],[Customer_ID]])</f>
        <v>30664521</v>
      </c>
      <c r="M715" t="str">
        <f>VLOOKUP(Customer_Info_Appended[[#This Row],[Balance Total]],balance_t[],3,1)</f>
        <v>High</v>
      </c>
      <c r="N715" t="str">
        <f>VLOOKUP(Customer_Info_Appended[[#This Row],[Age]],age_t[],3,1)</f>
        <v>Middle</v>
      </c>
      <c r="O715" t="str">
        <f>Customer_Info_Appended[[#This Row],[Age Group]]&amp;"-"&amp;Customer_Info_Appended[[#This Row],[Balace Group]]</f>
        <v>Middle-High</v>
      </c>
    </row>
    <row r="716" spans="2:15" x14ac:dyDescent="0.25">
      <c r="B716" t="s">
        <v>3673</v>
      </c>
      <c r="C716" t="s">
        <v>3674</v>
      </c>
      <c r="D716">
        <v>69</v>
      </c>
      <c r="E716" t="s">
        <v>110</v>
      </c>
      <c r="F716" t="s">
        <v>3675</v>
      </c>
      <c r="G716" t="s">
        <v>124</v>
      </c>
      <c r="H716" t="s">
        <v>3676</v>
      </c>
      <c r="I716" t="s">
        <v>3677</v>
      </c>
      <c r="J716" s="20">
        <v>42716</v>
      </c>
      <c r="K716" t="s">
        <v>3117</v>
      </c>
      <c r="L716" s="22">
        <f>SUMIFS(Account_Appended[Balance],Account_Appended[Customer_ID],Customer_Info_Appended[[#This Row],[Customer_ID]])</f>
        <v>66997695</v>
      </c>
      <c r="M716" t="str">
        <f>VLOOKUP(Customer_Info_Appended[[#This Row],[Balance Total]],balance_t[],3,1)</f>
        <v>High</v>
      </c>
      <c r="N716" t="str">
        <f>VLOOKUP(Customer_Info_Appended[[#This Row],[Age]],age_t[],3,1)</f>
        <v>Senior</v>
      </c>
      <c r="O716" t="str">
        <f>Customer_Info_Appended[[#This Row],[Age Group]]&amp;"-"&amp;Customer_Info_Appended[[#This Row],[Balace Group]]</f>
        <v>Senior-High</v>
      </c>
    </row>
    <row r="717" spans="2:15" x14ac:dyDescent="0.25">
      <c r="B717" t="s">
        <v>3678</v>
      </c>
      <c r="C717" t="s">
        <v>3679</v>
      </c>
      <c r="D717">
        <v>55</v>
      </c>
      <c r="E717" t="s">
        <v>134</v>
      </c>
      <c r="F717" t="s">
        <v>3680</v>
      </c>
      <c r="G717" t="s">
        <v>141</v>
      </c>
      <c r="H717" t="s">
        <v>3681</v>
      </c>
      <c r="I717" t="s">
        <v>3682</v>
      </c>
      <c r="J717" s="20">
        <v>42717</v>
      </c>
      <c r="K717" t="s">
        <v>3117</v>
      </c>
      <c r="L717" s="22">
        <f>SUMIFS(Account_Appended[Balance],Account_Appended[Customer_ID],Customer_Info_Appended[[#This Row],[Customer_ID]])</f>
        <v>1631064</v>
      </c>
      <c r="M717" t="str">
        <f>VLOOKUP(Customer_Info_Appended[[#This Row],[Balance Total]],balance_t[],3,1)</f>
        <v>Low</v>
      </c>
      <c r="N717" t="str">
        <f>VLOOKUP(Customer_Info_Appended[[#This Row],[Age]],age_t[],3,1)</f>
        <v>Senior</v>
      </c>
      <c r="O717" t="str">
        <f>Customer_Info_Appended[[#This Row],[Age Group]]&amp;"-"&amp;Customer_Info_Appended[[#This Row],[Balace Group]]</f>
        <v>Senior-Low</v>
      </c>
    </row>
    <row r="718" spans="2:15" x14ac:dyDescent="0.25">
      <c r="B718" t="s">
        <v>3683</v>
      </c>
      <c r="C718" t="s">
        <v>3684</v>
      </c>
      <c r="D718">
        <v>32</v>
      </c>
      <c r="E718" t="s">
        <v>134</v>
      </c>
      <c r="F718" t="s">
        <v>3685</v>
      </c>
      <c r="G718" t="s">
        <v>207</v>
      </c>
      <c r="H718" t="s">
        <v>3686</v>
      </c>
      <c r="I718" t="s">
        <v>3687</v>
      </c>
      <c r="J718" s="20">
        <v>42718</v>
      </c>
      <c r="K718" t="s">
        <v>3117</v>
      </c>
      <c r="L718" s="22">
        <f>SUMIFS(Account_Appended[Balance],Account_Appended[Customer_ID],Customer_Info_Appended[[#This Row],[Customer_ID]])</f>
        <v>87841964</v>
      </c>
      <c r="M718" t="str">
        <f>VLOOKUP(Customer_Info_Appended[[#This Row],[Balance Total]],balance_t[],3,1)</f>
        <v>High</v>
      </c>
      <c r="N718" t="str">
        <f>VLOOKUP(Customer_Info_Appended[[#This Row],[Age]],age_t[],3,1)</f>
        <v>Middle</v>
      </c>
      <c r="O718" t="str">
        <f>Customer_Info_Appended[[#This Row],[Age Group]]&amp;"-"&amp;Customer_Info_Appended[[#This Row],[Balace Group]]</f>
        <v>Middle-High</v>
      </c>
    </row>
    <row r="719" spans="2:15" x14ac:dyDescent="0.25">
      <c r="B719" t="s">
        <v>3688</v>
      </c>
      <c r="C719" t="s">
        <v>3689</v>
      </c>
      <c r="D719">
        <v>63</v>
      </c>
      <c r="E719" t="s">
        <v>110</v>
      </c>
      <c r="F719" t="s">
        <v>3690</v>
      </c>
      <c r="G719" t="s">
        <v>118</v>
      </c>
      <c r="H719" t="s">
        <v>3691</v>
      </c>
      <c r="I719" t="s">
        <v>3692</v>
      </c>
      <c r="J719" s="20">
        <v>42719</v>
      </c>
      <c r="K719" t="s">
        <v>3117</v>
      </c>
      <c r="L719" s="22">
        <f>SUMIFS(Account_Appended[Balance],Account_Appended[Customer_ID],Customer_Info_Appended[[#This Row],[Customer_ID]])</f>
        <v>90968623</v>
      </c>
      <c r="M719" t="str">
        <f>VLOOKUP(Customer_Info_Appended[[#This Row],[Balance Total]],balance_t[],3,1)</f>
        <v>High</v>
      </c>
      <c r="N719" t="str">
        <f>VLOOKUP(Customer_Info_Appended[[#This Row],[Age]],age_t[],3,1)</f>
        <v>Senior</v>
      </c>
      <c r="O719" t="str">
        <f>Customer_Info_Appended[[#This Row],[Age Group]]&amp;"-"&amp;Customer_Info_Appended[[#This Row],[Balace Group]]</f>
        <v>Senior-High</v>
      </c>
    </row>
    <row r="720" spans="2:15" x14ac:dyDescent="0.25">
      <c r="B720" t="s">
        <v>3693</v>
      </c>
      <c r="C720" t="s">
        <v>3694</v>
      </c>
      <c r="D720">
        <v>69</v>
      </c>
      <c r="E720" t="s">
        <v>110</v>
      </c>
      <c r="F720" t="s">
        <v>3695</v>
      </c>
      <c r="G720" t="s">
        <v>112</v>
      </c>
      <c r="H720" t="s">
        <v>3696</v>
      </c>
      <c r="I720" t="s">
        <v>3697</v>
      </c>
      <c r="J720" s="20">
        <v>42720</v>
      </c>
      <c r="K720" t="s">
        <v>3117</v>
      </c>
      <c r="L720" s="22">
        <f>SUMIFS(Account_Appended[Balance],Account_Appended[Customer_ID],Customer_Info_Appended[[#This Row],[Customer_ID]])</f>
        <v>9742709</v>
      </c>
      <c r="M720" t="str">
        <f>VLOOKUP(Customer_Info_Appended[[#This Row],[Balance Total]],balance_t[],3,1)</f>
        <v>Medium</v>
      </c>
      <c r="N720" t="str">
        <f>VLOOKUP(Customer_Info_Appended[[#This Row],[Age]],age_t[],3,1)</f>
        <v>Senior</v>
      </c>
      <c r="O720" t="str">
        <f>Customer_Info_Appended[[#This Row],[Age Group]]&amp;"-"&amp;Customer_Info_Appended[[#This Row],[Balace Group]]</f>
        <v>Senior-Medium</v>
      </c>
    </row>
    <row r="721" spans="2:15" x14ac:dyDescent="0.25">
      <c r="B721" t="s">
        <v>3698</v>
      </c>
      <c r="C721" t="s">
        <v>3699</v>
      </c>
      <c r="D721">
        <v>32</v>
      </c>
      <c r="E721" t="s">
        <v>110</v>
      </c>
      <c r="F721" t="s">
        <v>3700</v>
      </c>
      <c r="G721" t="s">
        <v>141</v>
      </c>
      <c r="H721" t="s">
        <v>3701</v>
      </c>
      <c r="I721" t="s">
        <v>3702</v>
      </c>
      <c r="J721" s="20">
        <v>42721</v>
      </c>
      <c r="K721" t="s">
        <v>3117</v>
      </c>
      <c r="L721" s="22">
        <f>SUMIFS(Account_Appended[Balance],Account_Appended[Customer_ID],Customer_Info_Appended[[#This Row],[Customer_ID]])</f>
        <v>29485067</v>
      </c>
      <c r="M721" t="str">
        <f>VLOOKUP(Customer_Info_Appended[[#This Row],[Balance Total]],balance_t[],3,1)</f>
        <v>High</v>
      </c>
      <c r="N721" t="str">
        <f>VLOOKUP(Customer_Info_Appended[[#This Row],[Age]],age_t[],3,1)</f>
        <v>Middle</v>
      </c>
      <c r="O721" t="str">
        <f>Customer_Info_Appended[[#This Row],[Age Group]]&amp;"-"&amp;Customer_Info_Appended[[#This Row],[Balace Group]]</f>
        <v>Middle-High</v>
      </c>
    </row>
    <row r="722" spans="2:15" x14ac:dyDescent="0.25">
      <c r="B722" t="s">
        <v>3703</v>
      </c>
      <c r="C722" t="s">
        <v>3704</v>
      </c>
      <c r="D722">
        <v>63</v>
      </c>
      <c r="E722" t="s">
        <v>110</v>
      </c>
      <c r="F722" t="s">
        <v>3705</v>
      </c>
      <c r="G722" t="s">
        <v>112</v>
      </c>
      <c r="H722" t="s">
        <v>3706</v>
      </c>
      <c r="I722" t="s">
        <v>3707</v>
      </c>
      <c r="J722" s="20">
        <v>42722</v>
      </c>
      <c r="K722" t="s">
        <v>3117</v>
      </c>
      <c r="L722" s="22">
        <f>SUMIFS(Account_Appended[Balance],Account_Appended[Customer_ID],Customer_Info_Appended[[#This Row],[Customer_ID]])</f>
        <v>48293845</v>
      </c>
      <c r="M722" t="str">
        <f>VLOOKUP(Customer_Info_Appended[[#This Row],[Balance Total]],balance_t[],3,1)</f>
        <v>High</v>
      </c>
      <c r="N722" t="str">
        <f>VLOOKUP(Customer_Info_Appended[[#This Row],[Age]],age_t[],3,1)</f>
        <v>Senior</v>
      </c>
      <c r="O722" t="str">
        <f>Customer_Info_Appended[[#This Row],[Age Group]]&amp;"-"&amp;Customer_Info_Appended[[#This Row],[Balace Group]]</f>
        <v>Senior-High</v>
      </c>
    </row>
    <row r="723" spans="2:15" x14ac:dyDescent="0.25">
      <c r="B723" t="s">
        <v>3708</v>
      </c>
      <c r="C723" t="s">
        <v>3709</v>
      </c>
      <c r="D723">
        <v>42</v>
      </c>
      <c r="E723" t="s">
        <v>134</v>
      </c>
      <c r="F723" t="s">
        <v>3710</v>
      </c>
      <c r="G723" t="s">
        <v>118</v>
      </c>
      <c r="H723" t="s">
        <v>3711</v>
      </c>
      <c r="I723" t="s">
        <v>3712</v>
      </c>
      <c r="J723" s="20">
        <v>42723</v>
      </c>
      <c r="K723" t="s">
        <v>3117</v>
      </c>
      <c r="L723" s="22">
        <f>SUMIFS(Account_Appended[Balance],Account_Appended[Customer_ID],Customer_Info_Appended[[#This Row],[Customer_ID]])</f>
        <v>38653543</v>
      </c>
      <c r="M723" t="str">
        <f>VLOOKUP(Customer_Info_Appended[[#This Row],[Balance Total]],balance_t[],3,1)</f>
        <v>High</v>
      </c>
      <c r="N723" t="str">
        <f>VLOOKUP(Customer_Info_Appended[[#This Row],[Age]],age_t[],3,1)</f>
        <v>Middle</v>
      </c>
      <c r="O723" t="str">
        <f>Customer_Info_Appended[[#This Row],[Age Group]]&amp;"-"&amp;Customer_Info_Appended[[#This Row],[Balace Group]]</f>
        <v>Middle-High</v>
      </c>
    </row>
    <row r="724" spans="2:15" x14ac:dyDescent="0.25">
      <c r="B724" t="s">
        <v>3713</v>
      </c>
      <c r="C724" t="s">
        <v>3714</v>
      </c>
      <c r="D724">
        <v>38</v>
      </c>
      <c r="E724" t="s">
        <v>110</v>
      </c>
      <c r="F724" t="s">
        <v>3715</v>
      </c>
      <c r="G724" t="s">
        <v>118</v>
      </c>
      <c r="H724" t="s">
        <v>3716</v>
      </c>
      <c r="I724" t="s">
        <v>3717</v>
      </c>
      <c r="J724" s="20">
        <v>42724</v>
      </c>
      <c r="K724" t="s">
        <v>3117</v>
      </c>
      <c r="L724" s="22">
        <f>SUMIFS(Account_Appended[Balance],Account_Appended[Customer_ID],Customer_Info_Appended[[#This Row],[Customer_ID]])</f>
        <v>46620185</v>
      </c>
      <c r="M724" t="str">
        <f>VLOOKUP(Customer_Info_Appended[[#This Row],[Balance Total]],balance_t[],3,1)</f>
        <v>High</v>
      </c>
      <c r="N724" t="str">
        <f>VLOOKUP(Customer_Info_Appended[[#This Row],[Age]],age_t[],3,1)</f>
        <v>Middle</v>
      </c>
      <c r="O724" t="str">
        <f>Customer_Info_Appended[[#This Row],[Age Group]]&amp;"-"&amp;Customer_Info_Appended[[#This Row],[Balace Group]]</f>
        <v>Middle-High</v>
      </c>
    </row>
    <row r="725" spans="2:15" x14ac:dyDescent="0.25">
      <c r="B725" t="s">
        <v>3718</v>
      </c>
      <c r="C725" t="s">
        <v>3719</v>
      </c>
      <c r="D725">
        <v>41</v>
      </c>
      <c r="E725" t="s">
        <v>110</v>
      </c>
      <c r="F725" t="s">
        <v>3720</v>
      </c>
      <c r="G725" t="s">
        <v>207</v>
      </c>
      <c r="H725" t="s">
        <v>3721</v>
      </c>
      <c r="I725" t="s">
        <v>3722</v>
      </c>
      <c r="J725" s="20">
        <v>42725</v>
      </c>
      <c r="K725" t="s">
        <v>3117</v>
      </c>
      <c r="L725" s="22">
        <f>SUMIFS(Account_Appended[Balance],Account_Appended[Customer_ID],Customer_Info_Appended[[#This Row],[Customer_ID]])</f>
        <v>51951839</v>
      </c>
      <c r="M725" t="str">
        <f>VLOOKUP(Customer_Info_Appended[[#This Row],[Balance Total]],balance_t[],3,1)</f>
        <v>High</v>
      </c>
      <c r="N725" t="str">
        <f>VLOOKUP(Customer_Info_Appended[[#This Row],[Age]],age_t[],3,1)</f>
        <v>Middle</v>
      </c>
      <c r="O725" t="str">
        <f>Customer_Info_Appended[[#This Row],[Age Group]]&amp;"-"&amp;Customer_Info_Appended[[#This Row],[Balace Group]]</f>
        <v>Middle-High</v>
      </c>
    </row>
    <row r="726" spans="2:15" x14ac:dyDescent="0.25">
      <c r="B726" t="s">
        <v>3723</v>
      </c>
      <c r="C726" t="s">
        <v>3724</v>
      </c>
      <c r="D726">
        <v>22</v>
      </c>
      <c r="E726" t="s">
        <v>110</v>
      </c>
      <c r="F726" t="s">
        <v>3725</v>
      </c>
      <c r="G726" t="s">
        <v>124</v>
      </c>
      <c r="H726" t="s">
        <v>3726</v>
      </c>
      <c r="I726" t="s">
        <v>3727</v>
      </c>
      <c r="J726" s="20">
        <v>42726</v>
      </c>
      <c r="K726" t="s">
        <v>3117</v>
      </c>
      <c r="L726" s="22">
        <f>SUMIFS(Account_Appended[Balance],Account_Appended[Customer_ID],Customer_Info_Appended[[#This Row],[Customer_ID]])</f>
        <v>96135810</v>
      </c>
      <c r="M726" t="str">
        <f>VLOOKUP(Customer_Info_Appended[[#This Row],[Balance Total]],balance_t[],3,1)</f>
        <v>High</v>
      </c>
      <c r="N726" t="str">
        <f>VLOOKUP(Customer_Info_Appended[[#This Row],[Age]],age_t[],3,1)</f>
        <v>Young</v>
      </c>
      <c r="O726" t="str">
        <f>Customer_Info_Appended[[#This Row],[Age Group]]&amp;"-"&amp;Customer_Info_Appended[[#This Row],[Balace Group]]</f>
        <v>Young-High</v>
      </c>
    </row>
    <row r="727" spans="2:15" x14ac:dyDescent="0.25">
      <c r="B727" t="s">
        <v>3728</v>
      </c>
      <c r="C727" t="s">
        <v>3729</v>
      </c>
      <c r="D727">
        <v>23</v>
      </c>
      <c r="E727" t="s">
        <v>110</v>
      </c>
      <c r="F727" t="s">
        <v>3730</v>
      </c>
      <c r="G727" t="s">
        <v>112</v>
      </c>
      <c r="H727" t="s">
        <v>3731</v>
      </c>
      <c r="I727" t="s">
        <v>3732</v>
      </c>
      <c r="J727" s="20">
        <v>42727</v>
      </c>
      <c r="K727" t="s">
        <v>3117</v>
      </c>
      <c r="L727" s="22">
        <f>SUMIFS(Account_Appended[Balance],Account_Appended[Customer_ID],Customer_Info_Appended[[#This Row],[Customer_ID]])</f>
        <v>14679873</v>
      </c>
      <c r="M727" t="str">
        <f>VLOOKUP(Customer_Info_Appended[[#This Row],[Balance Total]],balance_t[],3,1)</f>
        <v>Medium</v>
      </c>
      <c r="N727" t="str">
        <f>VLOOKUP(Customer_Info_Appended[[#This Row],[Age]],age_t[],3,1)</f>
        <v>Young</v>
      </c>
      <c r="O727" t="str">
        <f>Customer_Info_Appended[[#This Row],[Age Group]]&amp;"-"&amp;Customer_Info_Appended[[#This Row],[Balace Group]]</f>
        <v>Young-Medium</v>
      </c>
    </row>
    <row r="728" spans="2:15" x14ac:dyDescent="0.25">
      <c r="B728" t="s">
        <v>3733</v>
      </c>
      <c r="C728" t="s">
        <v>3734</v>
      </c>
      <c r="D728">
        <v>66</v>
      </c>
      <c r="E728" t="s">
        <v>110</v>
      </c>
      <c r="F728" t="s">
        <v>3735</v>
      </c>
      <c r="G728" t="s">
        <v>207</v>
      </c>
      <c r="H728" t="s">
        <v>3736</v>
      </c>
      <c r="I728" t="s">
        <v>3737</v>
      </c>
      <c r="J728" s="20">
        <v>42728</v>
      </c>
      <c r="K728" t="s">
        <v>3117</v>
      </c>
      <c r="L728" s="22">
        <f>SUMIFS(Account_Appended[Balance],Account_Appended[Customer_ID],Customer_Info_Appended[[#This Row],[Customer_ID]])</f>
        <v>8566685</v>
      </c>
      <c r="M728" t="str">
        <f>VLOOKUP(Customer_Info_Appended[[#This Row],[Balance Total]],balance_t[],3,1)</f>
        <v>Medium</v>
      </c>
      <c r="N728" t="str">
        <f>VLOOKUP(Customer_Info_Appended[[#This Row],[Age]],age_t[],3,1)</f>
        <v>Senior</v>
      </c>
      <c r="O728" t="str">
        <f>Customer_Info_Appended[[#This Row],[Age Group]]&amp;"-"&amp;Customer_Info_Appended[[#This Row],[Balace Group]]</f>
        <v>Senior-Medium</v>
      </c>
    </row>
    <row r="729" spans="2:15" x14ac:dyDescent="0.25">
      <c r="B729" t="s">
        <v>3738</v>
      </c>
      <c r="C729" t="s">
        <v>3739</v>
      </c>
      <c r="D729">
        <v>60</v>
      </c>
      <c r="E729" t="s">
        <v>110</v>
      </c>
      <c r="F729" t="s">
        <v>3740</v>
      </c>
      <c r="G729" t="s">
        <v>141</v>
      </c>
      <c r="H729" t="s">
        <v>3741</v>
      </c>
      <c r="I729" t="s">
        <v>3742</v>
      </c>
      <c r="J729" s="20">
        <v>42729</v>
      </c>
      <c r="K729" t="s">
        <v>3117</v>
      </c>
      <c r="L729" s="22">
        <f>SUMIFS(Account_Appended[Balance],Account_Appended[Customer_ID],Customer_Info_Appended[[#This Row],[Customer_ID]])</f>
        <v>24357032</v>
      </c>
      <c r="M729" t="str">
        <f>VLOOKUP(Customer_Info_Appended[[#This Row],[Balance Total]],balance_t[],3,1)</f>
        <v>High</v>
      </c>
      <c r="N729" t="str">
        <f>VLOOKUP(Customer_Info_Appended[[#This Row],[Age]],age_t[],3,1)</f>
        <v>Senior</v>
      </c>
      <c r="O729" t="str">
        <f>Customer_Info_Appended[[#This Row],[Age Group]]&amp;"-"&amp;Customer_Info_Appended[[#This Row],[Balace Group]]</f>
        <v>Senior-High</v>
      </c>
    </row>
    <row r="730" spans="2:15" x14ac:dyDescent="0.25">
      <c r="B730" t="s">
        <v>3743</v>
      </c>
      <c r="C730" t="s">
        <v>3744</v>
      </c>
      <c r="D730">
        <v>65</v>
      </c>
      <c r="E730" t="s">
        <v>110</v>
      </c>
      <c r="F730" t="s">
        <v>3745</v>
      </c>
      <c r="G730" t="s">
        <v>124</v>
      </c>
      <c r="H730" t="s">
        <v>3746</v>
      </c>
      <c r="I730" t="s">
        <v>3747</v>
      </c>
      <c r="J730" s="20">
        <v>42730</v>
      </c>
      <c r="K730" t="s">
        <v>3117</v>
      </c>
      <c r="L730" s="22">
        <f>SUMIFS(Account_Appended[Balance],Account_Appended[Customer_ID],Customer_Info_Appended[[#This Row],[Customer_ID]])</f>
        <v>13937264</v>
      </c>
      <c r="M730" t="str">
        <f>VLOOKUP(Customer_Info_Appended[[#This Row],[Balance Total]],balance_t[],3,1)</f>
        <v>Medium</v>
      </c>
      <c r="N730" t="str">
        <f>VLOOKUP(Customer_Info_Appended[[#This Row],[Age]],age_t[],3,1)</f>
        <v>Senior</v>
      </c>
      <c r="O730" t="str">
        <f>Customer_Info_Appended[[#This Row],[Age Group]]&amp;"-"&amp;Customer_Info_Appended[[#This Row],[Balace Group]]</f>
        <v>Senior-Medium</v>
      </c>
    </row>
    <row r="731" spans="2:15" x14ac:dyDescent="0.25">
      <c r="B731" t="s">
        <v>3748</v>
      </c>
      <c r="C731" t="s">
        <v>3749</v>
      </c>
      <c r="D731">
        <v>61</v>
      </c>
      <c r="E731" t="s">
        <v>134</v>
      </c>
      <c r="F731" t="s">
        <v>3750</v>
      </c>
      <c r="G731" t="s">
        <v>207</v>
      </c>
      <c r="H731" t="s">
        <v>3751</v>
      </c>
      <c r="I731" t="s">
        <v>3752</v>
      </c>
      <c r="J731" s="20">
        <v>42731</v>
      </c>
      <c r="K731" t="s">
        <v>3117</v>
      </c>
      <c r="L731" s="22">
        <f>SUMIFS(Account_Appended[Balance],Account_Appended[Customer_ID],Customer_Info_Appended[[#This Row],[Customer_ID]])</f>
        <v>14849151</v>
      </c>
      <c r="M731" t="str">
        <f>VLOOKUP(Customer_Info_Appended[[#This Row],[Balance Total]],balance_t[],3,1)</f>
        <v>Medium</v>
      </c>
      <c r="N731" t="str">
        <f>VLOOKUP(Customer_Info_Appended[[#This Row],[Age]],age_t[],3,1)</f>
        <v>Senior</v>
      </c>
      <c r="O731" t="str">
        <f>Customer_Info_Appended[[#This Row],[Age Group]]&amp;"-"&amp;Customer_Info_Appended[[#This Row],[Balace Group]]</f>
        <v>Senior-Medium</v>
      </c>
    </row>
    <row r="732" spans="2:15" x14ac:dyDescent="0.25">
      <c r="B732" t="s">
        <v>3753</v>
      </c>
      <c r="C732" t="s">
        <v>3754</v>
      </c>
      <c r="D732">
        <v>64</v>
      </c>
      <c r="E732" t="s">
        <v>134</v>
      </c>
      <c r="F732" t="s">
        <v>3755</v>
      </c>
      <c r="G732" t="s">
        <v>112</v>
      </c>
      <c r="H732" t="s">
        <v>3756</v>
      </c>
      <c r="I732" t="s">
        <v>3757</v>
      </c>
      <c r="J732" s="20">
        <v>42732</v>
      </c>
      <c r="K732" t="s">
        <v>3117</v>
      </c>
      <c r="L732" s="22">
        <f>SUMIFS(Account_Appended[Balance],Account_Appended[Customer_ID],Customer_Info_Appended[[#This Row],[Customer_ID]])</f>
        <v>48084649</v>
      </c>
      <c r="M732" t="str">
        <f>VLOOKUP(Customer_Info_Appended[[#This Row],[Balance Total]],balance_t[],3,1)</f>
        <v>High</v>
      </c>
      <c r="N732" t="str">
        <f>VLOOKUP(Customer_Info_Appended[[#This Row],[Age]],age_t[],3,1)</f>
        <v>Senior</v>
      </c>
      <c r="O732" t="str">
        <f>Customer_Info_Appended[[#This Row],[Age Group]]&amp;"-"&amp;Customer_Info_Appended[[#This Row],[Balace Group]]</f>
        <v>Senior-High</v>
      </c>
    </row>
    <row r="733" spans="2:15" x14ac:dyDescent="0.25">
      <c r="B733" t="s">
        <v>3758</v>
      </c>
      <c r="C733" t="s">
        <v>3759</v>
      </c>
      <c r="D733">
        <v>40</v>
      </c>
      <c r="E733" t="s">
        <v>134</v>
      </c>
      <c r="F733" t="s">
        <v>3760</v>
      </c>
      <c r="G733" t="s">
        <v>118</v>
      </c>
      <c r="H733" t="s">
        <v>3761</v>
      </c>
      <c r="I733" t="s">
        <v>3762</v>
      </c>
      <c r="J733" s="20">
        <v>42733</v>
      </c>
      <c r="K733" t="s">
        <v>3117</v>
      </c>
      <c r="L733" s="22">
        <f>SUMIFS(Account_Appended[Balance],Account_Appended[Customer_ID],Customer_Info_Appended[[#This Row],[Customer_ID]])</f>
        <v>10129840</v>
      </c>
      <c r="M733" t="str">
        <f>VLOOKUP(Customer_Info_Appended[[#This Row],[Balance Total]],balance_t[],3,1)</f>
        <v>Medium</v>
      </c>
      <c r="N733" t="str">
        <f>VLOOKUP(Customer_Info_Appended[[#This Row],[Age]],age_t[],3,1)</f>
        <v>Middle</v>
      </c>
      <c r="O733" t="str">
        <f>Customer_Info_Appended[[#This Row],[Age Group]]&amp;"-"&amp;Customer_Info_Appended[[#This Row],[Balace Group]]</f>
        <v>Middle-Medium</v>
      </c>
    </row>
    <row r="734" spans="2:15" x14ac:dyDescent="0.25">
      <c r="B734" t="s">
        <v>3763</v>
      </c>
      <c r="C734" t="s">
        <v>3764</v>
      </c>
      <c r="D734">
        <v>21</v>
      </c>
      <c r="E734" t="s">
        <v>134</v>
      </c>
      <c r="F734" t="s">
        <v>3765</v>
      </c>
      <c r="G734" t="s">
        <v>141</v>
      </c>
      <c r="H734" t="s">
        <v>3766</v>
      </c>
      <c r="I734" t="s">
        <v>3767</v>
      </c>
      <c r="J734" s="20">
        <v>42734</v>
      </c>
      <c r="K734" t="s">
        <v>3117</v>
      </c>
      <c r="L734" s="22">
        <f>SUMIFS(Account_Appended[Balance],Account_Appended[Customer_ID],Customer_Info_Appended[[#This Row],[Customer_ID]])</f>
        <v>64467185</v>
      </c>
      <c r="M734" t="str">
        <f>VLOOKUP(Customer_Info_Appended[[#This Row],[Balance Total]],balance_t[],3,1)</f>
        <v>High</v>
      </c>
      <c r="N734" t="str">
        <f>VLOOKUP(Customer_Info_Appended[[#This Row],[Age]],age_t[],3,1)</f>
        <v>Young</v>
      </c>
      <c r="O734" t="str">
        <f>Customer_Info_Appended[[#This Row],[Age Group]]&amp;"-"&amp;Customer_Info_Appended[[#This Row],[Balace Group]]</f>
        <v>Young-High</v>
      </c>
    </row>
    <row r="735" spans="2:15" x14ac:dyDescent="0.25">
      <c r="B735" t="s">
        <v>3768</v>
      </c>
      <c r="C735" t="s">
        <v>3769</v>
      </c>
      <c r="D735">
        <v>44</v>
      </c>
      <c r="E735" t="s">
        <v>134</v>
      </c>
      <c r="F735" t="s">
        <v>3770</v>
      </c>
      <c r="G735" t="s">
        <v>112</v>
      </c>
      <c r="H735" t="s">
        <v>3771</v>
      </c>
      <c r="I735" t="s">
        <v>3772</v>
      </c>
      <c r="J735" s="20">
        <v>42735</v>
      </c>
      <c r="K735" t="s">
        <v>3117</v>
      </c>
      <c r="L735" s="22">
        <f>SUMIFS(Account_Appended[Balance],Account_Appended[Customer_ID],Customer_Info_Appended[[#This Row],[Customer_ID]])</f>
        <v>108729990</v>
      </c>
      <c r="M735" t="str">
        <f>VLOOKUP(Customer_Info_Appended[[#This Row],[Balance Total]],balance_t[],3,1)</f>
        <v>High</v>
      </c>
      <c r="N735" t="str">
        <f>VLOOKUP(Customer_Info_Appended[[#This Row],[Age]],age_t[],3,1)</f>
        <v>Middle</v>
      </c>
      <c r="O735" t="str">
        <f>Customer_Info_Appended[[#This Row],[Age Group]]&amp;"-"&amp;Customer_Info_Appended[[#This Row],[Balace Group]]</f>
        <v>Middle-High</v>
      </c>
    </row>
    <row r="736" spans="2:15" x14ac:dyDescent="0.25">
      <c r="B736" t="s">
        <v>3773</v>
      </c>
      <c r="C736" t="s">
        <v>3774</v>
      </c>
      <c r="D736">
        <v>35</v>
      </c>
      <c r="E736" t="s">
        <v>134</v>
      </c>
      <c r="F736" t="s">
        <v>3775</v>
      </c>
      <c r="G736" t="s">
        <v>124</v>
      </c>
      <c r="H736" t="s">
        <v>3776</v>
      </c>
      <c r="I736" t="s">
        <v>3777</v>
      </c>
      <c r="J736" s="20">
        <v>42736</v>
      </c>
      <c r="K736" t="s">
        <v>3117</v>
      </c>
      <c r="L736" s="22">
        <f>SUMIFS(Account_Appended[Balance],Account_Appended[Customer_ID],Customer_Info_Appended[[#This Row],[Customer_ID]])</f>
        <v>37749509</v>
      </c>
      <c r="M736" t="str">
        <f>VLOOKUP(Customer_Info_Appended[[#This Row],[Balance Total]],balance_t[],3,1)</f>
        <v>High</v>
      </c>
      <c r="N736" t="str">
        <f>VLOOKUP(Customer_Info_Appended[[#This Row],[Age]],age_t[],3,1)</f>
        <v>Middle</v>
      </c>
      <c r="O736" t="str">
        <f>Customer_Info_Appended[[#This Row],[Age Group]]&amp;"-"&amp;Customer_Info_Appended[[#This Row],[Balace Group]]</f>
        <v>Middle-High</v>
      </c>
    </row>
    <row r="737" spans="2:15" x14ac:dyDescent="0.25">
      <c r="B737" t="s">
        <v>3778</v>
      </c>
      <c r="C737" t="s">
        <v>3779</v>
      </c>
      <c r="D737">
        <v>38</v>
      </c>
      <c r="E737" t="s">
        <v>110</v>
      </c>
      <c r="F737" t="s">
        <v>3780</v>
      </c>
      <c r="G737" t="s">
        <v>124</v>
      </c>
      <c r="H737" t="s">
        <v>3781</v>
      </c>
      <c r="I737" t="s">
        <v>3782</v>
      </c>
      <c r="J737" s="20">
        <v>42737</v>
      </c>
      <c r="K737" t="s">
        <v>3117</v>
      </c>
      <c r="L737" s="22">
        <f>SUMIFS(Account_Appended[Balance],Account_Appended[Customer_ID],Customer_Info_Appended[[#This Row],[Customer_ID]])</f>
        <v>61425878</v>
      </c>
      <c r="M737" t="str">
        <f>VLOOKUP(Customer_Info_Appended[[#This Row],[Balance Total]],balance_t[],3,1)</f>
        <v>High</v>
      </c>
      <c r="N737" t="str">
        <f>VLOOKUP(Customer_Info_Appended[[#This Row],[Age]],age_t[],3,1)</f>
        <v>Middle</v>
      </c>
      <c r="O737" t="str">
        <f>Customer_Info_Appended[[#This Row],[Age Group]]&amp;"-"&amp;Customer_Info_Appended[[#This Row],[Balace Group]]</f>
        <v>Middle-High</v>
      </c>
    </row>
    <row r="738" spans="2:15" x14ac:dyDescent="0.25">
      <c r="B738" t="s">
        <v>3783</v>
      </c>
      <c r="C738" t="s">
        <v>3784</v>
      </c>
      <c r="D738">
        <v>45</v>
      </c>
      <c r="E738" t="s">
        <v>110</v>
      </c>
      <c r="F738" t="s">
        <v>3785</v>
      </c>
      <c r="G738" t="s">
        <v>118</v>
      </c>
      <c r="H738" t="s">
        <v>3786</v>
      </c>
      <c r="I738" t="s">
        <v>3787</v>
      </c>
      <c r="J738" s="20">
        <v>42738</v>
      </c>
      <c r="K738" t="s">
        <v>3117</v>
      </c>
      <c r="L738" s="22">
        <f>SUMIFS(Account_Appended[Balance],Account_Appended[Customer_ID],Customer_Info_Appended[[#This Row],[Customer_ID]])</f>
        <v>43665045</v>
      </c>
      <c r="M738" t="str">
        <f>VLOOKUP(Customer_Info_Appended[[#This Row],[Balance Total]],balance_t[],3,1)</f>
        <v>High</v>
      </c>
      <c r="N738" t="str">
        <f>VLOOKUP(Customer_Info_Appended[[#This Row],[Age]],age_t[],3,1)</f>
        <v>Middle</v>
      </c>
      <c r="O738" t="str">
        <f>Customer_Info_Appended[[#This Row],[Age Group]]&amp;"-"&amp;Customer_Info_Appended[[#This Row],[Balace Group]]</f>
        <v>Middle-High</v>
      </c>
    </row>
    <row r="739" spans="2:15" x14ac:dyDescent="0.25">
      <c r="B739" t="s">
        <v>3788</v>
      </c>
      <c r="C739" t="s">
        <v>3789</v>
      </c>
      <c r="D739">
        <v>52</v>
      </c>
      <c r="E739" t="s">
        <v>134</v>
      </c>
      <c r="F739" t="s">
        <v>3790</v>
      </c>
      <c r="G739" t="s">
        <v>118</v>
      </c>
      <c r="H739" t="s">
        <v>3791</v>
      </c>
      <c r="I739" t="s">
        <v>3792</v>
      </c>
      <c r="J739" s="20">
        <v>42739</v>
      </c>
      <c r="K739" t="s">
        <v>3117</v>
      </c>
      <c r="L739" s="22">
        <f>SUMIFS(Account_Appended[Balance],Account_Appended[Customer_ID],Customer_Info_Appended[[#This Row],[Customer_ID]])</f>
        <v>112113046</v>
      </c>
      <c r="M739" t="str">
        <f>VLOOKUP(Customer_Info_Appended[[#This Row],[Balance Total]],balance_t[],3,1)</f>
        <v>High</v>
      </c>
      <c r="N739" t="str">
        <f>VLOOKUP(Customer_Info_Appended[[#This Row],[Age]],age_t[],3,1)</f>
        <v>Senior</v>
      </c>
      <c r="O739" t="str">
        <f>Customer_Info_Appended[[#This Row],[Age Group]]&amp;"-"&amp;Customer_Info_Appended[[#This Row],[Balace Group]]</f>
        <v>Senior-High</v>
      </c>
    </row>
    <row r="740" spans="2:15" x14ac:dyDescent="0.25">
      <c r="B740" t="s">
        <v>3793</v>
      </c>
      <c r="C740" t="s">
        <v>3794</v>
      </c>
      <c r="D740">
        <v>39</v>
      </c>
      <c r="E740" t="s">
        <v>110</v>
      </c>
      <c r="F740" t="s">
        <v>3795</v>
      </c>
      <c r="G740" t="s">
        <v>141</v>
      </c>
      <c r="H740" t="s">
        <v>3796</v>
      </c>
      <c r="I740" t="s">
        <v>3797</v>
      </c>
      <c r="J740" s="20">
        <v>42740</v>
      </c>
      <c r="K740" t="s">
        <v>3117</v>
      </c>
      <c r="L740" s="22">
        <f>SUMIFS(Account_Appended[Balance],Account_Appended[Customer_ID],Customer_Info_Appended[[#This Row],[Customer_ID]])</f>
        <v>12018529</v>
      </c>
      <c r="M740" t="str">
        <f>VLOOKUP(Customer_Info_Appended[[#This Row],[Balance Total]],balance_t[],3,1)</f>
        <v>Medium</v>
      </c>
      <c r="N740" t="str">
        <f>VLOOKUP(Customer_Info_Appended[[#This Row],[Age]],age_t[],3,1)</f>
        <v>Middle</v>
      </c>
      <c r="O740" t="str">
        <f>Customer_Info_Appended[[#This Row],[Age Group]]&amp;"-"&amp;Customer_Info_Appended[[#This Row],[Balace Group]]</f>
        <v>Middle-Medium</v>
      </c>
    </row>
    <row r="741" spans="2:15" x14ac:dyDescent="0.25">
      <c r="B741" t="s">
        <v>3798</v>
      </c>
      <c r="C741" t="s">
        <v>3799</v>
      </c>
      <c r="D741">
        <v>57</v>
      </c>
      <c r="E741" t="s">
        <v>134</v>
      </c>
      <c r="F741" t="s">
        <v>3800</v>
      </c>
      <c r="G741" t="s">
        <v>141</v>
      </c>
      <c r="H741" t="s">
        <v>3801</v>
      </c>
      <c r="I741" t="s">
        <v>3802</v>
      </c>
      <c r="J741" s="20">
        <v>42741</v>
      </c>
      <c r="K741" t="s">
        <v>3117</v>
      </c>
      <c r="L741" s="22">
        <f>SUMIFS(Account_Appended[Balance],Account_Appended[Customer_ID],Customer_Info_Appended[[#This Row],[Customer_ID]])</f>
        <v>125849524</v>
      </c>
      <c r="M741" t="str">
        <f>VLOOKUP(Customer_Info_Appended[[#This Row],[Balance Total]],balance_t[],3,1)</f>
        <v>High</v>
      </c>
      <c r="N741" t="str">
        <f>VLOOKUP(Customer_Info_Appended[[#This Row],[Age]],age_t[],3,1)</f>
        <v>Senior</v>
      </c>
      <c r="O741" t="str">
        <f>Customer_Info_Appended[[#This Row],[Age Group]]&amp;"-"&amp;Customer_Info_Appended[[#This Row],[Balace Group]]</f>
        <v>Senior-High</v>
      </c>
    </row>
    <row r="742" spans="2:15" x14ac:dyDescent="0.25">
      <c r="B742" t="s">
        <v>3803</v>
      </c>
      <c r="C742" t="s">
        <v>3804</v>
      </c>
      <c r="D742">
        <v>40</v>
      </c>
      <c r="E742" t="s">
        <v>110</v>
      </c>
      <c r="F742" t="s">
        <v>3805</v>
      </c>
      <c r="G742" t="s">
        <v>118</v>
      </c>
      <c r="H742" t="s">
        <v>3806</v>
      </c>
      <c r="I742" t="s">
        <v>3807</v>
      </c>
      <c r="J742" s="20">
        <v>42742</v>
      </c>
      <c r="K742" t="s">
        <v>3117</v>
      </c>
      <c r="L742" s="22">
        <f>SUMIFS(Account_Appended[Balance],Account_Appended[Customer_ID],Customer_Info_Appended[[#This Row],[Customer_ID]])</f>
        <v>19362886</v>
      </c>
      <c r="M742" t="str">
        <f>VLOOKUP(Customer_Info_Appended[[#This Row],[Balance Total]],balance_t[],3,1)</f>
        <v>High</v>
      </c>
      <c r="N742" t="str">
        <f>VLOOKUP(Customer_Info_Appended[[#This Row],[Age]],age_t[],3,1)</f>
        <v>Middle</v>
      </c>
      <c r="O742" t="str">
        <f>Customer_Info_Appended[[#This Row],[Age Group]]&amp;"-"&amp;Customer_Info_Appended[[#This Row],[Balace Group]]</f>
        <v>Middle-High</v>
      </c>
    </row>
    <row r="743" spans="2:15" x14ac:dyDescent="0.25">
      <c r="B743" t="s">
        <v>3808</v>
      </c>
      <c r="C743" t="s">
        <v>3809</v>
      </c>
      <c r="D743">
        <v>20</v>
      </c>
      <c r="E743" t="s">
        <v>110</v>
      </c>
      <c r="F743" t="s">
        <v>3810</v>
      </c>
      <c r="G743" t="s">
        <v>118</v>
      </c>
      <c r="H743" t="s">
        <v>3811</v>
      </c>
      <c r="I743" t="s">
        <v>3812</v>
      </c>
      <c r="J743" s="20">
        <v>42743</v>
      </c>
      <c r="K743" t="s">
        <v>3117</v>
      </c>
      <c r="L743" s="22">
        <f>SUMIFS(Account_Appended[Balance],Account_Appended[Customer_ID],Customer_Info_Appended[[#This Row],[Customer_ID]])</f>
        <v>65630591</v>
      </c>
      <c r="M743" t="str">
        <f>VLOOKUP(Customer_Info_Appended[[#This Row],[Balance Total]],balance_t[],3,1)</f>
        <v>High</v>
      </c>
      <c r="N743" t="str">
        <f>VLOOKUP(Customer_Info_Appended[[#This Row],[Age]],age_t[],3,1)</f>
        <v>Young</v>
      </c>
      <c r="O743" t="str">
        <f>Customer_Info_Appended[[#This Row],[Age Group]]&amp;"-"&amp;Customer_Info_Appended[[#This Row],[Balace Group]]</f>
        <v>Young-High</v>
      </c>
    </row>
    <row r="744" spans="2:15" x14ac:dyDescent="0.25">
      <c r="B744" t="s">
        <v>3813</v>
      </c>
      <c r="C744" t="s">
        <v>3814</v>
      </c>
      <c r="D744">
        <v>57</v>
      </c>
      <c r="E744" t="s">
        <v>110</v>
      </c>
      <c r="F744" t="s">
        <v>3815</v>
      </c>
      <c r="G744" t="s">
        <v>124</v>
      </c>
      <c r="H744" t="s">
        <v>3816</v>
      </c>
      <c r="I744" t="s">
        <v>3817</v>
      </c>
      <c r="J744" s="20">
        <v>42744</v>
      </c>
      <c r="K744" t="s">
        <v>3117</v>
      </c>
      <c r="L744" s="22">
        <f>SUMIFS(Account_Appended[Balance],Account_Appended[Customer_ID],Customer_Info_Appended[[#This Row],[Customer_ID]])</f>
        <v>31212623</v>
      </c>
      <c r="M744" t="str">
        <f>VLOOKUP(Customer_Info_Appended[[#This Row],[Balance Total]],balance_t[],3,1)</f>
        <v>High</v>
      </c>
      <c r="N744" t="str">
        <f>VLOOKUP(Customer_Info_Appended[[#This Row],[Age]],age_t[],3,1)</f>
        <v>Senior</v>
      </c>
      <c r="O744" t="str">
        <f>Customer_Info_Appended[[#This Row],[Age Group]]&amp;"-"&amp;Customer_Info_Appended[[#This Row],[Balace Group]]</f>
        <v>Senior-High</v>
      </c>
    </row>
    <row r="745" spans="2:15" x14ac:dyDescent="0.25">
      <c r="B745" t="s">
        <v>3818</v>
      </c>
      <c r="C745" t="s">
        <v>3819</v>
      </c>
      <c r="D745">
        <v>67</v>
      </c>
      <c r="E745" t="s">
        <v>110</v>
      </c>
      <c r="F745" t="s">
        <v>3820</v>
      </c>
      <c r="G745" t="s">
        <v>118</v>
      </c>
      <c r="H745" t="s">
        <v>3821</v>
      </c>
      <c r="I745" t="s">
        <v>3822</v>
      </c>
      <c r="J745" s="20">
        <v>42745</v>
      </c>
      <c r="K745" t="s">
        <v>3117</v>
      </c>
      <c r="L745" s="22">
        <f>SUMIFS(Account_Appended[Balance],Account_Appended[Customer_ID],Customer_Info_Appended[[#This Row],[Customer_ID]])</f>
        <v>73011170</v>
      </c>
      <c r="M745" t="str">
        <f>VLOOKUP(Customer_Info_Appended[[#This Row],[Balance Total]],balance_t[],3,1)</f>
        <v>High</v>
      </c>
      <c r="N745" t="str">
        <f>VLOOKUP(Customer_Info_Appended[[#This Row],[Age]],age_t[],3,1)</f>
        <v>Senior</v>
      </c>
      <c r="O745" t="str">
        <f>Customer_Info_Appended[[#This Row],[Age Group]]&amp;"-"&amp;Customer_Info_Appended[[#This Row],[Balace Group]]</f>
        <v>Senior-High</v>
      </c>
    </row>
    <row r="746" spans="2:15" x14ac:dyDescent="0.25">
      <c r="B746" t="s">
        <v>3823</v>
      </c>
      <c r="C746" t="s">
        <v>3824</v>
      </c>
      <c r="D746">
        <v>27</v>
      </c>
      <c r="E746" t="s">
        <v>110</v>
      </c>
      <c r="F746" t="s">
        <v>3825</v>
      </c>
      <c r="G746" t="s">
        <v>207</v>
      </c>
      <c r="H746" t="s">
        <v>3826</v>
      </c>
      <c r="I746" t="s">
        <v>3827</v>
      </c>
      <c r="J746" s="20">
        <v>42746</v>
      </c>
      <c r="K746" t="s">
        <v>3117</v>
      </c>
      <c r="L746" s="22">
        <f>SUMIFS(Account_Appended[Balance],Account_Appended[Customer_ID],Customer_Info_Appended[[#This Row],[Customer_ID]])</f>
        <v>13815029</v>
      </c>
      <c r="M746" t="str">
        <f>VLOOKUP(Customer_Info_Appended[[#This Row],[Balance Total]],balance_t[],3,1)</f>
        <v>Medium</v>
      </c>
      <c r="N746" t="str">
        <f>VLOOKUP(Customer_Info_Appended[[#This Row],[Age]],age_t[],3,1)</f>
        <v>Young</v>
      </c>
      <c r="O746" t="str">
        <f>Customer_Info_Appended[[#This Row],[Age Group]]&amp;"-"&amp;Customer_Info_Appended[[#This Row],[Balace Group]]</f>
        <v>Young-Medium</v>
      </c>
    </row>
    <row r="747" spans="2:15" x14ac:dyDescent="0.25">
      <c r="B747" t="s">
        <v>3828</v>
      </c>
      <c r="C747" t="s">
        <v>3829</v>
      </c>
      <c r="D747">
        <v>42</v>
      </c>
      <c r="E747" t="s">
        <v>110</v>
      </c>
      <c r="F747" t="s">
        <v>3830</v>
      </c>
      <c r="G747" t="s">
        <v>112</v>
      </c>
      <c r="H747" t="s">
        <v>3831</v>
      </c>
      <c r="I747" t="s">
        <v>3832</v>
      </c>
      <c r="J747" s="20">
        <v>42747</v>
      </c>
      <c r="K747" t="s">
        <v>3117</v>
      </c>
      <c r="L747" s="22">
        <f>SUMIFS(Account_Appended[Balance],Account_Appended[Customer_ID],Customer_Info_Appended[[#This Row],[Customer_ID]])</f>
        <v>101930962</v>
      </c>
      <c r="M747" t="str">
        <f>VLOOKUP(Customer_Info_Appended[[#This Row],[Balance Total]],balance_t[],3,1)</f>
        <v>High</v>
      </c>
      <c r="N747" t="str">
        <f>VLOOKUP(Customer_Info_Appended[[#This Row],[Age]],age_t[],3,1)</f>
        <v>Middle</v>
      </c>
      <c r="O747" t="str">
        <f>Customer_Info_Appended[[#This Row],[Age Group]]&amp;"-"&amp;Customer_Info_Appended[[#This Row],[Balace Group]]</f>
        <v>Middle-High</v>
      </c>
    </row>
    <row r="748" spans="2:15" x14ac:dyDescent="0.25">
      <c r="B748" t="s">
        <v>3833</v>
      </c>
      <c r="C748" t="s">
        <v>3834</v>
      </c>
      <c r="D748">
        <v>69</v>
      </c>
      <c r="E748" t="s">
        <v>134</v>
      </c>
      <c r="F748" t="s">
        <v>3835</v>
      </c>
      <c r="G748" t="s">
        <v>118</v>
      </c>
      <c r="H748" t="s">
        <v>3836</v>
      </c>
      <c r="I748" t="s">
        <v>3837</v>
      </c>
      <c r="J748" s="20">
        <v>42748</v>
      </c>
      <c r="K748" t="s">
        <v>3117</v>
      </c>
      <c r="L748" s="22">
        <f>SUMIFS(Account_Appended[Balance],Account_Appended[Customer_ID],Customer_Info_Appended[[#This Row],[Customer_ID]])</f>
        <v>33345660</v>
      </c>
      <c r="M748" t="str">
        <f>VLOOKUP(Customer_Info_Appended[[#This Row],[Balance Total]],balance_t[],3,1)</f>
        <v>High</v>
      </c>
      <c r="N748" t="str">
        <f>VLOOKUP(Customer_Info_Appended[[#This Row],[Age]],age_t[],3,1)</f>
        <v>Senior</v>
      </c>
      <c r="O748" t="str">
        <f>Customer_Info_Appended[[#This Row],[Age Group]]&amp;"-"&amp;Customer_Info_Appended[[#This Row],[Balace Group]]</f>
        <v>Senior-High</v>
      </c>
    </row>
    <row r="749" spans="2:15" x14ac:dyDescent="0.25">
      <c r="B749" t="s">
        <v>3838</v>
      </c>
      <c r="C749" t="s">
        <v>3839</v>
      </c>
      <c r="D749">
        <v>66</v>
      </c>
      <c r="E749" t="s">
        <v>134</v>
      </c>
      <c r="F749" t="s">
        <v>3840</v>
      </c>
      <c r="G749" t="s">
        <v>141</v>
      </c>
      <c r="H749" t="s">
        <v>3841</v>
      </c>
      <c r="I749" t="s">
        <v>3842</v>
      </c>
      <c r="J749" s="20">
        <v>42749</v>
      </c>
      <c r="K749" t="s">
        <v>3117</v>
      </c>
      <c r="L749" s="22">
        <f>SUMIFS(Account_Appended[Balance],Account_Appended[Customer_ID],Customer_Info_Appended[[#This Row],[Customer_ID]])</f>
        <v>6737640</v>
      </c>
      <c r="M749" t="str">
        <f>VLOOKUP(Customer_Info_Appended[[#This Row],[Balance Total]],balance_t[],3,1)</f>
        <v>Medium</v>
      </c>
      <c r="N749" t="str">
        <f>VLOOKUP(Customer_Info_Appended[[#This Row],[Age]],age_t[],3,1)</f>
        <v>Senior</v>
      </c>
      <c r="O749" t="str">
        <f>Customer_Info_Appended[[#This Row],[Age Group]]&amp;"-"&amp;Customer_Info_Appended[[#This Row],[Balace Group]]</f>
        <v>Senior-Medium</v>
      </c>
    </row>
    <row r="750" spans="2:15" x14ac:dyDescent="0.25">
      <c r="B750" t="s">
        <v>3843</v>
      </c>
      <c r="C750" t="s">
        <v>3844</v>
      </c>
      <c r="D750">
        <v>25</v>
      </c>
      <c r="E750" t="s">
        <v>110</v>
      </c>
      <c r="F750" t="s">
        <v>3845</v>
      </c>
      <c r="G750" t="s">
        <v>207</v>
      </c>
      <c r="H750" t="s">
        <v>3846</v>
      </c>
      <c r="I750" t="s">
        <v>3847</v>
      </c>
      <c r="J750" s="20">
        <v>42750</v>
      </c>
      <c r="K750" t="s">
        <v>3117</v>
      </c>
      <c r="L750" s="22">
        <f>SUMIFS(Account_Appended[Balance],Account_Appended[Customer_ID],Customer_Info_Appended[[#This Row],[Customer_ID]])</f>
        <v>83389366</v>
      </c>
      <c r="M750" t="str">
        <f>VLOOKUP(Customer_Info_Appended[[#This Row],[Balance Total]],balance_t[],3,1)</f>
        <v>High</v>
      </c>
      <c r="N750" t="str">
        <f>VLOOKUP(Customer_Info_Appended[[#This Row],[Age]],age_t[],3,1)</f>
        <v>Young</v>
      </c>
      <c r="O750" t="str">
        <f>Customer_Info_Appended[[#This Row],[Age Group]]&amp;"-"&amp;Customer_Info_Appended[[#This Row],[Balace Group]]</f>
        <v>Young-High</v>
      </c>
    </row>
    <row r="751" spans="2:15" x14ac:dyDescent="0.25">
      <c r="B751" t="s">
        <v>3848</v>
      </c>
      <c r="C751" t="s">
        <v>3849</v>
      </c>
      <c r="D751">
        <v>28</v>
      </c>
      <c r="E751" t="s">
        <v>134</v>
      </c>
      <c r="F751" t="s">
        <v>3850</v>
      </c>
      <c r="G751" t="s">
        <v>141</v>
      </c>
      <c r="H751" t="s">
        <v>3851</v>
      </c>
      <c r="I751" t="s">
        <v>3852</v>
      </c>
      <c r="J751" s="20">
        <v>42751</v>
      </c>
      <c r="K751" t="s">
        <v>3117</v>
      </c>
      <c r="L751" s="22">
        <f>SUMIFS(Account_Appended[Balance],Account_Appended[Customer_ID],Customer_Info_Appended[[#This Row],[Customer_ID]])</f>
        <v>38308851</v>
      </c>
      <c r="M751" t="str">
        <f>VLOOKUP(Customer_Info_Appended[[#This Row],[Balance Total]],balance_t[],3,1)</f>
        <v>High</v>
      </c>
      <c r="N751" t="str">
        <f>VLOOKUP(Customer_Info_Appended[[#This Row],[Age]],age_t[],3,1)</f>
        <v>Young</v>
      </c>
      <c r="O751" t="str">
        <f>Customer_Info_Appended[[#This Row],[Age Group]]&amp;"-"&amp;Customer_Info_Appended[[#This Row],[Balace Group]]</f>
        <v>Young-High</v>
      </c>
    </row>
    <row r="752" spans="2:15" x14ac:dyDescent="0.25">
      <c r="B752" t="s">
        <v>3853</v>
      </c>
      <c r="C752" t="s">
        <v>3854</v>
      </c>
      <c r="D752">
        <v>22</v>
      </c>
      <c r="E752" t="s">
        <v>110</v>
      </c>
      <c r="F752" t="s">
        <v>3855</v>
      </c>
      <c r="G752" t="s">
        <v>207</v>
      </c>
      <c r="H752" t="s">
        <v>3856</v>
      </c>
      <c r="I752" t="s">
        <v>3857</v>
      </c>
      <c r="J752" s="20">
        <v>42752</v>
      </c>
      <c r="K752" t="s">
        <v>3117</v>
      </c>
      <c r="L752" s="22">
        <f>SUMIFS(Account_Appended[Balance],Account_Appended[Customer_ID],Customer_Info_Appended[[#This Row],[Customer_ID]])</f>
        <v>46807911</v>
      </c>
      <c r="M752" t="str">
        <f>VLOOKUP(Customer_Info_Appended[[#This Row],[Balance Total]],balance_t[],3,1)</f>
        <v>High</v>
      </c>
      <c r="N752" t="str">
        <f>VLOOKUP(Customer_Info_Appended[[#This Row],[Age]],age_t[],3,1)</f>
        <v>Young</v>
      </c>
      <c r="O752" t="str">
        <f>Customer_Info_Appended[[#This Row],[Age Group]]&amp;"-"&amp;Customer_Info_Appended[[#This Row],[Balace Group]]</f>
        <v>Young-High</v>
      </c>
    </row>
    <row r="753" spans="2:15" x14ac:dyDescent="0.25">
      <c r="B753" t="s">
        <v>3858</v>
      </c>
      <c r="C753" t="s">
        <v>3859</v>
      </c>
      <c r="D753">
        <v>62</v>
      </c>
      <c r="E753" t="s">
        <v>134</v>
      </c>
      <c r="F753" t="s">
        <v>3860</v>
      </c>
      <c r="G753" t="s">
        <v>118</v>
      </c>
      <c r="H753" t="s">
        <v>3861</v>
      </c>
      <c r="I753" t="s">
        <v>3862</v>
      </c>
      <c r="J753" s="20">
        <v>42753</v>
      </c>
      <c r="K753" t="s">
        <v>3117</v>
      </c>
      <c r="L753" s="22">
        <f>SUMIFS(Account_Appended[Balance],Account_Appended[Customer_ID],Customer_Info_Appended[[#This Row],[Customer_ID]])</f>
        <v>40899568</v>
      </c>
      <c r="M753" t="str">
        <f>VLOOKUP(Customer_Info_Appended[[#This Row],[Balance Total]],balance_t[],3,1)</f>
        <v>High</v>
      </c>
      <c r="N753" t="str">
        <f>VLOOKUP(Customer_Info_Appended[[#This Row],[Age]],age_t[],3,1)</f>
        <v>Senior</v>
      </c>
      <c r="O753" t="str">
        <f>Customer_Info_Appended[[#This Row],[Age Group]]&amp;"-"&amp;Customer_Info_Appended[[#This Row],[Balace Group]]</f>
        <v>Senior-High</v>
      </c>
    </row>
    <row r="754" spans="2:15" x14ac:dyDescent="0.25">
      <c r="B754" t="s">
        <v>3863</v>
      </c>
      <c r="C754" t="s">
        <v>3864</v>
      </c>
      <c r="D754">
        <v>54</v>
      </c>
      <c r="E754" t="s">
        <v>110</v>
      </c>
      <c r="F754" t="s">
        <v>3865</v>
      </c>
      <c r="G754" t="s">
        <v>112</v>
      </c>
      <c r="H754" t="s">
        <v>3866</v>
      </c>
      <c r="I754" t="s">
        <v>3867</v>
      </c>
      <c r="J754" s="20">
        <v>42754</v>
      </c>
      <c r="K754" t="s">
        <v>3117</v>
      </c>
      <c r="L754" s="22">
        <f>SUMIFS(Account_Appended[Balance],Account_Appended[Customer_ID],Customer_Info_Appended[[#This Row],[Customer_ID]])</f>
        <v>77068865</v>
      </c>
      <c r="M754" t="str">
        <f>VLOOKUP(Customer_Info_Appended[[#This Row],[Balance Total]],balance_t[],3,1)</f>
        <v>High</v>
      </c>
      <c r="N754" t="str">
        <f>VLOOKUP(Customer_Info_Appended[[#This Row],[Age]],age_t[],3,1)</f>
        <v>Senior</v>
      </c>
      <c r="O754" t="str">
        <f>Customer_Info_Appended[[#This Row],[Age Group]]&amp;"-"&amp;Customer_Info_Appended[[#This Row],[Balace Group]]</f>
        <v>Senior-High</v>
      </c>
    </row>
    <row r="755" spans="2:15" x14ac:dyDescent="0.25">
      <c r="B755" t="s">
        <v>3868</v>
      </c>
      <c r="C755" t="s">
        <v>3869</v>
      </c>
      <c r="D755">
        <v>62</v>
      </c>
      <c r="E755" t="s">
        <v>134</v>
      </c>
      <c r="F755" t="s">
        <v>3870</v>
      </c>
      <c r="G755" t="s">
        <v>141</v>
      </c>
      <c r="H755" t="s">
        <v>3871</v>
      </c>
      <c r="I755" t="s">
        <v>3872</v>
      </c>
      <c r="J755" s="20">
        <v>42755</v>
      </c>
      <c r="K755" t="s">
        <v>3117</v>
      </c>
      <c r="L755" s="22">
        <f>SUMIFS(Account_Appended[Balance],Account_Appended[Customer_ID],Customer_Info_Appended[[#This Row],[Customer_ID]])</f>
        <v>63598447</v>
      </c>
      <c r="M755" t="str">
        <f>VLOOKUP(Customer_Info_Appended[[#This Row],[Balance Total]],balance_t[],3,1)</f>
        <v>High</v>
      </c>
      <c r="N755" t="str">
        <f>VLOOKUP(Customer_Info_Appended[[#This Row],[Age]],age_t[],3,1)</f>
        <v>Senior</v>
      </c>
      <c r="O755" t="str">
        <f>Customer_Info_Appended[[#This Row],[Age Group]]&amp;"-"&amp;Customer_Info_Appended[[#This Row],[Balace Group]]</f>
        <v>Senior-High</v>
      </c>
    </row>
    <row r="756" spans="2:15" x14ac:dyDescent="0.25">
      <c r="B756" t="s">
        <v>3873</v>
      </c>
      <c r="C756" t="s">
        <v>3874</v>
      </c>
      <c r="D756">
        <v>55</v>
      </c>
      <c r="E756" t="s">
        <v>110</v>
      </c>
      <c r="F756" t="s">
        <v>3875</v>
      </c>
      <c r="G756" t="s">
        <v>207</v>
      </c>
      <c r="H756" t="s">
        <v>3876</v>
      </c>
      <c r="I756" t="s">
        <v>3877</v>
      </c>
      <c r="J756" s="20">
        <v>42756</v>
      </c>
      <c r="K756" t="s">
        <v>3117</v>
      </c>
      <c r="L756" s="22">
        <f>SUMIFS(Account_Appended[Balance],Account_Appended[Customer_ID],Customer_Info_Appended[[#This Row],[Customer_ID]])</f>
        <v>28758787</v>
      </c>
      <c r="M756" t="str">
        <f>VLOOKUP(Customer_Info_Appended[[#This Row],[Balance Total]],balance_t[],3,1)</f>
        <v>High</v>
      </c>
      <c r="N756" t="str">
        <f>VLOOKUP(Customer_Info_Appended[[#This Row],[Age]],age_t[],3,1)</f>
        <v>Senior</v>
      </c>
      <c r="O756" t="str">
        <f>Customer_Info_Appended[[#This Row],[Age Group]]&amp;"-"&amp;Customer_Info_Appended[[#This Row],[Balace Group]]</f>
        <v>Senior-High</v>
      </c>
    </row>
    <row r="757" spans="2:15" x14ac:dyDescent="0.25">
      <c r="B757" t="s">
        <v>3878</v>
      </c>
      <c r="C757" t="s">
        <v>3879</v>
      </c>
      <c r="D757">
        <v>46</v>
      </c>
      <c r="E757" t="s">
        <v>134</v>
      </c>
      <c r="F757" t="s">
        <v>3880</v>
      </c>
      <c r="G757" t="s">
        <v>124</v>
      </c>
      <c r="H757" t="s">
        <v>3881</v>
      </c>
      <c r="I757" t="s">
        <v>3882</v>
      </c>
      <c r="J757" s="20">
        <v>42757</v>
      </c>
      <c r="K757" t="s">
        <v>3117</v>
      </c>
      <c r="L757" s="22">
        <f>SUMIFS(Account_Appended[Balance],Account_Appended[Customer_ID],Customer_Info_Appended[[#This Row],[Customer_ID]])</f>
        <v>23264321</v>
      </c>
      <c r="M757" t="str">
        <f>VLOOKUP(Customer_Info_Appended[[#This Row],[Balance Total]],balance_t[],3,1)</f>
        <v>High</v>
      </c>
      <c r="N757" t="str">
        <f>VLOOKUP(Customer_Info_Appended[[#This Row],[Age]],age_t[],3,1)</f>
        <v>Middle</v>
      </c>
      <c r="O757" t="str">
        <f>Customer_Info_Appended[[#This Row],[Age Group]]&amp;"-"&amp;Customer_Info_Appended[[#This Row],[Balace Group]]</f>
        <v>Middle-High</v>
      </c>
    </row>
    <row r="758" spans="2:15" x14ac:dyDescent="0.25">
      <c r="B758" t="s">
        <v>3883</v>
      </c>
      <c r="C758" t="s">
        <v>3884</v>
      </c>
      <c r="D758">
        <v>22</v>
      </c>
      <c r="E758" t="s">
        <v>110</v>
      </c>
      <c r="F758" t="s">
        <v>3885</v>
      </c>
      <c r="G758" t="s">
        <v>118</v>
      </c>
      <c r="H758" t="s">
        <v>3886</v>
      </c>
      <c r="I758" t="s">
        <v>3887</v>
      </c>
      <c r="J758" s="20">
        <v>42758</v>
      </c>
      <c r="K758" t="s">
        <v>3117</v>
      </c>
      <c r="L758" s="22">
        <f>SUMIFS(Account_Appended[Balance],Account_Appended[Customer_ID],Customer_Info_Appended[[#This Row],[Customer_ID]])</f>
        <v>40279601</v>
      </c>
      <c r="M758" t="str">
        <f>VLOOKUP(Customer_Info_Appended[[#This Row],[Balance Total]],balance_t[],3,1)</f>
        <v>High</v>
      </c>
      <c r="N758" t="str">
        <f>VLOOKUP(Customer_Info_Appended[[#This Row],[Age]],age_t[],3,1)</f>
        <v>Young</v>
      </c>
      <c r="O758" t="str">
        <f>Customer_Info_Appended[[#This Row],[Age Group]]&amp;"-"&amp;Customer_Info_Appended[[#This Row],[Balace Group]]</f>
        <v>Young-High</v>
      </c>
    </row>
    <row r="759" spans="2:15" x14ac:dyDescent="0.25">
      <c r="B759" t="s">
        <v>3888</v>
      </c>
      <c r="C759" t="s">
        <v>3889</v>
      </c>
      <c r="D759">
        <v>26</v>
      </c>
      <c r="E759" t="s">
        <v>134</v>
      </c>
      <c r="F759" t="s">
        <v>3890</v>
      </c>
      <c r="G759" t="s">
        <v>112</v>
      </c>
      <c r="H759" t="s">
        <v>3891</v>
      </c>
      <c r="I759" t="s">
        <v>3892</v>
      </c>
      <c r="J759" s="20">
        <v>42759</v>
      </c>
      <c r="K759" t="s">
        <v>3117</v>
      </c>
      <c r="L759" s="22">
        <f>SUMIFS(Account_Appended[Balance],Account_Appended[Customer_ID],Customer_Info_Appended[[#This Row],[Customer_ID]])</f>
        <v>43172354</v>
      </c>
      <c r="M759" t="str">
        <f>VLOOKUP(Customer_Info_Appended[[#This Row],[Balance Total]],balance_t[],3,1)</f>
        <v>High</v>
      </c>
      <c r="N759" t="str">
        <f>VLOOKUP(Customer_Info_Appended[[#This Row],[Age]],age_t[],3,1)</f>
        <v>Young</v>
      </c>
      <c r="O759" t="str">
        <f>Customer_Info_Appended[[#This Row],[Age Group]]&amp;"-"&amp;Customer_Info_Appended[[#This Row],[Balace Group]]</f>
        <v>Young-High</v>
      </c>
    </row>
    <row r="760" spans="2:15" x14ac:dyDescent="0.25">
      <c r="B760" t="s">
        <v>3893</v>
      </c>
      <c r="C760" t="s">
        <v>3894</v>
      </c>
      <c r="D760">
        <v>65</v>
      </c>
      <c r="E760" t="s">
        <v>110</v>
      </c>
      <c r="F760" t="s">
        <v>3895</v>
      </c>
      <c r="G760" t="s">
        <v>118</v>
      </c>
      <c r="H760" t="s">
        <v>3896</v>
      </c>
      <c r="I760" t="s">
        <v>3897</v>
      </c>
      <c r="J760" s="20">
        <v>42760</v>
      </c>
      <c r="K760" t="s">
        <v>3117</v>
      </c>
      <c r="L760" s="22">
        <f>SUMIFS(Account_Appended[Balance],Account_Appended[Customer_ID],Customer_Info_Appended[[#This Row],[Customer_ID]])</f>
        <v>99992932</v>
      </c>
      <c r="M760" t="str">
        <f>VLOOKUP(Customer_Info_Appended[[#This Row],[Balance Total]],balance_t[],3,1)</f>
        <v>High</v>
      </c>
      <c r="N760" t="str">
        <f>VLOOKUP(Customer_Info_Appended[[#This Row],[Age]],age_t[],3,1)</f>
        <v>Senior</v>
      </c>
      <c r="O760" t="str">
        <f>Customer_Info_Appended[[#This Row],[Age Group]]&amp;"-"&amp;Customer_Info_Appended[[#This Row],[Balace Group]]</f>
        <v>Senior-High</v>
      </c>
    </row>
    <row r="761" spans="2:15" x14ac:dyDescent="0.25">
      <c r="B761" t="s">
        <v>3898</v>
      </c>
      <c r="C761" t="s">
        <v>3899</v>
      </c>
      <c r="D761">
        <v>19</v>
      </c>
      <c r="E761" t="s">
        <v>110</v>
      </c>
      <c r="F761" t="s">
        <v>3900</v>
      </c>
      <c r="G761" t="s">
        <v>124</v>
      </c>
      <c r="H761" t="s">
        <v>3901</v>
      </c>
      <c r="I761" t="s">
        <v>3902</v>
      </c>
      <c r="J761" s="20">
        <v>42761</v>
      </c>
      <c r="K761" t="s">
        <v>3117</v>
      </c>
      <c r="L761" s="22">
        <f>SUMIFS(Account_Appended[Balance],Account_Appended[Customer_ID],Customer_Info_Appended[[#This Row],[Customer_ID]])</f>
        <v>2987757</v>
      </c>
      <c r="M761" t="str">
        <f>VLOOKUP(Customer_Info_Appended[[#This Row],[Balance Total]],balance_t[],3,1)</f>
        <v>Low</v>
      </c>
      <c r="N761" t="str">
        <f>VLOOKUP(Customer_Info_Appended[[#This Row],[Age]],age_t[],3,1)</f>
        <v>Young</v>
      </c>
      <c r="O761" t="str">
        <f>Customer_Info_Appended[[#This Row],[Age Group]]&amp;"-"&amp;Customer_Info_Appended[[#This Row],[Balace Group]]</f>
        <v>Young-Low</v>
      </c>
    </row>
    <row r="762" spans="2:15" x14ac:dyDescent="0.25">
      <c r="B762" t="s">
        <v>3903</v>
      </c>
      <c r="C762" t="s">
        <v>3904</v>
      </c>
      <c r="D762">
        <v>18</v>
      </c>
      <c r="E762" t="s">
        <v>110</v>
      </c>
      <c r="F762" t="s">
        <v>3905</v>
      </c>
      <c r="G762" t="s">
        <v>112</v>
      </c>
      <c r="H762" t="s">
        <v>3906</v>
      </c>
      <c r="I762" t="s">
        <v>3907</v>
      </c>
      <c r="J762" s="20">
        <v>42762</v>
      </c>
      <c r="K762" t="s">
        <v>3117</v>
      </c>
      <c r="L762" s="22">
        <f>SUMIFS(Account_Appended[Balance],Account_Appended[Customer_ID],Customer_Info_Appended[[#This Row],[Customer_ID]])</f>
        <v>30744473</v>
      </c>
      <c r="M762" t="str">
        <f>VLOOKUP(Customer_Info_Appended[[#This Row],[Balance Total]],balance_t[],3,1)</f>
        <v>High</v>
      </c>
      <c r="N762" t="str">
        <f>VLOOKUP(Customer_Info_Appended[[#This Row],[Age]],age_t[],3,1)</f>
        <v>Young</v>
      </c>
      <c r="O762" t="str">
        <f>Customer_Info_Appended[[#This Row],[Age Group]]&amp;"-"&amp;Customer_Info_Appended[[#This Row],[Balace Group]]</f>
        <v>Young-High</v>
      </c>
    </row>
    <row r="763" spans="2:15" x14ac:dyDescent="0.25">
      <c r="B763" t="s">
        <v>3908</v>
      </c>
      <c r="C763" t="s">
        <v>3909</v>
      </c>
      <c r="D763">
        <v>57</v>
      </c>
      <c r="E763" t="s">
        <v>134</v>
      </c>
      <c r="F763" t="s">
        <v>3910</v>
      </c>
      <c r="G763" t="s">
        <v>124</v>
      </c>
      <c r="H763" t="s">
        <v>3911</v>
      </c>
      <c r="I763" t="s">
        <v>3912</v>
      </c>
      <c r="J763" s="20">
        <v>42763</v>
      </c>
      <c r="K763" t="s">
        <v>3117</v>
      </c>
      <c r="L763" s="22">
        <f>SUMIFS(Account_Appended[Balance],Account_Appended[Customer_ID],Customer_Info_Appended[[#This Row],[Customer_ID]])</f>
        <v>23633567</v>
      </c>
      <c r="M763" t="str">
        <f>VLOOKUP(Customer_Info_Appended[[#This Row],[Balance Total]],balance_t[],3,1)</f>
        <v>High</v>
      </c>
      <c r="N763" t="str">
        <f>VLOOKUP(Customer_Info_Appended[[#This Row],[Age]],age_t[],3,1)</f>
        <v>Senior</v>
      </c>
      <c r="O763" t="str">
        <f>Customer_Info_Appended[[#This Row],[Age Group]]&amp;"-"&amp;Customer_Info_Appended[[#This Row],[Balace Group]]</f>
        <v>Senior-High</v>
      </c>
    </row>
    <row r="764" spans="2:15" x14ac:dyDescent="0.25">
      <c r="B764" t="s">
        <v>3913</v>
      </c>
      <c r="C764" t="s">
        <v>3914</v>
      </c>
      <c r="D764">
        <v>68</v>
      </c>
      <c r="E764" t="s">
        <v>134</v>
      </c>
      <c r="F764" t="s">
        <v>3915</v>
      </c>
      <c r="G764" t="s">
        <v>118</v>
      </c>
      <c r="H764" t="s">
        <v>3916</v>
      </c>
      <c r="I764" t="s">
        <v>3917</v>
      </c>
      <c r="J764" s="20">
        <v>42764</v>
      </c>
      <c r="K764" t="s">
        <v>3117</v>
      </c>
      <c r="L764" s="22">
        <f>SUMIFS(Account_Appended[Balance],Account_Appended[Customer_ID],Customer_Info_Appended[[#This Row],[Customer_ID]])</f>
        <v>15041593</v>
      </c>
      <c r="M764" t="str">
        <f>VLOOKUP(Customer_Info_Appended[[#This Row],[Balance Total]],balance_t[],3,1)</f>
        <v>High</v>
      </c>
      <c r="N764" t="str">
        <f>VLOOKUP(Customer_Info_Appended[[#This Row],[Age]],age_t[],3,1)</f>
        <v>Senior</v>
      </c>
      <c r="O764" t="str">
        <f>Customer_Info_Appended[[#This Row],[Age Group]]&amp;"-"&amp;Customer_Info_Appended[[#This Row],[Balace Group]]</f>
        <v>Senior-High</v>
      </c>
    </row>
    <row r="765" spans="2:15" x14ac:dyDescent="0.25">
      <c r="B765" t="s">
        <v>3918</v>
      </c>
      <c r="C765" t="s">
        <v>3919</v>
      </c>
      <c r="D765">
        <v>47</v>
      </c>
      <c r="E765" t="s">
        <v>134</v>
      </c>
      <c r="F765" t="s">
        <v>3920</v>
      </c>
      <c r="G765" t="s">
        <v>207</v>
      </c>
      <c r="H765" t="s">
        <v>3921</v>
      </c>
      <c r="I765" t="s">
        <v>3922</v>
      </c>
      <c r="J765" s="20">
        <v>42765</v>
      </c>
      <c r="K765" t="s">
        <v>3117</v>
      </c>
      <c r="L765" s="22">
        <f>SUMIFS(Account_Appended[Balance],Account_Appended[Customer_ID],Customer_Info_Appended[[#This Row],[Customer_ID]])</f>
        <v>19977714</v>
      </c>
      <c r="M765" t="str">
        <f>VLOOKUP(Customer_Info_Appended[[#This Row],[Balance Total]],balance_t[],3,1)</f>
        <v>High</v>
      </c>
      <c r="N765" t="str">
        <f>VLOOKUP(Customer_Info_Appended[[#This Row],[Age]],age_t[],3,1)</f>
        <v>Middle</v>
      </c>
      <c r="O765" t="str">
        <f>Customer_Info_Appended[[#This Row],[Age Group]]&amp;"-"&amp;Customer_Info_Appended[[#This Row],[Balace Group]]</f>
        <v>Middle-High</v>
      </c>
    </row>
    <row r="766" spans="2:15" x14ac:dyDescent="0.25">
      <c r="B766" t="s">
        <v>3923</v>
      </c>
      <c r="C766" t="s">
        <v>3924</v>
      </c>
      <c r="D766">
        <v>28</v>
      </c>
      <c r="E766" t="s">
        <v>110</v>
      </c>
      <c r="F766" t="s">
        <v>3925</v>
      </c>
      <c r="G766" t="s">
        <v>118</v>
      </c>
      <c r="H766" t="s">
        <v>3926</v>
      </c>
      <c r="I766" t="s">
        <v>3927</v>
      </c>
      <c r="J766" s="20">
        <v>42766</v>
      </c>
      <c r="K766" t="s">
        <v>3117</v>
      </c>
      <c r="L766" s="22">
        <f>SUMIFS(Account_Appended[Balance],Account_Appended[Customer_ID],Customer_Info_Appended[[#This Row],[Customer_ID]])</f>
        <v>13277733</v>
      </c>
      <c r="M766" t="str">
        <f>VLOOKUP(Customer_Info_Appended[[#This Row],[Balance Total]],balance_t[],3,1)</f>
        <v>Medium</v>
      </c>
      <c r="N766" t="str">
        <f>VLOOKUP(Customer_Info_Appended[[#This Row],[Age]],age_t[],3,1)</f>
        <v>Young</v>
      </c>
      <c r="O766" t="str">
        <f>Customer_Info_Appended[[#This Row],[Age Group]]&amp;"-"&amp;Customer_Info_Appended[[#This Row],[Balace Group]]</f>
        <v>Young-Medium</v>
      </c>
    </row>
    <row r="767" spans="2:15" x14ac:dyDescent="0.25">
      <c r="B767" t="s">
        <v>3928</v>
      </c>
      <c r="C767" t="s">
        <v>3929</v>
      </c>
      <c r="D767">
        <v>45</v>
      </c>
      <c r="E767" t="s">
        <v>134</v>
      </c>
      <c r="F767" t="s">
        <v>3930</v>
      </c>
      <c r="G767" t="s">
        <v>118</v>
      </c>
      <c r="H767" t="s">
        <v>3931</v>
      </c>
      <c r="I767" t="s">
        <v>3932</v>
      </c>
      <c r="J767" s="20">
        <v>42767</v>
      </c>
      <c r="K767" t="s">
        <v>3117</v>
      </c>
      <c r="L767" s="22">
        <f>SUMIFS(Account_Appended[Balance],Account_Appended[Customer_ID],Customer_Info_Appended[[#This Row],[Customer_ID]])</f>
        <v>13159040</v>
      </c>
      <c r="M767" t="str">
        <f>VLOOKUP(Customer_Info_Appended[[#This Row],[Balance Total]],balance_t[],3,1)</f>
        <v>Medium</v>
      </c>
      <c r="N767" t="str">
        <f>VLOOKUP(Customer_Info_Appended[[#This Row],[Age]],age_t[],3,1)</f>
        <v>Middle</v>
      </c>
      <c r="O767" t="str">
        <f>Customer_Info_Appended[[#This Row],[Age Group]]&amp;"-"&amp;Customer_Info_Appended[[#This Row],[Balace Group]]</f>
        <v>Middle-Medium</v>
      </c>
    </row>
    <row r="768" spans="2:15" x14ac:dyDescent="0.25">
      <c r="B768" t="s">
        <v>3933</v>
      </c>
      <c r="C768" t="s">
        <v>3934</v>
      </c>
      <c r="D768">
        <v>61</v>
      </c>
      <c r="E768" t="s">
        <v>110</v>
      </c>
      <c r="F768" t="s">
        <v>3935</v>
      </c>
      <c r="G768" t="s">
        <v>118</v>
      </c>
      <c r="H768" t="s">
        <v>3936</v>
      </c>
      <c r="I768" t="s">
        <v>3937</v>
      </c>
      <c r="J768" s="20">
        <v>42768</v>
      </c>
      <c r="K768" t="s">
        <v>3117</v>
      </c>
      <c r="L768" s="22">
        <f>SUMIFS(Account_Appended[Balance],Account_Appended[Customer_ID],Customer_Info_Appended[[#This Row],[Customer_ID]])</f>
        <v>61524793</v>
      </c>
      <c r="M768" t="str">
        <f>VLOOKUP(Customer_Info_Appended[[#This Row],[Balance Total]],balance_t[],3,1)</f>
        <v>High</v>
      </c>
      <c r="N768" t="str">
        <f>VLOOKUP(Customer_Info_Appended[[#This Row],[Age]],age_t[],3,1)</f>
        <v>Senior</v>
      </c>
      <c r="O768" t="str">
        <f>Customer_Info_Appended[[#This Row],[Age Group]]&amp;"-"&amp;Customer_Info_Appended[[#This Row],[Balace Group]]</f>
        <v>Senior-High</v>
      </c>
    </row>
    <row r="769" spans="2:15" x14ac:dyDescent="0.25">
      <c r="B769" t="s">
        <v>3938</v>
      </c>
      <c r="C769" t="s">
        <v>3939</v>
      </c>
      <c r="D769">
        <v>29</v>
      </c>
      <c r="E769" t="s">
        <v>134</v>
      </c>
      <c r="F769" t="s">
        <v>3940</v>
      </c>
      <c r="G769" t="s">
        <v>141</v>
      </c>
      <c r="H769" t="s">
        <v>3941</v>
      </c>
      <c r="I769" t="s">
        <v>3942</v>
      </c>
      <c r="J769" s="20">
        <v>42769</v>
      </c>
      <c r="K769" t="s">
        <v>3117</v>
      </c>
      <c r="L769" s="22">
        <f>SUMIFS(Account_Appended[Balance],Account_Appended[Customer_ID],Customer_Info_Appended[[#This Row],[Customer_ID]])</f>
        <v>33261204</v>
      </c>
      <c r="M769" t="str">
        <f>VLOOKUP(Customer_Info_Appended[[#This Row],[Balance Total]],balance_t[],3,1)</f>
        <v>High</v>
      </c>
      <c r="N769" t="str">
        <f>VLOOKUP(Customer_Info_Appended[[#This Row],[Age]],age_t[],3,1)</f>
        <v>Young</v>
      </c>
      <c r="O769" t="str">
        <f>Customer_Info_Appended[[#This Row],[Age Group]]&amp;"-"&amp;Customer_Info_Appended[[#This Row],[Balace Group]]</f>
        <v>Young-High</v>
      </c>
    </row>
    <row r="770" spans="2:15" x14ac:dyDescent="0.25">
      <c r="B770" t="s">
        <v>3943</v>
      </c>
      <c r="C770" t="s">
        <v>3944</v>
      </c>
      <c r="D770">
        <v>56</v>
      </c>
      <c r="E770" t="s">
        <v>134</v>
      </c>
      <c r="F770" t="s">
        <v>3945</v>
      </c>
      <c r="G770" t="s">
        <v>124</v>
      </c>
      <c r="H770" t="s">
        <v>3946</v>
      </c>
      <c r="I770" t="s">
        <v>3947</v>
      </c>
      <c r="J770" s="20">
        <v>42770</v>
      </c>
      <c r="K770" t="s">
        <v>3117</v>
      </c>
      <c r="L770" s="22">
        <f>SUMIFS(Account_Appended[Balance],Account_Appended[Customer_ID],Customer_Info_Appended[[#This Row],[Customer_ID]])</f>
        <v>74080780</v>
      </c>
      <c r="M770" t="str">
        <f>VLOOKUP(Customer_Info_Appended[[#This Row],[Balance Total]],balance_t[],3,1)</f>
        <v>High</v>
      </c>
      <c r="N770" t="str">
        <f>VLOOKUP(Customer_Info_Appended[[#This Row],[Age]],age_t[],3,1)</f>
        <v>Senior</v>
      </c>
      <c r="O770" t="str">
        <f>Customer_Info_Appended[[#This Row],[Age Group]]&amp;"-"&amp;Customer_Info_Appended[[#This Row],[Balace Group]]</f>
        <v>Senior-High</v>
      </c>
    </row>
    <row r="771" spans="2:15" x14ac:dyDescent="0.25">
      <c r="B771" t="s">
        <v>3948</v>
      </c>
      <c r="C771" t="s">
        <v>3949</v>
      </c>
      <c r="D771">
        <v>43</v>
      </c>
      <c r="E771" t="s">
        <v>134</v>
      </c>
      <c r="F771" t="s">
        <v>3950</v>
      </c>
      <c r="G771" t="s">
        <v>124</v>
      </c>
      <c r="H771" t="s">
        <v>3951</v>
      </c>
      <c r="I771" t="s">
        <v>3952</v>
      </c>
      <c r="J771" s="20">
        <v>42771</v>
      </c>
      <c r="K771" t="s">
        <v>3117</v>
      </c>
      <c r="L771" s="22">
        <f>SUMIFS(Account_Appended[Balance],Account_Appended[Customer_ID],Customer_Info_Appended[[#This Row],[Customer_ID]])</f>
        <v>81463834</v>
      </c>
      <c r="M771" t="str">
        <f>VLOOKUP(Customer_Info_Appended[[#This Row],[Balance Total]],balance_t[],3,1)</f>
        <v>High</v>
      </c>
      <c r="N771" t="str">
        <f>VLOOKUP(Customer_Info_Appended[[#This Row],[Age]],age_t[],3,1)</f>
        <v>Middle</v>
      </c>
      <c r="O771" t="str">
        <f>Customer_Info_Appended[[#This Row],[Age Group]]&amp;"-"&amp;Customer_Info_Appended[[#This Row],[Balace Group]]</f>
        <v>Middle-High</v>
      </c>
    </row>
    <row r="772" spans="2:15" x14ac:dyDescent="0.25">
      <c r="B772" t="s">
        <v>3953</v>
      </c>
      <c r="C772" t="s">
        <v>3954</v>
      </c>
      <c r="D772">
        <v>30</v>
      </c>
      <c r="E772" t="s">
        <v>134</v>
      </c>
      <c r="F772" t="s">
        <v>3955</v>
      </c>
      <c r="G772" t="s">
        <v>124</v>
      </c>
      <c r="H772" t="s">
        <v>3956</v>
      </c>
      <c r="I772" t="s">
        <v>3957</v>
      </c>
      <c r="J772" s="20">
        <v>42772</v>
      </c>
      <c r="K772" t="s">
        <v>3117</v>
      </c>
      <c r="L772" s="22">
        <f>SUMIFS(Account_Appended[Balance],Account_Appended[Customer_ID],Customer_Info_Appended[[#This Row],[Customer_ID]])</f>
        <v>48571997</v>
      </c>
      <c r="M772" t="str">
        <f>VLOOKUP(Customer_Info_Appended[[#This Row],[Balance Total]],balance_t[],3,1)</f>
        <v>High</v>
      </c>
      <c r="N772" t="str">
        <f>VLOOKUP(Customer_Info_Appended[[#This Row],[Age]],age_t[],3,1)</f>
        <v>Young</v>
      </c>
      <c r="O772" t="str">
        <f>Customer_Info_Appended[[#This Row],[Age Group]]&amp;"-"&amp;Customer_Info_Appended[[#This Row],[Balace Group]]</f>
        <v>Young-High</v>
      </c>
    </row>
    <row r="773" spans="2:15" x14ac:dyDescent="0.25">
      <c r="B773" t="s">
        <v>3958</v>
      </c>
      <c r="C773" t="s">
        <v>3959</v>
      </c>
      <c r="D773">
        <v>25</v>
      </c>
      <c r="E773" t="s">
        <v>110</v>
      </c>
      <c r="F773" t="s">
        <v>3960</v>
      </c>
      <c r="G773" t="s">
        <v>141</v>
      </c>
      <c r="H773" t="s">
        <v>3961</v>
      </c>
      <c r="I773" t="s">
        <v>3962</v>
      </c>
      <c r="J773" s="20">
        <v>42773</v>
      </c>
      <c r="K773" t="s">
        <v>3117</v>
      </c>
      <c r="L773" s="22">
        <f>SUMIFS(Account_Appended[Balance],Account_Appended[Customer_ID],Customer_Info_Appended[[#This Row],[Customer_ID]])</f>
        <v>25148546</v>
      </c>
      <c r="M773" t="str">
        <f>VLOOKUP(Customer_Info_Appended[[#This Row],[Balance Total]],balance_t[],3,1)</f>
        <v>High</v>
      </c>
      <c r="N773" t="str">
        <f>VLOOKUP(Customer_Info_Appended[[#This Row],[Age]],age_t[],3,1)</f>
        <v>Young</v>
      </c>
      <c r="O773" t="str">
        <f>Customer_Info_Appended[[#This Row],[Age Group]]&amp;"-"&amp;Customer_Info_Appended[[#This Row],[Balace Group]]</f>
        <v>Young-High</v>
      </c>
    </row>
    <row r="774" spans="2:15" x14ac:dyDescent="0.25">
      <c r="B774" t="s">
        <v>3963</v>
      </c>
      <c r="C774" t="s">
        <v>3964</v>
      </c>
      <c r="D774">
        <v>45</v>
      </c>
      <c r="E774" t="s">
        <v>134</v>
      </c>
      <c r="F774" t="s">
        <v>3965</v>
      </c>
      <c r="G774" t="s">
        <v>207</v>
      </c>
      <c r="H774" t="s">
        <v>3966</v>
      </c>
      <c r="I774" t="s">
        <v>3967</v>
      </c>
      <c r="J774" s="20">
        <v>42774</v>
      </c>
      <c r="K774" t="s">
        <v>3117</v>
      </c>
      <c r="L774" s="22">
        <f>SUMIFS(Account_Appended[Balance],Account_Appended[Customer_ID],Customer_Info_Appended[[#This Row],[Customer_ID]])</f>
        <v>88866932</v>
      </c>
      <c r="M774" t="str">
        <f>VLOOKUP(Customer_Info_Appended[[#This Row],[Balance Total]],balance_t[],3,1)</f>
        <v>High</v>
      </c>
      <c r="N774" t="str">
        <f>VLOOKUP(Customer_Info_Appended[[#This Row],[Age]],age_t[],3,1)</f>
        <v>Middle</v>
      </c>
      <c r="O774" t="str">
        <f>Customer_Info_Appended[[#This Row],[Age Group]]&amp;"-"&amp;Customer_Info_Appended[[#This Row],[Balace Group]]</f>
        <v>Middle-High</v>
      </c>
    </row>
    <row r="775" spans="2:15" x14ac:dyDescent="0.25">
      <c r="B775" t="s">
        <v>3968</v>
      </c>
      <c r="C775" t="s">
        <v>3969</v>
      </c>
      <c r="D775">
        <v>47</v>
      </c>
      <c r="E775" t="s">
        <v>134</v>
      </c>
      <c r="F775" t="s">
        <v>3970</v>
      </c>
      <c r="G775" t="s">
        <v>118</v>
      </c>
      <c r="H775" t="s">
        <v>3971</v>
      </c>
      <c r="I775" t="s">
        <v>3972</v>
      </c>
      <c r="J775" s="20">
        <v>42775</v>
      </c>
      <c r="K775" t="s">
        <v>3117</v>
      </c>
      <c r="L775" s="22">
        <f>SUMIFS(Account_Appended[Balance],Account_Appended[Customer_ID],Customer_Info_Appended[[#This Row],[Customer_ID]])</f>
        <v>44273971</v>
      </c>
      <c r="M775" t="str">
        <f>VLOOKUP(Customer_Info_Appended[[#This Row],[Balance Total]],balance_t[],3,1)</f>
        <v>High</v>
      </c>
      <c r="N775" t="str">
        <f>VLOOKUP(Customer_Info_Appended[[#This Row],[Age]],age_t[],3,1)</f>
        <v>Middle</v>
      </c>
      <c r="O775" t="str">
        <f>Customer_Info_Appended[[#This Row],[Age Group]]&amp;"-"&amp;Customer_Info_Appended[[#This Row],[Balace Group]]</f>
        <v>Middle-High</v>
      </c>
    </row>
    <row r="776" spans="2:15" x14ac:dyDescent="0.25">
      <c r="B776" t="s">
        <v>3973</v>
      </c>
      <c r="C776" t="s">
        <v>3974</v>
      </c>
      <c r="D776">
        <v>26</v>
      </c>
      <c r="E776" t="s">
        <v>110</v>
      </c>
      <c r="F776" t="s">
        <v>3975</v>
      </c>
      <c r="G776" t="s">
        <v>207</v>
      </c>
      <c r="H776" t="s">
        <v>3976</v>
      </c>
      <c r="I776" t="s">
        <v>3977</v>
      </c>
      <c r="J776" s="20">
        <v>42776</v>
      </c>
      <c r="K776" t="s">
        <v>3117</v>
      </c>
      <c r="L776" s="22">
        <f>SUMIFS(Account_Appended[Balance],Account_Appended[Customer_ID],Customer_Info_Appended[[#This Row],[Customer_ID]])</f>
        <v>4494643</v>
      </c>
      <c r="M776" t="str">
        <f>VLOOKUP(Customer_Info_Appended[[#This Row],[Balance Total]],balance_t[],3,1)</f>
        <v>Low</v>
      </c>
      <c r="N776" t="str">
        <f>VLOOKUP(Customer_Info_Appended[[#This Row],[Age]],age_t[],3,1)</f>
        <v>Young</v>
      </c>
      <c r="O776" t="str">
        <f>Customer_Info_Appended[[#This Row],[Age Group]]&amp;"-"&amp;Customer_Info_Appended[[#This Row],[Balace Group]]</f>
        <v>Young-Low</v>
      </c>
    </row>
    <row r="777" spans="2:15" x14ac:dyDescent="0.25">
      <c r="B777" t="s">
        <v>3978</v>
      </c>
      <c r="C777" t="s">
        <v>3979</v>
      </c>
      <c r="D777">
        <v>56</v>
      </c>
      <c r="E777" t="s">
        <v>110</v>
      </c>
      <c r="F777" t="s">
        <v>3980</v>
      </c>
      <c r="G777" t="s">
        <v>141</v>
      </c>
      <c r="H777" t="s">
        <v>3981</v>
      </c>
      <c r="I777" t="s">
        <v>3982</v>
      </c>
      <c r="J777" s="20">
        <v>42777</v>
      </c>
      <c r="K777" t="s">
        <v>3117</v>
      </c>
      <c r="L777" s="22">
        <f>SUMIFS(Account_Appended[Balance],Account_Appended[Customer_ID],Customer_Info_Appended[[#This Row],[Customer_ID]])</f>
        <v>22766334</v>
      </c>
      <c r="M777" t="str">
        <f>VLOOKUP(Customer_Info_Appended[[#This Row],[Balance Total]],balance_t[],3,1)</f>
        <v>High</v>
      </c>
      <c r="N777" t="str">
        <f>VLOOKUP(Customer_Info_Appended[[#This Row],[Age]],age_t[],3,1)</f>
        <v>Senior</v>
      </c>
      <c r="O777" t="str">
        <f>Customer_Info_Appended[[#This Row],[Age Group]]&amp;"-"&amp;Customer_Info_Appended[[#This Row],[Balace Group]]</f>
        <v>Senior-High</v>
      </c>
    </row>
    <row r="778" spans="2:15" x14ac:dyDescent="0.25">
      <c r="B778" t="s">
        <v>3983</v>
      </c>
      <c r="C778" t="s">
        <v>3984</v>
      </c>
      <c r="D778">
        <v>48</v>
      </c>
      <c r="E778" t="s">
        <v>134</v>
      </c>
      <c r="F778" t="s">
        <v>3985</v>
      </c>
      <c r="G778" t="s">
        <v>124</v>
      </c>
      <c r="H778" t="s">
        <v>3986</v>
      </c>
      <c r="I778" t="s">
        <v>3987</v>
      </c>
      <c r="J778" s="20">
        <v>42778</v>
      </c>
      <c r="K778" t="s">
        <v>3117</v>
      </c>
      <c r="L778" s="22">
        <f>SUMIFS(Account_Appended[Balance],Account_Appended[Customer_ID],Customer_Info_Appended[[#This Row],[Customer_ID]])</f>
        <v>55595042</v>
      </c>
      <c r="M778" t="str">
        <f>VLOOKUP(Customer_Info_Appended[[#This Row],[Balance Total]],balance_t[],3,1)</f>
        <v>High</v>
      </c>
      <c r="N778" t="str">
        <f>VLOOKUP(Customer_Info_Appended[[#This Row],[Age]],age_t[],3,1)</f>
        <v>Middle</v>
      </c>
      <c r="O778" t="str">
        <f>Customer_Info_Appended[[#This Row],[Age Group]]&amp;"-"&amp;Customer_Info_Appended[[#This Row],[Balace Group]]</f>
        <v>Middle-High</v>
      </c>
    </row>
    <row r="779" spans="2:15" x14ac:dyDescent="0.25">
      <c r="B779" t="s">
        <v>3988</v>
      </c>
      <c r="C779" t="s">
        <v>3989</v>
      </c>
      <c r="D779">
        <v>38</v>
      </c>
      <c r="E779" t="s">
        <v>134</v>
      </c>
      <c r="F779" t="s">
        <v>3990</v>
      </c>
      <c r="G779" t="s">
        <v>118</v>
      </c>
      <c r="H779" t="s">
        <v>3991</v>
      </c>
      <c r="I779" t="s">
        <v>3992</v>
      </c>
      <c r="J779" s="20">
        <v>42779</v>
      </c>
      <c r="K779" t="s">
        <v>3117</v>
      </c>
      <c r="L779" s="22">
        <f>SUMIFS(Account_Appended[Balance],Account_Appended[Customer_ID],Customer_Info_Appended[[#This Row],[Customer_ID]])</f>
        <v>16896693</v>
      </c>
      <c r="M779" t="str">
        <f>VLOOKUP(Customer_Info_Appended[[#This Row],[Balance Total]],balance_t[],3,1)</f>
        <v>High</v>
      </c>
      <c r="N779" t="str">
        <f>VLOOKUP(Customer_Info_Appended[[#This Row],[Age]],age_t[],3,1)</f>
        <v>Middle</v>
      </c>
      <c r="O779" t="str">
        <f>Customer_Info_Appended[[#This Row],[Age Group]]&amp;"-"&amp;Customer_Info_Appended[[#This Row],[Balace Group]]</f>
        <v>Middle-High</v>
      </c>
    </row>
    <row r="780" spans="2:15" x14ac:dyDescent="0.25">
      <c r="B780" t="s">
        <v>3993</v>
      </c>
      <c r="C780" t="s">
        <v>3994</v>
      </c>
      <c r="D780">
        <v>64</v>
      </c>
      <c r="E780" t="s">
        <v>110</v>
      </c>
      <c r="F780" t="s">
        <v>3995</v>
      </c>
      <c r="G780" t="s">
        <v>112</v>
      </c>
      <c r="H780" t="s">
        <v>3996</v>
      </c>
      <c r="I780" t="s">
        <v>3997</v>
      </c>
      <c r="J780" s="20">
        <v>42780</v>
      </c>
      <c r="K780" t="s">
        <v>3117</v>
      </c>
      <c r="L780" s="22">
        <f>SUMIFS(Account_Appended[Balance],Account_Appended[Customer_ID],Customer_Info_Appended[[#This Row],[Customer_ID]])</f>
        <v>10265066</v>
      </c>
      <c r="M780" t="str">
        <f>VLOOKUP(Customer_Info_Appended[[#This Row],[Balance Total]],balance_t[],3,1)</f>
        <v>Medium</v>
      </c>
      <c r="N780" t="str">
        <f>VLOOKUP(Customer_Info_Appended[[#This Row],[Age]],age_t[],3,1)</f>
        <v>Senior</v>
      </c>
      <c r="O780" t="str">
        <f>Customer_Info_Appended[[#This Row],[Age Group]]&amp;"-"&amp;Customer_Info_Appended[[#This Row],[Balace Group]]</f>
        <v>Senior-Medium</v>
      </c>
    </row>
    <row r="781" spans="2:15" x14ac:dyDescent="0.25">
      <c r="B781" t="s">
        <v>3998</v>
      </c>
      <c r="C781" t="s">
        <v>3999</v>
      </c>
      <c r="D781">
        <v>51</v>
      </c>
      <c r="E781" t="s">
        <v>110</v>
      </c>
      <c r="F781" t="s">
        <v>4000</v>
      </c>
      <c r="G781" t="s">
        <v>112</v>
      </c>
      <c r="H781" t="s">
        <v>4001</v>
      </c>
      <c r="I781" t="s">
        <v>4002</v>
      </c>
      <c r="J781" s="20">
        <v>42781</v>
      </c>
      <c r="K781" t="s">
        <v>3117</v>
      </c>
      <c r="L781" s="22">
        <f>SUMIFS(Account_Appended[Balance],Account_Appended[Customer_ID],Customer_Info_Appended[[#This Row],[Customer_ID]])</f>
        <v>39910906</v>
      </c>
      <c r="M781" t="str">
        <f>VLOOKUP(Customer_Info_Appended[[#This Row],[Balance Total]],balance_t[],3,1)</f>
        <v>High</v>
      </c>
      <c r="N781" t="str">
        <f>VLOOKUP(Customer_Info_Appended[[#This Row],[Age]],age_t[],3,1)</f>
        <v>Senior</v>
      </c>
      <c r="O781" t="str">
        <f>Customer_Info_Appended[[#This Row],[Age Group]]&amp;"-"&amp;Customer_Info_Appended[[#This Row],[Balace Group]]</f>
        <v>Senior-High</v>
      </c>
    </row>
    <row r="782" spans="2:15" x14ac:dyDescent="0.25">
      <c r="B782" t="s">
        <v>4003</v>
      </c>
      <c r="C782" t="s">
        <v>4004</v>
      </c>
      <c r="D782">
        <v>48</v>
      </c>
      <c r="E782" t="s">
        <v>110</v>
      </c>
      <c r="F782" t="s">
        <v>4005</v>
      </c>
      <c r="G782" t="s">
        <v>207</v>
      </c>
      <c r="H782" t="s">
        <v>4006</v>
      </c>
      <c r="I782" t="s">
        <v>4007</v>
      </c>
      <c r="J782" s="20">
        <v>42782</v>
      </c>
      <c r="K782" t="s">
        <v>3117</v>
      </c>
      <c r="L782" s="22">
        <f>SUMIFS(Account_Appended[Balance],Account_Appended[Customer_ID],Customer_Info_Appended[[#This Row],[Customer_ID]])</f>
        <v>39811170</v>
      </c>
      <c r="M782" t="str">
        <f>VLOOKUP(Customer_Info_Appended[[#This Row],[Balance Total]],balance_t[],3,1)</f>
        <v>High</v>
      </c>
      <c r="N782" t="str">
        <f>VLOOKUP(Customer_Info_Appended[[#This Row],[Age]],age_t[],3,1)</f>
        <v>Middle</v>
      </c>
      <c r="O782" t="str">
        <f>Customer_Info_Appended[[#This Row],[Age Group]]&amp;"-"&amp;Customer_Info_Appended[[#This Row],[Balace Group]]</f>
        <v>Middle-High</v>
      </c>
    </row>
    <row r="783" spans="2:15" x14ac:dyDescent="0.25">
      <c r="B783" t="s">
        <v>4008</v>
      </c>
      <c r="C783" t="s">
        <v>4009</v>
      </c>
      <c r="D783">
        <v>69</v>
      </c>
      <c r="E783" t="s">
        <v>134</v>
      </c>
      <c r="F783" t="s">
        <v>4010</v>
      </c>
      <c r="G783" t="s">
        <v>124</v>
      </c>
      <c r="H783" t="s">
        <v>4011</v>
      </c>
      <c r="I783" t="s">
        <v>4012</v>
      </c>
      <c r="J783" s="20">
        <v>42783</v>
      </c>
      <c r="K783" t="s">
        <v>3117</v>
      </c>
      <c r="L783" s="22">
        <f>SUMIFS(Account_Appended[Balance],Account_Appended[Customer_ID],Customer_Info_Appended[[#This Row],[Customer_ID]])</f>
        <v>63131154</v>
      </c>
      <c r="M783" t="str">
        <f>VLOOKUP(Customer_Info_Appended[[#This Row],[Balance Total]],balance_t[],3,1)</f>
        <v>High</v>
      </c>
      <c r="N783" t="str">
        <f>VLOOKUP(Customer_Info_Appended[[#This Row],[Age]],age_t[],3,1)</f>
        <v>Senior</v>
      </c>
      <c r="O783" t="str">
        <f>Customer_Info_Appended[[#This Row],[Age Group]]&amp;"-"&amp;Customer_Info_Appended[[#This Row],[Balace Group]]</f>
        <v>Senior-High</v>
      </c>
    </row>
    <row r="784" spans="2:15" x14ac:dyDescent="0.25">
      <c r="B784" t="s">
        <v>4013</v>
      </c>
      <c r="C784" t="s">
        <v>4014</v>
      </c>
      <c r="D784">
        <v>42</v>
      </c>
      <c r="E784" t="s">
        <v>134</v>
      </c>
      <c r="F784" t="s">
        <v>4015</v>
      </c>
      <c r="G784" t="s">
        <v>112</v>
      </c>
      <c r="H784" t="s">
        <v>4016</v>
      </c>
      <c r="I784" t="s">
        <v>4017</v>
      </c>
      <c r="J784" s="20">
        <v>42784</v>
      </c>
      <c r="K784" t="s">
        <v>3117</v>
      </c>
      <c r="L784" s="22">
        <f>SUMIFS(Account_Appended[Balance],Account_Appended[Customer_ID],Customer_Info_Appended[[#This Row],[Customer_ID]])</f>
        <v>9312367</v>
      </c>
      <c r="M784" t="str">
        <f>VLOOKUP(Customer_Info_Appended[[#This Row],[Balance Total]],balance_t[],3,1)</f>
        <v>Medium</v>
      </c>
      <c r="N784" t="str">
        <f>VLOOKUP(Customer_Info_Appended[[#This Row],[Age]],age_t[],3,1)</f>
        <v>Middle</v>
      </c>
      <c r="O784" t="str">
        <f>Customer_Info_Appended[[#This Row],[Age Group]]&amp;"-"&amp;Customer_Info_Appended[[#This Row],[Balace Group]]</f>
        <v>Middle-Medium</v>
      </c>
    </row>
    <row r="785" spans="2:15" x14ac:dyDescent="0.25">
      <c r="B785" t="s">
        <v>4018</v>
      </c>
      <c r="C785" t="s">
        <v>4019</v>
      </c>
      <c r="D785">
        <v>29</v>
      </c>
      <c r="E785" t="s">
        <v>134</v>
      </c>
      <c r="F785" t="s">
        <v>4020</v>
      </c>
      <c r="G785" t="s">
        <v>207</v>
      </c>
      <c r="H785" t="s">
        <v>4021</v>
      </c>
      <c r="I785" t="s">
        <v>4022</v>
      </c>
      <c r="J785" s="20">
        <v>42785</v>
      </c>
      <c r="K785" t="s">
        <v>3117</v>
      </c>
      <c r="L785" s="22">
        <f>SUMIFS(Account_Appended[Balance],Account_Appended[Customer_ID],Customer_Info_Appended[[#This Row],[Customer_ID]])</f>
        <v>28296679</v>
      </c>
      <c r="M785" t="str">
        <f>VLOOKUP(Customer_Info_Appended[[#This Row],[Balance Total]],balance_t[],3,1)</f>
        <v>High</v>
      </c>
      <c r="N785" t="str">
        <f>VLOOKUP(Customer_Info_Appended[[#This Row],[Age]],age_t[],3,1)</f>
        <v>Young</v>
      </c>
      <c r="O785" t="str">
        <f>Customer_Info_Appended[[#This Row],[Age Group]]&amp;"-"&amp;Customer_Info_Appended[[#This Row],[Balace Group]]</f>
        <v>Young-High</v>
      </c>
    </row>
    <row r="786" spans="2:15" x14ac:dyDescent="0.25">
      <c r="B786" t="s">
        <v>4023</v>
      </c>
      <c r="C786" t="s">
        <v>4024</v>
      </c>
      <c r="D786">
        <v>18</v>
      </c>
      <c r="E786" t="s">
        <v>110</v>
      </c>
      <c r="F786" t="s">
        <v>4025</v>
      </c>
      <c r="G786" t="s">
        <v>141</v>
      </c>
      <c r="H786" t="s">
        <v>4026</v>
      </c>
      <c r="I786" t="s">
        <v>4027</v>
      </c>
      <c r="J786" s="20">
        <v>42786</v>
      </c>
      <c r="K786" t="s">
        <v>3117</v>
      </c>
      <c r="L786" s="22">
        <f>SUMIFS(Account_Appended[Balance],Account_Appended[Customer_ID],Customer_Info_Appended[[#This Row],[Customer_ID]])</f>
        <v>21406491</v>
      </c>
      <c r="M786" t="str">
        <f>VLOOKUP(Customer_Info_Appended[[#This Row],[Balance Total]],balance_t[],3,1)</f>
        <v>High</v>
      </c>
      <c r="N786" t="str">
        <f>VLOOKUP(Customer_Info_Appended[[#This Row],[Age]],age_t[],3,1)</f>
        <v>Young</v>
      </c>
      <c r="O786" t="str">
        <f>Customer_Info_Appended[[#This Row],[Age Group]]&amp;"-"&amp;Customer_Info_Appended[[#This Row],[Balace Group]]</f>
        <v>Young-High</v>
      </c>
    </row>
    <row r="787" spans="2:15" x14ac:dyDescent="0.25">
      <c r="B787" t="s">
        <v>4028</v>
      </c>
      <c r="C787" t="s">
        <v>4029</v>
      </c>
      <c r="D787">
        <v>39</v>
      </c>
      <c r="E787" t="s">
        <v>110</v>
      </c>
      <c r="F787" t="s">
        <v>4030</v>
      </c>
      <c r="G787" t="s">
        <v>207</v>
      </c>
      <c r="H787" t="s">
        <v>4031</v>
      </c>
      <c r="I787" t="s">
        <v>4032</v>
      </c>
      <c r="J787" s="20">
        <v>42787</v>
      </c>
      <c r="K787" t="s">
        <v>3117</v>
      </c>
      <c r="L787" s="22">
        <f>SUMIFS(Account_Appended[Balance],Account_Appended[Customer_ID],Customer_Info_Appended[[#This Row],[Customer_ID]])</f>
        <v>26632635</v>
      </c>
      <c r="M787" t="str">
        <f>VLOOKUP(Customer_Info_Appended[[#This Row],[Balance Total]],balance_t[],3,1)</f>
        <v>High</v>
      </c>
      <c r="N787" t="str">
        <f>VLOOKUP(Customer_Info_Appended[[#This Row],[Age]],age_t[],3,1)</f>
        <v>Middle</v>
      </c>
      <c r="O787" t="str">
        <f>Customer_Info_Appended[[#This Row],[Age Group]]&amp;"-"&amp;Customer_Info_Appended[[#This Row],[Balace Group]]</f>
        <v>Middle-High</v>
      </c>
    </row>
    <row r="788" spans="2:15" x14ac:dyDescent="0.25">
      <c r="B788" t="s">
        <v>4033</v>
      </c>
      <c r="C788" t="s">
        <v>4034</v>
      </c>
      <c r="D788">
        <v>57</v>
      </c>
      <c r="E788" t="s">
        <v>110</v>
      </c>
      <c r="F788" t="s">
        <v>4035</v>
      </c>
      <c r="G788" t="s">
        <v>207</v>
      </c>
      <c r="H788" t="s">
        <v>4036</v>
      </c>
      <c r="I788" t="s">
        <v>4037</v>
      </c>
      <c r="J788" s="20">
        <v>42788</v>
      </c>
      <c r="K788" t="s">
        <v>3117</v>
      </c>
      <c r="L788" s="22">
        <f>SUMIFS(Account_Appended[Balance],Account_Appended[Customer_ID],Customer_Info_Appended[[#This Row],[Customer_ID]])</f>
        <v>27858929</v>
      </c>
      <c r="M788" t="str">
        <f>VLOOKUP(Customer_Info_Appended[[#This Row],[Balance Total]],balance_t[],3,1)</f>
        <v>High</v>
      </c>
      <c r="N788" t="str">
        <f>VLOOKUP(Customer_Info_Appended[[#This Row],[Age]],age_t[],3,1)</f>
        <v>Senior</v>
      </c>
      <c r="O788" t="str">
        <f>Customer_Info_Appended[[#This Row],[Age Group]]&amp;"-"&amp;Customer_Info_Appended[[#This Row],[Balace Group]]</f>
        <v>Senior-High</v>
      </c>
    </row>
    <row r="789" spans="2:15" x14ac:dyDescent="0.25">
      <c r="B789" t="s">
        <v>4038</v>
      </c>
      <c r="C789" t="s">
        <v>4039</v>
      </c>
      <c r="D789">
        <v>54</v>
      </c>
      <c r="E789" t="s">
        <v>134</v>
      </c>
      <c r="F789" t="s">
        <v>4040</v>
      </c>
      <c r="G789" t="s">
        <v>207</v>
      </c>
      <c r="H789" t="s">
        <v>4041</v>
      </c>
      <c r="I789" t="s">
        <v>4042</v>
      </c>
      <c r="J789" s="20">
        <v>42789</v>
      </c>
      <c r="K789" t="s">
        <v>3117</v>
      </c>
      <c r="L789" s="22">
        <f>SUMIFS(Account_Appended[Balance],Account_Appended[Customer_ID],Customer_Info_Appended[[#This Row],[Customer_ID]])</f>
        <v>99246536</v>
      </c>
      <c r="M789" t="str">
        <f>VLOOKUP(Customer_Info_Appended[[#This Row],[Balance Total]],balance_t[],3,1)</f>
        <v>High</v>
      </c>
      <c r="N789" t="str">
        <f>VLOOKUP(Customer_Info_Appended[[#This Row],[Age]],age_t[],3,1)</f>
        <v>Senior</v>
      </c>
      <c r="O789" t="str">
        <f>Customer_Info_Appended[[#This Row],[Age Group]]&amp;"-"&amp;Customer_Info_Appended[[#This Row],[Balace Group]]</f>
        <v>Senior-High</v>
      </c>
    </row>
    <row r="790" spans="2:15" x14ac:dyDescent="0.25">
      <c r="B790" t="s">
        <v>4043</v>
      </c>
      <c r="C790" t="s">
        <v>4044</v>
      </c>
      <c r="D790">
        <v>64</v>
      </c>
      <c r="E790" t="s">
        <v>110</v>
      </c>
      <c r="F790" t="s">
        <v>4045</v>
      </c>
      <c r="G790" t="s">
        <v>118</v>
      </c>
      <c r="H790" t="s">
        <v>4046</v>
      </c>
      <c r="I790" t="s">
        <v>4047</v>
      </c>
      <c r="J790" s="20">
        <v>42790</v>
      </c>
      <c r="K790" t="s">
        <v>3117</v>
      </c>
      <c r="L790" s="22">
        <f>SUMIFS(Account_Appended[Balance],Account_Appended[Customer_ID],Customer_Info_Appended[[#This Row],[Customer_ID]])</f>
        <v>23316267</v>
      </c>
      <c r="M790" t="str">
        <f>VLOOKUP(Customer_Info_Appended[[#This Row],[Balance Total]],balance_t[],3,1)</f>
        <v>High</v>
      </c>
      <c r="N790" t="str">
        <f>VLOOKUP(Customer_Info_Appended[[#This Row],[Age]],age_t[],3,1)</f>
        <v>Senior</v>
      </c>
      <c r="O790" t="str">
        <f>Customer_Info_Appended[[#This Row],[Age Group]]&amp;"-"&amp;Customer_Info_Appended[[#This Row],[Balace Group]]</f>
        <v>Senior-High</v>
      </c>
    </row>
    <row r="791" spans="2:15" x14ac:dyDescent="0.25">
      <c r="B791" t="s">
        <v>4048</v>
      </c>
      <c r="C791" t="s">
        <v>4049</v>
      </c>
      <c r="D791">
        <v>18</v>
      </c>
      <c r="E791" t="s">
        <v>134</v>
      </c>
      <c r="F791" t="s">
        <v>4050</v>
      </c>
      <c r="G791" t="s">
        <v>207</v>
      </c>
      <c r="H791" t="s">
        <v>4051</v>
      </c>
      <c r="I791" t="s">
        <v>4052</v>
      </c>
      <c r="J791" s="20">
        <v>42791</v>
      </c>
      <c r="K791" t="s">
        <v>3117</v>
      </c>
      <c r="L791" s="22">
        <f>SUMIFS(Account_Appended[Balance],Account_Appended[Customer_ID],Customer_Info_Appended[[#This Row],[Customer_ID]])</f>
        <v>25547520</v>
      </c>
      <c r="M791" t="str">
        <f>VLOOKUP(Customer_Info_Appended[[#This Row],[Balance Total]],balance_t[],3,1)</f>
        <v>High</v>
      </c>
      <c r="N791" t="str">
        <f>VLOOKUP(Customer_Info_Appended[[#This Row],[Age]],age_t[],3,1)</f>
        <v>Young</v>
      </c>
      <c r="O791" t="str">
        <f>Customer_Info_Appended[[#This Row],[Age Group]]&amp;"-"&amp;Customer_Info_Appended[[#This Row],[Balace Group]]</f>
        <v>Young-High</v>
      </c>
    </row>
    <row r="792" spans="2:15" x14ac:dyDescent="0.25">
      <c r="B792" t="s">
        <v>4053</v>
      </c>
      <c r="C792" t="s">
        <v>4054</v>
      </c>
      <c r="D792">
        <v>18</v>
      </c>
      <c r="E792" t="s">
        <v>110</v>
      </c>
      <c r="F792" t="s">
        <v>4055</v>
      </c>
      <c r="G792" t="s">
        <v>207</v>
      </c>
      <c r="H792" t="s">
        <v>4056</v>
      </c>
      <c r="I792" t="s">
        <v>4057</v>
      </c>
      <c r="J792" s="20">
        <v>42792</v>
      </c>
      <c r="K792" t="s">
        <v>3117</v>
      </c>
      <c r="L792" s="22">
        <f>SUMIFS(Account_Appended[Balance],Account_Appended[Customer_ID],Customer_Info_Appended[[#This Row],[Customer_ID]])</f>
        <v>50235103</v>
      </c>
      <c r="M792" t="str">
        <f>VLOOKUP(Customer_Info_Appended[[#This Row],[Balance Total]],balance_t[],3,1)</f>
        <v>High</v>
      </c>
      <c r="N792" t="str">
        <f>VLOOKUP(Customer_Info_Appended[[#This Row],[Age]],age_t[],3,1)</f>
        <v>Young</v>
      </c>
      <c r="O792" t="str">
        <f>Customer_Info_Appended[[#This Row],[Age Group]]&amp;"-"&amp;Customer_Info_Appended[[#This Row],[Balace Group]]</f>
        <v>Young-High</v>
      </c>
    </row>
    <row r="793" spans="2:15" x14ac:dyDescent="0.25">
      <c r="B793" t="s">
        <v>4058</v>
      </c>
      <c r="C793" t="s">
        <v>4059</v>
      </c>
      <c r="D793">
        <v>59</v>
      </c>
      <c r="E793" t="s">
        <v>134</v>
      </c>
      <c r="F793" t="s">
        <v>4060</v>
      </c>
      <c r="G793" t="s">
        <v>118</v>
      </c>
      <c r="H793" t="s">
        <v>4061</v>
      </c>
      <c r="I793" t="s">
        <v>4062</v>
      </c>
      <c r="J793" s="20">
        <v>42793</v>
      </c>
      <c r="K793" t="s">
        <v>3117</v>
      </c>
      <c r="L793" s="22">
        <f>SUMIFS(Account_Appended[Balance],Account_Appended[Customer_ID],Customer_Info_Appended[[#This Row],[Customer_ID]])</f>
        <v>25239317</v>
      </c>
      <c r="M793" t="str">
        <f>VLOOKUP(Customer_Info_Appended[[#This Row],[Balance Total]],balance_t[],3,1)</f>
        <v>High</v>
      </c>
      <c r="N793" t="str">
        <f>VLOOKUP(Customer_Info_Appended[[#This Row],[Age]],age_t[],3,1)</f>
        <v>Senior</v>
      </c>
      <c r="O793" t="str">
        <f>Customer_Info_Appended[[#This Row],[Age Group]]&amp;"-"&amp;Customer_Info_Appended[[#This Row],[Balace Group]]</f>
        <v>Senior-High</v>
      </c>
    </row>
    <row r="794" spans="2:15" x14ac:dyDescent="0.25">
      <c r="B794" t="s">
        <v>4063</v>
      </c>
      <c r="C794" t="s">
        <v>4064</v>
      </c>
      <c r="D794">
        <v>59</v>
      </c>
      <c r="E794" t="s">
        <v>134</v>
      </c>
      <c r="F794" t="s">
        <v>4065</v>
      </c>
      <c r="G794" t="s">
        <v>118</v>
      </c>
      <c r="H794" t="s">
        <v>4066</v>
      </c>
      <c r="I794" t="s">
        <v>4067</v>
      </c>
      <c r="J794" s="20">
        <v>42794</v>
      </c>
      <c r="K794" t="s">
        <v>3117</v>
      </c>
      <c r="L794" s="22">
        <f>SUMIFS(Account_Appended[Balance],Account_Appended[Customer_ID],Customer_Info_Appended[[#This Row],[Customer_ID]])</f>
        <v>30342839</v>
      </c>
      <c r="M794" t="str">
        <f>VLOOKUP(Customer_Info_Appended[[#This Row],[Balance Total]],balance_t[],3,1)</f>
        <v>High</v>
      </c>
      <c r="N794" t="str">
        <f>VLOOKUP(Customer_Info_Appended[[#This Row],[Age]],age_t[],3,1)</f>
        <v>Senior</v>
      </c>
      <c r="O794" t="str">
        <f>Customer_Info_Appended[[#This Row],[Age Group]]&amp;"-"&amp;Customer_Info_Appended[[#This Row],[Balace Group]]</f>
        <v>Senior-High</v>
      </c>
    </row>
    <row r="795" spans="2:15" x14ac:dyDescent="0.25">
      <c r="B795" t="s">
        <v>4068</v>
      </c>
      <c r="C795" t="s">
        <v>4069</v>
      </c>
      <c r="D795">
        <v>38</v>
      </c>
      <c r="E795" t="s">
        <v>110</v>
      </c>
      <c r="F795" t="s">
        <v>4070</v>
      </c>
      <c r="G795" t="s">
        <v>141</v>
      </c>
      <c r="H795" t="s">
        <v>4071</v>
      </c>
      <c r="I795" t="s">
        <v>4072</v>
      </c>
      <c r="J795" s="20">
        <v>42795</v>
      </c>
      <c r="K795" t="s">
        <v>3117</v>
      </c>
      <c r="L795" s="22">
        <f>SUMIFS(Account_Appended[Balance],Account_Appended[Customer_ID],Customer_Info_Appended[[#This Row],[Customer_ID]])</f>
        <v>24987345</v>
      </c>
      <c r="M795" t="str">
        <f>VLOOKUP(Customer_Info_Appended[[#This Row],[Balance Total]],balance_t[],3,1)</f>
        <v>High</v>
      </c>
      <c r="N795" t="str">
        <f>VLOOKUP(Customer_Info_Appended[[#This Row],[Age]],age_t[],3,1)</f>
        <v>Middle</v>
      </c>
      <c r="O795" t="str">
        <f>Customer_Info_Appended[[#This Row],[Age Group]]&amp;"-"&amp;Customer_Info_Appended[[#This Row],[Balace Group]]</f>
        <v>Middle-High</v>
      </c>
    </row>
    <row r="796" spans="2:15" x14ac:dyDescent="0.25">
      <c r="B796" t="s">
        <v>4073</v>
      </c>
      <c r="C796" t="s">
        <v>4074</v>
      </c>
      <c r="D796">
        <v>32</v>
      </c>
      <c r="E796" t="s">
        <v>134</v>
      </c>
      <c r="F796" t="s">
        <v>4075</v>
      </c>
      <c r="G796" t="s">
        <v>124</v>
      </c>
      <c r="H796" t="s">
        <v>4076</v>
      </c>
      <c r="I796" t="s">
        <v>4077</v>
      </c>
      <c r="J796" s="20">
        <v>42796</v>
      </c>
      <c r="K796" t="s">
        <v>3117</v>
      </c>
      <c r="L796" s="22">
        <f>SUMIFS(Account_Appended[Balance],Account_Appended[Customer_ID],Customer_Info_Appended[[#This Row],[Customer_ID]])</f>
        <v>94340108</v>
      </c>
      <c r="M796" t="str">
        <f>VLOOKUP(Customer_Info_Appended[[#This Row],[Balance Total]],balance_t[],3,1)</f>
        <v>High</v>
      </c>
      <c r="N796" t="str">
        <f>VLOOKUP(Customer_Info_Appended[[#This Row],[Age]],age_t[],3,1)</f>
        <v>Middle</v>
      </c>
      <c r="O796" t="str">
        <f>Customer_Info_Appended[[#This Row],[Age Group]]&amp;"-"&amp;Customer_Info_Appended[[#This Row],[Balace Group]]</f>
        <v>Middle-High</v>
      </c>
    </row>
    <row r="797" spans="2:15" x14ac:dyDescent="0.25">
      <c r="B797" t="s">
        <v>4078</v>
      </c>
      <c r="C797" t="s">
        <v>4079</v>
      </c>
      <c r="D797">
        <v>34</v>
      </c>
      <c r="E797" t="s">
        <v>110</v>
      </c>
      <c r="F797" t="s">
        <v>4080</v>
      </c>
      <c r="G797" t="s">
        <v>112</v>
      </c>
      <c r="H797" t="s">
        <v>4081</v>
      </c>
      <c r="I797" t="s">
        <v>4082</v>
      </c>
      <c r="J797" s="20">
        <v>42797</v>
      </c>
      <c r="K797" t="s">
        <v>3117</v>
      </c>
      <c r="L797" s="22">
        <f>SUMIFS(Account_Appended[Balance],Account_Appended[Customer_ID],Customer_Info_Appended[[#This Row],[Customer_ID]])</f>
        <v>18702180</v>
      </c>
      <c r="M797" t="str">
        <f>VLOOKUP(Customer_Info_Appended[[#This Row],[Balance Total]],balance_t[],3,1)</f>
        <v>High</v>
      </c>
      <c r="N797" t="str">
        <f>VLOOKUP(Customer_Info_Appended[[#This Row],[Age]],age_t[],3,1)</f>
        <v>Middle</v>
      </c>
      <c r="O797" t="str">
        <f>Customer_Info_Appended[[#This Row],[Age Group]]&amp;"-"&amp;Customer_Info_Appended[[#This Row],[Balace Group]]</f>
        <v>Middle-High</v>
      </c>
    </row>
    <row r="798" spans="2:15" x14ac:dyDescent="0.25">
      <c r="B798" t="s">
        <v>4083</v>
      </c>
      <c r="C798" t="s">
        <v>4084</v>
      </c>
      <c r="D798">
        <v>39</v>
      </c>
      <c r="E798" t="s">
        <v>134</v>
      </c>
      <c r="F798" t="s">
        <v>4085</v>
      </c>
      <c r="G798" t="s">
        <v>112</v>
      </c>
      <c r="H798" t="s">
        <v>4086</v>
      </c>
      <c r="I798" t="s">
        <v>4087</v>
      </c>
      <c r="J798" s="20">
        <v>42798</v>
      </c>
      <c r="K798" t="s">
        <v>3117</v>
      </c>
      <c r="L798" s="22">
        <f>SUMIFS(Account_Appended[Balance],Account_Appended[Customer_ID],Customer_Info_Appended[[#This Row],[Customer_ID]])</f>
        <v>41379354</v>
      </c>
      <c r="M798" t="str">
        <f>VLOOKUP(Customer_Info_Appended[[#This Row],[Balance Total]],balance_t[],3,1)</f>
        <v>High</v>
      </c>
      <c r="N798" t="str">
        <f>VLOOKUP(Customer_Info_Appended[[#This Row],[Age]],age_t[],3,1)</f>
        <v>Middle</v>
      </c>
      <c r="O798" t="str">
        <f>Customer_Info_Appended[[#This Row],[Age Group]]&amp;"-"&amp;Customer_Info_Appended[[#This Row],[Balace Group]]</f>
        <v>Middle-High</v>
      </c>
    </row>
    <row r="799" spans="2:15" x14ac:dyDescent="0.25">
      <c r="B799" t="s">
        <v>4088</v>
      </c>
      <c r="C799" t="s">
        <v>4089</v>
      </c>
      <c r="D799">
        <v>55</v>
      </c>
      <c r="E799" t="s">
        <v>110</v>
      </c>
      <c r="F799" t="s">
        <v>4090</v>
      </c>
      <c r="G799" t="s">
        <v>207</v>
      </c>
      <c r="H799" t="s">
        <v>4091</v>
      </c>
      <c r="I799" t="s">
        <v>4092</v>
      </c>
      <c r="J799" s="20">
        <v>42799</v>
      </c>
      <c r="K799" t="s">
        <v>3117</v>
      </c>
      <c r="L799" s="22">
        <f>SUMIFS(Account_Appended[Balance],Account_Appended[Customer_ID],Customer_Info_Appended[[#This Row],[Customer_ID]])</f>
        <v>51684062</v>
      </c>
      <c r="M799" t="str">
        <f>VLOOKUP(Customer_Info_Appended[[#This Row],[Balance Total]],balance_t[],3,1)</f>
        <v>High</v>
      </c>
      <c r="N799" t="str">
        <f>VLOOKUP(Customer_Info_Appended[[#This Row],[Age]],age_t[],3,1)</f>
        <v>Senior</v>
      </c>
      <c r="O799" t="str">
        <f>Customer_Info_Appended[[#This Row],[Age Group]]&amp;"-"&amp;Customer_Info_Appended[[#This Row],[Balace Group]]</f>
        <v>Senior-High</v>
      </c>
    </row>
    <row r="800" spans="2:15" x14ac:dyDescent="0.25">
      <c r="B800" t="s">
        <v>4093</v>
      </c>
      <c r="C800" t="s">
        <v>4094</v>
      </c>
      <c r="D800">
        <v>52</v>
      </c>
      <c r="E800" t="s">
        <v>110</v>
      </c>
      <c r="F800" t="s">
        <v>4095</v>
      </c>
      <c r="G800" t="s">
        <v>141</v>
      </c>
      <c r="H800" t="s">
        <v>4096</v>
      </c>
      <c r="I800" t="s">
        <v>4097</v>
      </c>
      <c r="J800" s="20">
        <v>42800</v>
      </c>
      <c r="K800" t="s">
        <v>3117</v>
      </c>
      <c r="L800" s="22">
        <f>SUMIFS(Account_Appended[Balance],Account_Appended[Customer_ID],Customer_Info_Appended[[#This Row],[Customer_ID]])</f>
        <v>27764038</v>
      </c>
      <c r="M800" t="str">
        <f>VLOOKUP(Customer_Info_Appended[[#This Row],[Balance Total]],balance_t[],3,1)</f>
        <v>High</v>
      </c>
      <c r="N800" t="str">
        <f>VLOOKUP(Customer_Info_Appended[[#This Row],[Age]],age_t[],3,1)</f>
        <v>Senior</v>
      </c>
      <c r="O800" t="str">
        <f>Customer_Info_Appended[[#This Row],[Age Group]]&amp;"-"&amp;Customer_Info_Appended[[#This Row],[Balace Group]]</f>
        <v>Senior-High</v>
      </c>
    </row>
    <row r="801" spans="2:15" x14ac:dyDescent="0.25">
      <c r="B801" t="s">
        <v>4098</v>
      </c>
      <c r="C801" t="s">
        <v>4099</v>
      </c>
      <c r="D801">
        <v>62</v>
      </c>
      <c r="E801" t="s">
        <v>134</v>
      </c>
      <c r="F801" t="s">
        <v>4100</v>
      </c>
      <c r="G801" t="s">
        <v>207</v>
      </c>
      <c r="H801" t="s">
        <v>4101</v>
      </c>
      <c r="I801" t="s">
        <v>4102</v>
      </c>
      <c r="J801" s="20">
        <v>42801</v>
      </c>
      <c r="K801" t="s">
        <v>3117</v>
      </c>
      <c r="L801" s="22">
        <f>SUMIFS(Account_Appended[Balance],Account_Appended[Customer_ID],Customer_Info_Appended[[#This Row],[Customer_ID]])</f>
        <v>29943907</v>
      </c>
      <c r="M801" t="str">
        <f>VLOOKUP(Customer_Info_Appended[[#This Row],[Balance Total]],balance_t[],3,1)</f>
        <v>High</v>
      </c>
      <c r="N801" t="str">
        <f>VLOOKUP(Customer_Info_Appended[[#This Row],[Age]],age_t[],3,1)</f>
        <v>Senior</v>
      </c>
      <c r="O801" t="str">
        <f>Customer_Info_Appended[[#This Row],[Age Group]]&amp;"-"&amp;Customer_Info_Appended[[#This Row],[Balace Group]]</f>
        <v>Senior-High</v>
      </c>
    </row>
    <row r="802" spans="2:15" x14ac:dyDescent="0.25">
      <c r="B802" t="s">
        <v>4103</v>
      </c>
      <c r="C802" t="s">
        <v>4104</v>
      </c>
      <c r="D802">
        <v>33</v>
      </c>
      <c r="E802" t="s">
        <v>110</v>
      </c>
      <c r="F802" t="s">
        <v>4105</v>
      </c>
      <c r="G802" t="s">
        <v>112</v>
      </c>
      <c r="H802" t="s">
        <v>4106</v>
      </c>
      <c r="I802" t="s">
        <v>4107</v>
      </c>
      <c r="J802" s="20">
        <v>42802</v>
      </c>
      <c r="K802" t="s">
        <v>3117</v>
      </c>
      <c r="L802" s="22">
        <f>SUMIFS(Account_Appended[Balance],Account_Appended[Customer_ID],Customer_Info_Appended[[#This Row],[Customer_ID]])</f>
        <v>20477471</v>
      </c>
      <c r="M802" t="str">
        <f>VLOOKUP(Customer_Info_Appended[[#This Row],[Balance Total]],balance_t[],3,1)</f>
        <v>High</v>
      </c>
      <c r="N802" t="str">
        <f>VLOOKUP(Customer_Info_Appended[[#This Row],[Age]],age_t[],3,1)</f>
        <v>Middle</v>
      </c>
      <c r="O802" t="str">
        <f>Customer_Info_Appended[[#This Row],[Age Group]]&amp;"-"&amp;Customer_Info_Appended[[#This Row],[Balace Group]]</f>
        <v>Middle-High</v>
      </c>
    </row>
    <row r="803" spans="2:15" x14ac:dyDescent="0.25">
      <c r="B803" t="s">
        <v>4108</v>
      </c>
      <c r="C803" t="s">
        <v>4109</v>
      </c>
      <c r="D803">
        <v>25</v>
      </c>
      <c r="E803" t="s">
        <v>134</v>
      </c>
      <c r="F803" t="s">
        <v>4110</v>
      </c>
      <c r="G803" t="s">
        <v>118</v>
      </c>
      <c r="H803" t="s">
        <v>4111</v>
      </c>
      <c r="I803" t="s">
        <v>4112</v>
      </c>
      <c r="J803" s="20">
        <v>42803</v>
      </c>
      <c r="K803" t="s">
        <v>3117</v>
      </c>
      <c r="L803" s="22">
        <f>SUMIFS(Account_Appended[Balance],Account_Appended[Customer_ID],Customer_Info_Appended[[#This Row],[Customer_ID]])</f>
        <v>110209297</v>
      </c>
      <c r="M803" t="str">
        <f>VLOOKUP(Customer_Info_Appended[[#This Row],[Balance Total]],balance_t[],3,1)</f>
        <v>High</v>
      </c>
      <c r="N803" t="str">
        <f>VLOOKUP(Customer_Info_Appended[[#This Row],[Age]],age_t[],3,1)</f>
        <v>Young</v>
      </c>
      <c r="O803" t="str">
        <f>Customer_Info_Appended[[#This Row],[Age Group]]&amp;"-"&amp;Customer_Info_Appended[[#This Row],[Balace Group]]</f>
        <v>Young-High</v>
      </c>
    </row>
    <row r="804" spans="2:15" x14ac:dyDescent="0.25">
      <c r="B804" t="s">
        <v>4113</v>
      </c>
      <c r="C804" t="s">
        <v>4114</v>
      </c>
      <c r="D804">
        <v>64</v>
      </c>
      <c r="E804" t="s">
        <v>110</v>
      </c>
      <c r="F804" t="s">
        <v>4115</v>
      </c>
      <c r="G804" t="s">
        <v>124</v>
      </c>
      <c r="H804" t="s">
        <v>4116</v>
      </c>
      <c r="I804" t="s">
        <v>4117</v>
      </c>
      <c r="J804" s="20">
        <v>42804</v>
      </c>
      <c r="K804" t="s">
        <v>3117</v>
      </c>
      <c r="L804" s="22">
        <f>SUMIFS(Account_Appended[Balance],Account_Appended[Customer_ID],Customer_Info_Appended[[#This Row],[Customer_ID]])</f>
        <v>53176688</v>
      </c>
      <c r="M804" t="str">
        <f>VLOOKUP(Customer_Info_Appended[[#This Row],[Balance Total]],balance_t[],3,1)</f>
        <v>High</v>
      </c>
      <c r="N804" t="str">
        <f>VLOOKUP(Customer_Info_Appended[[#This Row],[Age]],age_t[],3,1)</f>
        <v>Senior</v>
      </c>
      <c r="O804" t="str">
        <f>Customer_Info_Appended[[#This Row],[Age Group]]&amp;"-"&amp;Customer_Info_Appended[[#This Row],[Balace Group]]</f>
        <v>Senior-High</v>
      </c>
    </row>
    <row r="805" spans="2:15" x14ac:dyDescent="0.25">
      <c r="B805" t="s">
        <v>4119</v>
      </c>
      <c r="C805" t="s">
        <v>4120</v>
      </c>
      <c r="D805">
        <v>34</v>
      </c>
      <c r="E805" t="s">
        <v>110</v>
      </c>
      <c r="F805" t="s">
        <v>4121</v>
      </c>
      <c r="G805" t="s">
        <v>141</v>
      </c>
      <c r="H805" t="s">
        <v>4122</v>
      </c>
      <c r="I805" t="s">
        <v>4123</v>
      </c>
      <c r="J805" s="20">
        <v>42805</v>
      </c>
      <c r="K805" t="s">
        <v>4118</v>
      </c>
      <c r="L805" s="22">
        <f>SUMIFS(Account_Appended[Balance],Account_Appended[Customer_ID],Customer_Info_Appended[[#This Row],[Customer_ID]])</f>
        <v>58653130</v>
      </c>
      <c r="M805" t="str">
        <f>VLOOKUP(Customer_Info_Appended[[#This Row],[Balance Total]],balance_t[],3,1)</f>
        <v>High</v>
      </c>
      <c r="N805" t="str">
        <f>VLOOKUP(Customer_Info_Appended[[#This Row],[Age]],age_t[],3,1)</f>
        <v>Middle</v>
      </c>
      <c r="O805" t="str">
        <f>Customer_Info_Appended[[#This Row],[Age Group]]&amp;"-"&amp;Customer_Info_Appended[[#This Row],[Balace Group]]</f>
        <v>Middle-High</v>
      </c>
    </row>
    <row r="806" spans="2:15" x14ac:dyDescent="0.25">
      <c r="B806" t="s">
        <v>4124</v>
      </c>
      <c r="C806" t="s">
        <v>4125</v>
      </c>
      <c r="D806">
        <v>34</v>
      </c>
      <c r="E806" t="s">
        <v>110</v>
      </c>
      <c r="F806" t="s">
        <v>4126</v>
      </c>
      <c r="G806" t="s">
        <v>118</v>
      </c>
      <c r="H806" t="s">
        <v>4127</v>
      </c>
      <c r="I806" t="s">
        <v>4128</v>
      </c>
      <c r="J806" s="20">
        <v>42806</v>
      </c>
      <c r="K806" t="s">
        <v>4118</v>
      </c>
      <c r="L806" s="22">
        <f>SUMIFS(Account_Appended[Balance],Account_Appended[Customer_ID],Customer_Info_Appended[[#This Row],[Customer_ID]])</f>
        <v>62333391</v>
      </c>
      <c r="M806" t="str">
        <f>VLOOKUP(Customer_Info_Appended[[#This Row],[Balance Total]],balance_t[],3,1)</f>
        <v>High</v>
      </c>
      <c r="N806" t="str">
        <f>VLOOKUP(Customer_Info_Appended[[#This Row],[Age]],age_t[],3,1)</f>
        <v>Middle</v>
      </c>
      <c r="O806" t="str">
        <f>Customer_Info_Appended[[#This Row],[Age Group]]&amp;"-"&amp;Customer_Info_Appended[[#This Row],[Balace Group]]</f>
        <v>Middle-High</v>
      </c>
    </row>
    <row r="807" spans="2:15" x14ac:dyDescent="0.25">
      <c r="B807" t="s">
        <v>4129</v>
      </c>
      <c r="C807" t="s">
        <v>4130</v>
      </c>
      <c r="D807">
        <v>43</v>
      </c>
      <c r="E807" t="s">
        <v>110</v>
      </c>
      <c r="F807" t="s">
        <v>4131</v>
      </c>
      <c r="G807" t="s">
        <v>124</v>
      </c>
      <c r="H807" t="s">
        <v>4132</v>
      </c>
      <c r="I807" t="s">
        <v>4133</v>
      </c>
      <c r="J807" s="20">
        <v>42807</v>
      </c>
      <c r="K807" t="s">
        <v>4118</v>
      </c>
      <c r="L807" s="22">
        <f>SUMIFS(Account_Appended[Balance],Account_Appended[Customer_ID],Customer_Info_Appended[[#This Row],[Customer_ID]])</f>
        <v>80193905</v>
      </c>
      <c r="M807" t="str">
        <f>VLOOKUP(Customer_Info_Appended[[#This Row],[Balance Total]],balance_t[],3,1)</f>
        <v>High</v>
      </c>
      <c r="N807" t="str">
        <f>VLOOKUP(Customer_Info_Appended[[#This Row],[Age]],age_t[],3,1)</f>
        <v>Middle</v>
      </c>
      <c r="O807" t="str">
        <f>Customer_Info_Appended[[#This Row],[Age Group]]&amp;"-"&amp;Customer_Info_Appended[[#This Row],[Balace Group]]</f>
        <v>Middle-High</v>
      </c>
    </row>
    <row r="808" spans="2:15" x14ac:dyDescent="0.25">
      <c r="B808" t="s">
        <v>4134</v>
      </c>
      <c r="C808" t="s">
        <v>4135</v>
      </c>
      <c r="D808">
        <v>30</v>
      </c>
      <c r="E808" t="s">
        <v>134</v>
      </c>
      <c r="F808" t="s">
        <v>4136</v>
      </c>
      <c r="G808" t="s">
        <v>141</v>
      </c>
      <c r="H808" t="s">
        <v>4137</v>
      </c>
      <c r="I808" t="s">
        <v>4138</v>
      </c>
      <c r="J808" s="20">
        <v>42808</v>
      </c>
      <c r="K808" t="s">
        <v>4118</v>
      </c>
      <c r="L808" s="22">
        <f>SUMIFS(Account_Appended[Balance],Account_Appended[Customer_ID],Customer_Info_Appended[[#This Row],[Customer_ID]])</f>
        <v>70994848</v>
      </c>
      <c r="M808" t="str">
        <f>VLOOKUP(Customer_Info_Appended[[#This Row],[Balance Total]],balance_t[],3,1)</f>
        <v>High</v>
      </c>
      <c r="N808" t="str">
        <f>VLOOKUP(Customer_Info_Appended[[#This Row],[Age]],age_t[],3,1)</f>
        <v>Young</v>
      </c>
      <c r="O808" t="str">
        <f>Customer_Info_Appended[[#This Row],[Age Group]]&amp;"-"&amp;Customer_Info_Appended[[#This Row],[Balace Group]]</f>
        <v>Young-High</v>
      </c>
    </row>
    <row r="809" spans="2:15" x14ac:dyDescent="0.25">
      <c r="B809" t="s">
        <v>4139</v>
      </c>
      <c r="C809" t="s">
        <v>4140</v>
      </c>
      <c r="D809">
        <v>34</v>
      </c>
      <c r="E809" t="s">
        <v>110</v>
      </c>
      <c r="F809" t="s">
        <v>4141</v>
      </c>
      <c r="G809" t="s">
        <v>141</v>
      </c>
      <c r="H809" t="s">
        <v>4142</v>
      </c>
      <c r="I809" t="s">
        <v>4143</v>
      </c>
      <c r="J809" s="20">
        <v>42809</v>
      </c>
      <c r="K809" t="s">
        <v>4118</v>
      </c>
      <c r="L809" s="22">
        <f>SUMIFS(Account_Appended[Balance],Account_Appended[Customer_ID],Customer_Info_Appended[[#This Row],[Customer_ID]])</f>
        <v>49292453</v>
      </c>
      <c r="M809" t="str">
        <f>VLOOKUP(Customer_Info_Appended[[#This Row],[Balance Total]],balance_t[],3,1)</f>
        <v>High</v>
      </c>
      <c r="N809" t="str">
        <f>VLOOKUP(Customer_Info_Appended[[#This Row],[Age]],age_t[],3,1)</f>
        <v>Middle</v>
      </c>
      <c r="O809" t="str">
        <f>Customer_Info_Appended[[#This Row],[Age Group]]&amp;"-"&amp;Customer_Info_Appended[[#This Row],[Balace Group]]</f>
        <v>Middle-High</v>
      </c>
    </row>
    <row r="810" spans="2:15" x14ac:dyDescent="0.25">
      <c r="B810" t="s">
        <v>4144</v>
      </c>
      <c r="C810" t="s">
        <v>4145</v>
      </c>
      <c r="D810">
        <v>55</v>
      </c>
      <c r="E810" t="s">
        <v>110</v>
      </c>
      <c r="F810" t="s">
        <v>4146</v>
      </c>
      <c r="G810" t="s">
        <v>112</v>
      </c>
      <c r="H810" t="s">
        <v>4147</v>
      </c>
      <c r="I810" t="s">
        <v>4148</v>
      </c>
      <c r="J810" s="20">
        <v>42810</v>
      </c>
      <c r="K810" t="s">
        <v>4118</v>
      </c>
      <c r="L810" s="22">
        <f>SUMIFS(Account_Appended[Balance],Account_Appended[Customer_ID],Customer_Info_Appended[[#This Row],[Customer_ID]])</f>
        <v>80992054</v>
      </c>
      <c r="M810" t="str">
        <f>VLOOKUP(Customer_Info_Appended[[#This Row],[Balance Total]],balance_t[],3,1)</f>
        <v>High</v>
      </c>
      <c r="N810" t="str">
        <f>VLOOKUP(Customer_Info_Appended[[#This Row],[Age]],age_t[],3,1)</f>
        <v>Senior</v>
      </c>
      <c r="O810" t="str">
        <f>Customer_Info_Appended[[#This Row],[Age Group]]&amp;"-"&amp;Customer_Info_Appended[[#This Row],[Balace Group]]</f>
        <v>Senior-High</v>
      </c>
    </row>
    <row r="811" spans="2:15" x14ac:dyDescent="0.25">
      <c r="B811" t="s">
        <v>4149</v>
      </c>
      <c r="C811" t="s">
        <v>4150</v>
      </c>
      <c r="D811">
        <v>34</v>
      </c>
      <c r="E811" t="s">
        <v>134</v>
      </c>
      <c r="F811" t="s">
        <v>4151</v>
      </c>
      <c r="G811" t="s">
        <v>118</v>
      </c>
      <c r="H811" t="s">
        <v>4152</v>
      </c>
      <c r="I811" t="s">
        <v>4153</v>
      </c>
      <c r="J811" s="20">
        <v>42811</v>
      </c>
      <c r="K811" t="s">
        <v>4118</v>
      </c>
      <c r="L811" s="22">
        <f>SUMIFS(Account_Appended[Balance],Account_Appended[Customer_ID],Customer_Info_Appended[[#This Row],[Customer_ID]])</f>
        <v>64920824</v>
      </c>
      <c r="M811" t="str">
        <f>VLOOKUP(Customer_Info_Appended[[#This Row],[Balance Total]],balance_t[],3,1)</f>
        <v>High</v>
      </c>
      <c r="N811" t="str">
        <f>VLOOKUP(Customer_Info_Appended[[#This Row],[Age]],age_t[],3,1)</f>
        <v>Middle</v>
      </c>
      <c r="O811" t="str">
        <f>Customer_Info_Appended[[#This Row],[Age Group]]&amp;"-"&amp;Customer_Info_Appended[[#This Row],[Balace Group]]</f>
        <v>Middle-High</v>
      </c>
    </row>
    <row r="812" spans="2:15" x14ac:dyDescent="0.25">
      <c r="B812" t="s">
        <v>4154</v>
      </c>
      <c r="C812" t="s">
        <v>4155</v>
      </c>
      <c r="D812">
        <v>65</v>
      </c>
      <c r="E812" t="s">
        <v>134</v>
      </c>
      <c r="F812" t="s">
        <v>4156</v>
      </c>
      <c r="G812" t="s">
        <v>141</v>
      </c>
      <c r="H812" t="s">
        <v>4157</v>
      </c>
      <c r="I812" t="s">
        <v>4158</v>
      </c>
      <c r="J812" s="20">
        <v>42812</v>
      </c>
      <c r="K812" t="s">
        <v>4118</v>
      </c>
      <c r="L812" s="22">
        <f>SUMIFS(Account_Appended[Balance],Account_Appended[Customer_ID],Customer_Info_Appended[[#This Row],[Customer_ID]])</f>
        <v>52299692</v>
      </c>
      <c r="M812" t="str">
        <f>VLOOKUP(Customer_Info_Appended[[#This Row],[Balance Total]],balance_t[],3,1)</f>
        <v>High</v>
      </c>
      <c r="N812" t="str">
        <f>VLOOKUP(Customer_Info_Appended[[#This Row],[Age]],age_t[],3,1)</f>
        <v>Senior</v>
      </c>
      <c r="O812" t="str">
        <f>Customer_Info_Appended[[#This Row],[Age Group]]&amp;"-"&amp;Customer_Info_Appended[[#This Row],[Balace Group]]</f>
        <v>Senior-High</v>
      </c>
    </row>
    <row r="813" spans="2:15" x14ac:dyDescent="0.25">
      <c r="B813" t="s">
        <v>4159</v>
      </c>
      <c r="C813" t="s">
        <v>4160</v>
      </c>
      <c r="D813">
        <v>31</v>
      </c>
      <c r="E813" t="s">
        <v>134</v>
      </c>
      <c r="F813" t="s">
        <v>4161</v>
      </c>
      <c r="G813" t="s">
        <v>141</v>
      </c>
      <c r="H813" t="s">
        <v>4162</v>
      </c>
      <c r="I813" t="s">
        <v>4163</v>
      </c>
      <c r="J813" s="20">
        <v>42813</v>
      </c>
      <c r="K813" t="s">
        <v>4118</v>
      </c>
      <c r="L813" s="22">
        <f>SUMIFS(Account_Appended[Balance],Account_Appended[Customer_ID],Customer_Info_Appended[[#This Row],[Customer_ID]])</f>
        <v>10044145</v>
      </c>
      <c r="M813" t="str">
        <f>VLOOKUP(Customer_Info_Appended[[#This Row],[Balance Total]],balance_t[],3,1)</f>
        <v>Medium</v>
      </c>
      <c r="N813" t="str">
        <f>VLOOKUP(Customer_Info_Appended[[#This Row],[Age]],age_t[],3,1)</f>
        <v>Middle</v>
      </c>
      <c r="O813" t="str">
        <f>Customer_Info_Appended[[#This Row],[Age Group]]&amp;"-"&amp;Customer_Info_Appended[[#This Row],[Balace Group]]</f>
        <v>Middle-Medium</v>
      </c>
    </row>
    <row r="814" spans="2:15" x14ac:dyDescent="0.25">
      <c r="B814" t="s">
        <v>4164</v>
      </c>
      <c r="C814" t="s">
        <v>4165</v>
      </c>
      <c r="D814">
        <v>62</v>
      </c>
      <c r="E814" t="s">
        <v>134</v>
      </c>
      <c r="F814" t="s">
        <v>4166</v>
      </c>
      <c r="G814" t="s">
        <v>124</v>
      </c>
      <c r="H814" t="s">
        <v>4167</v>
      </c>
      <c r="I814" t="s">
        <v>4168</v>
      </c>
      <c r="J814" s="20">
        <v>42814</v>
      </c>
      <c r="K814" t="s">
        <v>4118</v>
      </c>
      <c r="L814" s="22">
        <f>SUMIFS(Account_Appended[Balance],Account_Appended[Customer_ID],Customer_Info_Appended[[#This Row],[Customer_ID]])</f>
        <v>23769324</v>
      </c>
      <c r="M814" t="str">
        <f>VLOOKUP(Customer_Info_Appended[[#This Row],[Balance Total]],balance_t[],3,1)</f>
        <v>High</v>
      </c>
      <c r="N814" t="str">
        <f>VLOOKUP(Customer_Info_Appended[[#This Row],[Age]],age_t[],3,1)</f>
        <v>Senior</v>
      </c>
      <c r="O814" t="str">
        <f>Customer_Info_Appended[[#This Row],[Age Group]]&amp;"-"&amp;Customer_Info_Appended[[#This Row],[Balace Group]]</f>
        <v>Senior-High</v>
      </c>
    </row>
    <row r="815" spans="2:15" x14ac:dyDescent="0.25">
      <c r="B815" t="s">
        <v>4169</v>
      </c>
      <c r="C815" t="s">
        <v>4170</v>
      </c>
      <c r="D815">
        <v>23</v>
      </c>
      <c r="E815" t="s">
        <v>134</v>
      </c>
      <c r="F815" t="s">
        <v>4171</v>
      </c>
      <c r="G815" t="s">
        <v>112</v>
      </c>
      <c r="H815" t="s">
        <v>4172</v>
      </c>
      <c r="I815" t="s">
        <v>4173</v>
      </c>
      <c r="J815" s="20">
        <v>42815</v>
      </c>
      <c r="K815" t="s">
        <v>4118</v>
      </c>
      <c r="L815" s="22">
        <f>SUMIFS(Account_Appended[Balance],Account_Appended[Customer_ID],Customer_Info_Appended[[#This Row],[Customer_ID]])</f>
        <v>3766344</v>
      </c>
      <c r="M815" t="str">
        <f>VLOOKUP(Customer_Info_Appended[[#This Row],[Balance Total]],balance_t[],3,1)</f>
        <v>Low</v>
      </c>
      <c r="N815" t="str">
        <f>VLOOKUP(Customer_Info_Appended[[#This Row],[Age]],age_t[],3,1)</f>
        <v>Young</v>
      </c>
      <c r="O815" t="str">
        <f>Customer_Info_Appended[[#This Row],[Age Group]]&amp;"-"&amp;Customer_Info_Appended[[#This Row],[Balace Group]]</f>
        <v>Young-Low</v>
      </c>
    </row>
    <row r="816" spans="2:15" x14ac:dyDescent="0.25">
      <c r="B816" t="s">
        <v>4174</v>
      </c>
      <c r="C816" t="s">
        <v>4175</v>
      </c>
      <c r="D816">
        <v>52</v>
      </c>
      <c r="E816" t="s">
        <v>134</v>
      </c>
      <c r="F816" t="s">
        <v>4176</v>
      </c>
      <c r="G816" t="s">
        <v>207</v>
      </c>
      <c r="H816" t="s">
        <v>4177</v>
      </c>
      <c r="I816" t="s">
        <v>4178</v>
      </c>
      <c r="J816" s="20">
        <v>42816</v>
      </c>
      <c r="K816" t="s">
        <v>4118</v>
      </c>
      <c r="L816" s="22">
        <f>SUMIFS(Account_Appended[Balance],Account_Appended[Customer_ID],Customer_Info_Appended[[#This Row],[Customer_ID]])</f>
        <v>17765322</v>
      </c>
      <c r="M816" t="str">
        <f>VLOOKUP(Customer_Info_Appended[[#This Row],[Balance Total]],balance_t[],3,1)</f>
        <v>High</v>
      </c>
      <c r="N816" t="str">
        <f>VLOOKUP(Customer_Info_Appended[[#This Row],[Age]],age_t[],3,1)</f>
        <v>Senior</v>
      </c>
      <c r="O816" t="str">
        <f>Customer_Info_Appended[[#This Row],[Age Group]]&amp;"-"&amp;Customer_Info_Appended[[#This Row],[Balace Group]]</f>
        <v>Senior-High</v>
      </c>
    </row>
    <row r="817" spans="2:15" x14ac:dyDescent="0.25">
      <c r="B817" t="s">
        <v>4179</v>
      </c>
      <c r="C817" t="s">
        <v>4180</v>
      </c>
      <c r="D817">
        <v>63</v>
      </c>
      <c r="E817" t="s">
        <v>110</v>
      </c>
      <c r="F817" t="s">
        <v>4181</v>
      </c>
      <c r="G817" t="s">
        <v>112</v>
      </c>
      <c r="H817" t="s">
        <v>4182</v>
      </c>
      <c r="I817" t="s">
        <v>4183</v>
      </c>
      <c r="J817" s="20">
        <v>42817</v>
      </c>
      <c r="K817" t="s">
        <v>4118</v>
      </c>
      <c r="L817" s="22">
        <f>SUMIFS(Account_Appended[Balance],Account_Appended[Customer_ID],Customer_Info_Appended[[#This Row],[Customer_ID]])</f>
        <v>47730875</v>
      </c>
      <c r="M817" t="str">
        <f>VLOOKUP(Customer_Info_Appended[[#This Row],[Balance Total]],balance_t[],3,1)</f>
        <v>High</v>
      </c>
      <c r="N817" t="str">
        <f>VLOOKUP(Customer_Info_Appended[[#This Row],[Age]],age_t[],3,1)</f>
        <v>Senior</v>
      </c>
      <c r="O817" t="str">
        <f>Customer_Info_Appended[[#This Row],[Age Group]]&amp;"-"&amp;Customer_Info_Appended[[#This Row],[Balace Group]]</f>
        <v>Senior-High</v>
      </c>
    </row>
    <row r="818" spans="2:15" x14ac:dyDescent="0.25">
      <c r="B818" t="s">
        <v>4184</v>
      </c>
      <c r="C818" t="s">
        <v>4185</v>
      </c>
      <c r="D818">
        <v>31</v>
      </c>
      <c r="E818" t="s">
        <v>134</v>
      </c>
      <c r="F818" t="s">
        <v>4186</v>
      </c>
      <c r="G818" t="s">
        <v>207</v>
      </c>
      <c r="H818" t="s">
        <v>4187</v>
      </c>
      <c r="I818" t="s">
        <v>4188</v>
      </c>
      <c r="J818" s="20">
        <v>42818</v>
      </c>
      <c r="K818" t="s">
        <v>4118</v>
      </c>
      <c r="L818" s="22">
        <f>SUMIFS(Account_Appended[Balance],Account_Appended[Customer_ID],Customer_Info_Appended[[#This Row],[Customer_ID]])</f>
        <v>64359824</v>
      </c>
      <c r="M818" t="str">
        <f>VLOOKUP(Customer_Info_Appended[[#This Row],[Balance Total]],balance_t[],3,1)</f>
        <v>High</v>
      </c>
      <c r="N818" t="str">
        <f>VLOOKUP(Customer_Info_Appended[[#This Row],[Age]],age_t[],3,1)</f>
        <v>Middle</v>
      </c>
      <c r="O818" t="str">
        <f>Customer_Info_Appended[[#This Row],[Age Group]]&amp;"-"&amp;Customer_Info_Appended[[#This Row],[Balace Group]]</f>
        <v>Middle-High</v>
      </c>
    </row>
    <row r="819" spans="2:15" x14ac:dyDescent="0.25">
      <c r="B819" t="s">
        <v>4189</v>
      </c>
      <c r="C819" t="s">
        <v>4190</v>
      </c>
      <c r="D819">
        <v>64</v>
      </c>
      <c r="E819" t="s">
        <v>110</v>
      </c>
      <c r="F819" t="s">
        <v>4191</v>
      </c>
      <c r="G819" t="s">
        <v>118</v>
      </c>
      <c r="H819" t="s">
        <v>4192</v>
      </c>
      <c r="I819" t="s">
        <v>4193</v>
      </c>
      <c r="J819" s="20">
        <v>42819</v>
      </c>
      <c r="K819" t="s">
        <v>4118</v>
      </c>
      <c r="L819" s="22">
        <f>SUMIFS(Account_Appended[Balance],Account_Appended[Customer_ID],Customer_Info_Appended[[#This Row],[Customer_ID]])</f>
        <v>24952258</v>
      </c>
      <c r="M819" t="str">
        <f>VLOOKUP(Customer_Info_Appended[[#This Row],[Balance Total]],balance_t[],3,1)</f>
        <v>High</v>
      </c>
      <c r="N819" t="str">
        <f>VLOOKUP(Customer_Info_Appended[[#This Row],[Age]],age_t[],3,1)</f>
        <v>Senior</v>
      </c>
      <c r="O819" t="str">
        <f>Customer_Info_Appended[[#This Row],[Age Group]]&amp;"-"&amp;Customer_Info_Appended[[#This Row],[Balace Group]]</f>
        <v>Senior-High</v>
      </c>
    </row>
    <row r="820" spans="2:15" x14ac:dyDescent="0.25">
      <c r="B820" t="s">
        <v>4194</v>
      </c>
      <c r="C820" t="s">
        <v>4195</v>
      </c>
      <c r="D820">
        <v>25</v>
      </c>
      <c r="E820" t="s">
        <v>134</v>
      </c>
      <c r="F820" t="s">
        <v>4196</v>
      </c>
      <c r="G820" t="s">
        <v>118</v>
      </c>
      <c r="H820" t="s">
        <v>4197</v>
      </c>
      <c r="I820" t="s">
        <v>4198</v>
      </c>
      <c r="J820" s="20">
        <v>42820</v>
      </c>
      <c r="K820" t="s">
        <v>4118</v>
      </c>
      <c r="L820" s="22">
        <f>SUMIFS(Account_Appended[Balance],Account_Appended[Customer_ID],Customer_Info_Appended[[#This Row],[Customer_ID]])</f>
        <v>12593007</v>
      </c>
      <c r="M820" t="str">
        <f>VLOOKUP(Customer_Info_Appended[[#This Row],[Balance Total]],balance_t[],3,1)</f>
        <v>Medium</v>
      </c>
      <c r="N820" t="str">
        <f>VLOOKUP(Customer_Info_Appended[[#This Row],[Age]],age_t[],3,1)</f>
        <v>Young</v>
      </c>
      <c r="O820" t="str">
        <f>Customer_Info_Appended[[#This Row],[Age Group]]&amp;"-"&amp;Customer_Info_Appended[[#This Row],[Balace Group]]</f>
        <v>Young-Medium</v>
      </c>
    </row>
    <row r="821" spans="2:15" x14ac:dyDescent="0.25">
      <c r="B821" t="s">
        <v>4199</v>
      </c>
      <c r="C821" t="s">
        <v>4200</v>
      </c>
      <c r="D821">
        <v>32</v>
      </c>
      <c r="E821" t="s">
        <v>110</v>
      </c>
      <c r="F821" t="s">
        <v>4201</v>
      </c>
      <c r="G821" t="s">
        <v>141</v>
      </c>
      <c r="H821" t="s">
        <v>4202</v>
      </c>
      <c r="I821" t="s">
        <v>4203</v>
      </c>
      <c r="J821" s="20">
        <v>42821</v>
      </c>
      <c r="K821" t="s">
        <v>4118</v>
      </c>
      <c r="L821" s="22">
        <f>SUMIFS(Account_Appended[Balance],Account_Appended[Customer_ID],Customer_Info_Appended[[#This Row],[Customer_ID]])</f>
        <v>63192947</v>
      </c>
      <c r="M821" t="str">
        <f>VLOOKUP(Customer_Info_Appended[[#This Row],[Balance Total]],balance_t[],3,1)</f>
        <v>High</v>
      </c>
      <c r="N821" t="str">
        <f>VLOOKUP(Customer_Info_Appended[[#This Row],[Age]],age_t[],3,1)</f>
        <v>Middle</v>
      </c>
      <c r="O821" t="str">
        <f>Customer_Info_Appended[[#This Row],[Age Group]]&amp;"-"&amp;Customer_Info_Appended[[#This Row],[Balace Group]]</f>
        <v>Middle-High</v>
      </c>
    </row>
    <row r="822" spans="2:15" x14ac:dyDescent="0.25">
      <c r="B822" t="s">
        <v>4204</v>
      </c>
      <c r="C822" t="s">
        <v>4205</v>
      </c>
      <c r="D822">
        <v>44</v>
      </c>
      <c r="E822" t="s">
        <v>110</v>
      </c>
      <c r="F822" t="s">
        <v>4206</v>
      </c>
      <c r="G822" t="s">
        <v>118</v>
      </c>
      <c r="H822" t="s">
        <v>4207</v>
      </c>
      <c r="I822" t="s">
        <v>4208</v>
      </c>
      <c r="J822" s="20">
        <v>42822</v>
      </c>
      <c r="K822" t="s">
        <v>4118</v>
      </c>
      <c r="L822" s="22">
        <f>SUMIFS(Account_Appended[Balance],Account_Appended[Customer_ID],Customer_Info_Appended[[#This Row],[Customer_ID]])</f>
        <v>26507111</v>
      </c>
      <c r="M822" t="str">
        <f>VLOOKUP(Customer_Info_Appended[[#This Row],[Balance Total]],balance_t[],3,1)</f>
        <v>High</v>
      </c>
      <c r="N822" t="str">
        <f>VLOOKUP(Customer_Info_Appended[[#This Row],[Age]],age_t[],3,1)</f>
        <v>Middle</v>
      </c>
      <c r="O822" t="str">
        <f>Customer_Info_Appended[[#This Row],[Age Group]]&amp;"-"&amp;Customer_Info_Appended[[#This Row],[Balace Group]]</f>
        <v>Middle-High</v>
      </c>
    </row>
    <row r="823" spans="2:15" x14ac:dyDescent="0.25">
      <c r="B823" t="s">
        <v>4209</v>
      </c>
      <c r="C823" t="s">
        <v>4210</v>
      </c>
      <c r="D823">
        <v>30</v>
      </c>
      <c r="E823" t="s">
        <v>110</v>
      </c>
      <c r="F823" t="s">
        <v>4211</v>
      </c>
      <c r="G823" t="s">
        <v>141</v>
      </c>
      <c r="H823" t="s">
        <v>4212</v>
      </c>
      <c r="I823" t="s">
        <v>4213</v>
      </c>
      <c r="J823" s="20">
        <v>42823</v>
      </c>
      <c r="K823" t="s">
        <v>4118</v>
      </c>
      <c r="L823" s="22">
        <f>SUMIFS(Account_Appended[Balance],Account_Appended[Customer_ID],Customer_Info_Appended[[#This Row],[Customer_ID]])</f>
        <v>50690586</v>
      </c>
      <c r="M823" t="str">
        <f>VLOOKUP(Customer_Info_Appended[[#This Row],[Balance Total]],balance_t[],3,1)</f>
        <v>High</v>
      </c>
      <c r="N823" t="str">
        <f>VLOOKUP(Customer_Info_Appended[[#This Row],[Age]],age_t[],3,1)</f>
        <v>Young</v>
      </c>
      <c r="O823" t="str">
        <f>Customer_Info_Appended[[#This Row],[Age Group]]&amp;"-"&amp;Customer_Info_Appended[[#This Row],[Balace Group]]</f>
        <v>Young-High</v>
      </c>
    </row>
    <row r="824" spans="2:15" x14ac:dyDescent="0.25">
      <c r="B824" t="s">
        <v>4214</v>
      </c>
      <c r="C824" t="s">
        <v>4215</v>
      </c>
      <c r="D824">
        <v>66</v>
      </c>
      <c r="E824" t="s">
        <v>134</v>
      </c>
      <c r="F824" t="s">
        <v>4216</v>
      </c>
      <c r="G824" t="s">
        <v>112</v>
      </c>
      <c r="H824" t="s">
        <v>4217</v>
      </c>
      <c r="I824" t="s">
        <v>4218</v>
      </c>
      <c r="J824" s="20">
        <v>42824</v>
      </c>
      <c r="K824" t="s">
        <v>4118</v>
      </c>
      <c r="L824" s="22">
        <f>SUMIFS(Account_Appended[Balance],Account_Appended[Customer_ID],Customer_Info_Appended[[#This Row],[Customer_ID]])</f>
        <v>42807739</v>
      </c>
      <c r="M824" t="str">
        <f>VLOOKUP(Customer_Info_Appended[[#This Row],[Balance Total]],balance_t[],3,1)</f>
        <v>High</v>
      </c>
      <c r="N824" t="str">
        <f>VLOOKUP(Customer_Info_Appended[[#This Row],[Age]],age_t[],3,1)</f>
        <v>Senior</v>
      </c>
      <c r="O824" t="str">
        <f>Customer_Info_Appended[[#This Row],[Age Group]]&amp;"-"&amp;Customer_Info_Appended[[#This Row],[Balace Group]]</f>
        <v>Senior-High</v>
      </c>
    </row>
    <row r="825" spans="2:15" x14ac:dyDescent="0.25">
      <c r="B825" t="s">
        <v>4219</v>
      </c>
      <c r="C825" t="s">
        <v>4220</v>
      </c>
      <c r="D825">
        <v>48</v>
      </c>
      <c r="E825" t="s">
        <v>134</v>
      </c>
      <c r="F825" t="s">
        <v>4221</v>
      </c>
      <c r="G825" t="s">
        <v>118</v>
      </c>
      <c r="H825" t="s">
        <v>4222</v>
      </c>
      <c r="I825" t="s">
        <v>4223</v>
      </c>
      <c r="J825" s="20">
        <v>42825</v>
      </c>
      <c r="K825" t="s">
        <v>4118</v>
      </c>
      <c r="L825" s="22">
        <f>SUMIFS(Account_Appended[Balance],Account_Appended[Customer_ID],Customer_Info_Appended[[#This Row],[Customer_ID]])</f>
        <v>36606152</v>
      </c>
      <c r="M825" t="str">
        <f>VLOOKUP(Customer_Info_Appended[[#This Row],[Balance Total]],balance_t[],3,1)</f>
        <v>High</v>
      </c>
      <c r="N825" t="str">
        <f>VLOOKUP(Customer_Info_Appended[[#This Row],[Age]],age_t[],3,1)</f>
        <v>Middle</v>
      </c>
      <c r="O825" t="str">
        <f>Customer_Info_Appended[[#This Row],[Age Group]]&amp;"-"&amp;Customer_Info_Appended[[#This Row],[Balace Group]]</f>
        <v>Middle-High</v>
      </c>
    </row>
    <row r="826" spans="2:15" x14ac:dyDescent="0.25">
      <c r="B826" t="s">
        <v>4224</v>
      </c>
      <c r="C826" t="s">
        <v>4225</v>
      </c>
      <c r="D826">
        <v>52</v>
      </c>
      <c r="E826" t="s">
        <v>134</v>
      </c>
      <c r="F826" t="s">
        <v>4226</v>
      </c>
      <c r="G826" t="s">
        <v>112</v>
      </c>
      <c r="H826" t="s">
        <v>4227</v>
      </c>
      <c r="I826" t="s">
        <v>4228</v>
      </c>
      <c r="J826" s="20">
        <v>42826</v>
      </c>
      <c r="K826" t="s">
        <v>4118</v>
      </c>
      <c r="L826" s="22">
        <f>SUMIFS(Account_Appended[Balance],Account_Appended[Customer_ID],Customer_Info_Appended[[#This Row],[Customer_ID]])</f>
        <v>35737395</v>
      </c>
      <c r="M826" t="str">
        <f>VLOOKUP(Customer_Info_Appended[[#This Row],[Balance Total]],balance_t[],3,1)</f>
        <v>High</v>
      </c>
      <c r="N826" t="str">
        <f>VLOOKUP(Customer_Info_Appended[[#This Row],[Age]],age_t[],3,1)</f>
        <v>Senior</v>
      </c>
      <c r="O826" t="str">
        <f>Customer_Info_Appended[[#This Row],[Age Group]]&amp;"-"&amp;Customer_Info_Appended[[#This Row],[Balace Group]]</f>
        <v>Senior-High</v>
      </c>
    </row>
    <row r="827" spans="2:15" x14ac:dyDescent="0.25">
      <c r="B827" t="s">
        <v>4229</v>
      </c>
      <c r="C827" t="s">
        <v>4230</v>
      </c>
      <c r="D827">
        <v>23</v>
      </c>
      <c r="E827" t="s">
        <v>134</v>
      </c>
      <c r="F827" t="s">
        <v>4231</v>
      </c>
      <c r="G827" t="s">
        <v>112</v>
      </c>
      <c r="H827" t="s">
        <v>4232</v>
      </c>
      <c r="I827" t="s">
        <v>4233</v>
      </c>
      <c r="J827" s="20">
        <v>42827</v>
      </c>
      <c r="K827" t="s">
        <v>4118</v>
      </c>
      <c r="L827" s="22">
        <f>SUMIFS(Account_Appended[Balance],Account_Appended[Customer_ID],Customer_Info_Appended[[#This Row],[Customer_ID]])</f>
        <v>43973437</v>
      </c>
      <c r="M827" t="str">
        <f>VLOOKUP(Customer_Info_Appended[[#This Row],[Balance Total]],balance_t[],3,1)</f>
        <v>High</v>
      </c>
      <c r="N827" t="str">
        <f>VLOOKUP(Customer_Info_Appended[[#This Row],[Age]],age_t[],3,1)</f>
        <v>Young</v>
      </c>
      <c r="O827" t="str">
        <f>Customer_Info_Appended[[#This Row],[Age Group]]&amp;"-"&amp;Customer_Info_Appended[[#This Row],[Balace Group]]</f>
        <v>Young-High</v>
      </c>
    </row>
    <row r="828" spans="2:15" x14ac:dyDescent="0.25">
      <c r="B828" t="s">
        <v>4234</v>
      </c>
      <c r="C828" t="s">
        <v>4235</v>
      </c>
      <c r="D828">
        <v>22</v>
      </c>
      <c r="E828" t="s">
        <v>110</v>
      </c>
      <c r="F828" t="s">
        <v>4236</v>
      </c>
      <c r="G828" t="s">
        <v>118</v>
      </c>
      <c r="H828" t="s">
        <v>4237</v>
      </c>
      <c r="I828" t="s">
        <v>4238</v>
      </c>
      <c r="J828" s="20">
        <v>42828</v>
      </c>
      <c r="K828" t="s">
        <v>4118</v>
      </c>
      <c r="L828" s="22">
        <f>SUMIFS(Account_Appended[Balance],Account_Appended[Customer_ID],Customer_Info_Appended[[#This Row],[Customer_ID]])</f>
        <v>61978095</v>
      </c>
      <c r="M828" t="str">
        <f>VLOOKUP(Customer_Info_Appended[[#This Row],[Balance Total]],balance_t[],3,1)</f>
        <v>High</v>
      </c>
      <c r="N828" t="str">
        <f>VLOOKUP(Customer_Info_Appended[[#This Row],[Age]],age_t[],3,1)</f>
        <v>Young</v>
      </c>
      <c r="O828" t="str">
        <f>Customer_Info_Appended[[#This Row],[Age Group]]&amp;"-"&amp;Customer_Info_Appended[[#This Row],[Balace Group]]</f>
        <v>Young-High</v>
      </c>
    </row>
    <row r="829" spans="2:15" x14ac:dyDescent="0.25">
      <c r="B829" t="s">
        <v>4239</v>
      </c>
      <c r="C829" t="s">
        <v>4240</v>
      </c>
      <c r="D829">
        <v>39</v>
      </c>
      <c r="E829" t="s">
        <v>134</v>
      </c>
      <c r="F829" t="s">
        <v>4241</v>
      </c>
      <c r="G829" t="s">
        <v>112</v>
      </c>
      <c r="H829" t="s">
        <v>4242</v>
      </c>
      <c r="I829" t="s">
        <v>4243</v>
      </c>
      <c r="J829" s="20">
        <v>42829</v>
      </c>
      <c r="K829" t="s">
        <v>4118</v>
      </c>
      <c r="L829" s="22">
        <f>SUMIFS(Account_Appended[Balance],Account_Appended[Customer_ID],Customer_Info_Appended[[#This Row],[Customer_ID]])</f>
        <v>15123014</v>
      </c>
      <c r="M829" t="str">
        <f>VLOOKUP(Customer_Info_Appended[[#This Row],[Balance Total]],balance_t[],3,1)</f>
        <v>High</v>
      </c>
      <c r="N829" t="str">
        <f>VLOOKUP(Customer_Info_Appended[[#This Row],[Age]],age_t[],3,1)</f>
        <v>Middle</v>
      </c>
      <c r="O829" t="str">
        <f>Customer_Info_Appended[[#This Row],[Age Group]]&amp;"-"&amp;Customer_Info_Appended[[#This Row],[Balace Group]]</f>
        <v>Middle-High</v>
      </c>
    </row>
    <row r="830" spans="2:15" x14ac:dyDescent="0.25">
      <c r="B830" t="s">
        <v>4244</v>
      </c>
      <c r="C830" t="s">
        <v>4245</v>
      </c>
      <c r="D830">
        <v>66</v>
      </c>
      <c r="E830" t="s">
        <v>110</v>
      </c>
      <c r="F830" t="s">
        <v>4246</v>
      </c>
      <c r="G830" t="s">
        <v>118</v>
      </c>
      <c r="H830" t="s">
        <v>4247</v>
      </c>
      <c r="I830" t="s">
        <v>4248</v>
      </c>
      <c r="J830" s="20">
        <v>42830</v>
      </c>
      <c r="K830" t="s">
        <v>4118</v>
      </c>
      <c r="L830" s="22">
        <f>SUMIFS(Account_Appended[Balance],Account_Appended[Customer_ID],Customer_Info_Appended[[#This Row],[Customer_ID]])</f>
        <v>26947281</v>
      </c>
      <c r="M830" t="str">
        <f>VLOOKUP(Customer_Info_Appended[[#This Row],[Balance Total]],balance_t[],3,1)</f>
        <v>High</v>
      </c>
      <c r="N830" t="str">
        <f>VLOOKUP(Customer_Info_Appended[[#This Row],[Age]],age_t[],3,1)</f>
        <v>Senior</v>
      </c>
      <c r="O830" t="str">
        <f>Customer_Info_Appended[[#This Row],[Age Group]]&amp;"-"&amp;Customer_Info_Appended[[#This Row],[Balace Group]]</f>
        <v>Senior-High</v>
      </c>
    </row>
    <row r="831" spans="2:15" x14ac:dyDescent="0.25">
      <c r="B831" t="s">
        <v>4249</v>
      </c>
      <c r="C831" t="s">
        <v>4250</v>
      </c>
      <c r="D831">
        <v>40</v>
      </c>
      <c r="E831" t="s">
        <v>110</v>
      </c>
      <c r="F831" t="s">
        <v>4251</v>
      </c>
      <c r="G831" t="s">
        <v>118</v>
      </c>
      <c r="H831" t="s">
        <v>4252</v>
      </c>
      <c r="I831" t="s">
        <v>4253</v>
      </c>
      <c r="J831" s="20">
        <v>42831</v>
      </c>
      <c r="K831" t="s">
        <v>4118</v>
      </c>
      <c r="L831" s="22">
        <f>SUMIFS(Account_Appended[Balance],Account_Appended[Customer_ID],Customer_Info_Appended[[#This Row],[Customer_ID]])</f>
        <v>18847054</v>
      </c>
      <c r="M831" t="str">
        <f>VLOOKUP(Customer_Info_Appended[[#This Row],[Balance Total]],balance_t[],3,1)</f>
        <v>High</v>
      </c>
      <c r="N831" t="str">
        <f>VLOOKUP(Customer_Info_Appended[[#This Row],[Age]],age_t[],3,1)</f>
        <v>Middle</v>
      </c>
      <c r="O831" t="str">
        <f>Customer_Info_Appended[[#This Row],[Age Group]]&amp;"-"&amp;Customer_Info_Appended[[#This Row],[Balace Group]]</f>
        <v>Middle-High</v>
      </c>
    </row>
    <row r="832" spans="2:15" x14ac:dyDescent="0.25">
      <c r="B832" t="s">
        <v>4254</v>
      </c>
      <c r="C832" t="s">
        <v>4255</v>
      </c>
      <c r="D832">
        <v>42</v>
      </c>
      <c r="E832" t="s">
        <v>134</v>
      </c>
      <c r="F832" t="s">
        <v>4256</v>
      </c>
      <c r="G832" t="s">
        <v>118</v>
      </c>
      <c r="H832" t="s">
        <v>4257</v>
      </c>
      <c r="I832" t="s">
        <v>4258</v>
      </c>
      <c r="J832" s="20">
        <v>42832</v>
      </c>
      <c r="K832" t="s">
        <v>4118</v>
      </c>
      <c r="L832" s="22">
        <f>SUMIFS(Account_Appended[Balance],Account_Appended[Customer_ID],Customer_Info_Appended[[#This Row],[Customer_ID]])</f>
        <v>25279853</v>
      </c>
      <c r="M832" t="str">
        <f>VLOOKUP(Customer_Info_Appended[[#This Row],[Balance Total]],balance_t[],3,1)</f>
        <v>High</v>
      </c>
      <c r="N832" t="str">
        <f>VLOOKUP(Customer_Info_Appended[[#This Row],[Age]],age_t[],3,1)</f>
        <v>Middle</v>
      </c>
      <c r="O832" t="str">
        <f>Customer_Info_Appended[[#This Row],[Age Group]]&amp;"-"&amp;Customer_Info_Appended[[#This Row],[Balace Group]]</f>
        <v>Middle-High</v>
      </c>
    </row>
    <row r="833" spans="2:15" x14ac:dyDescent="0.25">
      <c r="B833" t="s">
        <v>4259</v>
      </c>
      <c r="C833" t="s">
        <v>4260</v>
      </c>
      <c r="D833">
        <v>51</v>
      </c>
      <c r="E833" t="s">
        <v>134</v>
      </c>
      <c r="F833" t="s">
        <v>4261</v>
      </c>
      <c r="G833" t="s">
        <v>207</v>
      </c>
      <c r="H833" t="s">
        <v>4262</v>
      </c>
      <c r="I833" t="s">
        <v>4263</v>
      </c>
      <c r="J833" s="20">
        <v>42833</v>
      </c>
      <c r="K833" t="s">
        <v>4118</v>
      </c>
      <c r="L833" s="22">
        <f>SUMIFS(Account_Appended[Balance],Account_Appended[Customer_ID],Customer_Info_Appended[[#This Row],[Customer_ID]])</f>
        <v>67212125</v>
      </c>
      <c r="M833" t="str">
        <f>VLOOKUP(Customer_Info_Appended[[#This Row],[Balance Total]],balance_t[],3,1)</f>
        <v>High</v>
      </c>
      <c r="N833" t="str">
        <f>VLOOKUP(Customer_Info_Appended[[#This Row],[Age]],age_t[],3,1)</f>
        <v>Senior</v>
      </c>
      <c r="O833" t="str">
        <f>Customer_Info_Appended[[#This Row],[Age Group]]&amp;"-"&amp;Customer_Info_Appended[[#This Row],[Balace Group]]</f>
        <v>Senior-High</v>
      </c>
    </row>
    <row r="834" spans="2:15" x14ac:dyDescent="0.25">
      <c r="B834" t="s">
        <v>4264</v>
      </c>
      <c r="C834" t="s">
        <v>4265</v>
      </c>
      <c r="D834">
        <v>43</v>
      </c>
      <c r="E834" t="s">
        <v>134</v>
      </c>
      <c r="F834" t="s">
        <v>4266</v>
      </c>
      <c r="G834" t="s">
        <v>112</v>
      </c>
      <c r="H834" t="s">
        <v>4267</v>
      </c>
      <c r="I834" t="s">
        <v>4268</v>
      </c>
      <c r="J834" s="20">
        <v>42834</v>
      </c>
      <c r="K834" t="s">
        <v>4118</v>
      </c>
      <c r="L834" s="22">
        <f>SUMIFS(Account_Appended[Balance],Account_Appended[Customer_ID],Customer_Info_Appended[[#This Row],[Customer_ID]])</f>
        <v>25698364</v>
      </c>
      <c r="M834" t="str">
        <f>VLOOKUP(Customer_Info_Appended[[#This Row],[Balance Total]],balance_t[],3,1)</f>
        <v>High</v>
      </c>
      <c r="N834" t="str">
        <f>VLOOKUP(Customer_Info_Appended[[#This Row],[Age]],age_t[],3,1)</f>
        <v>Middle</v>
      </c>
      <c r="O834" t="str">
        <f>Customer_Info_Appended[[#This Row],[Age Group]]&amp;"-"&amp;Customer_Info_Appended[[#This Row],[Balace Group]]</f>
        <v>Middle-High</v>
      </c>
    </row>
    <row r="835" spans="2:15" x14ac:dyDescent="0.25">
      <c r="B835" t="s">
        <v>4269</v>
      </c>
      <c r="C835" t="s">
        <v>4270</v>
      </c>
      <c r="D835">
        <v>64</v>
      </c>
      <c r="E835" t="s">
        <v>110</v>
      </c>
      <c r="F835" t="s">
        <v>4271</v>
      </c>
      <c r="G835" t="s">
        <v>124</v>
      </c>
      <c r="H835" t="s">
        <v>4272</v>
      </c>
      <c r="I835" t="s">
        <v>4273</v>
      </c>
      <c r="J835" s="20">
        <v>42835</v>
      </c>
      <c r="K835" t="s">
        <v>4118</v>
      </c>
      <c r="L835" s="22">
        <f>SUMIFS(Account_Appended[Balance],Account_Appended[Customer_ID],Customer_Info_Appended[[#This Row],[Customer_ID]])</f>
        <v>38542495</v>
      </c>
      <c r="M835" t="str">
        <f>VLOOKUP(Customer_Info_Appended[[#This Row],[Balance Total]],balance_t[],3,1)</f>
        <v>High</v>
      </c>
      <c r="N835" t="str">
        <f>VLOOKUP(Customer_Info_Appended[[#This Row],[Age]],age_t[],3,1)</f>
        <v>Senior</v>
      </c>
      <c r="O835" t="str">
        <f>Customer_Info_Appended[[#This Row],[Age Group]]&amp;"-"&amp;Customer_Info_Appended[[#This Row],[Balace Group]]</f>
        <v>Senior-High</v>
      </c>
    </row>
    <row r="836" spans="2:15" x14ac:dyDescent="0.25">
      <c r="B836" t="s">
        <v>4274</v>
      </c>
      <c r="C836" t="s">
        <v>4275</v>
      </c>
      <c r="D836">
        <v>22</v>
      </c>
      <c r="E836" t="s">
        <v>134</v>
      </c>
      <c r="F836" t="s">
        <v>4276</v>
      </c>
      <c r="G836" t="s">
        <v>118</v>
      </c>
      <c r="H836" t="s">
        <v>4277</v>
      </c>
      <c r="I836" t="s">
        <v>4278</v>
      </c>
      <c r="J836" s="20">
        <v>42836</v>
      </c>
      <c r="K836" t="s">
        <v>4118</v>
      </c>
      <c r="L836" s="22">
        <f>SUMIFS(Account_Appended[Balance],Account_Appended[Customer_ID],Customer_Info_Appended[[#This Row],[Customer_ID]])</f>
        <v>72891346</v>
      </c>
      <c r="M836" t="str">
        <f>VLOOKUP(Customer_Info_Appended[[#This Row],[Balance Total]],balance_t[],3,1)</f>
        <v>High</v>
      </c>
      <c r="N836" t="str">
        <f>VLOOKUP(Customer_Info_Appended[[#This Row],[Age]],age_t[],3,1)</f>
        <v>Young</v>
      </c>
      <c r="O836" t="str">
        <f>Customer_Info_Appended[[#This Row],[Age Group]]&amp;"-"&amp;Customer_Info_Appended[[#This Row],[Balace Group]]</f>
        <v>Young-High</v>
      </c>
    </row>
    <row r="837" spans="2:15" x14ac:dyDescent="0.25">
      <c r="B837" t="s">
        <v>4279</v>
      </c>
      <c r="C837" t="s">
        <v>4280</v>
      </c>
      <c r="D837">
        <v>43</v>
      </c>
      <c r="E837" t="s">
        <v>110</v>
      </c>
      <c r="F837" t="s">
        <v>4281</v>
      </c>
      <c r="G837" t="s">
        <v>112</v>
      </c>
      <c r="H837" t="s">
        <v>4282</v>
      </c>
      <c r="I837" t="s">
        <v>4283</v>
      </c>
      <c r="J837" s="20">
        <v>42837</v>
      </c>
      <c r="K837" t="s">
        <v>4118</v>
      </c>
      <c r="L837" s="22">
        <f>SUMIFS(Account_Appended[Balance],Account_Appended[Customer_ID],Customer_Info_Appended[[#This Row],[Customer_ID]])</f>
        <v>62339148</v>
      </c>
      <c r="M837" t="str">
        <f>VLOOKUP(Customer_Info_Appended[[#This Row],[Balance Total]],balance_t[],3,1)</f>
        <v>High</v>
      </c>
      <c r="N837" t="str">
        <f>VLOOKUP(Customer_Info_Appended[[#This Row],[Age]],age_t[],3,1)</f>
        <v>Middle</v>
      </c>
      <c r="O837" t="str">
        <f>Customer_Info_Appended[[#This Row],[Age Group]]&amp;"-"&amp;Customer_Info_Appended[[#This Row],[Balace Group]]</f>
        <v>Middle-High</v>
      </c>
    </row>
    <row r="838" spans="2:15" x14ac:dyDescent="0.25">
      <c r="B838" t="s">
        <v>4284</v>
      </c>
      <c r="C838" t="s">
        <v>4285</v>
      </c>
      <c r="D838">
        <v>37</v>
      </c>
      <c r="E838" t="s">
        <v>134</v>
      </c>
      <c r="F838" t="s">
        <v>4286</v>
      </c>
      <c r="G838" t="s">
        <v>141</v>
      </c>
      <c r="H838" t="s">
        <v>4287</v>
      </c>
      <c r="I838" t="s">
        <v>4288</v>
      </c>
      <c r="J838" s="20">
        <v>42838</v>
      </c>
      <c r="K838" t="s">
        <v>4118</v>
      </c>
      <c r="L838" s="22">
        <f>SUMIFS(Account_Appended[Balance],Account_Appended[Customer_ID],Customer_Info_Appended[[#This Row],[Customer_ID]])</f>
        <v>74057416</v>
      </c>
      <c r="M838" t="str">
        <f>VLOOKUP(Customer_Info_Appended[[#This Row],[Balance Total]],balance_t[],3,1)</f>
        <v>High</v>
      </c>
      <c r="N838" t="str">
        <f>VLOOKUP(Customer_Info_Appended[[#This Row],[Age]],age_t[],3,1)</f>
        <v>Middle</v>
      </c>
      <c r="O838" t="str">
        <f>Customer_Info_Appended[[#This Row],[Age Group]]&amp;"-"&amp;Customer_Info_Appended[[#This Row],[Balace Group]]</f>
        <v>Middle-High</v>
      </c>
    </row>
    <row r="839" spans="2:15" x14ac:dyDescent="0.25">
      <c r="B839" t="s">
        <v>4289</v>
      </c>
      <c r="C839" t="s">
        <v>4290</v>
      </c>
      <c r="D839">
        <v>23</v>
      </c>
      <c r="E839" t="s">
        <v>110</v>
      </c>
      <c r="F839" t="s">
        <v>4291</v>
      </c>
      <c r="G839" t="s">
        <v>118</v>
      </c>
      <c r="H839" t="s">
        <v>4292</v>
      </c>
      <c r="I839" t="s">
        <v>4293</v>
      </c>
      <c r="J839" s="20">
        <v>42839</v>
      </c>
      <c r="K839" t="s">
        <v>4118</v>
      </c>
      <c r="L839" s="22">
        <f>SUMIFS(Account_Appended[Balance],Account_Appended[Customer_ID],Customer_Info_Appended[[#This Row],[Customer_ID]])</f>
        <v>50598998</v>
      </c>
      <c r="M839" t="str">
        <f>VLOOKUP(Customer_Info_Appended[[#This Row],[Balance Total]],balance_t[],3,1)</f>
        <v>High</v>
      </c>
      <c r="N839" t="str">
        <f>VLOOKUP(Customer_Info_Appended[[#This Row],[Age]],age_t[],3,1)</f>
        <v>Young</v>
      </c>
      <c r="O839" t="str">
        <f>Customer_Info_Appended[[#This Row],[Age Group]]&amp;"-"&amp;Customer_Info_Appended[[#This Row],[Balace Group]]</f>
        <v>Young-High</v>
      </c>
    </row>
    <row r="840" spans="2:15" x14ac:dyDescent="0.25">
      <c r="B840" t="s">
        <v>4294</v>
      </c>
      <c r="C840" t="s">
        <v>4295</v>
      </c>
      <c r="D840">
        <v>23</v>
      </c>
      <c r="E840" t="s">
        <v>134</v>
      </c>
      <c r="F840" t="s">
        <v>4296</v>
      </c>
      <c r="G840" t="s">
        <v>118</v>
      </c>
      <c r="H840" t="s">
        <v>4297</v>
      </c>
      <c r="I840" t="s">
        <v>4298</v>
      </c>
      <c r="J840" s="20">
        <v>42840</v>
      </c>
      <c r="K840" t="s">
        <v>4118</v>
      </c>
      <c r="L840" s="22">
        <f>SUMIFS(Account_Appended[Balance],Account_Appended[Customer_ID],Customer_Info_Appended[[#This Row],[Customer_ID]])</f>
        <v>98306944</v>
      </c>
      <c r="M840" t="str">
        <f>VLOOKUP(Customer_Info_Appended[[#This Row],[Balance Total]],balance_t[],3,1)</f>
        <v>High</v>
      </c>
      <c r="N840" t="str">
        <f>VLOOKUP(Customer_Info_Appended[[#This Row],[Age]],age_t[],3,1)</f>
        <v>Young</v>
      </c>
      <c r="O840" t="str">
        <f>Customer_Info_Appended[[#This Row],[Age Group]]&amp;"-"&amp;Customer_Info_Appended[[#This Row],[Balace Group]]</f>
        <v>Young-High</v>
      </c>
    </row>
    <row r="841" spans="2:15" x14ac:dyDescent="0.25">
      <c r="B841" t="s">
        <v>4299</v>
      </c>
      <c r="C841" t="s">
        <v>4300</v>
      </c>
      <c r="D841">
        <v>67</v>
      </c>
      <c r="E841" t="s">
        <v>134</v>
      </c>
      <c r="F841" t="s">
        <v>4301</v>
      </c>
      <c r="G841" t="s">
        <v>124</v>
      </c>
      <c r="H841" t="s">
        <v>4302</v>
      </c>
      <c r="I841" t="s">
        <v>4303</v>
      </c>
      <c r="J841" s="20">
        <v>42841</v>
      </c>
      <c r="K841" t="s">
        <v>4118</v>
      </c>
      <c r="L841" s="22">
        <f>SUMIFS(Account_Appended[Balance],Account_Appended[Customer_ID],Customer_Info_Appended[[#This Row],[Customer_ID]])</f>
        <v>52078407</v>
      </c>
      <c r="M841" t="str">
        <f>VLOOKUP(Customer_Info_Appended[[#This Row],[Balance Total]],balance_t[],3,1)</f>
        <v>High</v>
      </c>
      <c r="N841" t="str">
        <f>VLOOKUP(Customer_Info_Appended[[#This Row],[Age]],age_t[],3,1)</f>
        <v>Senior</v>
      </c>
      <c r="O841" t="str">
        <f>Customer_Info_Appended[[#This Row],[Age Group]]&amp;"-"&amp;Customer_Info_Appended[[#This Row],[Balace Group]]</f>
        <v>Senior-High</v>
      </c>
    </row>
    <row r="842" spans="2:15" x14ac:dyDescent="0.25">
      <c r="B842" t="s">
        <v>4304</v>
      </c>
      <c r="C842" t="s">
        <v>4305</v>
      </c>
      <c r="D842">
        <v>35</v>
      </c>
      <c r="E842" t="s">
        <v>110</v>
      </c>
      <c r="F842" t="s">
        <v>4306</v>
      </c>
      <c r="G842" t="s">
        <v>207</v>
      </c>
      <c r="H842" t="s">
        <v>4307</v>
      </c>
      <c r="I842" t="s">
        <v>4308</v>
      </c>
      <c r="J842" s="20">
        <v>42842</v>
      </c>
      <c r="K842" t="s">
        <v>4118</v>
      </c>
      <c r="L842" s="22">
        <f>SUMIFS(Account_Appended[Balance],Account_Appended[Customer_ID],Customer_Info_Appended[[#This Row],[Customer_ID]])</f>
        <v>64732135</v>
      </c>
      <c r="M842" t="str">
        <f>VLOOKUP(Customer_Info_Appended[[#This Row],[Balance Total]],balance_t[],3,1)</f>
        <v>High</v>
      </c>
      <c r="N842" t="str">
        <f>VLOOKUP(Customer_Info_Appended[[#This Row],[Age]],age_t[],3,1)</f>
        <v>Middle</v>
      </c>
      <c r="O842" t="str">
        <f>Customer_Info_Appended[[#This Row],[Age Group]]&amp;"-"&amp;Customer_Info_Appended[[#This Row],[Balace Group]]</f>
        <v>Middle-High</v>
      </c>
    </row>
    <row r="843" spans="2:15" x14ac:dyDescent="0.25">
      <c r="B843" t="s">
        <v>4309</v>
      </c>
      <c r="C843" t="s">
        <v>4310</v>
      </c>
      <c r="D843">
        <v>21</v>
      </c>
      <c r="E843" t="s">
        <v>134</v>
      </c>
      <c r="F843" t="s">
        <v>4311</v>
      </c>
      <c r="G843" t="s">
        <v>207</v>
      </c>
      <c r="H843" t="s">
        <v>4312</v>
      </c>
      <c r="I843" t="s">
        <v>4313</v>
      </c>
      <c r="J843" s="20">
        <v>42843</v>
      </c>
      <c r="K843" t="s">
        <v>4118</v>
      </c>
      <c r="L843" s="22">
        <f>SUMIFS(Account_Appended[Balance],Account_Appended[Customer_ID],Customer_Info_Appended[[#This Row],[Customer_ID]])</f>
        <v>34141363</v>
      </c>
      <c r="M843" t="str">
        <f>VLOOKUP(Customer_Info_Appended[[#This Row],[Balance Total]],balance_t[],3,1)</f>
        <v>High</v>
      </c>
      <c r="N843" t="str">
        <f>VLOOKUP(Customer_Info_Appended[[#This Row],[Age]],age_t[],3,1)</f>
        <v>Young</v>
      </c>
      <c r="O843" t="str">
        <f>Customer_Info_Appended[[#This Row],[Age Group]]&amp;"-"&amp;Customer_Info_Appended[[#This Row],[Balace Group]]</f>
        <v>Young-High</v>
      </c>
    </row>
    <row r="844" spans="2:15" x14ac:dyDescent="0.25">
      <c r="B844" t="s">
        <v>4314</v>
      </c>
      <c r="C844" t="s">
        <v>4315</v>
      </c>
      <c r="D844">
        <v>34</v>
      </c>
      <c r="E844" t="s">
        <v>134</v>
      </c>
      <c r="F844" t="s">
        <v>4316</v>
      </c>
      <c r="G844" t="s">
        <v>118</v>
      </c>
      <c r="H844" t="s">
        <v>4317</v>
      </c>
      <c r="I844" t="s">
        <v>4318</v>
      </c>
      <c r="J844" s="20">
        <v>42844</v>
      </c>
      <c r="K844" t="s">
        <v>4118</v>
      </c>
      <c r="L844" s="22">
        <f>SUMIFS(Account_Appended[Balance],Account_Appended[Customer_ID],Customer_Info_Appended[[#This Row],[Customer_ID]])</f>
        <v>46228264</v>
      </c>
      <c r="M844" t="str">
        <f>VLOOKUP(Customer_Info_Appended[[#This Row],[Balance Total]],balance_t[],3,1)</f>
        <v>High</v>
      </c>
      <c r="N844" t="str">
        <f>VLOOKUP(Customer_Info_Appended[[#This Row],[Age]],age_t[],3,1)</f>
        <v>Middle</v>
      </c>
      <c r="O844" t="str">
        <f>Customer_Info_Appended[[#This Row],[Age Group]]&amp;"-"&amp;Customer_Info_Appended[[#This Row],[Balace Group]]</f>
        <v>Middle-High</v>
      </c>
    </row>
    <row r="845" spans="2:15" x14ac:dyDescent="0.25">
      <c r="B845" t="s">
        <v>4319</v>
      </c>
      <c r="C845" t="s">
        <v>4320</v>
      </c>
      <c r="D845">
        <v>31</v>
      </c>
      <c r="E845" t="s">
        <v>134</v>
      </c>
      <c r="F845" t="s">
        <v>4321</v>
      </c>
      <c r="G845" t="s">
        <v>112</v>
      </c>
      <c r="H845" t="s">
        <v>4322</v>
      </c>
      <c r="I845" t="s">
        <v>4323</v>
      </c>
      <c r="J845" s="20">
        <v>42845</v>
      </c>
      <c r="K845" t="s">
        <v>4118</v>
      </c>
      <c r="L845" s="22">
        <f>SUMIFS(Account_Appended[Balance],Account_Appended[Customer_ID],Customer_Info_Appended[[#This Row],[Customer_ID]])</f>
        <v>28579090</v>
      </c>
      <c r="M845" t="str">
        <f>VLOOKUP(Customer_Info_Appended[[#This Row],[Balance Total]],balance_t[],3,1)</f>
        <v>High</v>
      </c>
      <c r="N845" t="str">
        <f>VLOOKUP(Customer_Info_Appended[[#This Row],[Age]],age_t[],3,1)</f>
        <v>Middle</v>
      </c>
      <c r="O845" t="str">
        <f>Customer_Info_Appended[[#This Row],[Age Group]]&amp;"-"&amp;Customer_Info_Appended[[#This Row],[Balace Group]]</f>
        <v>Middle-High</v>
      </c>
    </row>
    <row r="846" spans="2:15" x14ac:dyDescent="0.25">
      <c r="B846" t="s">
        <v>4324</v>
      </c>
      <c r="C846" t="s">
        <v>4325</v>
      </c>
      <c r="D846">
        <v>31</v>
      </c>
      <c r="E846" t="s">
        <v>134</v>
      </c>
      <c r="F846" t="s">
        <v>4326</v>
      </c>
      <c r="G846" t="s">
        <v>141</v>
      </c>
      <c r="H846" t="s">
        <v>4327</v>
      </c>
      <c r="I846" t="s">
        <v>4328</v>
      </c>
      <c r="J846" s="20">
        <v>42846</v>
      </c>
      <c r="K846" t="s">
        <v>4118</v>
      </c>
      <c r="L846" s="22">
        <f>SUMIFS(Account_Appended[Balance],Account_Appended[Customer_ID],Customer_Info_Appended[[#This Row],[Customer_ID]])</f>
        <v>7546153</v>
      </c>
      <c r="M846" t="str">
        <f>VLOOKUP(Customer_Info_Appended[[#This Row],[Balance Total]],balance_t[],3,1)</f>
        <v>Medium</v>
      </c>
      <c r="N846" t="str">
        <f>VLOOKUP(Customer_Info_Appended[[#This Row],[Age]],age_t[],3,1)</f>
        <v>Middle</v>
      </c>
      <c r="O846" t="str">
        <f>Customer_Info_Appended[[#This Row],[Age Group]]&amp;"-"&amp;Customer_Info_Appended[[#This Row],[Balace Group]]</f>
        <v>Middle-Medium</v>
      </c>
    </row>
    <row r="847" spans="2:15" x14ac:dyDescent="0.25">
      <c r="B847" t="s">
        <v>4329</v>
      </c>
      <c r="C847" t="s">
        <v>4330</v>
      </c>
      <c r="D847">
        <v>30</v>
      </c>
      <c r="E847" t="s">
        <v>134</v>
      </c>
      <c r="F847" t="s">
        <v>4331</v>
      </c>
      <c r="G847" t="s">
        <v>141</v>
      </c>
      <c r="H847" t="s">
        <v>4332</v>
      </c>
      <c r="I847" t="s">
        <v>4333</v>
      </c>
      <c r="J847" s="20">
        <v>42847</v>
      </c>
      <c r="K847" t="s">
        <v>4118</v>
      </c>
      <c r="L847" s="22">
        <f>SUMIFS(Account_Appended[Balance],Account_Appended[Customer_ID],Customer_Info_Appended[[#This Row],[Customer_ID]])</f>
        <v>100201976</v>
      </c>
      <c r="M847" t="str">
        <f>VLOOKUP(Customer_Info_Appended[[#This Row],[Balance Total]],balance_t[],3,1)</f>
        <v>High</v>
      </c>
      <c r="N847" t="str">
        <f>VLOOKUP(Customer_Info_Appended[[#This Row],[Age]],age_t[],3,1)</f>
        <v>Young</v>
      </c>
      <c r="O847" t="str">
        <f>Customer_Info_Appended[[#This Row],[Age Group]]&amp;"-"&amp;Customer_Info_Appended[[#This Row],[Balace Group]]</f>
        <v>Young-High</v>
      </c>
    </row>
    <row r="848" spans="2:15" x14ac:dyDescent="0.25">
      <c r="B848" t="s">
        <v>4334</v>
      </c>
      <c r="C848" t="s">
        <v>4335</v>
      </c>
      <c r="D848">
        <v>24</v>
      </c>
      <c r="E848" t="s">
        <v>134</v>
      </c>
      <c r="F848" t="s">
        <v>4336</v>
      </c>
      <c r="G848" t="s">
        <v>112</v>
      </c>
      <c r="H848" t="s">
        <v>4337</v>
      </c>
      <c r="I848" t="s">
        <v>4338</v>
      </c>
      <c r="J848" s="20">
        <v>42848</v>
      </c>
      <c r="K848" t="s">
        <v>4118</v>
      </c>
      <c r="L848" s="22">
        <f>SUMIFS(Account_Appended[Balance],Account_Appended[Customer_ID],Customer_Info_Appended[[#This Row],[Customer_ID]])</f>
        <v>26286920</v>
      </c>
      <c r="M848" t="str">
        <f>VLOOKUP(Customer_Info_Appended[[#This Row],[Balance Total]],balance_t[],3,1)</f>
        <v>High</v>
      </c>
      <c r="N848" t="str">
        <f>VLOOKUP(Customer_Info_Appended[[#This Row],[Age]],age_t[],3,1)</f>
        <v>Young</v>
      </c>
      <c r="O848" t="str">
        <f>Customer_Info_Appended[[#This Row],[Age Group]]&amp;"-"&amp;Customer_Info_Appended[[#This Row],[Balace Group]]</f>
        <v>Young-High</v>
      </c>
    </row>
    <row r="849" spans="2:15" x14ac:dyDescent="0.25">
      <c r="B849" t="s">
        <v>4339</v>
      </c>
      <c r="C849" t="s">
        <v>4340</v>
      </c>
      <c r="D849">
        <v>61</v>
      </c>
      <c r="E849" t="s">
        <v>134</v>
      </c>
      <c r="F849" t="s">
        <v>4341</v>
      </c>
      <c r="G849" t="s">
        <v>118</v>
      </c>
      <c r="H849" t="s">
        <v>4342</v>
      </c>
      <c r="I849" t="s">
        <v>4343</v>
      </c>
      <c r="J849" s="20">
        <v>42849</v>
      </c>
      <c r="K849" t="s">
        <v>4118</v>
      </c>
      <c r="L849" s="22">
        <f>SUMIFS(Account_Appended[Balance],Account_Appended[Customer_ID],Customer_Info_Appended[[#This Row],[Customer_ID]])</f>
        <v>87854259</v>
      </c>
      <c r="M849" t="str">
        <f>VLOOKUP(Customer_Info_Appended[[#This Row],[Balance Total]],balance_t[],3,1)</f>
        <v>High</v>
      </c>
      <c r="N849" t="str">
        <f>VLOOKUP(Customer_Info_Appended[[#This Row],[Age]],age_t[],3,1)</f>
        <v>Senior</v>
      </c>
      <c r="O849" t="str">
        <f>Customer_Info_Appended[[#This Row],[Age Group]]&amp;"-"&amp;Customer_Info_Appended[[#This Row],[Balace Group]]</f>
        <v>Senior-High</v>
      </c>
    </row>
    <row r="850" spans="2:15" x14ac:dyDescent="0.25">
      <c r="B850" t="s">
        <v>4344</v>
      </c>
      <c r="C850" t="s">
        <v>4345</v>
      </c>
      <c r="D850">
        <v>32</v>
      </c>
      <c r="E850" t="s">
        <v>110</v>
      </c>
      <c r="F850" t="s">
        <v>4346</v>
      </c>
      <c r="G850" t="s">
        <v>141</v>
      </c>
      <c r="H850" t="s">
        <v>4347</v>
      </c>
      <c r="I850" t="s">
        <v>4348</v>
      </c>
      <c r="J850" s="20">
        <v>42850</v>
      </c>
      <c r="K850" t="s">
        <v>4118</v>
      </c>
      <c r="L850" s="22">
        <f>SUMIFS(Account_Appended[Balance],Account_Appended[Customer_ID],Customer_Info_Appended[[#This Row],[Customer_ID]])</f>
        <v>72731765</v>
      </c>
      <c r="M850" t="str">
        <f>VLOOKUP(Customer_Info_Appended[[#This Row],[Balance Total]],balance_t[],3,1)</f>
        <v>High</v>
      </c>
      <c r="N850" t="str">
        <f>VLOOKUP(Customer_Info_Appended[[#This Row],[Age]],age_t[],3,1)</f>
        <v>Middle</v>
      </c>
      <c r="O850" t="str">
        <f>Customer_Info_Appended[[#This Row],[Age Group]]&amp;"-"&amp;Customer_Info_Appended[[#This Row],[Balace Group]]</f>
        <v>Middle-High</v>
      </c>
    </row>
    <row r="851" spans="2:15" x14ac:dyDescent="0.25">
      <c r="B851" t="s">
        <v>4349</v>
      </c>
      <c r="C851" t="s">
        <v>4350</v>
      </c>
      <c r="D851">
        <v>36</v>
      </c>
      <c r="E851" t="s">
        <v>110</v>
      </c>
      <c r="F851" t="s">
        <v>4351</v>
      </c>
      <c r="G851" t="s">
        <v>207</v>
      </c>
      <c r="H851" t="s">
        <v>4352</v>
      </c>
      <c r="I851" t="s">
        <v>4353</v>
      </c>
      <c r="J851" s="20">
        <v>42851</v>
      </c>
      <c r="K851" t="s">
        <v>4118</v>
      </c>
      <c r="L851" s="22">
        <f>SUMIFS(Account_Appended[Balance],Account_Appended[Customer_ID],Customer_Info_Appended[[#This Row],[Customer_ID]])</f>
        <v>98853311</v>
      </c>
      <c r="M851" t="str">
        <f>VLOOKUP(Customer_Info_Appended[[#This Row],[Balance Total]],balance_t[],3,1)</f>
        <v>High</v>
      </c>
      <c r="N851" t="str">
        <f>VLOOKUP(Customer_Info_Appended[[#This Row],[Age]],age_t[],3,1)</f>
        <v>Middle</v>
      </c>
      <c r="O851" t="str">
        <f>Customer_Info_Appended[[#This Row],[Age Group]]&amp;"-"&amp;Customer_Info_Appended[[#This Row],[Balace Group]]</f>
        <v>Middle-High</v>
      </c>
    </row>
    <row r="852" spans="2:15" x14ac:dyDescent="0.25">
      <c r="B852" t="s">
        <v>4354</v>
      </c>
      <c r="C852" t="s">
        <v>4355</v>
      </c>
      <c r="D852">
        <v>60</v>
      </c>
      <c r="E852" t="s">
        <v>134</v>
      </c>
      <c r="F852" t="s">
        <v>4356</v>
      </c>
      <c r="G852" t="s">
        <v>112</v>
      </c>
      <c r="H852" t="s">
        <v>4357</v>
      </c>
      <c r="I852" t="s">
        <v>4358</v>
      </c>
      <c r="J852" s="20">
        <v>42852</v>
      </c>
      <c r="K852" t="s">
        <v>4118</v>
      </c>
      <c r="L852" s="22">
        <f>SUMIFS(Account_Appended[Balance],Account_Appended[Customer_ID],Customer_Info_Appended[[#This Row],[Customer_ID]])</f>
        <v>35742494</v>
      </c>
      <c r="M852" t="str">
        <f>VLOOKUP(Customer_Info_Appended[[#This Row],[Balance Total]],balance_t[],3,1)</f>
        <v>High</v>
      </c>
      <c r="N852" t="str">
        <f>VLOOKUP(Customer_Info_Appended[[#This Row],[Age]],age_t[],3,1)</f>
        <v>Senior</v>
      </c>
      <c r="O852" t="str">
        <f>Customer_Info_Appended[[#This Row],[Age Group]]&amp;"-"&amp;Customer_Info_Appended[[#This Row],[Balace Group]]</f>
        <v>Senior-High</v>
      </c>
    </row>
    <row r="853" spans="2:15" x14ac:dyDescent="0.25">
      <c r="B853" t="s">
        <v>4359</v>
      </c>
      <c r="C853" t="s">
        <v>4360</v>
      </c>
      <c r="D853">
        <v>64</v>
      </c>
      <c r="E853" t="s">
        <v>134</v>
      </c>
      <c r="F853" t="s">
        <v>4361</v>
      </c>
      <c r="G853" t="s">
        <v>124</v>
      </c>
      <c r="H853" t="s">
        <v>4362</v>
      </c>
      <c r="I853" t="s">
        <v>4363</v>
      </c>
      <c r="J853" s="20">
        <v>42853</v>
      </c>
      <c r="K853" t="s">
        <v>4118</v>
      </c>
      <c r="L853" s="22">
        <f>SUMIFS(Account_Appended[Balance],Account_Appended[Customer_ID],Customer_Info_Appended[[#This Row],[Customer_ID]])</f>
        <v>44399672</v>
      </c>
      <c r="M853" t="str">
        <f>VLOOKUP(Customer_Info_Appended[[#This Row],[Balance Total]],balance_t[],3,1)</f>
        <v>High</v>
      </c>
      <c r="N853" t="str">
        <f>VLOOKUP(Customer_Info_Appended[[#This Row],[Age]],age_t[],3,1)</f>
        <v>Senior</v>
      </c>
      <c r="O853" t="str">
        <f>Customer_Info_Appended[[#This Row],[Age Group]]&amp;"-"&amp;Customer_Info_Appended[[#This Row],[Balace Group]]</f>
        <v>Senior-High</v>
      </c>
    </row>
    <row r="854" spans="2:15" x14ac:dyDescent="0.25">
      <c r="B854" t="s">
        <v>4364</v>
      </c>
      <c r="C854" t="s">
        <v>4365</v>
      </c>
      <c r="D854">
        <v>61</v>
      </c>
      <c r="E854" t="s">
        <v>134</v>
      </c>
      <c r="F854" t="s">
        <v>4366</v>
      </c>
      <c r="G854" t="s">
        <v>118</v>
      </c>
      <c r="H854" t="s">
        <v>4367</v>
      </c>
      <c r="I854" t="s">
        <v>4368</v>
      </c>
      <c r="J854" s="20">
        <v>42854</v>
      </c>
      <c r="K854" t="s">
        <v>4118</v>
      </c>
      <c r="L854" s="22">
        <f>SUMIFS(Account_Appended[Balance],Account_Appended[Customer_ID],Customer_Info_Appended[[#This Row],[Customer_ID]])</f>
        <v>8452110</v>
      </c>
      <c r="M854" t="str">
        <f>VLOOKUP(Customer_Info_Appended[[#This Row],[Balance Total]],balance_t[],3,1)</f>
        <v>Medium</v>
      </c>
      <c r="N854" t="str">
        <f>VLOOKUP(Customer_Info_Appended[[#This Row],[Age]],age_t[],3,1)</f>
        <v>Senior</v>
      </c>
      <c r="O854" t="str">
        <f>Customer_Info_Appended[[#This Row],[Age Group]]&amp;"-"&amp;Customer_Info_Appended[[#This Row],[Balace Group]]</f>
        <v>Senior-Medium</v>
      </c>
    </row>
    <row r="855" spans="2:15" x14ac:dyDescent="0.25">
      <c r="B855" t="s">
        <v>4369</v>
      </c>
      <c r="C855" t="s">
        <v>4370</v>
      </c>
      <c r="D855">
        <v>52</v>
      </c>
      <c r="E855" t="s">
        <v>110</v>
      </c>
      <c r="F855" t="s">
        <v>4371</v>
      </c>
      <c r="G855" t="s">
        <v>112</v>
      </c>
      <c r="H855" t="s">
        <v>4372</v>
      </c>
      <c r="I855" t="s">
        <v>4373</v>
      </c>
      <c r="J855" s="20">
        <v>42855</v>
      </c>
      <c r="K855" t="s">
        <v>4118</v>
      </c>
      <c r="L855" s="22">
        <f>SUMIFS(Account_Appended[Balance],Account_Appended[Customer_ID],Customer_Info_Appended[[#This Row],[Customer_ID]])</f>
        <v>58027217</v>
      </c>
      <c r="M855" t="str">
        <f>VLOOKUP(Customer_Info_Appended[[#This Row],[Balance Total]],balance_t[],3,1)</f>
        <v>High</v>
      </c>
      <c r="N855" t="str">
        <f>VLOOKUP(Customer_Info_Appended[[#This Row],[Age]],age_t[],3,1)</f>
        <v>Senior</v>
      </c>
      <c r="O855" t="str">
        <f>Customer_Info_Appended[[#This Row],[Age Group]]&amp;"-"&amp;Customer_Info_Appended[[#This Row],[Balace Group]]</f>
        <v>Senior-High</v>
      </c>
    </row>
    <row r="856" spans="2:15" x14ac:dyDescent="0.25">
      <c r="B856" t="s">
        <v>4374</v>
      </c>
      <c r="C856" t="s">
        <v>4375</v>
      </c>
      <c r="D856">
        <v>34</v>
      </c>
      <c r="E856" t="s">
        <v>110</v>
      </c>
      <c r="F856" t="s">
        <v>4376</v>
      </c>
      <c r="G856" t="s">
        <v>141</v>
      </c>
      <c r="H856" t="s">
        <v>4377</v>
      </c>
      <c r="I856" t="s">
        <v>4378</v>
      </c>
      <c r="J856" s="20">
        <v>42856</v>
      </c>
      <c r="K856" t="s">
        <v>4118</v>
      </c>
      <c r="L856" s="22">
        <f>SUMIFS(Account_Appended[Balance],Account_Appended[Customer_ID],Customer_Info_Appended[[#This Row],[Customer_ID]])</f>
        <v>20276968</v>
      </c>
      <c r="M856" t="str">
        <f>VLOOKUP(Customer_Info_Appended[[#This Row],[Balance Total]],balance_t[],3,1)</f>
        <v>High</v>
      </c>
      <c r="N856" t="str">
        <f>VLOOKUP(Customer_Info_Appended[[#This Row],[Age]],age_t[],3,1)</f>
        <v>Middle</v>
      </c>
      <c r="O856" t="str">
        <f>Customer_Info_Appended[[#This Row],[Age Group]]&amp;"-"&amp;Customer_Info_Appended[[#This Row],[Balace Group]]</f>
        <v>Middle-High</v>
      </c>
    </row>
    <row r="857" spans="2:15" x14ac:dyDescent="0.25">
      <c r="B857" t="s">
        <v>4379</v>
      </c>
      <c r="C857" t="s">
        <v>4380</v>
      </c>
      <c r="D857">
        <v>52</v>
      </c>
      <c r="E857" t="s">
        <v>134</v>
      </c>
      <c r="F857" t="s">
        <v>4381</v>
      </c>
      <c r="G857" t="s">
        <v>118</v>
      </c>
      <c r="H857" t="s">
        <v>4382</v>
      </c>
      <c r="I857" t="s">
        <v>4383</v>
      </c>
      <c r="J857" s="20">
        <v>42857</v>
      </c>
      <c r="K857" t="s">
        <v>4118</v>
      </c>
      <c r="L857" s="22">
        <f>SUMIFS(Account_Appended[Balance],Account_Appended[Customer_ID],Customer_Info_Appended[[#This Row],[Customer_ID]])</f>
        <v>42888307</v>
      </c>
      <c r="M857" t="str">
        <f>VLOOKUP(Customer_Info_Appended[[#This Row],[Balance Total]],balance_t[],3,1)</f>
        <v>High</v>
      </c>
      <c r="N857" t="str">
        <f>VLOOKUP(Customer_Info_Appended[[#This Row],[Age]],age_t[],3,1)</f>
        <v>Senior</v>
      </c>
      <c r="O857" t="str">
        <f>Customer_Info_Appended[[#This Row],[Age Group]]&amp;"-"&amp;Customer_Info_Appended[[#This Row],[Balace Group]]</f>
        <v>Senior-High</v>
      </c>
    </row>
    <row r="858" spans="2:15" x14ac:dyDescent="0.25">
      <c r="B858" t="s">
        <v>4384</v>
      </c>
      <c r="C858" t="s">
        <v>4385</v>
      </c>
      <c r="D858">
        <v>36</v>
      </c>
      <c r="E858" t="s">
        <v>110</v>
      </c>
      <c r="F858" t="s">
        <v>4386</v>
      </c>
      <c r="G858" t="s">
        <v>207</v>
      </c>
      <c r="H858" t="s">
        <v>4387</v>
      </c>
      <c r="I858" t="s">
        <v>4388</v>
      </c>
      <c r="J858" s="20">
        <v>42858</v>
      </c>
      <c r="K858" t="s">
        <v>4118</v>
      </c>
      <c r="L858" s="22">
        <f>SUMIFS(Account_Appended[Balance],Account_Appended[Customer_ID],Customer_Info_Appended[[#This Row],[Customer_ID]])</f>
        <v>48757655</v>
      </c>
      <c r="M858" t="str">
        <f>VLOOKUP(Customer_Info_Appended[[#This Row],[Balance Total]],balance_t[],3,1)</f>
        <v>High</v>
      </c>
      <c r="N858" t="str">
        <f>VLOOKUP(Customer_Info_Appended[[#This Row],[Age]],age_t[],3,1)</f>
        <v>Middle</v>
      </c>
      <c r="O858" t="str">
        <f>Customer_Info_Appended[[#This Row],[Age Group]]&amp;"-"&amp;Customer_Info_Appended[[#This Row],[Balace Group]]</f>
        <v>Middle-High</v>
      </c>
    </row>
    <row r="859" spans="2:15" x14ac:dyDescent="0.25">
      <c r="B859" t="s">
        <v>4389</v>
      </c>
      <c r="C859" t="s">
        <v>4390</v>
      </c>
      <c r="D859">
        <v>37</v>
      </c>
      <c r="E859" t="s">
        <v>134</v>
      </c>
      <c r="F859" t="s">
        <v>4391</v>
      </c>
      <c r="G859" t="s">
        <v>118</v>
      </c>
      <c r="H859" t="s">
        <v>4392</v>
      </c>
      <c r="I859" t="s">
        <v>4393</v>
      </c>
      <c r="J859" s="20">
        <v>42859</v>
      </c>
      <c r="K859" t="s">
        <v>4118</v>
      </c>
      <c r="L859" s="22">
        <f>SUMIFS(Account_Appended[Balance],Account_Appended[Customer_ID],Customer_Info_Appended[[#This Row],[Customer_ID]])</f>
        <v>44861947</v>
      </c>
      <c r="M859" t="str">
        <f>VLOOKUP(Customer_Info_Appended[[#This Row],[Balance Total]],balance_t[],3,1)</f>
        <v>High</v>
      </c>
      <c r="N859" t="str">
        <f>VLOOKUP(Customer_Info_Appended[[#This Row],[Age]],age_t[],3,1)</f>
        <v>Middle</v>
      </c>
      <c r="O859" t="str">
        <f>Customer_Info_Appended[[#This Row],[Age Group]]&amp;"-"&amp;Customer_Info_Appended[[#This Row],[Balace Group]]</f>
        <v>Middle-High</v>
      </c>
    </row>
    <row r="860" spans="2:15" x14ac:dyDescent="0.25">
      <c r="B860" t="s">
        <v>4394</v>
      </c>
      <c r="C860" t="s">
        <v>4395</v>
      </c>
      <c r="D860">
        <v>53</v>
      </c>
      <c r="E860" t="s">
        <v>134</v>
      </c>
      <c r="F860" t="s">
        <v>4396</v>
      </c>
      <c r="G860" t="s">
        <v>118</v>
      </c>
      <c r="H860" t="s">
        <v>4397</v>
      </c>
      <c r="I860" t="s">
        <v>4398</v>
      </c>
      <c r="J860" s="20">
        <v>42860</v>
      </c>
      <c r="K860" t="s">
        <v>4118</v>
      </c>
      <c r="L860" s="22">
        <f>SUMIFS(Account_Appended[Balance],Account_Appended[Customer_ID],Customer_Info_Appended[[#This Row],[Customer_ID]])</f>
        <v>17026170</v>
      </c>
      <c r="M860" t="str">
        <f>VLOOKUP(Customer_Info_Appended[[#This Row],[Balance Total]],balance_t[],3,1)</f>
        <v>High</v>
      </c>
      <c r="N860" t="str">
        <f>VLOOKUP(Customer_Info_Appended[[#This Row],[Age]],age_t[],3,1)</f>
        <v>Senior</v>
      </c>
      <c r="O860" t="str">
        <f>Customer_Info_Appended[[#This Row],[Age Group]]&amp;"-"&amp;Customer_Info_Appended[[#This Row],[Balace Group]]</f>
        <v>Senior-High</v>
      </c>
    </row>
    <row r="861" spans="2:15" x14ac:dyDescent="0.25">
      <c r="B861" t="s">
        <v>4399</v>
      </c>
      <c r="C861" t="s">
        <v>4400</v>
      </c>
      <c r="D861">
        <v>52</v>
      </c>
      <c r="E861" t="s">
        <v>134</v>
      </c>
      <c r="F861" t="s">
        <v>4401</v>
      </c>
      <c r="G861" t="s">
        <v>207</v>
      </c>
      <c r="H861" t="s">
        <v>4402</v>
      </c>
      <c r="I861" t="s">
        <v>4403</v>
      </c>
      <c r="J861" s="20">
        <v>42861</v>
      </c>
      <c r="K861" t="s">
        <v>4118</v>
      </c>
      <c r="L861" s="22">
        <f>SUMIFS(Account_Appended[Balance],Account_Appended[Customer_ID],Customer_Info_Appended[[#This Row],[Customer_ID]])</f>
        <v>79978172</v>
      </c>
      <c r="M861" t="str">
        <f>VLOOKUP(Customer_Info_Appended[[#This Row],[Balance Total]],balance_t[],3,1)</f>
        <v>High</v>
      </c>
      <c r="N861" t="str">
        <f>VLOOKUP(Customer_Info_Appended[[#This Row],[Age]],age_t[],3,1)</f>
        <v>Senior</v>
      </c>
      <c r="O861" t="str">
        <f>Customer_Info_Appended[[#This Row],[Age Group]]&amp;"-"&amp;Customer_Info_Appended[[#This Row],[Balace Group]]</f>
        <v>Senior-High</v>
      </c>
    </row>
    <row r="862" spans="2:15" x14ac:dyDescent="0.25">
      <c r="B862" t="s">
        <v>4404</v>
      </c>
      <c r="C862" t="s">
        <v>4405</v>
      </c>
      <c r="D862">
        <v>49</v>
      </c>
      <c r="E862" t="s">
        <v>134</v>
      </c>
      <c r="F862" t="s">
        <v>4406</v>
      </c>
      <c r="G862" t="s">
        <v>207</v>
      </c>
      <c r="H862" t="s">
        <v>4407</v>
      </c>
      <c r="I862" t="s">
        <v>4408</v>
      </c>
      <c r="J862" s="20">
        <v>42862</v>
      </c>
      <c r="K862" t="s">
        <v>4118</v>
      </c>
      <c r="L862" s="22">
        <f>SUMIFS(Account_Appended[Balance],Account_Appended[Customer_ID],Customer_Info_Appended[[#This Row],[Customer_ID]])</f>
        <v>3964044</v>
      </c>
      <c r="M862" t="str">
        <f>VLOOKUP(Customer_Info_Appended[[#This Row],[Balance Total]],balance_t[],3,1)</f>
        <v>Low</v>
      </c>
      <c r="N862" t="str">
        <f>VLOOKUP(Customer_Info_Appended[[#This Row],[Age]],age_t[],3,1)</f>
        <v>Middle</v>
      </c>
      <c r="O862" t="str">
        <f>Customer_Info_Appended[[#This Row],[Age Group]]&amp;"-"&amp;Customer_Info_Appended[[#This Row],[Balace Group]]</f>
        <v>Middle-Low</v>
      </c>
    </row>
    <row r="863" spans="2:15" x14ac:dyDescent="0.25">
      <c r="B863" t="s">
        <v>4409</v>
      </c>
      <c r="C863" t="s">
        <v>4410</v>
      </c>
      <c r="D863">
        <v>65</v>
      </c>
      <c r="E863" t="s">
        <v>110</v>
      </c>
      <c r="F863" t="s">
        <v>4411</v>
      </c>
      <c r="G863" t="s">
        <v>118</v>
      </c>
      <c r="H863" t="s">
        <v>4412</v>
      </c>
      <c r="I863" t="s">
        <v>4413</v>
      </c>
      <c r="J863" s="20">
        <v>42863</v>
      </c>
      <c r="K863" t="s">
        <v>4118</v>
      </c>
      <c r="L863" s="22">
        <f>SUMIFS(Account_Appended[Balance],Account_Appended[Customer_ID],Customer_Info_Appended[[#This Row],[Customer_ID]])</f>
        <v>36018378</v>
      </c>
      <c r="M863" t="str">
        <f>VLOOKUP(Customer_Info_Appended[[#This Row],[Balance Total]],balance_t[],3,1)</f>
        <v>High</v>
      </c>
      <c r="N863" t="str">
        <f>VLOOKUP(Customer_Info_Appended[[#This Row],[Age]],age_t[],3,1)</f>
        <v>Senior</v>
      </c>
      <c r="O863" t="str">
        <f>Customer_Info_Appended[[#This Row],[Age Group]]&amp;"-"&amp;Customer_Info_Appended[[#This Row],[Balace Group]]</f>
        <v>Senior-High</v>
      </c>
    </row>
    <row r="864" spans="2:15" x14ac:dyDescent="0.25">
      <c r="B864" t="s">
        <v>4414</v>
      </c>
      <c r="C864" t="s">
        <v>4415</v>
      </c>
      <c r="D864">
        <v>61</v>
      </c>
      <c r="E864" t="s">
        <v>110</v>
      </c>
      <c r="F864" t="s">
        <v>4416</v>
      </c>
      <c r="G864" t="s">
        <v>207</v>
      </c>
      <c r="H864" t="s">
        <v>4417</v>
      </c>
      <c r="I864" t="s">
        <v>4418</v>
      </c>
      <c r="J864" s="20">
        <v>42864</v>
      </c>
      <c r="K864" t="s">
        <v>4118</v>
      </c>
      <c r="L864" s="22">
        <f>SUMIFS(Account_Appended[Balance],Account_Appended[Customer_ID],Customer_Info_Appended[[#This Row],[Customer_ID]])</f>
        <v>13601550</v>
      </c>
      <c r="M864" t="str">
        <f>VLOOKUP(Customer_Info_Appended[[#This Row],[Balance Total]],balance_t[],3,1)</f>
        <v>Medium</v>
      </c>
      <c r="N864" t="str">
        <f>VLOOKUP(Customer_Info_Appended[[#This Row],[Age]],age_t[],3,1)</f>
        <v>Senior</v>
      </c>
      <c r="O864" t="str">
        <f>Customer_Info_Appended[[#This Row],[Age Group]]&amp;"-"&amp;Customer_Info_Appended[[#This Row],[Balace Group]]</f>
        <v>Senior-Medium</v>
      </c>
    </row>
    <row r="865" spans="2:15" x14ac:dyDescent="0.25">
      <c r="B865" t="s">
        <v>4419</v>
      </c>
      <c r="C865" t="s">
        <v>4420</v>
      </c>
      <c r="D865">
        <v>57</v>
      </c>
      <c r="E865" t="s">
        <v>134</v>
      </c>
      <c r="F865" t="s">
        <v>4421</v>
      </c>
      <c r="G865" t="s">
        <v>112</v>
      </c>
      <c r="H865" t="s">
        <v>4422</v>
      </c>
      <c r="I865" t="s">
        <v>4423</v>
      </c>
      <c r="J865" s="20">
        <v>42865</v>
      </c>
      <c r="K865" t="s">
        <v>4118</v>
      </c>
      <c r="L865" s="22">
        <f>SUMIFS(Account_Appended[Balance],Account_Appended[Customer_ID],Customer_Info_Appended[[#This Row],[Customer_ID]])</f>
        <v>41515218</v>
      </c>
      <c r="M865" t="str">
        <f>VLOOKUP(Customer_Info_Appended[[#This Row],[Balance Total]],balance_t[],3,1)</f>
        <v>High</v>
      </c>
      <c r="N865" t="str">
        <f>VLOOKUP(Customer_Info_Appended[[#This Row],[Age]],age_t[],3,1)</f>
        <v>Senior</v>
      </c>
      <c r="O865" t="str">
        <f>Customer_Info_Appended[[#This Row],[Age Group]]&amp;"-"&amp;Customer_Info_Appended[[#This Row],[Balace Group]]</f>
        <v>Senior-High</v>
      </c>
    </row>
    <row r="866" spans="2:15" x14ac:dyDescent="0.25">
      <c r="B866" t="s">
        <v>4424</v>
      </c>
      <c r="C866" t="s">
        <v>4425</v>
      </c>
      <c r="D866">
        <v>41</v>
      </c>
      <c r="E866" t="s">
        <v>110</v>
      </c>
      <c r="F866" t="s">
        <v>4426</v>
      </c>
      <c r="G866" t="s">
        <v>207</v>
      </c>
      <c r="H866" t="s">
        <v>4427</v>
      </c>
      <c r="I866" t="s">
        <v>4428</v>
      </c>
      <c r="J866" s="20">
        <v>42866</v>
      </c>
      <c r="K866" t="s">
        <v>4118</v>
      </c>
      <c r="L866" s="22">
        <f>SUMIFS(Account_Appended[Balance],Account_Appended[Customer_ID],Customer_Info_Appended[[#This Row],[Customer_ID]])</f>
        <v>71815561</v>
      </c>
      <c r="M866" t="str">
        <f>VLOOKUP(Customer_Info_Appended[[#This Row],[Balance Total]],balance_t[],3,1)</f>
        <v>High</v>
      </c>
      <c r="N866" t="str">
        <f>VLOOKUP(Customer_Info_Appended[[#This Row],[Age]],age_t[],3,1)</f>
        <v>Middle</v>
      </c>
      <c r="O866" t="str">
        <f>Customer_Info_Appended[[#This Row],[Age Group]]&amp;"-"&amp;Customer_Info_Appended[[#This Row],[Balace Group]]</f>
        <v>Middle-High</v>
      </c>
    </row>
    <row r="867" spans="2:15" x14ac:dyDescent="0.25">
      <c r="B867" t="s">
        <v>4429</v>
      </c>
      <c r="C867" t="s">
        <v>4430</v>
      </c>
      <c r="D867">
        <v>34</v>
      </c>
      <c r="E867" t="s">
        <v>110</v>
      </c>
      <c r="F867" t="s">
        <v>4431</v>
      </c>
      <c r="G867" t="s">
        <v>207</v>
      </c>
      <c r="H867" t="s">
        <v>4432</v>
      </c>
      <c r="I867" t="s">
        <v>4433</v>
      </c>
      <c r="J867" s="20">
        <v>42867</v>
      </c>
      <c r="K867" t="s">
        <v>4118</v>
      </c>
      <c r="L867" s="22">
        <f>SUMIFS(Account_Appended[Balance],Account_Appended[Customer_ID],Customer_Info_Appended[[#This Row],[Customer_ID]])</f>
        <v>69257458</v>
      </c>
      <c r="M867" t="str">
        <f>VLOOKUP(Customer_Info_Appended[[#This Row],[Balance Total]],balance_t[],3,1)</f>
        <v>High</v>
      </c>
      <c r="N867" t="str">
        <f>VLOOKUP(Customer_Info_Appended[[#This Row],[Age]],age_t[],3,1)</f>
        <v>Middle</v>
      </c>
      <c r="O867" t="str">
        <f>Customer_Info_Appended[[#This Row],[Age Group]]&amp;"-"&amp;Customer_Info_Appended[[#This Row],[Balace Group]]</f>
        <v>Middle-High</v>
      </c>
    </row>
    <row r="868" spans="2:15" x14ac:dyDescent="0.25">
      <c r="B868" t="s">
        <v>4434</v>
      </c>
      <c r="C868" t="s">
        <v>4435</v>
      </c>
      <c r="D868">
        <v>24</v>
      </c>
      <c r="E868" t="s">
        <v>134</v>
      </c>
      <c r="F868" t="s">
        <v>4436</v>
      </c>
      <c r="G868" t="s">
        <v>118</v>
      </c>
      <c r="H868" t="s">
        <v>4437</v>
      </c>
      <c r="I868" t="s">
        <v>4438</v>
      </c>
      <c r="J868" s="20">
        <v>42868</v>
      </c>
      <c r="K868" t="s">
        <v>4118</v>
      </c>
      <c r="L868" s="22">
        <f>SUMIFS(Account_Appended[Balance],Account_Appended[Customer_ID],Customer_Info_Appended[[#This Row],[Customer_ID]])</f>
        <v>52087917</v>
      </c>
      <c r="M868" t="str">
        <f>VLOOKUP(Customer_Info_Appended[[#This Row],[Balance Total]],balance_t[],3,1)</f>
        <v>High</v>
      </c>
      <c r="N868" t="str">
        <f>VLOOKUP(Customer_Info_Appended[[#This Row],[Age]],age_t[],3,1)</f>
        <v>Young</v>
      </c>
      <c r="O868" t="str">
        <f>Customer_Info_Appended[[#This Row],[Age Group]]&amp;"-"&amp;Customer_Info_Appended[[#This Row],[Balace Group]]</f>
        <v>Young-High</v>
      </c>
    </row>
    <row r="869" spans="2:15" x14ac:dyDescent="0.25">
      <c r="B869" t="s">
        <v>4439</v>
      </c>
      <c r="C869" t="s">
        <v>4440</v>
      </c>
      <c r="D869">
        <v>60</v>
      </c>
      <c r="E869" t="s">
        <v>110</v>
      </c>
      <c r="F869" t="s">
        <v>4441</v>
      </c>
      <c r="G869" t="s">
        <v>112</v>
      </c>
      <c r="H869" t="s">
        <v>4442</v>
      </c>
      <c r="I869" t="s">
        <v>4443</v>
      </c>
      <c r="J869" s="20">
        <v>42869</v>
      </c>
      <c r="K869" t="s">
        <v>4118</v>
      </c>
      <c r="L869" s="22">
        <f>SUMIFS(Account_Appended[Balance],Account_Appended[Customer_ID],Customer_Info_Appended[[#This Row],[Customer_ID]])</f>
        <v>22092938</v>
      </c>
      <c r="M869" t="str">
        <f>VLOOKUP(Customer_Info_Appended[[#This Row],[Balance Total]],balance_t[],3,1)</f>
        <v>High</v>
      </c>
      <c r="N869" t="str">
        <f>VLOOKUP(Customer_Info_Appended[[#This Row],[Age]],age_t[],3,1)</f>
        <v>Senior</v>
      </c>
      <c r="O869" t="str">
        <f>Customer_Info_Appended[[#This Row],[Age Group]]&amp;"-"&amp;Customer_Info_Appended[[#This Row],[Balace Group]]</f>
        <v>Senior-High</v>
      </c>
    </row>
    <row r="870" spans="2:15" x14ac:dyDescent="0.25">
      <c r="B870" t="s">
        <v>4444</v>
      </c>
      <c r="C870" t="s">
        <v>4445</v>
      </c>
      <c r="D870">
        <v>67</v>
      </c>
      <c r="E870" t="s">
        <v>134</v>
      </c>
      <c r="F870" t="s">
        <v>4446</v>
      </c>
      <c r="G870" t="s">
        <v>124</v>
      </c>
      <c r="H870" t="s">
        <v>4447</v>
      </c>
      <c r="I870" t="s">
        <v>4448</v>
      </c>
      <c r="J870" s="20">
        <v>42870</v>
      </c>
      <c r="K870" t="s">
        <v>4118</v>
      </c>
      <c r="L870" s="22">
        <f>SUMIFS(Account_Appended[Balance],Account_Appended[Customer_ID],Customer_Info_Appended[[#This Row],[Customer_ID]])</f>
        <v>108709296</v>
      </c>
      <c r="M870" t="str">
        <f>VLOOKUP(Customer_Info_Appended[[#This Row],[Balance Total]],balance_t[],3,1)</f>
        <v>High</v>
      </c>
      <c r="N870" t="str">
        <f>VLOOKUP(Customer_Info_Appended[[#This Row],[Age]],age_t[],3,1)</f>
        <v>Senior</v>
      </c>
      <c r="O870" t="str">
        <f>Customer_Info_Appended[[#This Row],[Age Group]]&amp;"-"&amp;Customer_Info_Appended[[#This Row],[Balace Group]]</f>
        <v>Senior-High</v>
      </c>
    </row>
    <row r="871" spans="2:15" x14ac:dyDescent="0.25">
      <c r="B871" t="s">
        <v>4449</v>
      </c>
      <c r="C871" t="s">
        <v>4450</v>
      </c>
      <c r="D871">
        <v>18</v>
      </c>
      <c r="E871" t="s">
        <v>134</v>
      </c>
      <c r="F871" t="s">
        <v>4451</v>
      </c>
      <c r="G871" t="s">
        <v>124</v>
      </c>
      <c r="H871" t="s">
        <v>4452</v>
      </c>
      <c r="I871" t="s">
        <v>4453</v>
      </c>
      <c r="J871" s="20">
        <v>42871</v>
      </c>
      <c r="K871" t="s">
        <v>4118</v>
      </c>
      <c r="L871" s="22">
        <f>SUMIFS(Account_Appended[Balance],Account_Appended[Customer_ID],Customer_Info_Appended[[#This Row],[Customer_ID]])</f>
        <v>35384517</v>
      </c>
      <c r="M871" t="str">
        <f>VLOOKUP(Customer_Info_Appended[[#This Row],[Balance Total]],balance_t[],3,1)</f>
        <v>High</v>
      </c>
      <c r="N871" t="str">
        <f>VLOOKUP(Customer_Info_Appended[[#This Row],[Age]],age_t[],3,1)</f>
        <v>Young</v>
      </c>
      <c r="O871" t="str">
        <f>Customer_Info_Appended[[#This Row],[Age Group]]&amp;"-"&amp;Customer_Info_Appended[[#This Row],[Balace Group]]</f>
        <v>Young-High</v>
      </c>
    </row>
    <row r="872" spans="2:15" x14ac:dyDescent="0.25">
      <c r="B872" t="s">
        <v>4454</v>
      </c>
      <c r="C872" t="s">
        <v>4455</v>
      </c>
      <c r="D872">
        <v>52</v>
      </c>
      <c r="E872" t="s">
        <v>134</v>
      </c>
      <c r="F872" t="s">
        <v>4456</v>
      </c>
      <c r="G872" t="s">
        <v>141</v>
      </c>
      <c r="H872" t="s">
        <v>4457</v>
      </c>
      <c r="I872" t="s">
        <v>4458</v>
      </c>
      <c r="J872" s="20">
        <v>42872</v>
      </c>
      <c r="K872" t="s">
        <v>4118</v>
      </c>
      <c r="L872" s="22">
        <f>SUMIFS(Account_Appended[Balance],Account_Appended[Customer_ID],Customer_Info_Appended[[#This Row],[Customer_ID]])</f>
        <v>120103955</v>
      </c>
      <c r="M872" t="str">
        <f>VLOOKUP(Customer_Info_Appended[[#This Row],[Balance Total]],balance_t[],3,1)</f>
        <v>High</v>
      </c>
      <c r="N872" t="str">
        <f>VLOOKUP(Customer_Info_Appended[[#This Row],[Age]],age_t[],3,1)</f>
        <v>Senior</v>
      </c>
      <c r="O872" t="str">
        <f>Customer_Info_Appended[[#This Row],[Age Group]]&amp;"-"&amp;Customer_Info_Appended[[#This Row],[Balace Group]]</f>
        <v>Senior-High</v>
      </c>
    </row>
    <row r="873" spans="2:15" x14ac:dyDescent="0.25">
      <c r="B873" t="s">
        <v>4459</v>
      </c>
      <c r="C873" t="s">
        <v>4460</v>
      </c>
      <c r="D873">
        <v>49</v>
      </c>
      <c r="E873" t="s">
        <v>134</v>
      </c>
      <c r="F873" t="s">
        <v>4461</v>
      </c>
      <c r="G873" t="s">
        <v>207</v>
      </c>
      <c r="H873" t="s">
        <v>4462</v>
      </c>
      <c r="I873" t="s">
        <v>4463</v>
      </c>
      <c r="J873" s="20">
        <v>42873</v>
      </c>
      <c r="K873" t="s">
        <v>4118</v>
      </c>
      <c r="L873" s="22">
        <f>SUMIFS(Account_Appended[Balance],Account_Appended[Customer_ID],Customer_Info_Appended[[#This Row],[Customer_ID]])</f>
        <v>79369423</v>
      </c>
      <c r="M873" t="str">
        <f>VLOOKUP(Customer_Info_Appended[[#This Row],[Balance Total]],balance_t[],3,1)</f>
        <v>High</v>
      </c>
      <c r="N873" t="str">
        <f>VLOOKUP(Customer_Info_Appended[[#This Row],[Age]],age_t[],3,1)</f>
        <v>Middle</v>
      </c>
      <c r="O873" t="str">
        <f>Customer_Info_Appended[[#This Row],[Age Group]]&amp;"-"&amp;Customer_Info_Appended[[#This Row],[Balace Group]]</f>
        <v>Middle-High</v>
      </c>
    </row>
    <row r="874" spans="2:15" x14ac:dyDescent="0.25">
      <c r="B874" t="s">
        <v>4464</v>
      </c>
      <c r="C874" t="s">
        <v>4465</v>
      </c>
      <c r="D874">
        <v>53</v>
      </c>
      <c r="E874" t="s">
        <v>110</v>
      </c>
      <c r="F874" t="s">
        <v>4466</v>
      </c>
      <c r="G874" t="s">
        <v>207</v>
      </c>
      <c r="H874" t="s">
        <v>4467</v>
      </c>
      <c r="I874" t="s">
        <v>4468</v>
      </c>
      <c r="J874" s="20">
        <v>42874</v>
      </c>
      <c r="K874" t="s">
        <v>4118</v>
      </c>
      <c r="L874" s="22">
        <f>SUMIFS(Account_Appended[Balance],Account_Appended[Customer_ID],Customer_Info_Appended[[#This Row],[Customer_ID]])</f>
        <v>97960043</v>
      </c>
      <c r="M874" t="str">
        <f>VLOOKUP(Customer_Info_Appended[[#This Row],[Balance Total]],balance_t[],3,1)</f>
        <v>High</v>
      </c>
      <c r="N874" t="str">
        <f>VLOOKUP(Customer_Info_Appended[[#This Row],[Age]],age_t[],3,1)</f>
        <v>Senior</v>
      </c>
      <c r="O874" t="str">
        <f>Customer_Info_Appended[[#This Row],[Age Group]]&amp;"-"&amp;Customer_Info_Appended[[#This Row],[Balace Group]]</f>
        <v>Senior-High</v>
      </c>
    </row>
    <row r="875" spans="2:15" x14ac:dyDescent="0.25">
      <c r="B875" t="s">
        <v>4469</v>
      </c>
      <c r="C875" t="s">
        <v>4470</v>
      </c>
      <c r="D875">
        <v>30</v>
      </c>
      <c r="E875" t="s">
        <v>134</v>
      </c>
      <c r="F875" t="s">
        <v>4471</v>
      </c>
      <c r="G875" t="s">
        <v>112</v>
      </c>
      <c r="H875" t="s">
        <v>4472</v>
      </c>
      <c r="I875" t="s">
        <v>4473</v>
      </c>
      <c r="J875" s="20">
        <v>42875</v>
      </c>
      <c r="K875" t="s">
        <v>4118</v>
      </c>
      <c r="L875" s="22">
        <f>SUMIFS(Account_Appended[Balance],Account_Appended[Customer_ID],Customer_Info_Appended[[#This Row],[Customer_ID]])</f>
        <v>44040615</v>
      </c>
      <c r="M875" t="str">
        <f>VLOOKUP(Customer_Info_Appended[[#This Row],[Balance Total]],balance_t[],3,1)</f>
        <v>High</v>
      </c>
      <c r="N875" t="str">
        <f>VLOOKUP(Customer_Info_Appended[[#This Row],[Age]],age_t[],3,1)</f>
        <v>Young</v>
      </c>
      <c r="O875" t="str">
        <f>Customer_Info_Appended[[#This Row],[Age Group]]&amp;"-"&amp;Customer_Info_Appended[[#This Row],[Balace Group]]</f>
        <v>Young-High</v>
      </c>
    </row>
    <row r="876" spans="2:15" x14ac:dyDescent="0.25">
      <c r="B876" t="s">
        <v>4474</v>
      </c>
      <c r="C876" t="s">
        <v>4475</v>
      </c>
      <c r="D876">
        <v>23</v>
      </c>
      <c r="E876" t="s">
        <v>110</v>
      </c>
      <c r="F876" t="s">
        <v>4476</v>
      </c>
      <c r="G876" t="s">
        <v>124</v>
      </c>
      <c r="H876" t="s">
        <v>4477</v>
      </c>
      <c r="I876" t="s">
        <v>4478</v>
      </c>
      <c r="J876" s="20">
        <v>42876</v>
      </c>
      <c r="K876" t="s">
        <v>4118</v>
      </c>
      <c r="L876" s="22">
        <f>SUMIFS(Account_Appended[Balance],Account_Appended[Customer_ID],Customer_Info_Appended[[#This Row],[Customer_ID]])</f>
        <v>69219124</v>
      </c>
      <c r="M876" t="str">
        <f>VLOOKUP(Customer_Info_Appended[[#This Row],[Balance Total]],balance_t[],3,1)</f>
        <v>High</v>
      </c>
      <c r="N876" t="str">
        <f>VLOOKUP(Customer_Info_Appended[[#This Row],[Age]],age_t[],3,1)</f>
        <v>Young</v>
      </c>
      <c r="O876" t="str">
        <f>Customer_Info_Appended[[#This Row],[Age Group]]&amp;"-"&amp;Customer_Info_Appended[[#This Row],[Balace Group]]</f>
        <v>Young-High</v>
      </c>
    </row>
    <row r="877" spans="2:15" x14ac:dyDescent="0.25">
      <c r="B877" t="s">
        <v>4479</v>
      </c>
      <c r="C877" t="s">
        <v>4480</v>
      </c>
      <c r="D877">
        <v>31</v>
      </c>
      <c r="E877" t="s">
        <v>134</v>
      </c>
      <c r="F877" t="s">
        <v>4481</v>
      </c>
      <c r="G877" t="s">
        <v>141</v>
      </c>
      <c r="H877" t="s">
        <v>4482</v>
      </c>
      <c r="I877" t="s">
        <v>4483</v>
      </c>
      <c r="J877" s="20">
        <v>42877</v>
      </c>
      <c r="K877" t="s">
        <v>4118</v>
      </c>
      <c r="L877" s="22">
        <f>SUMIFS(Account_Appended[Balance],Account_Appended[Customer_ID],Customer_Info_Appended[[#This Row],[Customer_ID]])</f>
        <v>25692498</v>
      </c>
      <c r="M877" t="str">
        <f>VLOOKUP(Customer_Info_Appended[[#This Row],[Balance Total]],balance_t[],3,1)</f>
        <v>High</v>
      </c>
      <c r="N877" t="str">
        <f>VLOOKUP(Customer_Info_Appended[[#This Row],[Age]],age_t[],3,1)</f>
        <v>Middle</v>
      </c>
      <c r="O877" t="str">
        <f>Customer_Info_Appended[[#This Row],[Age Group]]&amp;"-"&amp;Customer_Info_Appended[[#This Row],[Balace Group]]</f>
        <v>Middle-High</v>
      </c>
    </row>
    <row r="878" spans="2:15" x14ac:dyDescent="0.25">
      <c r="B878" t="s">
        <v>4484</v>
      </c>
      <c r="C878" t="s">
        <v>4485</v>
      </c>
      <c r="D878">
        <v>54</v>
      </c>
      <c r="E878" t="s">
        <v>134</v>
      </c>
      <c r="F878" t="s">
        <v>4486</v>
      </c>
      <c r="G878" t="s">
        <v>112</v>
      </c>
      <c r="H878" t="s">
        <v>4487</v>
      </c>
      <c r="I878" t="s">
        <v>4488</v>
      </c>
      <c r="J878" s="20">
        <v>42878</v>
      </c>
      <c r="K878" t="s">
        <v>4118</v>
      </c>
      <c r="L878" s="22">
        <f>SUMIFS(Account_Appended[Balance],Account_Appended[Customer_ID],Customer_Info_Appended[[#This Row],[Customer_ID]])</f>
        <v>59701913</v>
      </c>
      <c r="M878" t="str">
        <f>VLOOKUP(Customer_Info_Appended[[#This Row],[Balance Total]],balance_t[],3,1)</f>
        <v>High</v>
      </c>
      <c r="N878" t="str">
        <f>VLOOKUP(Customer_Info_Appended[[#This Row],[Age]],age_t[],3,1)</f>
        <v>Senior</v>
      </c>
      <c r="O878" t="str">
        <f>Customer_Info_Appended[[#This Row],[Age Group]]&amp;"-"&amp;Customer_Info_Appended[[#This Row],[Balace Group]]</f>
        <v>Senior-High</v>
      </c>
    </row>
    <row r="879" spans="2:15" x14ac:dyDescent="0.25">
      <c r="B879" t="s">
        <v>4489</v>
      </c>
      <c r="C879" t="s">
        <v>4490</v>
      </c>
      <c r="D879">
        <v>65</v>
      </c>
      <c r="E879" t="s">
        <v>110</v>
      </c>
      <c r="F879" t="s">
        <v>4491</v>
      </c>
      <c r="G879" t="s">
        <v>207</v>
      </c>
      <c r="H879" t="s">
        <v>4492</v>
      </c>
      <c r="I879" t="s">
        <v>4493</v>
      </c>
      <c r="J879" s="20">
        <v>42879</v>
      </c>
      <c r="K879" t="s">
        <v>4118</v>
      </c>
      <c r="L879" s="22">
        <f>SUMIFS(Account_Appended[Balance],Account_Appended[Customer_ID],Customer_Info_Appended[[#This Row],[Customer_ID]])</f>
        <v>70091559</v>
      </c>
      <c r="M879" t="str">
        <f>VLOOKUP(Customer_Info_Appended[[#This Row],[Balance Total]],balance_t[],3,1)</f>
        <v>High</v>
      </c>
      <c r="N879" t="str">
        <f>VLOOKUP(Customer_Info_Appended[[#This Row],[Age]],age_t[],3,1)</f>
        <v>Senior</v>
      </c>
      <c r="O879" t="str">
        <f>Customer_Info_Appended[[#This Row],[Age Group]]&amp;"-"&amp;Customer_Info_Appended[[#This Row],[Balace Group]]</f>
        <v>Senior-High</v>
      </c>
    </row>
    <row r="880" spans="2:15" x14ac:dyDescent="0.25">
      <c r="B880" t="s">
        <v>4494</v>
      </c>
      <c r="C880" t="s">
        <v>4495</v>
      </c>
      <c r="D880">
        <v>32</v>
      </c>
      <c r="E880" t="s">
        <v>134</v>
      </c>
      <c r="F880" t="s">
        <v>4496</v>
      </c>
      <c r="G880" t="s">
        <v>124</v>
      </c>
      <c r="H880" t="s">
        <v>4497</v>
      </c>
      <c r="I880" t="s">
        <v>4498</v>
      </c>
      <c r="J880" s="20">
        <v>42880</v>
      </c>
      <c r="K880" t="s">
        <v>4118</v>
      </c>
      <c r="L880" s="22">
        <f>SUMIFS(Account_Appended[Balance],Account_Appended[Customer_ID],Customer_Info_Appended[[#This Row],[Customer_ID]])</f>
        <v>62700081</v>
      </c>
      <c r="M880" t="str">
        <f>VLOOKUP(Customer_Info_Appended[[#This Row],[Balance Total]],balance_t[],3,1)</f>
        <v>High</v>
      </c>
      <c r="N880" t="str">
        <f>VLOOKUP(Customer_Info_Appended[[#This Row],[Age]],age_t[],3,1)</f>
        <v>Middle</v>
      </c>
      <c r="O880" t="str">
        <f>Customer_Info_Appended[[#This Row],[Age Group]]&amp;"-"&amp;Customer_Info_Appended[[#This Row],[Balace Group]]</f>
        <v>Middle-High</v>
      </c>
    </row>
    <row r="881" spans="2:15" x14ac:dyDescent="0.25">
      <c r="B881" t="s">
        <v>4499</v>
      </c>
      <c r="C881" t="s">
        <v>4500</v>
      </c>
      <c r="D881">
        <v>64</v>
      </c>
      <c r="E881" t="s">
        <v>110</v>
      </c>
      <c r="F881" t="s">
        <v>4501</v>
      </c>
      <c r="G881" t="s">
        <v>141</v>
      </c>
      <c r="H881" t="s">
        <v>4502</v>
      </c>
      <c r="I881" t="s">
        <v>4503</v>
      </c>
      <c r="J881" s="20">
        <v>42881</v>
      </c>
      <c r="K881" t="s">
        <v>4118</v>
      </c>
      <c r="L881" s="22">
        <f>SUMIFS(Account_Appended[Balance],Account_Appended[Customer_ID],Customer_Info_Appended[[#This Row],[Customer_ID]])</f>
        <v>39072187</v>
      </c>
      <c r="M881" t="str">
        <f>VLOOKUP(Customer_Info_Appended[[#This Row],[Balance Total]],balance_t[],3,1)</f>
        <v>High</v>
      </c>
      <c r="N881" t="str">
        <f>VLOOKUP(Customer_Info_Appended[[#This Row],[Age]],age_t[],3,1)</f>
        <v>Senior</v>
      </c>
      <c r="O881" t="str">
        <f>Customer_Info_Appended[[#This Row],[Age Group]]&amp;"-"&amp;Customer_Info_Appended[[#This Row],[Balace Group]]</f>
        <v>Senior-High</v>
      </c>
    </row>
    <row r="882" spans="2:15" x14ac:dyDescent="0.25">
      <c r="B882" t="s">
        <v>4504</v>
      </c>
      <c r="C882" t="s">
        <v>4505</v>
      </c>
      <c r="D882">
        <v>21</v>
      </c>
      <c r="E882" t="s">
        <v>110</v>
      </c>
      <c r="F882" t="s">
        <v>4506</v>
      </c>
      <c r="G882" t="s">
        <v>118</v>
      </c>
      <c r="H882" t="s">
        <v>4507</v>
      </c>
      <c r="I882" t="s">
        <v>4508</v>
      </c>
      <c r="J882" s="20">
        <v>42882</v>
      </c>
      <c r="K882" t="s">
        <v>4118</v>
      </c>
      <c r="L882" s="22">
        <f>SUMIFS(Account_Appended[Balance],Account_Appended[Customer_ID],Customer_Info_Appended[[#This Row],[Customer_ID]])</f>
        <v>59162453</v>
      </c>
      <c r="M882" t="str">
        <f>VLOOKUP(Customer_Info_Appended[[#This Row],[Balance Total]],balance_t[],3,1)</f>
        <v>High</v>
      </c>
      <c r="N882" t="str">
        <f>VLOOKUP(Customer_Info_Appended[[#This Row],[Age]],age_t[],3,1)</f>
        <v>Young</v>
      </c>
      <c r="O882" t="str">
        <f>Customer_Info_Appended[[#This Row],[Age Group]]&amp;"-"&amp;Customer_Info_Appended[[#This Row],[Balace Group]]</f>
        <v>Young-High</v>
      </c>
    </row>
    <row r="883" spans="2:15" x14ac:dyDescent="0.25">
      <c r="B883" t="s">
        <v>4509</v>
      </c>
      <c r="C883" t="s">
        <v>4510</v>
      </c>
      <c r="D883">
        <v>57</v>
      </c>
      <c r="E883" t="s">
        <v>134</v>
      </c>
      <c r="F883" t="s">
        <v>4511</v>
      </c>
      <c r="G883" t="s">
        <v>124</v>
      </c>
      <c r="H883" t="s">
        <v>4512</v>
      </c>
      <c r="I883" t="s">
        <v>4513</v>
      </c>
      <c r="J883" s="20">
        <v>42883</v>
      </c>
      <c r="K883" t="s">
        <v>4118</v>
      </c>
      <c r="L883" s="22">
        <f>SUMIFS(Account_Appended[Balance],Account_Appended[Customer_ID],Customer_Info_Appended[[#This Row],[Customer_ID]])</f>
        <v>2027716</v>
      </c>
      <c r="M883" t="str">
        <f>VLOOKUP(Customer_Info_Appended[[#This Row],[Balance Total]],balance_t[],3,1)</f>
        <v>Low</v>
      </c>
      <c r="N883" t="str">
        <f>VLOOKUP(Customer_Info_Appended[[#This Row],[Age]],age_t[],3,1)</f>
        <v>Senior</v>
      </c>
      <c r="O883" t="str">
        <f>Customer_Info_Appended[[#This Row],[Age Group]]&amp;"-"&amp;Customer_Info_Appended[[#This Row],[Balace Group]]</f>
        <v>Senior-Low</v>
      </c>
    </row>
    <row r="884" spans="2:15" x14ac:dyDescent="0.25">
      <c r="B884" t="s">
        <v>4514</v>
      </c>
      <c r="C884" t="s">
        <v>4515</v>
      </c>
      <c r="D884">
        <v>33</v>
      </c>
      <c r="E884" t="s">
        <v>134</v>
      </c>
      <c r="F884" t="s">
        <v>4516</v>
      </c>
      <c r="G884" t="s">
        <v>141</v>
      </c>
      <c r="H884" t="s">
        <v>4517</v>
      </c>
      <c r="I884" t="s">
        <v>4518</v>
      </c>
      <c r="J884" s="20">
        <v>42884</v>
      </c>
      <c r="K884" t="s">
        <v>4118</v>
      </c>
      <c r="L884" s="22">
        <f>SUMIFS(Account_Appended[Balance],Account_Appended[Customer_ID],Customer_Info_Appended[[#This Row],[Customer_ID]])</f>
        <v>60204825</v>
      </c>
      <c r="M884" t="str">
        <f>VLOOKUP(Customer_Info_Appended[[#This Row],[Balance Total]],balance_t[],3,1)</f>
        <v>High</v>
      </c>
      <c r="N884" t="str">
        <f>VLOOKUP(Customer_Info_Appended[[#This Row],[Age]],age_t[],3,1)</f>
        <v>Middle</v>
      </c>
      <c r="O884" t="str">
        <f>Customer_Info_Appended[[#This Row],[Age Group]]&amp;"-"&amp;Customer_Info_Appended[[#This Row],[Balace Group]]</f>
        <v>Middle-High</v>
      </c>
    </row>
    <row r="885" spans="2:15" x14ac:dyDescent="0.25">
      <c r="B885" t="s">
        <v>4519</v>
      </c>
      <c r="C885" t="s">
        <v>4520</v>
      </c>
      <c r="D885">
        <v>45</v>
      </c>
      <c r="E885" t="s">
        <v>134</v>
      </c>
      <c r="F885" t="s">
        <v>4521</v>
      </c>
      <c r="G885" t="s">
        <v>112</v>
      </c>
      <c r="H885" t="s">
        <v>4522</v>
      </c>
      <c r="I885" t="s">
        <v>4523</v>
      </c>
      <c r="J885" s="20">
        <v>42885</v>
      </c>
      <c r="K885" t="s">
        <v>4118</v>
      </c>
      <c r="L885" s="22">
        <f>SUMIFS(Account_Appended[Balance],Account_Appended[Customer_ID],Customer_Info_Appended[[#This Row],[Customer_ID]])</f>
        <v>58199589</v>
      </c>
      <c r="M885" t="str">
        <f>VLOOKUP(Customer_Info_Appended[[#This Row],[Balance Total]],balance_t[],3,1)</f>
        <v>High</v>
      </c>
      <c r="N885" t="str">
        <f>VLOOKUP(Customer_Info_Appended[[#This Row],[Age]],age_t[],3,1)</f>
        <v>Middle</v>
      </c>
      <c r="O885" t="str">
        <f>Customer_Info_Appended[[#This Row],[Age Group]]&amp;"-"&amp;Customer_Info_Appended[[#This Row],[Balace Group]]</f>
        <v>Middle-High</v>
      </c>
    </row>
    <row r="886" spans="2:15" x14ac:dyDescent="0.25">
      <c r="B886" t="s">
        <v>4524</v>
      </c>
      <c r="C886" t="s">
        <v>4525</v>
      </c>
      <c r="D886">
        <v>33</v>
      </c>
      <c r="E886" t="s">
        <v>134</v>
      </c>
      <c r="F886" t="s">
        <v>4526</v>
      </c>
      <c r="G886" t="s">
        <v>118</v>
      </c>
      <c r="H886" t="s">
        <v>4527</v>
      </c>
      <c r="I886" t="s">
        <v>4528</v>
      </c>
      <c r="J886" s="20">
        <v>42886</v>
      </c>
      <c r="K886" t="s">
        <v>4118</v>
      </c>
      <c r="L886" s="22">
        <f>SUMIFS(Account_Appended[Balance],Account_Appended[Customer_ID],Customer_Info_Appended[[#This Row],[Customer_ID]])</f>
        <v>54728024</v>
      </c>
      <c r="M886" t="str">
        <f>VLOOKUP(Customer_Info_Appended[[#This Row],[Balance Total]],balance_t[],3,1)</f>
        <v>High</v>
      </c>
      <c r="N886" t="str">
        <f>VLOOKUP(Customer_Info_Appended[[#This Row],[Age]],age_t[],3,1)</f>
        <v>Middle</v>
      </c>
      <c r="O886" t="str">
        <f>Customer_Info_Appended[[#This Row],[Age Group]]&amp;"-"&amp;Customer_Info_Appended[[#This Row],[Balace Group]]</f>
        <v>Middle-High</v>
      </c>
    </row>
    <row r="887" spans="2:15" x14ac:dyDescent="0.25">
      <c r="B887" t="s">
        <v>4529</v>
      </c>
      <c r="C887" t="s">
        <v>4530</v>
      </c>
      <c r="D887">
        <v>21</v>
      </c>
      <c r="E887" t="s">
        <v>134</v>
      </c>
      <c r="F887" t="s">
        <v>4531</v>
      </c>
      <c r="G887" t="s">
        <v>141</v>
      </c>
      <c r="H887" t="s">
        <v>4532</v>
      </c>
      <c r="I887" t="s">
        <v>4533</v>
      </c>
      <c r="J887" s="20">
        <v>42887</v>
      </c>
      <c r="K887" t="s">
        <v>4118</v>
      </c>
      <c r="L887" s="22">
        <f>SUMIFS(Account_Appended[Balance],Account_Appended[Customer_ID],Customer_Info_Appended[[#This Row],[Customer_ID]])</f>
        <v>23800197</v>
      </c>
      <c r="M887" t="str">
        <f>VLOOKUP(Customer_Info_Appended[[#This Row],[Balance Total]],balance_t[],3,1)</f>
        <v>High</v>
      </c>
      <c r="N887" t="str">
        <f>VLOOKUP(Customer_Info_Appended[[#This Row],[Age]],age_t[],3,1)</f>
        <v>Young</v>
      </c>
      <c r="O887" t="str">
        <f>Customer_Info_Appended[[#This Row],[Age Group]]&amp;"-"&amp;Customer_Info_Appended[[#This Row],[Balace Group]]</f>
        <v>Young-High</v>
      </c>
    </row>
    <row r="888" spans="2:15" x14ac:dyDescent="0.25">
      <c r="B888" t="s">
        <v>4534</v>
      </c>
      <c r="C888" t="s">
        <v>4535</v>
      </c>
      <c r="D888">
        <v>62</v>
      </c>
      <c r="E888" t="s">
        <v>134</v>
      </c>
      <c r="F888" t="s">
        <v>4536</v>
      </c>
      <c r="G888" t="s">
        <v>141</v>
      </c>
      <c r="H888" t="s">
        <v>4537</v>
      </c>
      <c r="I888" t="s">
        <v>4538</v>
      </c>
      <c r="J888" s="20">
        <v>42888</v>
      </c>
      <c r="K888" t="s">
        <v>4118</v>
      </c>
      <c r="L888" s="22">
        <f>SUMIFS(Account_Appended[Balance],Account_Appended[Customer_ID],Customer_Info_Appended[[#This Row],[Customer_ID]])</f>
        <v>24694425</v>
      </c>
      <c r="M888" t="str">
        <f>VLOOKUP(Customer_Info_Appended[[#This Row],[Balance Total]],balance_t[],3,1)</f>
        <v>High</v>
      </c>
      <c r="N888" t="str">
        <f>VLOOKUP(Customer_Info_Appended[[#This Row],[Age]],age_t[],3,1)</f>
        <v>Senior</v>
      </c>
      <c r="O888" t="str">
        <f>Customer_Info_Appended[[#This Row],[Age Group]]&amp;"-"&amp;Customer_Info_Appended[[#This Row],[Balace Group]]</f>
        <v>Senior-High</v>
      </c>
    </row>
    <row r="889" spans="2:15" x14ac:dyDescent="0.25">
      <c r="B889" t="s">
        <v>4539</v>
      </c>
      <c r="C889" t="s">
        <v>4540</v>
      </c>
      <c r="D889">
        <v>43</v>
      </c>
      <c r="E889" t="s">
        <v>110</v>
      </c>
      <c r="F889" t="s">
        <v>4541</v>
      </c>
      <c r="G889" t="s">
        <v>207</v>
      </c>
      <c r="H889" t="s">
        <v>4542</v>
      </c>
      <c r="I889" t="s">
        <v>4543</v>
      </c>
      <c r="J889" s="20">
        <v>42889</v>
      </c>
      <c r="K889" t="s">
        <v>4118</v>
      </c>
      <c r="L889" s="22">
        <f>SUMIFS(Account_Appended[Balance],Account_Appended[Customer_ID],Customer_Info_Appended[[#This Row],[Customer_ID]])</f>
        <v>38085972</v>
      </c>
      <c r="M889" t="str">
        <f>VLOOKUP(Customer_Info_Appended[[#This Row],[Balance Total]],balance_t[],3,1)</f>
        <v>High</v>
      </c>
      <c r="N889" t="str">
        <f>VLOOKUP(Customer_Info_Appended[[#This Row],[Age]],age_t[],3,1)</f>
        <v>Middle</v>
      </c>
      <c r="O889" t="str">
        <f>Customer_Info_Appended[[#This Row],[Age Group]]&amp;"-"&amp;Customer_Info_Appended[[#This Row],[Balace Group]]</f>
        <v>Middle-High</v>
      </c>
    </row>
    <row r="890" spans="2:15" x14ac:dyDescent="0.25">
      <c r="B890" t="s">
        <v>4544</v>
      </c>
      <c r="C890" t="s">
        <v>4545</v>
      </c>
      <c r="D890">
        <v>45</v>
      </c>
      <c r="E890" t="s">
        <v>110</v>
      </c>
      <c r="F890" t="s">
        <v>4546</v>
      </c>
      <c r="G890" t="s">
        <v>124</v>
      </c>
      <c r="H890" t="s">
        <v>4547</v>
      </c>
      <c r="I890" t="s">
        <v>4548</v>
      </c>
      <c r="J890" s="20">
        <v>42890</v>
      </c>
      <c r="K890" t="s">
        <v>4118</v>
      </c>
      <c r="L890" s="22">
        <f>SUMIFS(Account_Appended[Balance],Account_Appended[Customer_ID],Customer_Info_Appended[[#This Row],[Customer_ID]])</f>
        <v>53715109</v>
      </c>
      <c r="M890" t="str">
        <f>VLOOKUP(Customer_Info_Appended[[#This Row],[Balance Total]],balance_t[],3,1)</f>
        <v>High</v>
      </c>
      <c r="N890" t="str">
        <f>VLOOKUP(Customer_Info_Appended[[#This Row],[Age]],age_t[],3,1)</f>
        <v>Middle</v>
      </c>
      <c r="O890" t="str">
        <f>Customer_Info_Appended[[#This Row],[Age Group]]&amp;"-"&amp;Customer_Info_Appended[[#This Row],[Balace Group]]</f>
        <v>Middle-High</v>
      </c>
    </row>
    <row r="891" spans="2:15" x14ac:dyDescent="0.25">
      <c r="B891" t="s">
        <v>4549</v>
      </c>
      <c r="C891" t="s">
        <v>4550</v>
      </c>
      <c r="D891">
        <v>49</v>
      </c>
      <c r="E891" t="s">
        <v>134</v>
      </c>
      <c r="F891" t="s">
        <v>4551</v>
      </c>
      <c r="G891" t="s">
        <v>207</v>
      </c>
      <c r="H891" t="s">
        <v>4552</v>
      </c>
      <c r="I891" t="s">
        <v>4553</v>
      </c>
      <c r="J891" s="20">
        <v>42891</v>
      </c>
      <c r="K891" t="s">
        <v>4118</v>
      </c>
      <c r="L891" s="22">
        <f>SUMIFS(Account_Appended[Balance],Account_Appended[Customer_ID],Customer_Info_Appended[[#This Row],[Customer_ID]])</f>
        <v>11856878</v>
      </c>
      <c r="M891" t="str">
        <f>VLOOKUP(Customer_Info_Appended[[#This Row],[Balance Total]],balance_t[],3,1)</f>
        <v>Medium</v>
      </c>
      <c r="N891" t="str">
        <f>VLOOKUP(Customer_Info_Appended[[#This Row],[Age]],age_t[],3,1)</f>
        <v>Middle</v>
      </c>
      <c r="O891" t="str">
        <f>Customer_Info_Appended[[#This Row],[Age Group]]&amp;"-"&amp;Customer_Info_Appended[[#This Row],[Balace Group]]</f>
        <v>Middle-Medium</v>
      </c>
    </row>
    <row r="892" spans="2:15" x14ac:dyDescent="0.25">
      <c r="B892" t="s">
        <v>4554</v>
      </c>
      <c r="C892" t="s">
        <v>4555</v>
      </c>
      <c r="D892">
        <v>62</v>
      </c>
      <c r="E892" t="s">
        <v>110</v>
      </c>
      <c r="F892" t="s">
        <v>4556</v>
      </c>
      <c r="G892" t="s">
        <v>118</v>
      </c>
      <c r="H892" t="s">
        <v>4557</v>
      </c>
      <c r="I892" t="s">
        <v>4558</v>
      </c>
      <c r="J892" s="20">
        <v>42892</v>
      </c>
      <c r="K892" t="s">
        <v>4118</v>
      </c>
      <c r="L892" s="22">
        <f>SUMIFS(Account_Appended[Balance],Account_Appended[Customer_ID],Customer_Info_Appended[[#This Row],[Customer_ID]])</f>
        <v>7013849</v>
      </c>
      <c r="M892" t="str">
        <f>VLOOKUP(Customer_Info_Appended[[#This Row],[Balance Total]],balance_t[],3,1)</f>
        <v>Medium</v>
      </c>
      <c r="N892" t="str">
        <f>VLOOKUP(Customer_Info_Appended[[#This Row],[Age]],age_t[],3,1)</f>
        <v>Senior</v>
      </c>
      <c r="O892" t="str">
        <f>Customer_Info_Appended[[#This Row],[Age Group]]&amp;"-"&amp;Customer_Info_Appended[[#This Row],[Balace Group]]</f>
        <v>Senior-Medium</v>
      </c>
    </row>
    <row r="893" spans="2:15" x14ac:dyDescent="0.25">
      <c r="B893" t="s">
        <v>4559</v>
      </c>
      <c r="C893" t="s">
        <v>4560</v>
      </c>
      <c r="D893">
        <v>19</v>
      </c>
      <c r="E893" t="s">
        <v>110</v>
      </c>
      <c r="F893" t="s">
        <v>4561</v>
      </c>
      <c r="G893" t="s">
        <v>141</v>
      </c>
      <c r="H893" t="s">
        <v>4562</v>
      </c>
      <c r="I893" t="s">
        <v>4563</v>
      </c>
      <c r="J893" s="20">
        <v>42893</v>
      </c>
      <c r="K893" t="s">
        <v>4118</v>
      </c>
      <c r="L893" s="22">
        <f>SUMIFS(Account_Appended[Balance],Account_Appended[Customer_ID],Customer_Info_Appended[[#This Row],[Customer_ID]])</f>
        <v>47916341</v>
      </c>
      <c r="M893" t="str">
        <f>VLOOKUP(Customer_Info_Appended[[#This Row],[Balance Total]],balance_t[],3,1)</f>
        <v>High</v>
      </c>
      <c r="N893" t="str">
        <f>VLOOKUP(Customer_Info_Appended[[#This Row],[Age]],age_t[],3,1)</f>
        <v>Young</v>
      </c>
      <c r="O893" t="str">
        <f>Customer_Info_Appended[[#This Row],[Age Group]]&amp;"-"&amp;Customer_Info_Appended[[#This Row],[Balace Group]]</f>
        <v>Young-High</v>
      </c>
    </row>
    <row r="894" spans="2:15" x14ac:dyDescent="0.25">
      <c r="B894" t="s">
        <v>4564</v>
      </c>
      <c r="C894" t="s">
        <v>4565</v>
      </c>
      <c r="D894">
        <v>48</v>
      </c>
      <c r="E894" t="s">
        <v>134</v>
      </c>
      <c r="F894" t="s">
        <v>4566</v>
      </c>
      <c r="G894" t="s">
        <v>207</v>
      </c>
      <c r="H894" t="s">
        <v>4567</v>
      </c>
      <c r="I894" t="s">
        <v>4568</v>
      </c>
      <c r="J894" s="20">
        <v>42894</v>
      </c>
      <c r="K894" t="s">
        <v>4118</v>
      </c>
      <c r="L894" s="22">
        <f>SUMIFS(Account_Appended[Balance],Account_Appended[Customer_ID],Customer_Info_Appended[[#This Row],[Customer_ID]])</f>
        <v>44297161</v>
      </c>
      <c r="M894" t="str">
        <f>VLOOKUP(Customer_Info_Appended[[#This Row],[Balance Total]],balance_t[],3,1)</f>
        <v>High</v>
      </c>
      <c r="N894" t="str">
        <f>VLOOKUP(Customer_Info_Appended[[#This Row],[Age]],age_t[],3,1)</f>
        <v>Middle</v>
      </c>
      <c r="O894" t="str">
        <f>Customer_Info_Appended[[#This Row],[Age Group]]&amp;"-"&amp;Customer_Info_Appended[[#This Row],[Balace Group]]</f>
        <v>Middle-High</v>
      </c>
    </row>
    <row r="895" spans="2:15" x14ac:dyDescent="0.25">
      <c r="B895" t="s">
        <v>4569</v>
      </c>
      <c r="C895" t="s">
        <v>4570</v>
      </c>
      <c r="D895">
        <v>20</v>
      </c>
      <c r="E895" t="s">
        <v>134</v>
      </c>
      <c r="F895" t="s">
        <v>4571</v>
      </c>
      <c r="G895" t="s">
        <v>124</v>
      </c>
      <c r="H895" t="s">
        <v>4572</v>
      </c>
      <c r="I895" t="s">
        <v>4573</v>
      </c>
      <c r="J895" s="20">
        <v>42895</v>
      </c>
      <c r="K895" t="s">
        <v>4118</v>
      </c>
      <c r="L895" s="22">
        <f>SUMIFS(Account_Appended[Balance],Account_Appended[Customer_ID],Customer_Info_Appended[[#This Row],[Customer_ID]])</f>
        <v>21984601</v>
      </c>
      <c r="M895" t="str">
        <f>VLOOKUP(Customer_Info_Appended[[#This Row],[Balance Total]],balance_t[],3,1)</f>
        <v>High</v>
      </c>
      <c r="N895" t="str">
        <f>VLOOKUP(Customer_Info_Appended[[#This Row],[Age]],age_t[],3,1)</f>
        <v>Young</v>
      </c>
      <c r="O895" t="str">
        <f>Customer_Info_Appended[[#This Row],[Age Group]]&amp;"-"&amp;Customer_Info_Appended[[#This Row],[Balace Group]]</f>
        <v>Young-High</v>
      </c>
    </row>
    <row r="896" spans="2:15" x14ac:dyDescent="0.25">
      <c r="B896" t="s">
        <v>4574</v>
      </c>
      <c r="C896" t="s">
        <v>4575</v>
      </c>
      <c r="D896">
        <v>25</v>
      </c>
      <c r="E896" t="s">
        <v>110</v>
      </c>
      <c r="F896" t="s">
        <v>4576</v>
      </c>
      <c r="G896" t="s">
        <v>118</v>
      </c>
      <c r="H896" t="s">
        <v>4577</v>
      </c>
      <c r="I896" t="s">
        <v>4578</v>
      </c>
      <c r="J896" s="20">
        <v>42896</v>
      </c>
      <c r="K896" t="s">
        <v>4118</v>
      </c>
      <c r="L896" s="22">
        <f>SUMIFS(Account_Appended[Balance],Account_Appended[Customer_ID],Customer_Info_Appended[[#This Row],[Customer_ID]])</f>
        <v>27108184</v>
      </c>
      <c r="M896" t="str">
        <f>VLOOKUP(Customer_Info_Appended[[#This Row],[Balance Total]],balance_t[],3,1)</f>
        <v>High</v>
      </c>
      <c r="N896" t="str">
        <f>VLOOKUP(Customer_Info_Appended[[#This Row],[Age]],age_t[],3,1)</f>
        <v>Young</v>
      </c>
      <c r="O896" t="str">
        <f>Customer_Info_Appended[[#This Row],[Age Group]]&amp;"-"&amp;Customer_Info_Appended[[#This Row],[Balace Group]]</f>
        <v>Young-High</v>
      </c>
    </row>
    <row r="897" spans="2:15" x14ac:dyDescent="0.25">
      <c r="B897" t="s">
        <v>4579</v>
      </c>
      <c r="C897" t="s">
        <v>4580</v>
      </c>
      <c r="D897">
        <v>41</v>
      </c>
      <c r="E897" t="s">
        <v>134</v>
      </c>
      <c r="F897" t="s">
        <v>4581</v>
      </c>
      <c r="G897" t="s">
        <v>112</v>
      </c>
      <c r="H897" t="s">
        <v>4582</v>
      </c>
      <c r="I897" t="s">
        <v>4583</v>
      </c>
      <c r="J897" s="20">
        <v>42897</v>
      </c>
      <c r="K897" t="s">
        <v>4118</v>
      </c>
      <c r="L897" s="22">
        <f>SUMIFS(Account_Appended[Balance],Account_Appended[Customer_ID],Customer_Info_Appended[[#This Row],[Customer_ID]])</f>
        <v>18014627</v>
      </c>
      <c r="M897" t="str">
        <f>VLOOKUP(Customer_Info_Appended[[#This Row],[Balance Total]],balance_t[],3,1)</f>
        <v>High</v>
      </c>
      <c r="N897" t="str">
        <f>VLOOKUP(Customer_Info_Appended[[#This Row],[Age]],age_t[],3,1)</f>
        <v>Middle</v>
      </c>
      <c r="O897" t="str">
        <f>Customer_Info_Appended[[#This Row],[Age Group]]&amp;"-"&amp;Customer_Info_Appended[[#This Row],[Balace Group]]</f>
        <v>Middle-High</v>
      </c>
    </row>
    <row r="898" spans="2:15" x14ac:dyDescent="0.25">
      <c r="B898" t="s">
        <v>4584</v>
      </c>
      <c r="C898" t="s">
        <v>4585</v>
      </c>
      <c r="D898">
        <v>32</v>
      </c>
      <c r="E898" t="s">
        <v>110</v>
      </c>
      <c r="F898" t="s">
        <v>4586</v>
      </c>
      <c r="G898" t="s">
        <v>207</v>
      </c>
      <c r="H898" t="s">
        <v>4587</v>
      </c>
      <c r="I898" t="s">
        <v>4588</v>
      </c>
      <c r="J898" s="20">
        <v>42898</v>
      </c>
      <c r="K898" t="s">
        <v>4118</v>
      </c>
      <c r="L898" s="22">
        <f>SUMIFS(Account_Appended[Balance],Account_Appended[Customer_ID],Customer_Info_Appended[[#This Row],[Customer_ID]])</f>
        <v>17440453</v>
      </c>
      <c r="M898" t="str">
        <f>VLOOKUP(Customer_Info_Appended[[#This Row],[Balance Total]],balance_t[],3,1)</f>
        <v>High</v>
      </c>
      <c r="N898" t="str">
        <f>VLOOKUP(Customer_Info_Appended[[#This Row],[Age]],age_t[],3,1)</f>
        <v>Middle</v>
      </c>
      <c r="O898" t="str">
        <f>Customer_Info_Appended[[#This Row],[Age Group]]&amp;"-"&amp;Customer_Info_Appended[[#This Row],[Balace Group]]</f>
        <v>Middle-High</v>
      </c>
    </row>
    <row r="899" spans="2:15" x14ac:dyDescent="0.25">
      <c r="B899" t="s">
        <v>4589</v>
      </c>
      <c r="C899" t="s">
        <v>4590</v>
      </c>
      <c r="D899">
        <v>60</v>
      </c>
      <c r="E899" t="s">
        <v>134</v>
      </c>
      <c r="F899" t="s">
        <v>4591</v>
      </c>
      <c r="G899" t="s">
        <v>118</v>
      </c>
      <c r="H899" t="s">
        <v>4592</v>
      </c>
      <c r="I899" t="s">
        <v>4593</v>
      </c>
      <c r="J899" s="20">
        <v>42899</v>
      </c>
      <c r="K899" t="s">
        <v>4118</v>
      </c>
      <c r="L899" s="22">
        <f>SUMIFS(Account_Appended[Balance],Account_Appended[Customer_ID],Customer_Info_Appended[[#This Row],[Customer_ID]])</f>
        <v>43478758</v>
      </c>
      <c r="M899" t="str">
        <f>VLOOKUP(Customer_Info_Appended[[#This Row],[Balance Total]],balance_t[],3,1)</f>
        <v>High</v>
      </c>
      <c r="N899" t="str">
        <f>VLOOKUP(Customer_Info_Appended[[#This Row],[Age]],age_t[],3,1)</f>
        <v>Senior</v>
      </c>
      <c r="O899" t="str">
        <f>Customer_Info_Appended[[#This Row],[Age Group]]&amp;"-"&amp;Customer_Info_Appended[[#This Row],[Balace Group]]</f>
        <v>Senior-High</v>
      </c>
    </row>
    <row r="900" spans="2:15" x14ac:dyDescent="0.25">
      <c r="B900" t="s">
        <v>4594</v>
      </c>
      <c r="C900" t="s">
        <v>4595</v>
      </c>
      <c r="D900">
        <v>48</v>
      </c>
      <c r="E900" t="s">
        <v>110</v>
      </c>
      <c r="F900" t="s">
        <v>4596</v>
      </c>
      <c r="G900" t="s">
        <v>112</v>
      </c>
      <c r="H900" t="s">
        <v>4597</v>
      </c>
      <c r="I900" t="s">
        <v>4598</v>
      </c>
      <c r="J900" s="20">
        <v>42900</v>
      </c>
      <c r="K900" t="s">
        <v>4118</v>
      </c>
      <c r="L900" s="22">
        <f>SUMIFS(Account_Appended[Balance],Account_Appended[Customer_ID],Customer_Info_Appended[[#This Row],[Customer_ID]])</f>
        <v>51552184</v>
      </c>
      <c r="M900" t="str">
        <f>VLOOKUP(Customer_Info_Appended[[#This Row],[Balance Total]],balance_t[],3,1)</f>
        <v>High</v>
      </c>
      <c r="N900" t="str">
        <f>VLOOKUP(Customer_Info_Appended[[#This Row],[Age]],age_t[],3,1)</f>
        <v>Middle</v>
      </c>
      <c r="O900" t="str">
        <f>Customer_Info_Appended[[#This Row],[Age Group]]&amp;"-"&amp;Customer_Info_Appended[[#This Row],[Balace Group]]</f>
        <v>Middle-High</v>
      </c>
    </row>
    <row r="901" spans="2:15" x14ac:dyDescent="0.25">
      <c r="B901" t="s">
        <v>4599</v>
      </c>
      <c r="C901" t="s">
        <v>4600</v>
      </c>
      <c r="D901">
        <v>26</v>
      </c>
      <c r="E901" t="s">
        <v>110</v>
      </c>
      <c r="F901" t="s">
        <v>4601</v>
      </c>
      <c r="G901" t="s">
        <v>207</v>
      </c>
      <c r="H901" t="s">
        <v>4602</v>
      </c>
      <c r="I901" t="s">
        <v>4603</v>
      </c>
      <c r="J901" s="20">
        <v>42901</v>
      </c>
      <c r="K901" t="s">
        <v>4118</v>
      </c>
      <c r="L901" s="22">
        <f>SUMIFS(Account_Appended[Balance],Account_Appended[Customer_ID],Customer_Info_Appended[[#This Row],[Customer_ID]])</f>
        <v>29753979</v>
      </c>
      <c r="M901" t="str">
        <f>VLOOKUP(Customer_Info_Appended[[#This Row],[Balance Total]],balance_t[],3,1)</f>
        <v>High</v>
      </c>
      <c r="N901" t="str">
        <f>VLOOKUP(Customer_Info_Appended[[#This Row],[Age]],age_t[],3,1)</f>
        <v>Young</v>
      </c>
      <c r="O901" t="str">
        <f>Customer_Info_Appended[[#This Row],[Age Group]]&amp;"-"&amp;Customer_Info_Appended[[#This Row],[Balace Group]]</f>
        <v>Young-High</v>
      </c>
    </row>
    <row r="902" spans="2:15" x14ac:dyDescent="0.25">
      <c r="B902" t="s">
        <v>4604</v>
      </c>
      <c r="C902" t="s">
        <v>4605</v>
      </c>
      <c r="D902">
        <v>56</v>
      </c>
      <c r="E902" t="s">
        <v>110</v>
      </c>
      <c r="F902" t="s">
        <v>4606</v>
      </c>
      <c r="G902" t="s">
        <v>118</v>
      </c>
      <c r="H902" t="s">
        <v>4607</v>
      </c>
      <c r="I902" t="s">
        <v>4608</v>
      </c>
      <c r="J902" s="20">
        <v>42902</v>
      </c>
      <c r="K902" t="s">
        <v>4118</v>
      </c>
      <c r="L902" s="22">
        <f>SUMIFS(Account_Appended[Balance],Account_Appended[Customer_ID],Customer_Info_Appended[[#This Row],[Customer_ID]])</f>
        <v>57134351</v>
      </c>
      <c r="M902" t="str">
        <f>VLOOKUP(Customer_Info_Appended[[#This Row],[Balance Total]],balance_t[],3,1)</f>
        <v>High</v>
      </c>
      <c r="N902" t="str">
        <f>VLOOKUP(Customer_Info_Appended[[#This Row],[Age]],age_t[],3,1)</f>
        <v>Senior</v>
      </c>
      <c r="O902" t="str">
        <f>Customer_Info_Appended[[#This Row],[Age Group]]&amp;"-"&amp;Customer_Info_Appended[[#This Row],[Balace Group]]</f>
        <v>Senior-High</v>
      </c>
    </row>
    <row r="903" spans="2:15" x14ac:dyDescent="0.25">
      <c r="B903" t="s">
        <v>4609</v>
      </c>
      <c r="C903" t="s">
        <v>4610</v>
      </c>
      <c r="D903">
        <v>62</v>
      </c>
      <c r="E903" t="s">
        <v>110</v>
      </c>
      <c r="F903" t="s">
        <v>4611</v>
      </c>
      <c r="G903" t="s">
        <v>118</v>
      </c>
      <c r="H903" t="s">
        <v>4612</v>
      </c>
      <c r="I903" t="s">
        <v>4613</v>
      </c>
      <c r="J903" s="20">
        <v>42903</v>
      </c>
      <c r="K903" t="s">
        <v>4118</v>
      </c>
      <c r="L903" s="22">
        <f>SUMIFS(Account_Appended[Balance],Account_Appended[Customer_ID],Customer_Info_Appended[[#This Row],[Customer_ID]])</f>
        <v>60414301</v>
      </c>
      <c r="M903" t="str">
        <f>VLOOKUP(Customer_Info_Appended[[#This Row],[Balance Total]],balance_t[],3,1)</f>
        <v>High</v>
      </c>
      <c r="N903" t="str">
        <f>VLOOKUP(Customer_Info_Appended[[#This Row],[Age]],age_t[],3,1)</f>
        <v>Senior</v>
      </c>
      <c r="O903" t="str">
        <f>Customer_Info_Appended[[#This Row],[Age Group]]&amp;"-"&amp;Customer_Info_Appended[[#This Row],[Balace Group]]</f>
        <v>Senior-High</v>
      </c>
    </row>
    <row r="904" spans="2:15" x14ac:dyDescent="0.25">
      <c r="B904" t="s">
        <v>4614</v>
      </c>
      <c r="C904" t="s">
        <v>4615</v>
      </c>
      <c r="D904">
        <v>19</v>
      </c>
      <c r="E904" t="s">
        <v>134</v>
      </c>
      <c r="F904" t="s">
        <v>4616</v>
      </c>
      <c r="G904" t="s">
        <v>207</v>
      </c>
      <c r="H904" t="s">
        <v>4617</v>
      </c>
      <c r="I904" t="s">
        <v>4618</v>
      </c>
      <c r="J904" s="20">
        <v>42904</v>
      </c>
      <c r="K904" t="s">
        <v>4118</v>
      </c>
      <c r="L904" s="22">
        <f>SUMIFS(Account_Appended[Balance],Account_Appended[Customer_ID],Customer_Info_Appended[[#This Row],[Customer_ID]])</f>
        <v>44065824</v>
      </c>
      <c r="M904" t="str">
        <f>VLOOKUP(Customer_Info_Appended[[#This Row],[Balance Total]],balance_t[],3,1)</f>
        <v>High</v>
      </c>
      <c r="N904" t="str">
        <f>VLOOKUP(Customer_Info_Appended[[#This Row],[Age]],age_t[],3,1)</f>
        <v>Young</v>
      </c>
      <c r="O904" t="str">
        <f>Customer_Info_Appended[[#This Row],[Age Group]]&amp;"-"&amp;Customer_Info_Appended[[#This Row],[Balace Group]]</f>
        <v>Young-High</v>
      </c>
    </row>
    <row r="905" spans="2:15" x14ac:dyDescent="0.25">
      <c r="B905" t="s">
        <v>4619</v>
      </c>
      <c r="C905" t="s">
        <v>4620</v>
      </c>
      <c r="D905">
        <v>25</v>
      </c>
      <c r="E905" t="s">
        <v>134</v>
      </c>
      <c r="F905" t="s">
        <v>4621</v>
      </c>
      <c r="G905" t="s">
        <v>118</v>
      </c>
      <c r="H905" t="s">
        <v>4622</v>
      </c>
      <c r="I905" t="s">
        <v>4623</v>
      </c>
      <c r="J905" s="20">
        <v>42905</v>
      </c>
      <c r="K905" t="s">
        <v>4118</v>
      </c>
      <c r="L905" s="22">
        <f>SUMIFS(Account_Appended[Balance],Account_Appended[Customer_ID],Customer_Info_Appended[[#This Row],[Customer_ID]])</f>
        <v>34229182</v>
      </c>
      <c r="M905" t="str">
        <f>VLOOKUP(Customer_Info_Appended[[#This Row],[Balance Total]],balance_t[],3,1)</f>
        <v>High</v>
      </c>
      <c r="N905" t="str">
        <f>VLOOKUP(Customer_Info_Appended[[#This Row],[Age]],age_t[],3,1)</f>
        <v>Young</v>
      </c>
      <c r="O905" t="str">
        <f>Customer_Info_Appended[[#This Row],[Age Group]]&amp;"-"&amp;Customer_Info_Appended[[#This Row],[Balace Group]]</f>
        <v>Young-High</v>
      </c>
    </row>
    <row r="906" spans="2:15" x14ac:dyDescent="0.25">
      <c r="B906" t="s">
        <v>4624</v>
      </c>
      <c r="C906" t="s">
        <v>4625</v>
      </c>
      <c r="D906">
        <v>24</v>
      </c>
      <c r="E906" t="s">
        <v>110</v>
      </c>
      <c r="F906" t="s">
        <v>4626</v>
      </c>
      <c r="G906" t="s">
        <v>141</v>
      </c>
      <c r="H906" t="s">
        <v>4627</v>
      </c>
      <c r="I906" t="s">
        <v>4628</v>
      </c>
      <c r="J906" s="20">
        <v>42906</v>
      </c>
      <c r="K906" t="s">
        <v>4118</v>
      </c>
      <c r="L906" s="22">
        <f>SUMIFS(Account_Appended[Balance],Account_Appended[Customer_ID],Customer_Info_Appended[[#This Row],[Customer_ID]])</f>
        <v>18193039</v>
      </c>
      <c r="M906" t="str">
        <f>VLOOKUP(Customer_Info_Appended[[#This Row],[Balance Total]],balance_t[],3,1)</f>
        <v>High</v>
      </c>
      <c r="N906" t="str">
        <f>VLOOKUP(Customer_Info_Appended[[#This Row],[Age]],age_t[],3,1)</f>
        <v>Young</v>
      </c>
      <c r="O906" t="str">
        <f>Customer_Info_Appended[[#This Row],[Age Group]]&amp;"-"&amp;Customer_Info_Appended[[#This Row],[Balace Group]]</f>
        <v>Young-High</v>
      </c>
    </row>
    <row r="907" spans="2:15" x14ac:dyDescent="0.25">
      <c r="B907" t="s">
        <v>4629</v>
      </c>
      <c r="C907" t="s">
        <v>4630</v>
      </c>
      <c r="D907">
        <v>61</v>
      </c>
      <c r="E907" t="s">
        <v>110</v>
      </c>
      <c r="F907" t="s">
        <v>4631</v>
      </c>
      <c r="G907" t="s">
        <v>207</v>
      </c>
      <c r="H907" t="s">
        <v>4632</v>
      </c>
      <c r="I907" t="s">
        <v>4633</v>
      </c>
      <c r="J907" s="20">
        <v>42907</v>
      </c>
      <c r="K907" t="s">
        <v>4118</v>
      </c>
      <c r="L907" s="22">
        <f>SUMIFS(Account_Appended[Balance],Account_Appended[Customer_ID],Customer_Info_Appended[[#This Row],[Customer_ID]])</f>
        <v>37958496</v>
      </c>
      <c r="M907" t="str">
        <f>VLOOKUP(Customer_Info_Appended[[#This Row],[Balance Total]],balance_t[],3,1)</f>
        <v>High</v>
      </c>
      <c r="N907" t="str">
        <f>VLOOKUP(Customer_Info_Appended[[#This Row],[Age]],age_t[],3,1)</f>
        <v>Senior</v>
      </c>
      <c r="O907" t="str">
        <f>Customer_Info_Appended[[#This Row],[Age Group]]&amp;"-"&amp;Customer_Info_Appended[[#This Row],[Balace Group]]</f>
        <v>Senior-High</v>
      </c>
    </row>
    <row r="908" spans="2:15" x14ac:dyDescent="0.25">
      <c r="B908" t="s">
        <v>4634</v>
      </c>
      <c r="C908" t="s">
        <v>4635</v>
      </c>
      <c r="D908">
        <v>68</v>
      </c>
      <c r="E908" t="s">
        <v>134</v>
      </c>
      <c r="F908" t="s">
        <v>4636</v>
      </c>
      <c r="G908" t="s">
        <v>118</v>
      </c>
      <c r="H908" t="s">
        <v>4637</v>
      </c>
      <c r="I908" t="s">
        <v>4638</v>
      </c>
      <c r="J908" s="20">
        <v>42908</v>
      </c>
      <c r="K908" t="s">
        <v>4118</v>
      </c>
      <c r="L908" s="22">
        <f>SUMIFS(Account_Appended[Balance],Account_Appended[Customer_ID],Customer_Info_Appended[[#This Row],[Customer_ID]])</f>
        <v>22744720</v>
      </c>
      <c r="M908" t="str">
        <f>VLOOKUP(Customer_Info_Appended[[#This Row],[Balance Total]],balance_t[],3,1)</f>
        <v>High</v>
      </c>
      <c r="N908" t="str">
        <f>VLOOKUP(Customer_Info_Appended[[#This Row],[Age]],age_t[],3,1)</f>
        <v>Senior</v>
      </c>
      <c r="O908" t="str">
        <f>Customer_Info_Appended[[#This Row],[Age Group]]&amp;"-"&amp;Customer_Info_Appended[[#This Row],[Balace Group]]</f>
        <v>Senior-High</v>
      </c>
    </row>
    <row r="909" spans="2:15" x14ac:dyDescent="0.25">
      <c r="B909" t="s">
        <v>4639</v>
      </c>
      <c r="C909" t="s">
        <v>4640</v>
      </c>
      <c r="D909">
        <v>56</v>
      </c>
      <c r="E909" t="s">
        <v>134</v>
      </c>
      <c r="F909" t="s">
        <v>4641</v>
      </c>
      <c r="G909" t="s">
        <v>112</v>
      </c>
      <c r="H909" t="s">
        <v>4642</v>
      </c>
      <c r="I909" t="s">
        <v>4643</v>
      </c>
      <c r="J909" s="20">
        <v>42909</v>
      </c>
      <c r="K909" t="s">
        <v>4118</v>
      </c>
      <c r="L909" s="22">
        <f>SUMIFS(Account_Appended[Balance],Account_Appended[Customer_ID],Customer_Info_Appended[[#This Row],[Customer_ID]])</f>
        <v>84873493</v>
      </c>
      <c r="M909" t="str">
        <f>VLOOKUP(Customer_Info_Appended[[#This Row],[Balance Total]],balance_t[],3,1)</f>
        <v>High</v>
      </c>
      <c r="N909" t="str">
        <f>VLOOKUP(Customer_Info_Appended[[#This Row],[Age]],age_t[],3,1)</f>
        <v>Senior</v>
      </c>
      <c r="O909" t="str">
        <f>Customer_Info_Appended[[#This Row],[Age Group]]&amp;"-"&amp;Customer_Info_Appended[[#This Row],[Balace Group]]</f>
        <v>Senior-High</v>
      </c>
    </row>
    <row r="910" spans="2:15" x14ac:dyDescent="0.25">
      <c r="B910" t="s">
        <v>4644</v>
      </c>
      <c r="C910" t="s">
        <v>4645</v>
      </c>
      <c r="D910">
        <v>59</v>
      </c>
      <c r="E910" t="s">
        <v>110</v>
      </c>
      <c r="F910" t="s">
        <v>4646</v>
      </c>
      <c r="G910" t="s">
        <v>112</v>
      </c>
      <c r="H910" t="s">
        <v>4647</v>
      </c>
      <c r="I910" t="s">
        <v>4648</v>
      </c>
      <c r="J910" s="20">
        <v>42910</v>
      </c>
      <c r="K910" t="s">
        <v>4118</v>
      </c>
      <c r="L910" s="22">
        <f>SUMIFS(Account_Appended[Balance],Account_Appended[Customer_ID],Customer_Info_Appended[[#This Row],[Customer_ID]])</f>
        <v>7897698</v>
      </c>
      <c r="M910" t="str">
        <f>VLOOKUP(Customer_Info_Appended[[#This Row],[Balance Total]],balance_t[],3,1)</f>
        <v>Medium</v>
      </c>
      <c r="N910" t="str">
        <f>VLOOKUP(Customer_Info_Appended[[#This Row],[Age]],age_t[],3,1)</f>
        <v>Senior</v>
      </c>
      <c r="O910" t="str">
        <f>Customer_Info_Appended[[#This Row],[Age Group]]&amp;"-"&amp;Customer_Info_Appended[[#This Row],[Balace Group]]</f>
        <v>Senior-Medium</v>
      </c>
    </row>
    <row r="911" spans="2:15" x14ac:dyDescent="0.25">
      <c r="B911" t="s">
        <v>4649</v>
      </c>
      <c r="C911" t="s">
        <v>4650</v>
      </c>
      <c r="D911">
        <v>33</v>
      </c>
      <c r="E911" t="s">
        <v>110</v>
      </c>
      <c r="F911" t="s">
        <v>4651</v>
      </c>
      <c r="G911" t="s">
        <v>141</v>
      </c>
      <c r="H911" t="s">
        <v>4652</v>
      </c>
      <c r="I911" t="s">
        <v>4653</v>
      </c>
      <c r="J911" s="20">
        <v>42911</v>
      </c>
      <c r="K911" t="s">
        <v>4118</v>
      </c>
      <c r="L911" s="22">
        <f>SUMIFS(Account_Appended[Balance],Account_Appended[Customer_ID],Customer_Info_Appended[[#This Row],[Customer_ID]])</f>
        <v>44553726</v>
      </c>
      <c r="M911" t="str">
        <f>VLOOKUP(Customer_Info_Appended[[#This Row],[Balance Total]],balance_t[],3,1)</f>
        <v>High</v>
      </c>
      <c r="N911" t="str">
        <f>VLOOKUP(Customer_Info_Appended[[#This Row],[Age]],age_t[],3,1)</f>
        <v>Middle</v>
      </c>
      <c r="O911" t="str">
        <f>Customer_Info_Appended[[#This Row],[Age Group]]&amp;"-"&amp;Customer_Info_Appended[[#This Row],[Balace Group]]</f>
        <v>Middle-High</v>
      </c>
    </row>
    <row r="912" spans="2:15" x14ac:dyDescent="0.25">
      <c r="B912" t="s">
        <v>4654</v>
      </c>
      <c r="C912" t="s">
        <v>4655</v>
      </c>
      <c r="D912">
        <v>52</v>
      </c>
      <c r="E912" t="s">
        <v>110</v>
      </c>
      <c r="F912" t="s">
        <v>4656</v>
      </c>
      <c r="G912" t="s">
        <v>207</v>
      </c>
      <c r="H912" t="s">
        <v>4657</v>
      </c>
      <c r="I912" t="s">
        <v>4658</v>
      </c>
      <c r="J912" s="20">
        <v>42912</v>
      </c>
      <c r="K912" t="s">
        <v>4118</v>
      </c>
      <c r="L912" s="22">
        <f>SUMIFS(Account_Appended[Balance],Account_Appended[Customer_ID],Customer_Info_Appended[[#This Row],[Customer_ID]])</f>
        <v>77454089</v>
      </c>
      <c r="M912" t="str">
        <f>VLOOKUP(Customer_Info_Appended[[#This Row],[Balance Total]],balance_t[],3,1)</f>
        <v>High</v>
      </c>
      <c r="N912" t="str">
        <f>VLOOKUP(Customer_Info_Appended[[#This Row],[Age]],age_t[],3,1)</f>
        <v>Senior</v>
      </c>
      <c r="O912" t="str">
        <f>Customer_Info_Appended[[#This Row],[Age Group]]&amp;"-"&amp;Customer_Info_Appended[[#This Row],[Balace Group]]</f>
        <v>Senior-High</v>
      </c>
    </row>
    <row r="913" spans="2:15" x14ac:dyDescent="0.25">
      <c r="B913" t="s">
        <v>4659</v>
      </c>
      <c r="C913" t="s">
        <v>4660</v>
      </c>
      <c r="D913">
        <v>47</v>
      </c>
      <c r="E913" t="s">
        <v>110</v>
      </c>
      <c r="F913" t="s">
        <v>4661</v>
      </c>
      <c r="G913" t="s">
        <v>118</v>
      </c>
      <c r="H913" t="s">
        <v>4662</v>
      </c>
      <c r="I913" t="s">
        <v>4663</v>
      </c>
      <c r="J913" s="20">
        <v>42913</v>
      </c>
      <c r="K913" t="s">
        <v>4118</v>
      </c>
      <c r="L913" s="22">
        <f>SUMIFS(Account_Appended[Balance],Account_Appended[Customer_ID],Customer_Info_Appended[[#This Row],[Customer_ID]])</f>
        <v>45943371</v>
      </c>
      <c r="M913" t="str">
        <f>VLOOKUP(Customer_Info_Appended[[#This Row],[Balance Total]],balance_t[],3,1)</f>
        <v>High</v>
      </c>
      <c r="N913" t="str">
        <f>VLOOKUP(Customer_Info_Appended[[#This Row],[Age]],age_t[],3,1)</f>
        <v>Middle</v>
      </c>
      <c r="O913" t="str">
        <f>Customer_Info_Appended[[#This Row],[Age Group]]&amp;"-"&amp;Customer_Info_Appended[[#This Row],[Balace Group]]</f>
        <v>Middle-High</v>
      </c>
    </row>
    <row r="914" spans="2:15" x14ac:dyDescent="0.25">
      <c r="B914" t="s">
        <v>4664</v>
      </c>
      <c r="C914" t="s">
        <v>4665</v>
      </c>
      <c r="D914">
        <v>27</v>
      </c>
      <c r="E914" t="s">
        <v>110</v>
      </c>
      <c r="F914" t="s">
        <v>4666</v>
      </c>
      <c r="G914" t="s">
        <v>118</v>
      </c>
      <c r="H914" t="s">
        <v>4667</v>
      </c>
      <c r="I914" t="s">
        <v>4668</v>
      </c>
      <c r="J914" s="20">
        <v>42914</v>
      </c>
      <c r="K914" t="s">
        <v>4118</v>
      </c>
      <c r="L914" s="22">
        <f>SUMIFS(Account_Appended[Balance],Account_Appended[Customer_ID],Customer_Info_Appended[[#This Row],[Customer_ID]])</f>
        <v>71663097</v>
      </c>
      <c r="M914" t="str">
        <f>VLOOKUP(Customer_Info_Appended[[#This Row],[Balance Total]],balance_t[],3,1)</f>
        <v>High</v>
      </c>
      <c r="N914" t="str">
        <f>VLOOKUP(Customer_Info_Appended[[#This Row],[Age]],age_t[],3,1)</f>
        <v>Young</v>
      </c>
      <c r="O914" t="str">
        <f>Customer_Info_Appended[[#This Row],[Age Group]]&amp;"-"&amp;Customer_Info_Appended[[#This Row],[Balace Group]]</f>
        <v>Young-High</v>
      </c>
    </row>
    <row r="915" spans="2:15" x14ac:dyDescent="0.25">
      <c r="B915" t="s">
        <v>4669</v>
      </c>
      <c r="C915" t="s">
        <v>4670</v>
      </c>
      <c r="D915">
        <v>55</v>
      </c>
      <c r="E915" t="s">
        <v>134</v>
      </c>
      <c r="F915" t="s">
        <v>4671</v>
      </c>
      <c r="G915" t="s">
        <v>112</v>
      </c>
      <c r="H915" t="s">
        <v>4672</v>
      </c>
      <c r="I915" t="s">
        <v>4673</v>
      </c>
      <c r="J915" s="20">
        <v>42915</v>
      </c>
      <c r="K915" t="s">
        <v>4118</v>
      </c>
      <c r="L915" s="22">
        <f>SUMIFS(Account_Appended[Balance],Account_Appended[Customer_ID],Customer_Info_Appended[[#This Row],[Customer_ID]])</f>
        <v>99416050</v>
      </c>
      <c r="M915" t="str">
        <f>VLOOKUP(Customer_Info_Appended[[#This Row],[Balance Total]],balance_t[],3,1)</f>
        <v>High</v>
      </c>
      <c r="N915" t="str">
        <f>VLOOKUP(Customer_Info_Appended[[#This Row],[Age]],age_t[],3,1)</f>
        <v>Senior</v>
      </c>
      <c r="O915" t="str">
        <f>Customer_Info_Appended[[#This Row],[Age Group]]&amp;"-"&amp;Customer_Info_Appended[[#This Row],[Balace Group]]</f>
        <v>Senior-High</v>
      </c>
    </row>
    <row r="916" spans="2:15" x14ac:dyDescent="0.25">
      <c r="B916" t="s">
        <v>4674</v>
      </c>
      <c r="C916" t="s">
        <v>4675</v>
      </c>
      <c r="D916">
        <v>35</v>
      </c>
      <c r="E916" t="s">
        <v>110</v>
      </c>
      <c r="F916" t="s">
        <v>4676</v>
      </c>
      <c r="G916" t="s">
        <v>141</v>
      </c>
      <c r="H916" t="s">
        <v>4677</v>
      </c>
      <c r="I916" t="s">
        <v>4678</v>
      </c>
      <c r="J916" s="20">
        <v>42916</v>
      </c>
      <c r="K916" t="s">
        <v>4118</v>
      </c>
      <c r="L916" s="22">
        <f>SUMIFS(Account_Appended[Balance],Account_Appended[Customer_ID],Customer_Info_Appended[[#This Row],[Customer_ID]])</f>
        <v>1949395</v>
      </c>
      <c r="M916" t="str">
        <f>VLOOKUP(Customer_Info_Appended[[#This Row],[Balance Total]],balance_t[],3,1)</f>
        <v>Low</v>
      </c>
      <c r="N916" t="str">
        <f>VLOOKUP(Customer_Info_Appended[[#This Row],[Age]],age_t[],3,1)</f>
        <v>Middle</v>
      </c>
      <c r="O916" t="str">
        <f>Customer_Info_Appended[[#This Row],[Age Group]]&amp;"-"&amp;Customer_Info_Appended[[#This Row],[Balace Group]]</f>
        <v>Middle-Low</v>
      </c>
    </row>
    <row r="917" spans="2:15" x14ac:dyDescent="0.25">
      <c r="B917" t="s">
        <v>4679</v>
      </c>
      <c r="C917" t="s">
        <v>4680</v>
      </c>
      <c r="D917">
        <v>67</v>
      </c>
      <c r="E917" t="s">
        <v>134</v>
      </c>
      <c r="F917" t="s">
        <v>4681</v>
      </c>
      <c r="G917" t="s">
        <v>112</v>
      </c>
      <c r="H917" t="s">
        <v>4682</v>
      </c>
      <c r="I917" t="s">
        <v>4683</v>
      </c>
      <c r="J917" s="20">
        <v>42917</v>
      </c>
      <c r="K917" t="s">
        <v>4118</v>
      </c>
      <c r="L917" s="22">
        <f>SUMIFS(Account_Appended[Balance],Account_Appended[Customer_ID],Customer_Info_Appended[[#This Row],[Customer_ID]])</f>
        <v>34643768</v>
      </c>
      <c r="M917" t="str">
        <f>VLOOKUP(Customer_Info_Appended[[#This Row],[Balance Total]],balance_t[],3,1)</f>
        <v>High</v>
      </c>
      <c r="N917" t="str">
        <f>VLOOKUP(Customer_Info_Appended[[#This Row],[Age]],age_t[],3,1)</f>
        <v>Senior</v>
      </c>
      <c r="O917" t="str">
        <f>Customer_Info_Appended[[#This Row],[Age Group]]&amp;"-"&amp;Customer_Info_Appended[[#This Row],[Balace Group]]</f>
        <v>Senior-High</v>
      </c>
    </row>
    <row r="918" spans="2:15" x14ac:dyDescent="0.25">
      <c r="B918" t="s">
        <v>4684</v>
      </c>
      <c r="C918" t="s">
        <v>4685</v>
      </c>
      <c r="D918">
        <v>22</v>
      </c>
      <c r="E918" t="s">
        <v>134</v>
      </c>
      <c r="F918" t="s">
        <v>4686</v>
      </c>
      <c r="G918" t="s">
        <v>112</v>
      </c>
      <c r="H918" t="s">
        <v>4687</v>
      </c>
      <c r="I918" t="s">
        <v>4688</v>
      </c>
      <c r="J918" s="20">
        <v>42918</v>
      </c>
      <c r="K918" t="s">
        <v>4118</v>
      </c>
      <c r="L918" s="22">
        <f>SUMIFS(Account_Appended[Balance],Account_Appended[Customer_ID],Customer_Info_Appended[[#This Row],[Customer_ID]])</f>
        <v>79482005</v>
      </c>
      <c r="M918" t="str">
        <f>VLOOKUP(Customer_Info_Appended[[#This Row],[Balance Total]],balance_t[],3,1)</f>
        <v>High</v>
      </c>
      <c r="N918" t="str">
        <f>VLOOKUP(Customer_Info_Appended[[#This Row],[Age]],age_t[],3,1)</f>
        <v>Young</v>
      </c>
      <c r="O918" t="str">
        <f>Customer_Info_Appended[[#This Row],[Age Group]]&amp;"-"&amp;Customer_Info_Appended[[#This Row],[Balace Group]]</f>
        <v>Young-High</v>
      </c>
    </row>
    <row r="919" spans="2:15" x14ac:dyDescent="0.25">
      <c r="B919" t="s">
        <v>4689</v>
      </c>
      <c r="C919" t="s">
        <v>4690</v>
      </c>
      <c r="D919">
        <v>46</v>
      </c>
      <c r="E919" t="s">
        <v>134</v>
      </c>
      <c r="F919" t="s">
        <v>4691</v>
      </c>
      <c r="G919" t="s">
        <v>141</v>
      </c>
      <c r="H919" t="s">
        <v>4692</v>
      </c>
      <c r="I919" t="s">
        <v>4693</v>
      </c>
      <c r="J919" s="20">
        <v>42919</v>
      </c>
      <c r="K919" t="s">
        <v>4118</v>
      </c>
      <c r="L919" s="22">
        <f>SUMIFS(Account_Appended[Balance],Account_Appended[Customer_ID],Customer_Info_Appended[[#This Row],[Customer_ID]])</f>
        <v>22037540</v>
      </c>
      <c r="M919" t="str">
        <f>VLOOKUP(Customer_Info_Appended[[#This Row],[Balance Total]],balance_t[],3,1)</f>
        <v>High</v>
      </c>
      <c r="N919" t="str">
        <f>VLOOKUP(Customer_Info_Appended[[#This Row],[Age]],age_t[],3,1)</f>
        <v>Middle</v>
      </c>
      <c r="O919" t="str">
        <f>Customer_Info_Appended[[#This Row],[Age Group]]&amp;"-"&amp;Customer_Info_Appended[[#This Row],[Balace Group]]</f>
        <v>Middle-High</v>
      </c>
    </row>
    <row r="920" spans="2:15" x14ac:dyDescent="0.25">
      <c r="B920" t="s">
        <v>4694</v>
      </c>
      <c r="C920" t="s">
        <v>4695</v>
      </c>
      <c r="D920">
        <v>56</v>
      </c>
      <c r="E920" t="s">
        <v>110</v>
      </c>
      <c r="F920" t="s">
        <v>4696</v>
      </c>
      <c r="G920" t="s">
        <v>207</v>
      </c>
      <c r="H920" t="s">
        <v>4697</v>
      </c>
      <c r="I920" t="s">
        <v>4698</v>
      </c>
      <c r="J920" s="20">
        <v>42920</v>
      </c>
      <c r="K920" t="s">
        <v>4118</v>
      </c>
      <c r="L920" s="22">
        <f>SUMIFS(Account_Appended[Balance],Account_Appended[Customer_ID],Customer_Info_Appended[[#This Row],[Customer_ID]])</f>
        <v>31095053</v>
      </c>
      <c r="M920" t="str">
        <f>VLOOKUP(Customer_Info_Appended[[#This Row],[Balance Total]],balance_t[],3,1)</f>
        <v>High</v>
      </c>
      <c r="N920" t="str">
        <f>VLOOKUP(Customer_Info_Appended[[#This Row],[Age]],age_t[],3,1)</f>
        <v>Senior</v>
      </c>
      <c r="O920" t="str">
        <f>Customer_Info_Appended[[#This Row],[Age Group]]&amp;"-"&amp;Customer_Info_Appended[[#This Row],[Balace Group]]</f>
        <v>Senior-High</v>
      </c>
    </row>
    <row r="921" spans="2:15" x14ac:dyDescent="0.25">
      <c r="B921" t="s">
        <v>4699</v>
      </c>
      <c r="C921" t="s">
        <v>4700</v>
      </c>
      <c r="D921">
        <v>51</v>
      </c>
      <c r="E921" t="s">
        <v>134</v>
      </c>
      <c r="F921" t="s">
        <v>4701</v>
      </c>
      <c r="G921" t="s">
        <v>118</v>
      </c>
      <c r="H921" t="s">
        <v>4702</v>
      </c>
      <c r="I921" t="s">
        <v>4703</v>
      </c>
      <c r="J921" s="20">
        <v>42921</v>
      </c>
      <c r="K921" t="s">
        <v>4118</v>
      </c>
      <c r="L921" s="22">
        <f>SUMIFS(Account_Appended[Balance],Account_Appended[Customer_ID],Customer_Info_Appended[[#This Row],[Customer_ID]])</f>
        <v>95574635</v>
      </c>
      <c r="M921" t="str">
        <f>VLOOKUP(Customer_Info_Appended[[#This Row],[Balance Total]],balance_t[],3,1)</f>
        <v>High</v>
      </c>
      <c r="N921" t="str">
        <f>VLOOKUP(Customer_Info_Appended[[#This Row],[Age]],age_t[],3,1)</f>
        <v>Senior</v>
      </c>
      <c r="O921" t="str">
        <f>Customer_Info_Appended[[#This Row],[Age Group]]&amp;"-"&amp;Customer_Info_Appended[[#This Row],[Balace Group]]</f>
        <v>Senior-High</v>
      </c>
    </row>
    <row r="922" spans="2:15" x14ac:dyDescent="0.25">
      <c r="B922" t="s">
        <v>4704</v>
      </c>
      <c r="C922" t="s">
        <v>4705</v>
      </c>
      <c r="D922">
        <v>60</v>
      </c>
      <c r="E922" t="s">
        <v>134</v>
      </c>
      <c r="F922" t="s">
        <v>4706</v>
      </c>
      <c r="G922" t="s">
        <v>207</v>
      </c>
      <c r="H922" t="s">
        <v>4707</v>
      </c>
      <c r="I922" t="s">
        <v>4708</v>
      </c>
      <c r="J922" s="20">
        <v>42922</v>
      </c>
      <c r="K922" t="s">
        <v>4118</v>
      </c>
      <c r="L922" s="22">
        <f>SUMIFS(Account_Appended[Balance],Account_Appended[Customer_ID],Customer_Info_Appended[[#This Row],[Customer_ID]])</f>
        <v>15651270</v>
      </c>
      <c r="M922" t="str">
        <f>VLOOKUP(Customer_Info_Appended[[#This Row],[Balance Total]],balance_t[],3,1)</f>
        <v>High</v>
      </c>
      <c r="N922" t="str">
        <f>VLOOKUP(Customer_Info_Appended[[#This Row],[Age]],age_t[],3,1)</f>
        <v>Senior</v>
      </c>
      <c r="O922" t="str">
        <f>Customer_Info_Appended[[#This Row],[Age Group]]&amp;"-"&amp;Customer_Info_Appended[[#This Row],[Balace Group]]</f>
        <v>Senior-High</v>
      </c>
    </row>
    <row r="923" spans="2:15" x14ac:dyDescent="0.25">
      <c r="B923" t="s">
        <v>4709</v>
      </c>
      <c r="C923" t="s">
        <v>4710</v>
      </c>
      <c r="D923">
        <v>62</v>
      </c>
      <c r="E923" t="s">
        <v>134</v>
      </c>
      <c r="F923" t="s">
        <v>4711</v>
      </c>
      <c r="G923" t="s">
        <v>124</v>
      </c>
      <c r="H923" t="s">
        <v>4712</v>
      </c>
      <c r="I923" t="s">
        <v>4713</v>
      </c>
      <c r="J923" s="20">
        <v>42923</v>
      </c>
      <c r="K923" t="s">
        <v>4118</v>
      </c>
      <c r="L923" s="22">
        <f>SUMIFS(Account_Appended[Balance],Account_Appended[Customer_ID],Customer_Info_Appended[[#This Row],[Customer_ID]])</f>
        <v>70077572</v>
      </c>
      <c r="M923" t="str">
        <f>VLOOKUP(Customer_Info_Appended[[#This Row],[Balance Total]],balance_t[],3,1)</f>
        <v>High</v>
      </c>
      <c r="N923" t="str">
        <f>VLOOKUP(Customer_Info_Appended[[#This Row],[Age]],age_t[],3,1)</f>
        <v>Senior</v>
      </c>
      <c r="O923" t="str">
        <f>Customer_Info_Appended[[#This Row],[Age Group]]&amp;"-"&amp;Customer_Info_Appended[[#This Row],[Balace Group]]</f>
        <v>Senior-High</v>
      </c>
    </row>
    <row r="924" spans="2:15" x14ac:dyDescent="0.25">
      <c r="B924" t="s">
        <v>4714</v>
      </c>
      <c r="C924" t="s">
        <v>4715</v>
      </c>
      <c r="D924">
        <v>40</v>
      </c>
      <c r="E924" t="s">
        <v>134</v>
      </c>
      <c r="F924" t="s">
        <v>4716</v>
      </c>
      <c r="G924" t="s">
        <v>124</v>
      </c>
      <c r="H924" t="s">
        <v>4717</v>
      </c>
      <c r="I924" t="s">
        <v>4718</v>
      </c>
      <c r="J924" s="20">
        <v>42924</v>
      </c>
      <c r="K924" t="s">
        <v>4118</v>
      </c>
      <c r="L924" s="22">
        <f>SUMIFS(Account_Appended[Balance],Account_Appended[Customer_ID],Customer_Info_Appended[[#This Row],[Customer_ID]])</f>
        <v>40450246</v>
      </c>
      <c r="M924" t="str">
        <f>VLOOKUP(Customer_Info_Appended[[#This Row],[Balance Total]],balance_t[],3,1)</f>
        <v>High</v>
      </c>
      <c r="N924" t="str">
        <f>VLOOKUP(Customer_Info_Appended[[#This Row],[Age]],age_t[],3,1)</f>
        <v>Middle</v>
      </c>
      <c r="O924" t="str">
        <f>Customer_Info_Appended[[#This Row],[Age Group]]&amp;"-"&amp;Customer_Info_Appended[[#This Row],[Balace Group]]</f>
        <v>Middle-High</v>
      </c>
    </row>
    <row r="925" spans="2:15" x14ac:dyDescent="0.25">
      <c r="B925" t="s">
        <v>4719</v>
      </c>
      <c r="C925" t="s">
        <v>4720</v>
      </c>
      <c r="D925">
        <v>22</v>
      </c>
      <c r="E925" t="s">
        <v>110</v>
      </c>
      <c r="F925" t="s">
        <v>4721</v>
      </c>
      <c r="G925" t="s">
        <v>124</v>
      </c>
      <c r="H925" t="s">
        <v>4722</v>
      </c>
      <c r="I925" t="s">
        <v>4723</v>
      </c>
      <c r="J925" s="20">
        <v>42925</v>
      </c>
      <c r="K925" t="s">
        <v>4118</v>
      </c>
      <c r="L925" s="22">
        <f>SUMIFS(Account_Appended[Balance],Account_Appended[Customer_ID],Customer_Info_Appended[[#This Row],[Customer_ID]])</f>
        <v>63159485</v>
      </c>
      <c r="M925" t="str">
        <f>VLOOKUP(Customer_Info_Appended[[#This Row],[Balance Total]],balance_t[],3,1)</f>
        <v>High</v>
      </c>
      <c r="N925" t="str">
        <f>VLOOKUP(Customer_Info_Appended[[#This Row],[Age]],age_t[],3,1)</f>
        <v>Young</v>
      </c>
      <c r="O925" t="str">
        <f>Customer_Info_Appended[[#This Row],[Age Group]]&amp;"-"&amp;Customer_Info_Appended[[#This Row],[Balace Group]]</f>
        <v>Young-High</v>
      </c>
    </row>
    <row r="926" spans="2:15" x14ac:dyDescent="0.25">
      <c r="B926" t="s">
        <v>4724</v>
      </c>
      <c r="C926" t="s">
        <v>4725</v>
      </c>
      <c r="D926">
        <v>47</v>
      </c>
      <c r="E926" t="s">
        <v>110</v>
      </c>
      <c r="F926" t="s">
        <v>4726</v>
      </c>
      <c r="G926" t="s">
        <v>141</v>
      </c>
      <c r="H926" t="s">
        <v>4727</v>
      </c>
      <c r="I926" t="s">
        <v>4728</v>
      </c>
      <c r="J926" s="20">
        <v>42926</v>
      </c>
      <c r="K926" t="s">
        <v>4118</v>
      </c>
      <c r="L926" s="22">
        <f>SUMIFS(Account_Appended[Balance],Account_Appended[Customer_ID],Customer_Info_Appended[[#This Row],[Customer_ID]])</f>
        <v>47617169</v>
      </c>
      <c r="M926" t="str">
        <f>VLOOKUP(Customer_Info_Appended[[#This Row],[Balance Total]],balance_t[],3,1)</f>
        <v>High</v>
      </c>
      <c r="N926" t="str">
        <f>VLOOKUP(Customer_Info_Appended[[#This Row],[Age]],age_t[],3,1)</f>
        <v>Middle</v>
      </c>
      <c r="O926" t="str">
        <f>Customer_Info_Appended[[#This Row],[Age Group]]&amp;"-"&amp;Customer_Info_Appended[[#This Row],[Balace Group]]</f>
        <v>Middle-High</v>
      </c>
    </row>
    <row r="927" spans="2:15" x14ac:dyDescent="0.25">
      <c r="B927" t="s">
        <v>4729</v>
      </c>
      <c r="C927" t="s">
        <v>4730</v>
      </c>
      <c r="D927">
        <v>23</v>
      </c>
      <c r="E927" t="s">
        <v>134</v>
      </c>
      <c r="F927" t="s">
        <v>4731</v>
      </c>
      <c r="G927" t="s">
        <v>112</v>
      </c>
      <c r="H927" t="s">
        <v>4732</v>
      </c>
      <c r="I927" t="s">
        <v>4733</v>
      </c>
      <c r="J927" s="20">
        <v>42927</v>
      </c>
      <c r="K927" t="s">
        <v>4118</v>
      </c>
      <c r="L927" s="22">
        <f>SUMIFS(Account_Appended[Balance],Account_Appended[Customer_ID],Customer_Info_Appended[[#This Row],[Customer_ID]])</f>
        <v>82491238</v>
      </c>
      <c r="M927" t="str">
        <f>VLOOKUP(Customer_Info_Appended[[#This Row],[Balance Total]],balance_t[],3,1)</f>
        <v>High</v>
      </c>
      <c r="N927" t="str">
        <f>VLOOKUP(Customer_Info_Appended[[#This Row],[Age]],age_t[],3,1)</f>
        <v>Young</v>
      </c>
      <c r="O927" t="str">
        <f>Customer_Info_Appended[[#This Row],[Age Group]]&amp;"-"&amp;Customer_Info_Appended[[#This Row],[Balace Group]]</f>
        <v>Young-High</v>
      </c>
    </row>
    <row r="928" spans="2:15" x14ac:dyDescent="0.25">
      <c r="B928" t="s">
        <v>4734</v>
      </c>
      <c r="C928" t="s">
        <v>4735</v>
      </c>
      <c r="D928">
        <v>63</v>
      </c>
      <c r="E928" t="s">
        <v>134</v>
      </c>
      <c r="F928" t="s">
        <v>4736</v>
      </c>
      <c r="G928" t="s">
        <v>207</v>
      </c>
      <c r="H928" t="s">
        <v>4737</v>
      </c>
      <c r="I928" t="s">
        <v>4738</v>
      </c>
      <c r="J928" s="20">
        <v>42928</v>
      </c>
      <c r="K928" t="s">
        <v>4118</v>
      </c>
      <c r="L928" s="22">
        <f>SUMIFS(Account_Appended[Balance],Account_Appended[Customer_ID],Customer_Info_Appended[[#This Row],[Customer_ID]])</f>
        <v>42075482</v>
      </c>
      <c r="M928" t="str">
        <f>VLOOKUP(Customer_Info_Appended[[#This Row],[Balance Total]],balance_t[],3,1)</f>
        <v>High</v>
      </c>
      <c r="N928" t="str">
        <f>VLOOKUP(Customer_Info_Appended[[#This Row],[Age]],age_t[],3,1)</f>
        <v>Senior</v>
      </c>
      <c r="O928" t="str">
        <f>Customer_Info_Appended[[#This Row],[Age Group]]&amp;"-"&amp;Customer_Info_Appended[[#This Row],[Balace Group]]</f>
        <v>Senior-High</v>
      </c>
    </row>
    <row r="929" spans="2:15" x14ac:dyDescent="0.25">
      <c r="B929" t="s">
        <v>4739</v>
      </c>
      <c r="C929" t="s">
        <v>4740</v>
      </c>
      <c r="D929">
        <v>61</v>
      </c>
      <c r="E929" t="s">
        <v>110</v>
      </c>
      <c r="F929" t="s">
        <v>4741</v>
      </c>
      <c r="G929" t="s">
        <v>118</v>
      </c>
      <c r="H929" t="s">
        <v>4742</v>
      </c>
      <c r="I929" t="s">
        <v>4743</v>
      </c>
      <c r="J929" s="20">
        <v>42929</v>
      </c>
      <c r="K929" t="s">
        <v>4118</v>
      </c>
      <c r="L929" s="22">
        <f>SUMIFS(Account_Appended[Balance],Account_Appended[Customer_ID],Customer_Info_Appended[[#This Row],[Customer_ID]])</f>
        <v>48182154</v>
      </c>
      <c r="M929" t="str">
        <f>VLOOKUP(Customer_Info_Appended[[#This Row],[Balance Total]],balance_t[],3,1)</f>
        <v>High</v>
      </c>
      <c r="N929" t="str">
        <f>VLOOKUP(Customer_Info_Appended[[#This Row],[Age]],age_t[],3,1)</f>
        <v>Senior</v>
      </c>
      <c r="O929" t="str">
        <f>Customer_Info_Appended[[#This Row],[Age Group]]&amp;"-"&amp;Customer_Info_Appended[[#This Row],[Balace Group]]</f>
        <v>Senior-High</v>
      </c>
    </row>
    <row r="930" spans="2:15" x14ac:dyDescent="0.25">
      <c r="B930" t="s">
        <v>4744</v>
      </c>
      <c r="C930" t="s">
        <v>4745</v>
      </c>
      <c r="D930">
        <v>21</v>
      </c>
      <c r="E930" t="s">
        <v>110</v>
      </c>
      <c r="F930" t="s">
        <v>4746</v>
      </c>
      <c r="G930" t="s">
        <v>124</v>
      </c>
      <c r="H930" t="s">
        <v>4747</v>
      </c>
      <c r="I930" t="s">
        <v>4748</v>
      </c>
      <c r="J930" s="20">
        <v>42930</v>
      </c>
      <c r="K930" t="s">
        <v>4118</v>
      </c>
      <c r="L930" s="22">
        <f>SUMIFS(Account_Appended[Balance],Account_Appended[Customer_ID],Customer_Info_Appended[[#This Row],[Customer_ID]])</f>
        <v>43921226</v>
      </c>
      <c r="M930" t="str">
        <f>VLOOKUP(Customer_Info_Appended[[#This Row],[Balance Total]],balance_t[],3,1)</f>
        <v>High</v>
      </c>
      <c r="N930" t="str">
        <f>VLOOKUP(Customer_Info_Appended[[#This Row],[Age]],age_t[],3,1)</f>
        <v>Young</v>
      </c>
      <c r="O930" t="str">
        <f>Customer_Info_Appended[[#This Row],[Age Group]]&amp;"-"&amp;Customer_Info_Appended[[#This Row],[Balace Group]]</f>
        <v>Young-High</v>
      </c>
    </row>
    <row r="931" spans="2:15" x14ac:dyDescent="0.25">
      <c r="B931" t="s">
        <v>4749</v>
      </c>
      <c r="C931" t="s">
        <v>4750</v>
      </c>
      <c r="D931">
        <v>46</v>
      </c>
      <c r="E931" t="s">
        <v>110</v>
      </c>
      <c r="F931" t="s">
        <v>4751</v>
      </c>
      <c r="G931" t="s">
        <v>207</v>
      </c>
      <c r="H931" t="s">
        <v>4752</v>
      </c>
      <c r="I931" t="s">
        <v>4753</v>
      </c>
      <c r="J931" s="20">
        <v>42931</v>
      </c>
      <c r="K931" t="s">
        <v>4118</v>
      </c>
      <c r="L931" s="22">
        <f>SUMIFS(Account_Appended[Balance],Account_Appended[Customer_ID],Customer_Info_Appended[[#This Row],[Customer_ID]])</f>
        <v>28607034</v>
      </c>
      <c r="M931" t="str">
        <f>VLOOKUP(Customer_Info_Appended[[#This Row],[Balance Total]],balance_t[],3,1)</f>
        <v>High</v>
      </c>
      <c r="N931" t="str">
        <f>VLOOKUP(Customer_Info_Appended[[#This Row],[Age]],age_t[],3,1)</f>
        <v>Middle</v>
      </c>
      <c r="O931" t="str">
        <f>Customer_Info_Appended[[#This Row],[Age Group]]&amp;"-"&amp;Customer_Info_Appended[[#This Row],[Balace Group]]</f>
        <v>Middle-High</v>
      </c>
    </row>
    <row r="932" spans="2:15" x14ac:dyDescent="0.25">
      <c r="B932" t="s">
        <v>4754</v>
      </c>
      <c r="C932" t="s">
        <v>4755</v>
      </c>
      <c r="D932">
        <v>40</v>
      </c>
      <c r="E932" t="s">
        <v>134</v>
      </c>
      <c r="F932" t="s">
        <v>4756</v>
      </c>
      <c r="G932" t="s">
        <v>124</v>
      </c>
      <c r="H932" t="s">
        <v>4757</v>
      </c>
      <c r="I932" t="s">
        <v>4758</v>
      </c>
      <c r="J932" s="20">
        <v>42932</v>
      </c>
      <c r="K932" t="s">
        <v>4118</v>
      </c>
      <c r="L932" s="22">
        <f>SUMIFS(Account_Appended[Balance],Account_Appended[Customer_ID],Customer_Info_Appended[[#This Row],[Customer_ID]])</f>
        <v>31789356</v>
      </c>
      <c r="M932" t="str">
        <f>VLOOKUP(Customer_Info_Appended[[#This Row],[Balance Total]],balance_t[],3,1)</f>
        <v>High</v>
      </c>
      <c r="N932" t="str">
        <f>VLOOKUP(Customer_Info_Appended[[#This Row],[Age]],age_t[],3,1)</f>
        <v>Middle</v>
      </c>
      <c r="O932" t="str">
        <f>Customer_Info_Appended[[#This Row],[Age Group]]&amp;"-"&amp;Customer_Info_Appended[[#This Row],[Balace Group]]</f>
        <v>Middle-High</v>
      </c>
    </row>
    <row r="933" spans="2:15" x14ac:dyDescent="0.25">
      <c r="B933" t="s">
        <v>4759</v>
      </c>
      <c r="C933" t="s">
        <v>4760</v>
      </c>
      <c r="D933">
        <v>23</v>
      </c>
      <c r="E933" t="s">
        <v>110</v>
      </c>
      <c r="F933" t="s">
        <v>4761</v>
      </c>
      <c r="G933" t="s">
        <v>124</v>
      </c>
      <c r="H933" t="s">
        <v>4762</v>
      </c>
      <c r="I933" t="s">
        <v>4763</v>
      </c>
      <c r="J933" s="20">
        <v>42933</v>
      </c>
      <c r="K933" t="s">
        <v>4118</v>
      </c>
      <c r="L933" s="22">
        <f>SUMIFS(Account_Appended[Balance],Account_Appended[Customer_ID],Customer_Info_Appended[[#This Row],[Customer_ID]])</f>
        <v>41555468</v>
      </c>
      <c r="M933" t="str">
        <f>VLOOKUP(Customer_Info_Appended[[#This Row],[Balance Total]],balance_t[],3,1)</f>
        <v>High</v>
      </c>
      <c r="N933" t="str">
        <f>VLOOKUP(Customer_Info_Appended[[#This Row],[Age]],age_t[],3,1)</f>
        <v>Young</v>
      </c>
      <c r="O933" t="str">
        <f>Customer_Info_Appended[[#This Row],[Age Group]]&amp;"-"&amp;Customer_Info_Appended[[#This Row],[Balace Group]]</f>
        <v>Young-High</v>
      </c>
    </row>
    <row r="934" spans="2:15" x14ac:dyDescent="0.25">
      <c r="B934" t="s">
        <v>4764</v>
      </c>
      <c r="C934" t="s">
        <v>4765</v>
      </c>
      <c r="D934">
        <v>49</v>
      </c>
      <c r="E934" t="s">
        <v>134</v>
      </c>
      <c r="F934" t="s">
        <v>4766</v>
      </c>
      <c r="G934" t="s">
        <v>118</v>
      </c>
      <c r="H934" t="s">
        <v>4767</v>
      </c>
      <c r="I934" t="s">
        <v>4768</v>
      </c>
      <c r="J934" s="20">
        <v>42934</v>
      </c>
      <c r="K934" t="s">
        <v>4118</v>
      </c>
      <c r="L934" s="22">
        <f>SUMIFS(Account_Appended[Balance],Account_Appended[Customer_ID],Customer_Info_Appended[[#This Row],[Customer_ID]])</f>
        <v>88898721</v>
      </c>
      <c r="M934" t="str">
        <f>VLOOKUP(Customer_Info_Appended[[#This Row],[Balance Total]],balance_t[],3,1)</f>
        <v>High</v>
      </c>
      <c r="N934" t="str">
        <f>VLOOKUP(Customer_Info_Appended[[#This Row],[Age]],age_t[],3,1)</f>
        <v>Middle</v>
      </c>
      <c r="O934" t="str">
        <f>Customer_Info_Appended[[#This Row],[Age Group]]&amp;"-"&amp;Customer_Info_Appended[[#This Row],[Balace Group]]</f>
        <v>Middle-High</v>
      </c>
    </row>
    <row r="935" spans="2:15" x14ac:dyDescent="0.25">
      <c r="B935" t="s">
        <v>4769</v>
      </c>
      <c r="C935" t="s">
        <v>4770</v>
      </c>
      <c r="D935">
        <v>59</v>
      </c>
      <c r="E935" t="s">
        <v>134</v>
      </c>
      <c r="F935" t="s">
        <v>4771</v>
      </c>
      <c r="G935" t="s">
        <v>141</v>
      </c>
      <c r="H935" t="s">
        <v>4772</v>
      </c>
      <c r="I935" t="s">
        <v>4773</v>
      </c>
      <c r="J935" s="20">
        <v>42935</v>
      </c>
      <c r="K935" t="s">
        <v>4118</v>
      </c>
      <c r="L935" s="22">
        <f>SUMIFS(Account_Appended[Balance],Account_Appended[Customer_ID],Customer_Info_Appended[[#This Row],[Customer_ID]])</f>
        <v>90113553</v>
      </c>
      <c r="M935" t="str">
        <f>VLOOKUP(Customer_Info_Appended[[#This Row],[Balance Total]],balance_t[],3,1)</f>
        <v>High</v>
      </c>
      <c r="N935" t="str">
        <f>VLOOKUP(Customer_Info_Appended[[#This Row],[Age]],age_t[],3,1)</f>
        <v>Senior</v>
      </c>
      <c r="O935" t="str">
        <f>Customer_Info_Appended[[#This Row],[Age Group]]&amp;"-"&amp;Customer_Info_Appended[[#This Row],[Balace Group]]</f>
        <v>Senior-High</v>
      </c>
    </row>
    <row r="936" spans="2:15" x14ac:dyDescent="0.25">
      <c r="B936" t="s">
        <v>4774</v>
      </c>
      <c r="C936" t="s">
        <v>4775</v>
      </c>
      <c r="D936">
        <v>35</v>
      </c>
      <c r="E936" t="s">
        <v>110</v>
      </c>
      <c r="F936" t="s">
        <v>4776</v>
      </c>
      <c r="G936" t="s">
        <v>112</v>
      </c>
      <c r="H936" t="s">
        <v>4777</v>
      </c>
      <c r="I936" t="s">
        <v>4778</v>
      </c>
      <c r="J936" s="20">
        <v>42936</v>
      </c>
      <c r="K936" t="s">
        <v>4118</v>
      </c>
      <c r="L936" s="22">
        <f>SUMIFS(Account_Appended[Balance],Account_Appended[Customer_ID],Customer_Info_Appended[[#This Row],[Customer_ID]])</f>
        <v>74507469</v>
      </c>
      <c r="M936" t="str">
        <f>VLOOKUP(Customer_Info_Appended[[#This Row],[Balance Total]],balance_t[],3,1)</f>
        <v>High</v>
      </c>
      <c r="N936" t="str">
        <f>VLOOKUP(Customer_Info_Appended[[#This Row],[Age]],age_t[],3,1)</f>
        <v>Middle</v>
      </c>
      <c r="O936" t="str">
        <f>Customer_Info_Appended[[#This Row],[Age Group]]&amp;"-"&amp;Customer_Info_Appended[[#This Row],[Balace Group]]</f>
        <v>Middle-High</v>
      </c>
    </row>
    <row r="937" spans="2:15" x14ac:dyDescent="0.25">
      <c r="B937" t="s">
        <v>4779</v>
      </c>
      <c r="C937" t="s">
        <v>4780</v>
      </c>
      <c r="D937">
        <v>32</v>
      </c>
      <c r="E937" t="s">
        <v>134</v>
      </c>
      <c r="F937" t="s">
        <v>4781</v>
      </c>
      <c r="G937" t="s">
        <v>141</v>
      </c>
      <c r="H937" t="s">
        <v>4782</v>
      </c>
      <c r="I937" t="s">
        <v>4783</v>
      </c>
      <c r="J937" s="20">
        <v>42937</v>
      </c>
      <c r="K937" t="s">
        <v>4118</v>
      </c>
      <c r="L937" s="22">
        <f>SUMIFS(Account_Appended[Balance],Account_Appended[Customer_ID],Customer_Info_Appended[[#This Row],[Customer_ID]])</f>
        <v>53637763</v>
      </c>
      <c r="M937" t="str">
        <f>VLOOKUP(Customer_Info_Appended[[#This Row],[Balance Total]],balance_t[],3,1)</f>
        <v>High</v>
      </c>
      <c r="N937" t="str">
        <f>VLOOKUP(Customer_Info_Appended[[#This Row],[Age]],age_t[],3,1)</f>
        <v>Middle</v>
      </c>
      <c r="O937" t="str">
        <f>Customer_Info_Appended[[#This Row],[Age Group]]&amp;"-"&amp;Customer_Info_Appended[[#This Row],[Balace Group]]</f>
        <v>Middle-High</v>
      </c>
    </row>
    <row r="938" spans="2:15" x14ac:dyDescent="0.25">
      <c r="B938" t="s">
        <v>4784</v>
      </c>
      <c r="C938" t="s">
        <v>4785</v>
      </c>
      <c r="D938">
        <v>57</v>
      </c>
      <c r="E938" t="s">
        <v>110</v>
      </c>
      <c r="F938" t="s">
        <v>4786</v>
      </c>
      <c r="G938" t="s">
        <v>207</v>
      </c>
      <c r="H938" t="s">
        <v>4787</v>
      </c>
      <c r="I938" t="s">
        <v>4788</v>
      </c>
      <c r="J938" s="20">
        <v>42938</v>
      </c>
      <c r="K938" t="s">
        <v>4118</v>
      </c>
      <c r="L938" s="22">
        <f>SUMIFS(Account_Appended[Balance],Account_Appended[Customer_ID],Customer_Info_Appended[[#This Row],[Customer_ID]])</f>
        <v>89041546</v>
      </c>
      <c r="M938" t="str">
        <f>VLOOKUP(Customer_Info_Appended[[#This Row],[Balance Total]],balance_t[],3,1)</f>
        <v>High</v>
      </c>
      <c r="N938" t="str">
        <f>VLOOKUP(Customer_Info_Appended[[#This Row],[Age]],age_t[],3,1)</f>
        <v>Senior</v>
      </c>
      <c r="O938" t="str">
        <f>Customer_Info_Appended[[#This Row],[Age Group]]&amp;"-"&amp;Customer_Info_Appended[[#This Row],[Balace Group]]</f>
        <v>Senior-High</v>
      </c>
    </row>
    <row r="939" spans="2:15" x14ac:dyDescent="0.25">
      <c r="B939" t="s">
        <v>4789</v>
      </c>
      <c r="C939" t="s">
        <v>4790</v>
      </c>
      <c r="D939">
        <v>49</v>
      </c>
      <c r="E939" t="s">
        <v>134</v>
      </c>
      <c r="F939" t="s">
        <v>4791</v>
      </c>
      <c r="G939" t="s">
        <v>141</v>
      </c>
      <c r="H939" t="s">
        <v>4792</v>
      </c>
      <c r="I939" t="s">
        <v>4793</v>
      </c>
      <c r="J939" s="20">
        <v>42939</v>
      </c>
      <c r="K939" t="s">
        <v>4118</v>
      </c>
      <c r="L939" s="22">
        <f>SUMIFS(Account_Appended[Balance],Account_Appended[Customer_ID],Customer_Info_Appended[[#This Row],[Customer_ID]])</f>
        <v>55854794</v>
      </c>
      <c r="M939" t="str">
        <f>VLOOKUP(Customer_Info_Appended[[#This Row],[Balance Total]],balance_t[],3,1)</f>
        <v>High</v>
      </c>
      <c r="N939" t="str">
        <f>VLOOKUP(Customer_Info_Appended[[#This Row],[Age]],age_t[],3,1)</f>
        <v>Middle</v>
      </c>
      <c r="O939" t="str">
        <f>Customer_Info_Appended[[#This Row],[Age Group]]&amp;"-"&amp;Customer_Info_Appended[[#This Row],[Balace Group]]</f>
        <v>Middle-High</v>
      </c>
    </row>
    <row r="940" spans="2:15" x14ac:dyDescent="0.25">
      <c r="B940" t="s">
        <v>4794</v>
      </c>
      <c r="C940" t="s">
        <v>4795</v>
      </c>
      <c r="D940">
        <v>26</v>
      </c>
      <c r="E940" t="s">
        <v>110</v>
      </c>
      <c r="F940" t="s">
        <v>4796</v>
      </c>
      <c r="G940" t="s">
        <v>207</v>
      </c>
      <c r="H940" t="s">
        <v>4797</v>
      </c>
      <c r="I940" t="s">
        <v>4798</v>
      </c>
      <c r="J940" s="20">
        <v>42940</v>
      </c>
      <c r="K940" t="s">
        <v>4118</v>
      </c>
      <c r="L940" s="22">
        <f>SUMIFS(Account_Appended[Balance],Account_Appended[Customer_ID],Customer_Info_Appended[[#This Row],[Customer_ID]])</f>
        <v>70699621</v>
      </c>
      <c r="M940" t="str">
        <f>VLOOKUP(Customer_Info_Appended[[#This Row],[Balance Total]],balance_t[],3,1)</f>
        <v>High</v>
      </c>
      <c r="N940" t="str">
        <f>VLOOKUP(Customer_Info_Appended[[#This Row],[Age]],age_t[],3,1)</f>
        <v>Young</v>
      </c>
      <c r="O940" t="str">
        <f>Customer_Info_Appended[[#This Row],[Age Group]]&amp;"-"&amp;Customer_Info_Appended[[#This Row],[Balace Group]]</f>
        <v>Young-High</v>
      </c>
    </row>
    <row r="941" spans="2:15" x14ac:dyDescent="0.25">
      <c r="B941" t="s">
        <v>4799</v>
      </c>
      <c r="C941" t="s">
        <v>4800</v>
      </c>
      <c r="D941">
        <v>54</v>
      </c>
      <c r="E941" t="s">
        <v>134</v>
      </c>
      <c r="F941" t="s">
        <v>4801</v>
      </c>
      <c r="G941" t="s">
        <v>207</v>
      </c>
      <c r="H941" t="s">
        <v>4802</v>
      </c>
      <c r="I941" t="s">
        <v>4803</v>
      </c>
      <c r="J941" s="20">
        <v>42941</v>
      </c>
      <c r="K941" t="s">
        <v>4118</v>
      </c>
      <c r="L941" s="22">
        <f>SUMIFS(Account_Appended[Balance],Account_Appended[Customer_ID],Customer_Info_Appended[[#This Row],[Customer_ID]])</f>
        <v>76148630</v>
      </c>
      <c r="M941" t="str">
        <f>VLOOKUP(Customer_Info_Appended[[#This Row],[Balance Total]],balance_t[],3,1)</f>
        <v>High</v>
      </c>
      <c r="N941" t="str">
        <f>VLOOKUP(Customer_Info_Appended[[#This Row],[Age]],age_t[],3,1)</f>
        <v>Senior</v>
      </c>
      <c r="O941" t="str">
        <f>Customer_Info_Appended[[#This Row],[Age Group]]&amp;"-"&amp;Customer_Info_Appended[[#This Row],[Balace Group]]</f>
        <v>Senior-High</v>
      </c>
    </row>
    <row r="942" spans="2:15" x14ac:dyDescent="0.25">
      <c r="B942" t="s">
        <v>4804</v>
      </c>
      <c r="C942" t="s">
        <v>4805</v>
      </c>
      <c r="D942">
        <v>27</v>
      </c>
      <c r="E942" t="s">
        <v>134</v>
      </c>
      <c r="F942" t="s">
        <v>4806</v>
      </c>
      <c r="G942" t="s">
        <v>112</v>
      </c>
      <c r="H942" t="s">
        <v>4807</v>
      </c>
      <c r="I942" t="s">
        <v>4808</v>
      </c>
      <c r="J942" s="20">
        <v>42942</v>
      </c>
      <c r="K942" t="s">
        <v>4118</v>
      </c>
      <c r="L942" s="22">
        <f>SUMIFS(Account_Appended[Balance],Account_Appended[Customer_ID],Customer_Info_Appended[[#This Row],[Customer_ID]])</f>
        <v>108763195</v>
      </c>
      <c r="M942" t="str">
        <f>VLOOKUP(Customer_Info_Appended[[#This Row],[Balance Total]],balance_t[],3,1)</f>
        <v>High</v>
      </c>
      <c r="N942" t="str">
        <f>VLOOKUP(Customer_Info_Appended[[#This Row],[Age]],age_t[],3,1)</f>
        <v>Young</v>
      </c>
      <c r="O942" t="str">
        <f>Customer_Info_Appended[[#This Row],[Age Group]]&amp;"-"&amp;Customer_Info_Appended[[#This Row],[Balace Group]]</f>
        <v>Young-High</v>
      </c>
    </row>
    <row r="943" spans="2:15" x14ac:dyDescent="0.25">
      <c r="B943" t="s">
        <v>4809</v>
      </c>
      <c r="C943" t="s">
        <v>4810</v>
      </c>
      <c r="D943">
        <v>37</v>
      </c>
      <c r="E943" t="s">
        <v>110</v>
      </c>
      <c r="F943" t="s">
        <v>4811</v>
      </c>
      <c r="G943" t="s">
        <v>118</v>
      </c>
      <c r="H943" t="s">
        <v>4812</v>
      </c>
      <c r="I943" t="s">
        <v>4813</v>
      </c>
      <c r="J943" s="20">
        <v>42943</v>
      </c>
      <c r="K943" t="s">
        <v>4118</v>
      </c>
      <c r="L943" s="22">
        <f>SUMIFS(Account_Appended[Balance],Account_Appended[Customer_ID],Customer_Info_Appended[[#This Row],[Customer_ID]])</f>
        <v>70097132</v>
      </c>
      <c r="M943" t="str">
        <f>VLOOKUP(Customer_Info_Appended[[#This Row],[Balance Total]],balance_t[],3,1)</f>
        <v>High</v>
      </c>
      <c r="N943" t="str">
        <f>VLOOKUP(Customer_Info_Appended[[#This Row],[Age]],age_t[],3,1)</f>
        <v>Middle</v>
      </c>
      <c r="O943" t="str">
        <f>Customer_Info_Appended[[#This Row],[Age Group]]&amp;"-"&amp;Customer_Info_Appended[[#This Row],[Balace Group]]</f>
        <v>Middle-High</v>
      </c>
    </row>
    <row r="944" spans="2:15" x14ac:dyDescent="0.25">
      <c r="B944" t="s">
        <v>4814</v>
      </c>
      <c r="C944" t="s">
        <v>4815</v>
      </c>
      <c r="D944">
        <v>23</v>
      </c>
      <c r="E944" t="s">
        <v>110</v>
      </c>
      <c r="F944" t="s">
        <v>4816</v>
      </c>
      <c r="G944" t="s">
        <v>112</v>
      </c>
      <c r="H944" t="s">
        <v>4817</v>
      </c>
      <c r="I944" t="s">
        <v>4818</v>
      </c>
      <c r="J944" s="20">
        <v>42944</v>
      </c>
      <c r="K944" t="s">
        <v>4118</v>
      </c>
      <c r="L944" s="22">
        <f>SUMIFS(Account_Appended[Balance],Account_Appended[Customer_ID],Customer_Info_Appended[[#This Row],[Customer_ID]])</f>
        <v>37763977</v>
      </c>
      <c r="M944" t="str">
        <f>VLOOKUP(Customer_Info_Appended[[#This Row],[Balance Total]],balance_t[],3,1)</f>
        <v>High</v>
      </c>
      <c r="N944" t="str">
        <f>VLOOKUP(Customer_Info_Appended[[#This Row],[Age]],age_t[],3,1)</f>
        <v>Young</v>
      </c>
      <c r="O944" t="str">
        <f>Customer_Info_Appended[[#This Row],[Age Group]]&amp;"-"&amp;Customer_Info_Appended[[#This Row],[Balace Group]]</f>
        <v>Young-High</v>
      </c>
    </row>
    <row r="945" spans="2:15" x14ac:dyDescent="0.25">
      <c r="B945" t="s">
        <v>4819</v>
      </c>
      <c r="C945" t="s">
        <v>4820</v>
      </c>
      <c r="D945">
        <v>65</v>
      </c>
      <c r="E945" t="s">
        <v>110</v>
      </c>
      <c r="F945" t="s">
        <v>4821</v>
      </c>
      <c r="G945" t="s">
        <v>141</v>
      </c>
      <c r="H945" t="s">
        <v>4822</v>
      </c>
      <c r="I945" t="s">
        <v>4823</v>
      </c>
      <c r="J945" s="20">
        <v>42945</v>
      </c>
      <c r="K945" t="s">
        <v>4118</v>
      </c>
      <c r="L945" s="22">
        <f>SUMIFS(Account_Appended[Balance],Account_Appended[Customer_ID],Customer_Info_Appended[[#This Row],[Customer_ID]])</f>
        <v>93222067</v>
      </c>
      <c r="M945" t="str">
        <f>VLOOKUP(Customer_Info_Appended[[#This Row],[Balance Total]],balance_t[],3,1)</f>
        <v>High</v>
      </c>
      <c r="N945" t="str">
        <f>VLOOKUP(Customer_Info_Appended[[#This Row],[Age]],age_t[],3,1)</f>
        <v>Senior</v>
      </c>
      <c r="O945" t="str">
        <f>Customer_Info_Appended[[#This Row],[Age Group]]&amp;"-"&amp;Customer_Info_Appended[[#This Row],[Balace Group]]</f>
        <v>Senior-High</v>
      </c>
    </row>
    <row r="946" spans="2:15" x14ac:dyDescent="0.25">
      <c r="B946" t="s">
        <v>4824</v>
      </c>
      <c r="C946" t="s">
        <v>4825</v>
      </c>
      <c r="D946">
        <v>20</v>
      </c>
      <c r="E946" t="s">
        <v>110</v>
      </c>
      <c r="F946" t="s">
        <v>4826</v>
      </c>
      <c r="G946" t="s">
        <v>207</v>
      </c>
      <c r="H946" t="s">
        <v>4827</v>
      </c>
      <c r="I946" t="s">
        <v>4828</v>
      </c>
      <c r="J946" s="20">
        <v>42946</v>
      </c>
      <c r="K946" t="s">
        <v>4118</v>
      </c>
      <c r="L946" s="22">
        <f>SUMIFS(Account_Appended[Balance],Account_Appended[Customer_ID],Customer_Info_Appended[[#This Row],[Customer_ID]])</f>
        <v>87008356</v>
      </c>
      <c r="M946" t="str">
        <f>VLOOKUP(Customer_Info_Appended[[#This Row],[Balance Total]],balance_t[],3,1)</f>
        <v>High</v>
      </c>
      <c r="N946" t="str">
        <f>VLOOKUP(Customer_Info_Appended[[#This Row],[Age]],age_t[],3,1)</f>
        <v>Young</v>
      </c>
      <c r="O946" t="str">
        <f>Customer_Info_Appended[[#This Row],[Age Group]]&amp;"-"&amp;Customer_Info_Appended[[#This Row],[Balace Group]]</f>
        <v>Young-High</v>
      </c>
    </row>
    <row r="947" spans="2:15" x14ac:dyDescent="0.25">
      <c r="B947" t="s">
        <v>4829</v>
      </c>
      <c r="C947" t="s">
        <v>4830</v>
      </c>
      <c r="D947">
        <v>59</v>
      </c>
      <c r="E947" t="s">
        <v>134</v>
      </c>
      <c r="F947" t="s">
        <v>4831</v>
      </c>
      <c r="G947" t="s">
        <v>124</v>
      </c>
      <c r="H947" t="s">
        <v>4832</v>
      </c>
      <c r="I947" t="s">
        <v>4833</v>
      </c>
      <c r="J947" s="20">
        <v>42947</v>
      </c>
      <c r="K947" t="s">
        <v>4118</v>
      </c>
      <c r="L947" s="22">
        <f>SUMIFS(Account_Appended[Balance],Account_Appended[Customer_ID],Customer_Info_Appended[[#This Row],[Customer_ID]])</f>
        <v>10437811</v>
      </c>
      <c r="M947" t="str">
        <f>VLOOKUP(Customer_Info_Appended[[#This Row],[Balance Total]],balance_t[],3,1)</f>
        <v>Medium</v>
      </c>
      <c r="N947" t="str">
        <f>VLOOKUP(Customer_Info_Appended[[#This Row],[Age]],age_t[],3,1)</f>
        <v>Senior</v>
      </c>
      <c r="O947" t="str">
        <f>Customer_Info_Appended[[#This Row],[Age Group]]&amp;"-"&amp;Customer_Info_Appended[[#This Row],[Balace Group]]</f>
        <v>Senior-Medium</v>
      </c>
    </row>
    <row r="948" spans="2:15" x14ac:dyDescent="0.25">
      <c r="B948" t="s">
        <v>4834</v>
      </c>
      <c r="C948" t="s">
        <v>4835</v>
      </c>
      <c r="D948">
        <v>28</v>
      </c>
      <c r="E948" t="s">
        <v>110</v>
      </c>
      <c r="F948" t="s">
        <v>4836</v>
      </c>
      <c r="G948" t="s">
        <v>124</v>
      </c>
      <c r="H948" t="s">
        <v>4837</v>
      </c>
      <c r="I948" t="s">
        <v>4838</v>
      </c>
      <c r="J948" s="20">
        <v>42948</v>
      </c>
      <c r="K948" t="s">
        <v>4118</v>
      </c>
      <c r="L948" s="22">
        <f>SUMIFS(Account_Appended[Balance],Account_Appended[Customer_ID],Customer_Info_Appended[[#This Row],[Customer_ID]])</f>
        <v>65113470</v>
      </c>
      <c r="M948" t="str">
        <f>VLOOKUP(Customer_Info_Appended[[#This Row],[Balance Total]],balance_t[],3,1)</f>
        <v>High</v>
      </c>
      <c r="N948" t="str">
        <f>VLOOKUP(Customer_Info_Appended[[#This Row],[Age]],age_t[],3,1)</f>
        <v>Young</v>
      </c>
      <c r="O948" t="str">
        <f>Customer_Info_Appended[[#This Row],[Age Group]]&amp;"-"&amp;Customer_Info_Appended[[#This Row],[Balace Group]]</f>
        <v>Young-High</v>
      </c>
    </row>
    <row r="949" spans="2:15" x14ac:dyDescent="0.25">
      <c r="B949" t="s">
        <v>4839</v>
      </c>
      <c r="C949" t="s">
        <v>4840</v>
      </c>
      <c r="D949">
        <v>60</v>
      </c>
      <c r="E949" t="s">
        <v>110</v>
      </c>
      <c r="F949" t="s">
        <v>4841</v>
      </c>
      <c r="G949" t="s">
        <v>207</v>
      </c>
      <c r="H949" t="s">
        <v>4842</v>
      </c>
      <c r="I949" t="s">
        <v>4843</v>
      </c>
      <c r="J949" s="20">
        <v>42949</v>
      </c>
      <c r="K949" t="s">
        <v>4118</v>
      </c>
      <c r="L949" s="22">
        <f>SUMIFS(Account_Appended[Balance],Account_Appended[Customer_ID],Customer_Info_Appended[[#This Row],[Customer_ID]])</f>
        <v>78508584</v>
      </c>
      <c r="M949" t="str">
        <f>VLOOKUP(Customer_Info_Appended[[#This Row],[Balance Total]],balance_t[],3,1)</f>
        <v>High</v>
      </c>
      <c r="N949" t="str">
        <f>VLOOKUP(Customer_Info_Appended[[#This Row],[Age]],age_t[],3,1)</f>
        <v>Senior</v>
      </c>
      <c r="O949" t="str">
        <f>Customer_Info_Appended[[#This Row],[Age Group]]&amp;"-"&amp;Customer_Info_Appended[[#This Row],[Balace Group]]</f>
        <v>Senior-High</v>
      </c>
    </row>
    <row r="950" spans="2:15" x14ac:dyDescent="0.25">
      <c r="B950" t="s">
        <v>4844</v>
      </c>
      <c r="C950" t="s">
        <v>4845</v>
      </c>
      <c r="D950">
        <v>34</v>
      </c>
      <c r="E950" t="s">
        <v>134</v>
      </c>
      <c r="F950" t="s">
        <v>4846</v>
      </c>
      <c r="G950" t="s">
        <v>112</v>
      </c>
      <c r="H950" t="s">
        <v>4847</v>
      </c>
      <c r="I950" t="s">
        <v>4848</v>
      </c>
      <c r="J950" s="20">
        <v>42950</v>
      </c>
      <c r="K950" t="s">
        <v>4118</v>
      </c>
      <c r="L950" s="22">
        <f>SUMIFS(Account_Appended[Balance],Account_Appended[Customer_ID],Customer_Info_Appended[[#This Row],[Customer_ID]])</f>
        <v>120620818</v>
      </c>
      <c r="M950" t="str">
        <f>VLOOKUP(Customer_Info_Appended[[#This Row],[Balance Total]],balance_t[],3,1)</f>
        <v>High</v>
      </c>
      <c r="N950" t="str">
        <f>VLOOKUP(Customer_Info_Appended[[#This Row],[Age]],age_t[],3,1)</f>
        <v>Middle</v>
      </c>
      <c r="O950" t="str">
        <f>Customer_Info_Appended[[#This Row],[Age Group]]&amp;"-"&amp;Customer_Info_Appended[[#This Row],[Balace Group]]</f>
        <v>Middle-High</v>
      </c>
    </row>
    <row r="951" spans="2:15" x14ac:dyDescent="0.25">
      <c r="B951" t="s">
        <v>4849</v>
      </c>
      <c r="C951" t="s">
        <v>4850</v>
      </c>
      <c r="D951">
        <v>49</v>
      </c>
      <c r="E951" t="s">
        <v>110</v>
      </c>
      <c r="F951" t="s">
        <v>4851</v>
      </c>
      <c r="G951" t="s">
        <v>118</v>
      </c>
      <c r="H951" t="s">
        <v>4852</v>
      </c>
      <c r="I951" t="s">
        <v>4853</v>
      </c>
      <c r="J951" s="20">
        <v>42951</v>
      </c>
      <c r="K951" t="s">
        <v>4118</v>
      </c>
      <c r="L951" s="22">
        <f>SUMIFS(Account_Appended[Balance],Account_Appended[Customer_ID],Customer_Info_Appended[[#This Row],[Customer_ID]])</f>
        <v>16700352</v>
      </c>
      <c r="M951" t="str">
        <f>VLOOKUP(Customer_Info_Appended[[#This Row],[Balance Total]],balance_t[],3,1)</f>
        <v>High</v>
      </c>
      <c r="N951" t="str">
        <f>VLOOKUP(Customer_Info_Appended[[#This Row],[Age]],age_t[],3,1)</f>
        <v>Middle</v>
      </c>
      <c r="O951" t="str">
        <f>Customer_Info_Appended[[#This Row],[Age Group]]&amp;"-"&amp;Customer_Info_Appended[[#This Row],[Balace Group]]</f>
        <v>Middle-High</v>
      </c>
    </row>
    <row r="952" spans="2:15" x14ac:dyDescent="0.25">
      <c r="B952" t="s">
        <v>4854</v>
      </c>
      <c r="C952" t="s">
        <v>4855</v>
      </c>
      <c r="D952">
        <v>21</v>
      </c>
      <c r="E952" t="s">
        <v>110</v>
      </c>
      <c r="F952" t="s">
        <v>4856</v>
      </c>
      <c r="G952" t="s">
        <v>112</v>
      </c>
      <c r="H952" t="s">
        <v>4857</v>
      </c>
      <c r="I952" t="s">
        <v>4858</v>
      </c>
      <c r="J952" s="20">
        <v>42952</v>
      </c>
      <c r="K952" t="s">
        <v>4118</v>
      </c>
      <c r="L952" s="22">
        <f>SUMIFS(Account_Appended[Balance],Account_Appended[Customer_ID],Customer_Info_Appended[[#This Row],[Customer_ID]])</f>
        <v>102639729</v>
      </c>
      <c r="M952" t="str">
        <f>VLOOKUP(Customer_Info_Appended[[#This Row],[Balance Total]],balance_t[],3,1)</f>
        <v>High</v>
      </c>
      <c r="N952" t="str">
        <f>VLOOKUP(Customer_Info_Appended[[#This Row],[Age]],age_t[],3,1)</f>
        <v>Young</v>
      </c>
      <c r="O952" t="str">
        <f>Customer_Info_Appended[[#This Row],[Age Group]]&amp;"-"&amp;Customer_Info_Appended[[#This Row],[Balace Group]]</f>
        <v>Young-High</v>
      </c>
    </row>
    <row r="953" spans="2:15" x14ac:dyDescent="0.25">
      <c r="B953" t="s">
        <v>4859</v>
      </c>
      <c r="C953" t="s">
        <v>4860</v>
      </c>
      <c r="D953">
        <v>21</v>
      </c>
      <c r="E953" t="s">
        <v>134</v>
      </c>
      <c r="F953" t="s">
        <v>4861</v>
      </c>
      <c r="G953" t="s">
        <v>207</v>
      </c>
      <c r="H953" t="s">
        <v>4862</v>
      </c>
      <c r="I953" t="s">
        <v>4863</v>
      </c>
      <c r="J953" s="20">
        <v>42953</v>
      </c>
      <c r="K953" t="s">
        <v>4118</v>
      </c>
      <c r="L953" s="22">
        <f>SUMIFS(Account_Appended[Balance],Account_Appended[Customer_ID],Customer_Info_Appended[[#This Row],[Customer_ID]])</f>
        <v>38453225</v>
      </c>
      <c r="M953" t="str">
        <f>VLOOKUP(Customer_Info_Appended[[#This Row],[Balance Total]],balance_t[],3,1)</f>
        <v>High</v>
      </c>
      <c r="N953" t="str">
        <f>VLOOKUP(Customer_Info_Appended[[#This Row],[Age]],age_t[],3,1)</f>
        <v>Young</v>
      </c>
      <c r="O953" t="str">
        <f>Customer_Info_Appended[[#This Row],[Age Group]]&amp;"-"&amp;Customer_Info_Appended[[#This Row],[Balace Group]]</f>
        <v>Young-High</v>
      </c>
    </row>
    <row r="954" spans="2:15" x14ac:dyDescent="0.25">
      <c r="B954" t="s">
        <v>4864</v>
      </c>
      <c r="C954" t="s">
        <v>4865</v>
      </c>
      <c r="D954">
        <v>34</v>
      </c>
      <c r="E954" t="s">
        <v>110</v>
      </c>
      <c r="F954" t="s">
        <v>4866</v>
      </c>
      <c r="G954" t="s">
        <v>207</v>
      </c>
      <c r="H954" t="s">
        <v>4867</v>
      </c>
      <c r="I954" t="s">
        <v>4868</v>
      </c>
      <c r="J954" s="20">
        <v>42954</v>
      </c>
      <c r="K954" t="s">
        <v>4118</v>
      </c>
      <c r="L954" s="22">
        <f>SUMIFS(Account_Appended[Balance],Account_Appended[Customer_ID],Customer_Info_Appended[[#This Row],[Customer_ID]])</f>
        <v>39753936</v>
      </c>
      <c r="M954" t="str">
        <f>VLOOKUP(Customer_Info_Appended[[#This Row],[Balance Total]],balance_t[],3,1)</f>
        <v>High</v>
      </c>
      <c r="N954" t="str">
        <f>VLOOKUP(Customer_Info_Appended[[#This Row],[Age]],age_t[],3,1)</f>
        <v>Middle</v>
      </c>
      <c r="O954" t="str">
        <f>Customer_Info_Appended[[#This Row],[Age Group]]&amp;"-"&amp;Customer_Info_Appended[[#This Row],[Balace Group]]</f>
        <v>Middle-High</v>
      </c>
    </row>
    <row r="955" spans="2:15" x14ac:dyDescent="0.25">
      <c r="B955" t="s">
        <v>4869</v>
      </c>
      <c r="C955" t="s">
        <v>4870</v>
      </c>
      <c r="D955">
        <v>58</v>
      </c>
      <c r="E955" t="s">
        <v>110</v>
      </c>
      <c r="F955" t="s">
        <v>4871</v>
      </c>
      <c r="G955" t="s">
        <v>118</v>
      </c>
      <c r="H955" t="s">
        <v>4872</v>
      </c>
      <c r="I955" t="s">
        <v>4873</v>
      </c>
      <c r="J955" s="20">
        <v>42955</v>
      </c>
      <c r="K955" t="s">
        <v>4118</v>
      </c>
      <c r="L955" s="22">
        <f>SUMIFS(Account_Appended[Balance],Account_Appended[Customer_ID],Customer_Info_Appended[[#This Row],[Customer_ID]])</f>
        <v>27628831</v>
      </c>
      <c r="M955" t="str">
        <f>VLOOKUP(Customer_Info_Appended[[#This Row],[Balance Total]],balance_t[],3,1)</f>
        <v>High</v>
      </c>
      <c r="N955" t="str">
        <f>VLOOKUP(Customer_Info_Appended[[#This Row],[Age]],age_t[],3,1)</f>
        <v>Senior</v>
      </c>
      <c r="O955" t="str">
        <f>Customer_Info_Appended[[#This Row],[Age Group]]&amp;"-"&amp;Customer_Info_Appended[[#This Row],[Balace Group]]</f>
        <v>Senior-High</v>
      </c>
    </row>
    <row r="956" spans="2:15" x14ac:dyDescent="0.25">
      <c r="B956" t="s">
        <v>4874</v>
      </c>
      <c r="C956" t="s">
        <v>4875</v>
      </c>
      <c r="D956">
        <v>36</v>
      </c>
      <c r="E956" t="s">
        <v>110</v>
      </c>
      <c r="F956" t="s">
        <v>4876</v>
      </c>
      <c r="G956" t="s">
        <v>141</v>
      </c>
      <c r="H956" t="s">
        <v>4877</v>
      </c>
      <c r="I956" t="s">
        <v>4878</v>
      </c>
      <c r="J956" s="20">
        <v>42956</v>
      </c>
      <c r="K956" t="s">
        <v>4118</v>
      </c>
      <c r="L956" s="22">
        <f>SUMIFS(Account_Appended[Balance],Account_Appended[Customer_ID],Customer_Info_Appended[[#This Row],[Customer_ID]])</f>
        <v>47997333</v>
      </c>
      <c r="M956" t="str">
        <f>VLOOKUP(Customer_Info_Appended[[#This Row],[Balance Total]],balance_t[],3,1)</f>
        <v>High</v>
      </c>
      <c r="N956" t="str">
        <f>VLOOKUP(Customer_Info_Appended[[#This Row],[Age]],age_t[],3,1)</f>
        <v>Middle</v>
      </c>
      <c r="O956" t="str">
        <f>Customer_Info_Appended[[#This Row],[Age Group]]&amp;"-"&amp;Customer_Info_Appended[[#This Row],[Balace Group]]</f>
        <v>Middle-High</v>
      </c>
    </row>
    <row r="957" spans="2:15" x14ac:dyDescent="0.25">
      <c r="B957" t="s">
        <v>4879</v>
      </c>
      <c r="C957" t="s">
        <v>4880</v>
      </c>
      <c r="D957">
        <v>22</v>
      </c>
      <c r="E957" t="s">
        <v>110</v>
      </c>
      <c r="F957" t="s">
        <v>4881</v>
      </c>
      <c r="G957" t="s">
        <v>141</v>
      </c>
      <c r="H957" t="s">
        <v>4882</v>
      </c>
      <c r="I957" t="s">
        <v>4883</v>
      </c>
      <c r="J957" s="20">
        <v>42957</v>
      </c>
      <c r="K957" t="s">
        <v>4118</v>
      </c>
      <c r="L957" s="22">
        <f>SUMIFS(Account_Appended[Balance],Account_Appended[Customer_ID],Customer_Info_Appended[[#This Row],[Customer_ID]])</f>
        <v>27669057</v>
      </c>
      <c r="M957" t="str">
        <f>VLOOKUP(Customer_Info_Appended[[#This Row],[Balance Total]],balance_t[],3,1)</f>
        <v>High</v>
      </c>
      <c r="N957" t="str">
        <f>VLOOKUP(Customer_Info_Appended[[#This Row],[Age]],age_t[],3,1)</f>
        <v>Young</v>
      </c>
      <c r="O957" t="str">
        <f>Customer_Info_Appended[[#This Row],[Age Group]]&amp;"-"&amp;Customer_Info_Appended[[#This Row],[Balace Group]]</f>
        <v>Young-High</v>
      </c>
    </row>
    <row r="958" spans="2:15" x14ac:dyDescent="0.25">
      <c r="B958" t="s">
        <v>4884</v>
      </c>
      <c r="C958" t="s">
        <v>4885</v>
      </c>
      <c r="D958">
        <v>49</v>
      </c>
      <c r="E958" t="s">
        <v>110</v>
      </c>
      <c r="F958" t="s">
        <v>4886</v>
      </c>
      <c r="G958" t="s">
        <v>118</v>
      </c>
      <c r="H958" t="s">
        <v>4887</v>
      </c>
      <c r="I958" t="s">
        <v>4888</v>
      </c>
      <c r="J958" s="20">
        <v>42958</v>
      </c>
      <c r="K958" t="s">
        <v>4118</v>
      </c>
      <c r="L958" s="22">
        <f>SUMIFS(Account_Appended[Balance],Account_Appended[Customer_ID],Customer_Info_Appended[[#This Row],[Customer_ID]])</f>
        <v>66376921</v>
      </c>
      <c r="M958" t="str">
        <f>VLOOKUP(Customer_Info_Appended[[#This Row],[Balance Total]],balance_t[],3,1)</f>
        <v>High</v>
      </c>
      <c r="N958" t="str">
        <f>VLOOKUP(Customer_Info_Appended[[#This Row],[Age]],age_t[],3,1)</f>
        <v>Middle</v>
      </c>
      <c r="O958" t="str">
        <f>Customer_Info_Appended[[#This Row],[Age Group]]&amp;"-"&amp;Customer_Info_Appended[[#This Row],[Balace Group]]</f>
        <v>Middle-High</v>
      </c>
    </row>
    <row r="959" spans="2:15" x14ac:dyDescent="0.25">
      <c r="B959" t="s">
        <v>4889</v>
      </c>
      <c r="C959" t="s">
        <v>4890</v>
      </c>
      <c r="D959">
        <v>39</v>
      </c>
      <c r="E959" t="s">
        <v>110</v>
      </c>
      <c r="F959" t="s">
        <v>4891</v>
      </c>
      <c r="G959" t="s">
        <v>141</v>
      </c>
      <c r="H959" t="s">
        <v>4892</v>
      </c>
      <c r="I959" t="s">
        <v>4893</v>
      </c>
      <c r="J959" s="20">
        <v>42959</v>
      </c>
      <c r="K959" t="s">
        <v>4118</v>
      </c>
      <c r="L959" s="22">
        <f>SUMIFS(Account_Appended[Balance],Account_Appended[Customer_ID],Customer_Info_Appended[[#This Row],[Customer_ID]])</f>
        <v>65255483</v>
      </c>
      <c r="M959" t="str">
        <f>VLOOKUP(Customer_Info_Appended[[#This Row],[Balance Total]],balance_t[],3,1)</f>
        <v>High</v>
      </c>
      <c r="N959" t="str">
        <f>VLOOKUP(Customer_Info_Appended[[#This Row],[Age]],age_t[],3,1)</f>
        <v>Middle</v>
      </c>
      <c r="O959" t="str">
        <f>Customer_Info_Appended[[#This Row],[Age Group]]&amp;"-"&amp;Customer_Info_Appended[[#This Row],[Balace Group]]</f>
        <v>Middle-High</v>
      </c>
    </row>
    <row r="960" spans="2:15" x14ac:dyDescent="0.25">
      <c r="B960" t="s">
        <v>4894</v>
      </c>
      <c r="C960" t="s">
        <v>4895</v>
      </c>
      <c r="D960">
        <v>23</v>
      </c>
      <c r="E960" t="s">
        <v>134</v>
      </c>
      <c r="F960" t="s">
        <v>4896</v>
      </c>
      <c r="G960" t="s">
        <v>124</v>
      </c>
      <c r="H960" t="s">
        <v>4897</v>
      </c>
      <c r="I960" t="s">
        <v>4898</v>
      </c>
      <c r="J960" s="20">
        <v>42960</v>
      </c>
      <c r="K960" t="s">
        <v>4118</v>
      </c>
      <c r="L960" s="22">
        <f>SUMIFS(Account_Appended[Balance],Account_Appended[Customer_ID],Customer_Info_Appended[[#This Row],[Customer_ID]])</f>
        <v>82481523</v>
      </c>
      <c r="M960" t="str">
        <f>VLOOKUP(Customer_Info_Appended[[#This Row],[Balance Total]],balance_t[],3,1)</f>
        <v>High</v>
      </c>
      <c r="N960" t="str">
        <f>VLOOKUP(Customer_Info_Appended[[#This Row],[Age]],age_t[],3,1)</f>
        <v>Young</v>
      </c>
      <c r="O960" t="str">
        <f>Customer_Info_Appended[[#This Row],[Age Group]]&amp;"-"&amp;Customer_Info_Appended[[#This Row],[Balace Group]]</f>
        <v>Young-High</v>
      </c>
    </row>
    <row r="961" spans="2:15" x14ac:dyDescent="0.25">
      <c r="B961" t="s">
        <v>4899</v>
      </c>
      <c r="C961" t="s">
        <v>4900</v>
      </c>
      <c r="D961">
        <v>52</v>
      </c>
      <c r="E961" t="s">
        <v>110</v>
      </c>
      <c r="F961" t="s">
        <v>4901</v>
      </c>
      <c r="G961" t="s">
        <v>141</v>
      </c>
      <c r="H961" t="s">
        <v>4902</v>
      </c>
      <c r="I961" t="s">
        <v>4903</v>
      </c>
      <c r="J961" s="20">
        <v>42961</v>
      </c>
      <c r="K961" t="s">
        <v>4118</v>
      </c>
      <c r="L961" s="22">
        <f>SUMIFS(Account_Appended[Balance],Account_Appended[Customer_ID],Customer_Info_Appended[[#This Row],[Customer_ID]])</f>
        <v>87533080</v>
      </c>
      <c r="M961" t="str">
        <f>VLOOKUP(Customer_Info_Appended[[#This Row],[Balance Total]],balance_t[],3,1)</f>
        <v>High</v>
      </c>
      <c r="N961" t="str">
        <f>VLOOKUP(Customer_Info_Appended[[#This Row],[Age]],age_t[],3,1)</f>
        <v>Senior</v>
      </c>
      <c r="O961" t="str">
        <f>Customer_Info_Appended[[#This Row],[Age Group]]&amp;"-"&amp;Customer_Info_Appended[[#This Row],[Balace Group]]</f>
        <v>Senior-High</v>
      </c>
    </row>
    <row r="962" spans="2:15" x14ac:dyDescent="0.25">
      <c r="B962" t="s">
        <v>4904</v>
      </c>
      <c r="C962" t="s">
        <v>4905</v>
      </c>
      <c r="D962">
        <v>39</v>
      </c>
      <c r="E962" t="s">
        <v>134</v>
      </c>
      <c r="F962" t="s">
        <v>4906</v>
      </c>
      <c r="G962" t="s">
        <v>141</v>
      </c>
      <c r="H962" t="s">
        <v>4907</v>
      </c>
      <c r="I962" t="s">
        <v>4908</v>
      </c>
      <c r="J962" s="20">
        <v>42962</v>
      </c>
      <c r="K962" t="s">
        <v>4118</v>
      </c>
      <c r="L962" s="22">
        <f>SUMIFS(Account_Appended[Balance],Account_Appended[Customer_ID],Customer_Info_Appended[[#This Row],[Customer_ID]])</f>
        <v>6952902</v>
      </c>
      <c r="M962" t="str">
        <f>VLOOKUP(Customer_Info_Appended[[#This Row],[Balance Total]],balance_t[],3,1)</f>
        <v>Medium</v>
      </c>
      <c r="N962" t="str">
        <f>VLOOKUP(Customer_Info_Appended[[#This Row],[Age]],age_t[],3,1)</f>
        <v>Middle</v>
      </c>
      <c r="O962" t="str">
        <f>Customer_Info_Appended[[#This Row],[Age Group]]&amp;"-"&amp;Customer_Info_Appended[[#This Row],[Balace Group]]</f>
        <v>Middle-Medium</v>
      </c>
    </row>
    <row r="963" spans="2:15" x14ac:dyDescent="0.25">
      <c r="B963" t="s">
        <v>4909</v>
      </c>
      <c r="C963" t="s">
        <v>4910</v>
      </c>
      <c r="D963">
        <v>18</v>
      </c>
      <c r="E963" t="s">
        <v>134</v>
      </c>
      <c r="F963" t="s">
        <v>4911</v>
      </c>
      <c r="G963" t="s">
        <v>141</v>
      </c>
      <c r="H963" t="s">
        <v>4912</v>
      </c>
      <c r="I963" t="s">
        <v>4913</v>
      </c>
      <c r="J963" s="20">
        <v>42963</v>
      </c>
      <c r="K963" t="s">
        <v>4118</v>
      </c>
      <c r="L963" s="22">
        <f>SUMIFS(Account_Appended[Balance],Account_Appended[Customer_ID],Customer_Info_Appended[[#This Row],[Customer_ID]])</f>
        <v>9621791</v>
      </c>
      <c r="M963" t="str">
        <f>VLOOKUP(Customer_Info_Appended[[#This Row],[Balance Total]],balance_t[],3,1)</f>
        <v>Medium</v>
      </c>
      <c r="N963" t="str">
        <f>VLOOKUP(Customer_Info_Appended[[#This Row],[Age]],age_t[],3,1)</f>
        <v>Young</v>
      </c>
      <c r="O963" t="str">
        <f>Customer_Info_Appended[[#This Row],[Age Group]]&amp;"-"&amp;Customer_Info_Appended[[#This Row],[Balace Group]]</f>
        <v>Young-Medium</v>
      </c>
    </row>
    <row r="964" spans="2:15" x14ac:dyDescent="0.25">
      <c r="B964" t="s">
        <v>4914</v>
      </c>
      <c r="C964" t="s">
        <v>4915</v>
      </c>
      <c r="D964">
        <v>37</v>
      </c>
      <c r="E964" t="s">
        <v>134</v>
      </c>
      <c r="F964" t="s">
        <v>4916</v>
      </c>
      <c r="G964" t="s">
        <v>124</v>
      </c>
      <c r="H964" t="s">
        <v>4917</v>
      </c>
      <c r="I964" t="s">
        <v>4918</v>
      </c>
      <c r="J964" s="20">
        <v>42964</v>
      </c>
      <c r="K964" t="s">
        <v>4118</v>
      </c>
      <c r="L964" s="22">
        <f>SUMIFS(Account_Appended[Balance],Account_Appended[Customer_ID],Customer_Info_Appended[[#This Row],[Customer_ID]])</f>
        <v>19743673</v>
      </c>
      <c r="M964" t="str">
        <f>VLOOKUP(Customer_Info_Appended[[#This Row],[Balance Total]],balance_t[],3,1)</f>
        <v>High</v>
      </c>
      <c r="N964" t="str">
        <f>VLOOKUP(Customer_Info_Appended[[#This Row],[Age]],age_t[],3,1)</f>
        <v>Middle</v>
      </c>
      <c r="O964" t="str">
        <f>Customer_Info_Appended[[#This Row],[Age Group]]&amp;"-"&amp;Customer_Info_Appended[[#This Row],[Balace Group]]</f>
        <v>Middle-High</v>
      </c>
    </row>
    <row r="965" spans="2:15" x14ac:dyDescent="0.25">
      <c r="B965" t="s">
        <v>4919</v>
      </c>
      <c r="C965" t="s">
        <v>4920</v>
      </c>
      <c r="D965">
        <v>39</v>
      </c>
      <c r="E965" t="s">
        <v>134</v>
      </c>
      <c r="F965" t="s">
        <v>4921</v>
      </c>
      <c r="G965" t="s">
        <v>141</v>
      </c>
      <c r="H965" t="s">
        <v>4922</v>
      </c>
      <c r="I965" t="s">
        <v>4923</v>
      </c>
      <c r="J965" s="20">
        <v>42965</v>
      </c>
      <c r="K965" t="s">
        <v>4118</v>
      </c>
      <c r="L965" s="22">
        <f>SUMIFS(Account_Appended[Balance],Account_Appended[Customer_ID],Customer_Info_Appended[[#This Row],[Customer_ID]])</f>
        <v>13530854</v>
      </c>
      <c r="M965" t="str">
        <f>VLOOKUP(Customer_Info_Appended[[#This Row],[Balance Total]],balance_t[],3,1)</f>
        <v>Medium</v>
      </c>
      <c r="N965" t="str">
        <f>VLOOKUP(Customer_Info_Appended[[#This Row],[Age]],age_t[],3,1)</f>
        <v>Middle</v>
      </c>
      <c r="O965" t="str">
        <f>Customer_Info_Appended[[#This Row],[Age Group]]&amp;"-"&amp;Customer_Info_Appended[[#This Row],[Balace Group]]</f>
        <v>Middle-Medium</v>
      </c>
    </row>
    <row r="966" spans="2:15" x14ac:dyDescent="0.25">
      <c r="B966" t="s">
        <v>4924</v>
      </c>
      <c r="C966" t="s">
        <v>4925</v>
      </c>
      <c r="D966">
        <v>65</v>
      </c>
      <c r="E966" t="s">
        <v>110</v>
      </c>
      <c r="F966" t="s">
        <v>4926</v>
      </c>
      <c r="G966" t="s">
        <v>124</v>
      </c>
      <c r="H966" t="s">
        <v>4927</v>
      </c>
      <c r="I966" t="s">
        <v>4928</v>
      </c>
      <c r="J966" s="20">
        <v>42966</v>
      </c>
      <c r="K966" t="s">
        <v>4118</v>
      </c>
      <c r="L966" s="22">
        <f>SUMIFS(Account_Appended[Balance],Account_Appended[Customer_ID],Customer_Info_Appended[[#This Row],[Customer_ID]])</f>
        <v>26593168</v>
      </c>
      <c r="M966" t="str">
        <f>VLOOKUP(Customer_Info_Appended[[#This Row],[Balance Total]],balance_t[],3,1)</f>
        <v>High</v>
      </c>
      <c r="N966" t="str">
        <f>VLOOKUP(Customer_Info_Appended[[#This Row],[Age]],age_t[],3,1)</f>
        <v>Senior</v>
      </c>
      <c r="O966" t="str">
        <f>Customer_Info_Appended[[#This Row],[Age Group]]&amp;"-"&amp;Customer_Info_Appended[[#This Row],[Balace Group]]</f>
        <v>Senior-High</v>
      </c>
    </row>
    <row r="967" spans="2:15" x14ac:dyDescent="0.25">
      <c r="B967" t="s">
        <v>4929</v>
      </c>
      <c r="C967" t="s">
        <v>4930</v>
      </c>
      <c r="D967">
        <v>28</v>
      </c>
      <c r="E967" t="s">
        <v>110</v>
      </c>
      <c r="F967" t="s">
        <v>4931</v>
      </c>
      <c r="G967" t="s">
        <v>118</v>
      </c>
      <c r="H967" t="s">
        <v>4932</v>
      </c>
      <c r="I967" t="s">
        <v>4933</v>
      </c>
      <c r="J967" s="20">
        <v>42967</v>
      </c>
      <c r="K967" t="s">
        <v>4118</v>
      </c>
      <c r="L967" s="22">
        <f>SUMIFS(Account_Appended[Balance],Account_Appended[Customer_ID],Customer_Info_Appended[[#This Row],[Customer_ID]])</f>
        <v>57267928</v>
      </c>
      <c r="M967" t="str">
        <f>VLOOKUP(Customer_Info_Appended[[#This Row],[Balance Total]],balance_t[],3,1)</f>
        <v>High</v>
      </c>
      <c r="N967" t="str">
        <f>VLOOKUP(Customer_Info_Appended[[#This Row],[Age]],age_t[],3,1)</f>
        <v>Young</v>
      </c>
      <c r="O967" t="str">
        <f>Customer_Info_Appended[[#This Row],[Age Group]]&amp;"-"&amp;Customer_Info_Appended[[#This Row],[Balace Group]]</f>
        <v>Young-High</v>
      </c>
    </row>
    <row r="968" spans="2:15" x14ac:dyDescent="0.25">
      <c r="B968" t="s">
        <v>4934</v>
      </c>
      <c r="C968" t="s">
        <v>4935</v>
      </c>
      <c r="D968">
        <v>30</v>
      </c>
      <c r="E968" t="s">
        <v>110</v>
      </c>
      <c r="F968" t="s">
        <v>4936</v>
      </c>
      <c r="G968" t="s">
        <v>112</v>
      </c>
      <c r="H968" t="s">
        <v>4937</v>
      </c>
      <c r="I968" t="s">
        <v>4938</v>
      </c>
      <c r="J968" s="20">
        <v>42968</v>
      </c>
      <c r="K968" t="s">
        <v>4118</v>
      </c>
      <c r="L968" s="22">
        <f>SUMIFS(Account_Appended[Balance],Account_Appended[Customer_ID],Customer_Info_Appended[[#This Row],[Customer_ID]])</f>
        <v>31718361</v>
      </c>
      <c r="M968" t="str">
        <f>VLOOKUP(Customer_Info_Appended[[#This Row],[Balance Total]],balance_t[],3,1)</f>
        <v>High</v>
      </c>
      <c r="N968" t="str">
        <f>VLOOKUP(Customer_Info_Appended[[#This Row],[Age]],age_t[],3,1)</f>
        <v>Young</v>
      </c>
      <c r="O968" t="str">
        <f>Customer_Info_Appended[[#This Row],[Age Group]]&amp;"-"&amp;Customer_Info_Appended[[#This Row],[Balace Group]]</f>
        <v>Young-High</v>
      </c>
    </row>
    <row r="969" spans="2:15" x14ac:dyDescent="0.25">
      <c r="B969" t="s">
        <v>4939</v>
      </c>
      <c r="C969" t="s">
        <v>4940</v>
      </c>
      <c r="D969">
        <v>59</v>
      </c>
      <c r="E969" t="s">
        <v>134</v>
      </c>
      <c r="F969" t="s">
        <v>4941</v>
      </c>
      <c r="G969" t="s">
        <v>118</v>
      </c>
      <c r="H969" t="s">
        <v>4942</v>
      </c>
      <c r="I969" t="s">
        <v>4943</v>
      </c>
      <c r="J969" s="20">
        <v>42969</v>
      </c>
      <c r="K969" t="s">
        <v>4118</v>
      </c>
      <c r="L969" s="22">
        <f>SUMIFS(Account_Appended[Balance],Account_Appended[Customer_ID],Customer_Info_Appended[[#This Row],[Customer_ID]])</f>
        <v>33622480</v>
      </c>
      <c r="M969" t="str">
        <f>VLOOKUP(Customer_Info_Appended[[#This Row],[Balance Total]],balance_t[],3,1)</f>
        <v>High</v>
      </c>
      <c r="N969" t="str">
        <f>VLOOKUP(Customer_Info_Appended[[#This Row],[Age]],age_t[],3,1)</f>
        <v>Senior</v>
      </c>
      <c r="O969" t="str">
        <f>Customer_Info_Appended[[#This Row],[Age Group]]&amp;"-"&amp;Customer_Info_Appended[[#This Row],[Balace Group]]</f>
        <v>Senior-High</v>
      </c>
    </row>
    <row r="970" spans="2:15" x14ac:dyDescent="0.25">
      <c r="B970" t="s">
        <v>4944</v>
      </c>
      <c r="C970" t="s">
        <v>4945</v>
      </c>
      <c r="D970">
        <v>20</v>
      </c>
      <c r="E970" t="s">
        <v>110</v>
      </c>
      <c r="F970" t="s">
        <v>4946</v>
      </c>
      <c r="G970" t="s">
        <v>112</v>
      </c>
      <c r="H970" t="s">
        <v>4947</v>
      </c>
      <c r="I970" t="s">
        <v>4948</v>
      </c>
      <c r="J970" s="20">
        <v>42970</v>
      </c>
      <c r="K970" t="s">
        <v>4118</v>
      </c>
      <c r="L970" s="22">
        <f>SUMIFS(Account_Appended[Balance],Account_Appended[Customer_ID],Customer_Info_Appended[[#This Row],[Customer_ID]])</f>
        <v>57595120</v>
      </c>
      <c r="M970" t="str">
        <f>VLOOKUP(Customer_Info_Appended[[#This Row],[Balance Total]],balance_t[],3,1)</f>
        <v>High</v>
      </c>
      <c r="N970" t="str">
        <f>VLOOKUP(Customer_Info_Appended[[#This Row],[Age]],age_t[],3,1)</f>
        <v>Young</v>
      </c>
      <c r="O970" t="str">
        <f>Customer_Info_Appended[[#This Row],[Age Group]]&amp;"-"&amp;Customer_Info_Appended[[#This Row],[Balace Group]]</f>
        <v>Young-High</v>
      </c>
    </row>
    <row r="971" spans="2:15" x14ac:dyDescent="0.25">
      <c r="B971" t="s">
        <v>4949</v>
      </c>
      <c r="C971" t="s">
        <v>4950</v>
      </c>
      <c r="D971">
        <v>26</v>
      </c>
      <c r="E971" t="s">
        <v>110</v>
      </c>
      <c r="F971" t="s">
        <v>4951</v>
      </c>
      <c r="G971" t="s">
        <v>118</v>
      </c>
      <c r="H971" t="s">
        <v>4952</v>
      </c>
      <c r="I971" t="s">
        <v>4953</v>
      </c>
      <c r="J971" s="20">
        <v>42971</v>
      </c>
      <c r="K971" t="s">
        <v>4118</v>
      </c>
      <c r="L971" s="22">
        <f>SUMIFS(Account_Appended[Balance],Account_Appended[Customer_ID],Customer_Info_Appended[[#This Row],[Customer_ID]])</f>
        <v>86266437</v>
      </c>
      <c r="M971" t="str">
        <f>VLOOKUP(Customer_Info_Appended[[#This Row],[Balance Total]],balance_t[],3,1)</f>
        <v>High</v>
      </c>
      <c r="N971" t="str">
        <f>VLOOKUP(Customer_Info_Appended[[#This Row],[Age]],age_t[],3,1)</f>
        <v>Young</v>
      </c>
      <c r="O971" t="str">
        <f>Customer_Info_Appended[[#This Row],[Age Group]]&amp;"-"&amp;Customer_Info_Appended[[#This Row],[Balace Group]]</f>
        <v>Young-High</v>
      </c>
    </row>
    <row r="972" spans="2:15" x14ac:dyDescent="0.25">
      <c r="B972" t="s">
        <v>4954</v>
      </c>
      <c r="C972" t="s">
        <v>4955</v>
      </c>
      <c r="D972">
        <v>29</v>
      </c>
      <c r="E972" t="s">
        <v>110</v>
      </c>
      <c r="F972" t="s">
        <v>4956</v>
      </c>
      <c r="G972" t="s">
        <v>112</v>
      </c>
      <c r="H972" t="s">
        <v>4957</v>
      </c>
      <c r="I972" t="s">
        <v>4958</v>
      </c>
      <c r="J972" s="20">
        <v>42972</v>
      </c>
      <c r="K972" t="s">
        <v>4118</v>
      </c>
      <c r="L972" s="22">
        <f>SUMIFS(Account_Appended[Balance],Account_Appended[Customer_ID],Customer_Info_Appended[[#This Row],[Customer_ID]])</f>
        <v>37861720</v>
      </c>
      <c r="M972" t="str">
        <f>VLOOKUP(Customer_Info_Appended[[#This Row],[Balance Total]],balance_t[],3,1)</f>
        <v>High</v>
      </c>
      <c r="N972" t="str">
        <f>VLOOKUP(Customer_Info_Appended[[#This Row],[Age]],age_t[],3,1)</f>
        <v>Young</v>
      </c>
      <c r="O972" t="str">
        <f>Customer_Info_Appended[[#This Row],[Age Group]]&amp;"-"&amp;Customer_Info_Appended[[#This Row],[Balace Group]]</f>
        <v>Young-High</v>
      </c>
    </row>
    <row r="973" spans="2:15" x14ac:dyDescent="0.25">
      <c r="B973" t="s">
        <v>4959</v>
      </c>
      <c r="C973" t="s">
        <v>4960</v>
      </c>
      <c r="D973">
        <v>40</v>
      </c>
      <c r="E973" t="s">
        <v>134</v>
      </c>
      <c r="F973" t="s">
        <v>4961</v>
      </c>
      <c r="G973" t="s">
        <v>112</v>
      </c>
      <c r="H973" t="s">
        <v>4962</v>
      </c>
      <c r="I973" t="s">
        <v>4963</v>
      </c>
      <c r="J973" s="20">
        <v>42973</v>
      </c>
      <c r="K973" t="s">
        <v>4118</v>
      </c>
      <c r="L973" s="22">
        <f>SUMIFS(Account_Appended[Balance],Account_Appended[Customer_ID],Customer_Info_Appended[[#This Row],[Customer_ID]])</f>
        <v>60528080</v>
      </c>
      <c r="M973" t="str">
        <f>VLOOKUP(Customer_Info_Appended[[#This Row],[Balance Total]],balance_t[],3,1)</f>
        <v>High</v>
      </c>
      <c r="N973" t="str">
        <f>VLOOKUP(Customer_Info_Appended[[#This Row],[Age]],age_t[],3,1)</f>
        <v>Middle</v>
      </c>
      <c r="O973" t="str">
        <f>Customer_Info_Appended[[#This Row],[Age Group]]&amp;"-"&amp;Customer_Info_Appended[[#This Row],[Balace Group]]</f>
        <v>Middle-High</v>
      </c>
    </row>
    <row r="974" spans="2:15" x14ac:dyDescent="0.25">
      <c r="B974" t="s">
        <v>4964</v>
      </c>
      <c r="C974" t="s">
        <v>4965</v>
      </c>
      <c r="D974">
        <v>31</v>
      </c>
      <c r="E974" t="s">
        <v>134</v>
      </c>
      <c r="F974" t="s">
        <v>4966</v>
      </c>
      <c r="G974" t="s">
        <v>207</v>
      </c>
      <c r="H974" t="s">
        <v>4967</v>
      </c>
      <c r="I974" t="s">
        <v>4968</v>
      </c>
      <c r="J974" s="20">
        <v>42974</v>
      </c>
      <c r="K974" t="s">
        <v>4118</v>
      </c>
      <c r="L974" s="22">
        <f>SUMIFS(Account_Appended[Balance],Account_Appended[Customer_ID],Customer_Info_Appended[[#This Row],[Customer_ID]])</f>
        <v>18591433</v>
      </c>
      <c r="M974" t="str">
        <f>VLOOKUP(Customer_Info_Appended[[#This Row],[Balance Total]],balance_t[],3,1)</f>
        <v>High</v>
      </c>
      <c r="N974" t="str">
        <f>VLOOKUP(Customer_Info_Appended[[#This Row],[Age]],age_t[],3,1)</f>
        <v>Middle</v>
      </c>
      <c r="O974" t="str">
        <f>Customer_Info_Appended[[#This Row],[Age Group]]&amp;"-"&amp;Customer_Info_Appended[[#This Row],[Balace Group]]</f>
        <v>Middle-High</v>
      </c>
    </row>
    <row r="975" spans="2:15" x14ac:dyDescent="0.25">
      <c r="B975" t="s">
        <v>4969</v>
      </c>
      <c r="C975" t="s">
        <v>4970</v>
      </c>
      <c r="D975">
        <v>50</v>
      </c>
      <c r="E975" t="s">
        <v>110</v>
      </c>
      <c r="F975" t="s">
        <v>4971</v>
      </c>
      <c r="G975" t="s">
        <v>112</v>
      </c>
      <c r="H975" t="s">
        <v>4972</v>
      </c>
      <c r="I975" t="s">
        <v>4973</v>
      </c>
      <c r="J975" s="20">
        <v>42975</v>
      </c>
      <c r="K975" t="s">
        <v>4118</v>
      </c>
      <c r="L975" s="22">
        <f>SUMIFS(Account_Appended[Balance],Account_Appended[Customer_ID],Customer_Info_Appended[[#This Row],[Customer_ID]])</f>
        <v>92006659</v>
      </c>
      <c r="M975" t="str">
        <f>VLOOKUP(Customer_Info_Appended[[#This Row],[Balance Total]],balance_t[],3,1)</f>
        <v>High</v>
      </c>
      <c r="N975" t="str">
        <f>VLOOKUP(Customer_Info_Appended[[#This Row],[Age]],age_t[],3,1)</f>
        <v>Middle</v>
      </c>
      <c r="O975" t="str">
        <f>Customer_Info_Appended[[#This Row],[Age Group]]&amp;"-"&amp;Customer_Info_Appended[[#This Row],[Balace Group]]</f>
        <v>Middle-High</v>
      </c>
    </row>
    <row r="976" spans="2:15" x14ac:dyDescent="0.25">
      <c r="B976" t="s">
        <v>4974</v>
      </c>
      <c r="C976" t="s">
        <v>4975</v>
      </c>
      <c r="D976">
        <v>35</v>
      </c>
      <c r="E976" t="s">
        <v>134</v>
      </c>
      <c r="F976" t="s">
        <v>4976</v>
      </c>
      <c r="G976" t="s">
        <v>112</v>
      </c>
      <c r="H976" t="s">
        <v>4977</v>
      </c>
      <c r="I976" t="s">
        <v>4978</v>
      </c>
      <c r="J976" s="20">
        <v>42976</v>
      </c>
      <c r="K976" t="s">
        <v>4118</v>
      </c>
      <c r="L976" s="22">
        <f>SUMIFS(Account_Appended[Balance],Account_Appended[Customer_ID],Customer_Info_Appended[[#This Row],[Customer_ID]])</f>
        <v>42958520</v>
      </c>
      <c r="M976" t="str">
        <f>VLOOKUP(Customer_Info_Appended[[#This Row],[Balance Total]],balance_t[],3,1)</f>
        <v>High</v>
      </c>
      <c r="N976" t="str">
        <f>VLOOKUP(Customer_Info_Appended[[#This Row],[Age]],age_t[],3,1)</f>
        <v>Middle</v>
      </c>
      <c r="O976" t="str">
        <f>Customer_Info_Appended[[#This Row],[Age Group]]&amp;"-"&amp;Customer_Info_Appended[[#This Row],[Balace Group]]</f>
        <v>Middle-High</v>
      </c>
    </row>
    <row r="977" spans="2:15" x14ac:dyDescent="0.25">
      <c r="B977" t="s">
        <v>4979</v>
      </c>
      <c r="C977" t="s">
        <v>4980</v>
      </c>
      <c r="D977">
        <v>66</v>
      </c>
      <c r="E977" t="s">
        <v>134</v>
      </c>
      <c r="F977" t="s">
        <v>4981</v>
      </c>
      <c r="G977" t="s">
        <v>207</v>
      </c>
      <c r="H977" t="s">
        <v>4982</v>
      </c>
      <c r="I977" t="s">
        <v>4983</v>
      </c>
      <c r="J977" s="20">
        <v>42977</v>
      </c>
      <c r="K977" t="s">
        <v>4118</v>
      </c>
      <c r="L977" s="22">
        <f>SUMIFS(Account_Appended[Balance],Account_Appended[Customer_ID],Customer_Info_Appended[[#This Row],[Customer_ID]])</f>
        <v>81370426</v>
      </c>
      <c r="M977" t="str">
        <f>VLOOKUP(Customer_Info_Appended[[#This Row],[Balance Total]],balance_t[],3,1)</f>
        <v>High</v>
      </c>
      <c r="N977" t="str">
        <f>VLOOKUP(Customer_Info_Appended[[#This Row],[Age]],age_t[],3,1)</f>
        <v>Senior</v>
      </c>
      <c r="O977" t="str">
        <f>Customer_Info_Appended[[#This Row],[Age Group]]&amp;"-"&amp;Customer_Info_Appended[[#This Row],[Balace Group]]</f>
        <v>Senior-High</v>
      </c>
    </row>
    <row r="978" spans="2:15" x14ac:dyDescent="0.25">
      <c r="B978" t="s">
        <v>4984</v>
      </c>
      <c r="C978" t="s">
        <v>4985</v>
      </c>
      <c r="D978">
        <v>58</v>
      </c>
      <c r="E978" t="s">
        <v>110</v>
      </c>
      <c r="F978" t="s">
        <v>4986</v>
      </c>
      <c r="G978" t="s">
        <v>141</v>
      </c>
      <c r="H978" t="s">
        <v>4987</v>
      </c>
      <c r="I978" t="s">
        <v>4988</v>
      </c>
      <c r="J978" s="20">
        <v>42978</v>
      </c>
      <c r="K978" t="s">
        <v>4118</v>
      </c>
      <c r="L978" s="22">
        <f>SUMIFS(Account_Appended[Balance],Account_Appended[Customer_ID],Customer_Info_Appended[[#This Row],[Customer_ID]])</f>
        <v>45859767</v>
      </c>
      <c r="M978" t="str">
        <f>VLOOKUP(Customer_Info_Appended[[#This Row],[Balance Total]],balance_t[],3,1)</f>
        <v>High</v>
      </c>
      <c r="N978" t="str">
        <f>VLOOKUP(Customer_Info_Appended[[#This Row],[Age]],age_t[],3,1)</f>
        <v>Senior</v>
      </c>
      <c r="O978" t="str">
        <f>Customer_Info_Appended[[#This Row],[Age Group]]&amp;"-"&amp;Customer_Info_Appended[[#This Row],[Balace Group]]</f>
        <v>Senior-High</v>
      </c>
    </row>
    <row r="979" spans="2:15" x14ac:dyDescent="0.25">
      <c r="B979" t="s">
        <v>4989</v>
      </c>
      <c r="C979" t="s">
        <v>4990</v>
      </c>
      <c r="D979">
        <v>26</v>
      </c>
      <c r="E979" t="s">
        <v>134</v>
      </c>
      <c r="F979" t="s">
        <v>4991</v>
      </c>
      <c r="G979" t="s">
        <v>141</v>
      </c>
      <c r="H979" t="s">
        <v>4992</v>
      </c>
      <c r="I979" t="s">
        <v>4993</v>
      </c>
      <c r="J979" s="20">
        <v>42979</v>
      </c>
      <c r="K979" t="s">
        <v>4118</v>
      </c>
      <c r="L979" s="22">
        <f>SUMIFS(Account_Appended[Balance],Account_Appended[Customer_ID],Customer_Info_Appended[[#This Row],[Customer_ID]])</f>
        <v>38275224</v>
      </c>
      <c r="M979" t="str">
        <f>VLOOKUP(Customer_Info_Appended[[#This Row],[Balance Total]],balance_t[],3,1)</f>
        <v>High</v>
      </c>
      <c r="N979" t="str">
        <f>VLOOKUP(Customer_Info_Appended[[#This Row],[Age]],age_t[],3,1)</f>
        <v>Young</v>
      </c>
      <c r="O979" t="str">
        <f>Customer_Info_Appended[[#This Row],[Age Group]]&amp;"-"&amp;Customer_Info_Appended[[#This Row],[Balace Group]]</f>
        <v>Young-High</v>
      </c>
    </row>
    <row r="980" spans="2:15" x14ac:dyDescent="0.25">
      <c r="B980" t="s">
        <v>4994</v>
      </c>
      <c r="C980" t="s">
        <v>4995</v>
      </c>
      <c r="D980">
        <v>40</v>
      </c>
      <c r="E980" t="s">
        <v>134</v>
      </c>
      <c r="F980" t="s">
        <v>4996</v>
      </c>
      <c r="G980" t="s">
        <v>207</v>
      </c>
      <c r="H980" t="s">
        <v>4997</v>
      </c>
      <c r="I980" t="s">
        <v>4998</v>
      </c>
      <c r="J980" s="20">
        <v>42980</v>
      </c>
      <c r="K980" t="s">
        <v>4118</v>
      </c>
      <c r="L980" s="22">
        <f>SUMIFS(Account_Appended[Balance],Account_Appended[Customer_ID],Customer_Info_Appended[[#This Row],[Customer_ID]])</f>
        <v>1437768</v>
      </c>
      <c r="M980" t="str">
        <f>VLOOKUP(Customer_Info_Appended[[#This Row],[Balance Total]],balance_t[],3,1)</f>
        <v>Low</v>
      </c>
      <c r="N980" t="str">
        <f>VLOOKUP(Customer_Info_Appended[[#This Row],[Age]],age_t[],3,1)</f>
        <v>Middle</v>
      </c>
      <c r="O980" t="str">
        <f>Customer_Info_Appended[[#This Row],[Age Group]]&amp;"-"&amp;Customer_Info_Appended[[#This Row],[Balace Group]]</f>
        <v>Middle-Low</v>
      </c>
    </row>
    <row r="981" spans="2:15" x14ac:dyDescent="0.25">
      <c r="B981" t="s">
        <v>4999</v>
      </c>
      <c r="C981" t="s">
        <v>5000</v>
      </c>
      <c r="D981">
        <v>27</v>
      </c>
      <c r="E981" t="s">
        <v>110</v>
      </c>
      <c r="F981" t="s">
        <v>5001</v>
      </c>
      <c r="G981" t="s">
        <v>124</v>
      </c>
      <c r="H981" t="s">
        <v>5002</v>
      </c>
      <c r="I981" t="s">
        <v>5003</v>
      </c>
      <c r="J981" s="20">
        <v>42981</v>
      </c>
      <c r="K981" t="s">
        <v>4118</v>
      </c>
      <c r="L981" s="22">
        <f>SUMIFS(Account_Appended[Balance],Account_Appended[Customer_ID],Customer_Info_Appended[[#This Row],[Customer_ID]])</f>
        <v>13540509</v>
      </c>
      <c r="M981" t="str">
        <f>VLOOKUP(Customer_Info_Appended[[#This Row],[Balance Total]],balance_t[],3,1)</f>
        <v>Medium</v>
      </c>
      <c r="N981" t="str">
        <f>VLOOKUP(Customer_Info_Appended[[#This Row],[Age]],age_t[],3,1)</f>
        <v>Young</v>
      </c>
      <c r="O981" t="str">
        <f>Customer_Info_Appended[[#This Row],[Age Group]]&amp;"-"&amp;Customer_Info_Appended[[#This Row],[Balace Group]]</f>
        <v>Young-Medium</v>
      </c>
    </row>
    <row r="982" spans="2:15" x14ac:dyDescent="0.25">
      <c r="B982" t="s">
        <v>5004</v>
      </c>
      <c r="C982" t="s">
        <v>5005</v>
      </c>
      <c r="D982">
        <v>36</v>
      </c>
      <c r="E982" t="s">
        <v>134</v>
      </c>
      <c r="F982" t="s">
        <v>5006</v>
      </c>
      <c r="G982" t="s">
        <v>112</v>
      </c>
      <c r="H982" t="s">
        <v>5007</v>
      </c>
      <c r="I982" t="s">
        <v>5008</v>
      </c>
      <c r="J982" s="20">
        <v>42982</v>
      </c>
      <c r="K982" t="s">
        <v>4118</v>
      </c>
      <c r="L982" s="22">
        <f>SUMIFS(Account_Appended[Balance],Account_Appended[Customer_ID],Customer_Info_Appended[[#This Row],[Customer_ID]])</f>
        <v>42128231</v>
      </c>
      <c r="M982" t="str">
        <f>VLOOKUP(Customer_Info_Appended[[#This Row],[Balance Total]],balance_t[],3,1)</f>
        <v>High</v>
      </c>
      <c r="N982" t="str">
        <f>VLOOKUP(Customer_Info_Appended[[#This Row],[Age]],age_t[],3,1)</f>
        <v>Middle</v>
      </c>
      <c r="O982" t="str">
        <f>Customer_Info_Appended[[#This Row],[Age Group]]&amp;"-"&amp;Customer_Info_Appended[[#This Row],[Balace Group]]</f>
        <v>Middle-High</v>
      </c>
    </row>
    <row r="983" spans="2:15" x14ac:dyDescent="0.25">
      <c r="B983" t="s">
        <v>5009</v>
      </c>
      <c r="C983" t="s">
        <v>5010</v>
      </c>
      <c r="D983">
        <v>64</v>
      </c>
      <c r="E983" t="s">
        <v>134</v>
      </c>
      <c r="F983" t="s">
        <v>5011</v>
      </c>
      <c r="G983" t="s">
        <v>112</v>
      </c>
      <c r="H983" t="s">
        <v>5012</v>
      </c>
      <c r="I983" t="s">
        <v>5013</v>
      </c>
      <c r="J983" s="20">
        <v>42983</v>
      </c>
      <c r="K983" t="s">
        <v>4118</v>
      </c>
      <c r="L983" s="22">
        <f>SUMIFS(Account_Appended[Balance],Account_Appended[Customer_ID],Customer_Info_Appended[[#This Row],[Customer_ID]])</f>
        <v>45879534</v>
      </c>
      <c r="M983" t="str">
        <f>VLOOKUP(Customer_Info_Appended[[#This Row],[Balance Total]],balance_t[],3,1)</f>
        <v>High</v>
      </c>
      <c r="N983" t="str">
        <f>VLOOKUP(Customer_Info_Appended[[#This Row],[Age]],age_t[],3,1)</f>
        <v>Senior</v>
      </c>
      <c r="O983" t="str">
        <f>Customer_Info_Appended[[#This Row],[Age Group]]&amp;"-"&amp;Customer_Info_Appended[[#This Row],[Balace Group]]</f>
        <v>Senior-High</v>
      </c>
    </row>
    <row r="984" spans="2:15" x14ac:dyDescent="0.25">
      <c r="B984" t="s">
        <v>5014</v>
      </c>
      <c r="C984" t="s">
        <v>5015</v>
      </c>
      <c r="D984">
        <v>22</v>
      </c>
      <c r="E984" t="s">
        <v>134</v>
      </c>
      <c r="F984" t="s">
        <v>5016</v>
      </c>
      <c r="G984" t="s">
        <v>207</v>
      </c>
      <c r="H984" t="s">
        <v>5017</v>
      </c>
      <c r="I984" t="s">
        <v>5018</v>
      </c>
      <c r="J984" s="20">
        <v>42984</v>
      </c>
      <c r="K984" t="s">
        <v>4118</v>
      </c>
      <c r="L984" s="22">
        <f>SUMIFS(Account_Appended[Balance],Account_Appended[Customer_ID],Customer_Info_Appended[[#This Row],[Customer_ID]])</f>
        <v>130127200</v>
      </c>
      <c r="M984" t="str">
        <f>VLOOKUP(Customer_Info_Appended[[#This Row],[Balance Total]],balance_t[],3,1)</f>
        <v>High</v>
      </c>
      <c r="N984" t="str">
        <f>VLOOKUP(Customer_Info_Appended[[#This Row],[Age]],age_t[],3,1)</f>
        <v>Young</v>
      </c>
      <c r="O984" t="str">
        <f>Customer_Info_Appended[[#This Row],[Age Group]]&amp;"-"&amp;Customer_Info_Appended[[#This Row],[Balace Group]]</f>
        <v>Young-High</v>
      </c>
    </row>
    <row r="985" spans="2:15" x14ac:dyDescent="0.25">
      <c r="B985" t="s">
        <v>5019</v>
      </c>
      <c r="C985" t="s">
        <v>5020</v>
      </c>
      <c r="D985">
        <v>64</v>
      </c>
      <c r="E985" t="s">
        <v>134</v>
      </c>
      <c r="F985" t="s">
        <v>5021</v>
      </c>
      <c r="G985" t="s">
        <v>207</v>
      </c>
      <c r="H985" t="s">
        <v>5022</v>
      </c>
      <c r="I985" t="s">
        <v>5023</v>
      </c>
      <c r="J985" s="20">
        <v>42985</v>
      </c>
      <c r="K985" t="s">
        <v>4118</v>
      </c>
      <c r="L985" s="22">
        <f>SUMIFS(Account_Appended[Balance],Account_Appended[Customer_ID],Customer_Info_Appended[[#This Row],[Customer_ID]])</f>
        <v>95962362</v>
      </c>
      <c r="M985" t="str">
        <f>VLOOKUP(Customer_Info_Appended[[#This Row],[Balance Total]],balance_t[],3,1)</f>
        <v>High</v>
      </c>
      <c r="N985" t="str">
        <f>VLOOKUP(Customer_Info_Appended[[#This Row],[Age]],age_t[],3,1)</f>
        <v>Senior</v>
      </c>
      <c r="O985" t="str">
        <f>Customer_Info_Appended[[#This Row],[Age Group]]&amp;"-"&amp;Customer_Info_Appended[[#This Row],[Balace Group]]</f>
        <v>Senior-High</v>
      </c>
    </row>
    <row r="986" spans="2:15" x14ac:dyDescent="0.25">
      <c r="B986" t="s">
        <v>5024</v>
      </c>
      <c r="C986" t="s">
        <v>5025</v>
      </c>
      <c r="D986">
        <v>69</v>
      </c>
      <c r="E986" t="s">
        <v>134</v>
      </c>
      <c r="F986" t="s">
        <v>5026</v>
      </c>
      <c r="G986" t="s">
        <v>124</v>
      </c>
      <c r="H986" t="s">
        <v>5027</v>
      </c>
      <c r="I986" t="s">
        <v>5028</v>
      </c>
      <c r="J986" s="20">
        <v>42986</v>
      </c>
      <c r="K986" t="s">
        <v>4118</v>
      </c>
      <c r="L986" s="22">
        <f>SUMIFS(Account_Appended[Balance],Account_Appended[Customer_ID],Customer_Info_Appended[[#This Row],[Customer_ID]])</f>
        <v>30805720</v>
      </c>
      <c r="M986" t="str">
        <f>VLOOKUP(Customer_Info_Appended[[#This Row],[Balance Total]],balance_t[],3,1)</f>
        <v>High</v>
      </c>
      <c r="N986" t="str">
        <f>VLOOKUP(Customer_Info_Appended[[#This Row],[Age]],age_t[],3,1)</f>
        <v>Senior</v>
      </c>
      <c r="O986" t="str">
        <f>Customer_Info_Appended[[#This Row],[Age Group]]&amp;"-"&amp;Customer_Info_Appended[[#This Row],[Balace Group]]</f>
        <v>Senior-High</v>
      </c>
    </row>
    <row r="987" spans="2:15" x14ac:dyDescent="0.25">
      <c r="B987" t="s">
        <v>5029</v>
      </c>
      <c r="C987" t="s">
        <v>5030</v>
      </c>
      <c r="D987">
        <v>40</v>
      </c>
      <c r="E987" t="s">
        <v>134</v>
      </c>
      <c r="F987" t="s">
        <v>5031</v>
      </c>
      <c r="G987" t="s">
        <v>141</v>
      </c>
      <c r="H987" t="s">
        <v>5032</v>
      </c>
      <c r="I987" t="s">
        <v>5033</v>
      </c>
      <c r="J987" s="20">
        <v>42987</v>
      </c>
      <c r="K987" t="s">
        <v>4118</v>
      </c>
      <c r="L987" s="22">
        <f>SUMIFS(Account_Appended[Balance],Account_Appended[Customer_ID],Customer_Info_Appended[[#This Row],[Customer_ID]])</f>
        <v>76700633</v>
      </c>
      <c r="M987" t="str">
        <f>VLOOKUP(Customer_Info_Appended[[#This Row],[Balance Total]],balance_t[],3,1)</f>
        <v>High</v>
      </c>
      <c r="N987" t="str">
        <f>VLOOKUP(Customer_Info_Appended[[#This Row],[Age]],age_t[],3,1)</f>
        <v>Middle</v>
      </c>
      <c r="O987" t="str">
        <f>Customer_Info_Appended[[#This Row],[Age Group]]&amp;"-"&amp;Customer_Info_Appended[[#This Row],[Balace Group]]</f>
        <v>Middle-High</v>
      </c>
    </row>
    <row r="988" spans="2:15" x14ac:dyDescent="0.25">
      <c r="B988" t="s">
        <v>5034</v>
      </c>
      <c r="C988" t="s">
        <v>5035</v>
      </c>
      <c r="D988">
        <v>47</v>
      </c>
      <c r="E988" t="s">
        <v>134</v>
      </c>
      <c r="F988" t="s">
        <v>5036</v>
      </c>
      <c r="G988" t="s">
        <v>118</v>
      </c>
      <c r="H988" t="s">
        <v>5037</v>
      </c>
      <c r="I988" t="s">
        <v>5038</v>
      </c>
      <c r="J988" s="20">
        <v>42988</v>
      </c>
      <c r="K988" t="s">
        <v>4118</v>
      </c>
      <c r="L988" s="22">
        <f>SUMIFS(Account_Appended[Balance],Account_Appended[Customer_ID],Customer_Info_Appended[[#This Row],[Customer_ID]])</f>
        <v>1593551</v>
      </c>
      <c r="M988" t="str">
        <f>VLOOKUP(Customer_Info_Appended[[#This Row],[Balance Total]],balance_t[],3,1)</f>
        <v>Low</v>
      </c>
      <c r="N988" t="str">
        <f>VLOOKUP(Customer_Info_Appended[[#This Row],[Age]],age_t[],3,1)</f>
        <v>Middle</v>
      </c>
      <c r="O988" t="str">
        <f>Customer_Info_Appended[[#This Row],[Age Group]]&amp;"-"&amp;Customer_Info_Appended[[#This Row],[Balace Group]]</f>
        <v>Middle-Low</v>
      </c>
    </row>
    <row r="989" spans="2:15" x14ac:dyDescent="0.25">
      <c r="B989" t="s">
        <v>5039</v>
      </c>
      <c r="C989" t="s">
        <v>5040</v>
      </c>
      <c r="D989">
        <v>42</v>
      </c>
      <c r="E989" t="s">
        <v>134</v>
      </c>
      <c r="F989" t="s">
        <v>5041</v>
      </c>
      <c r="G989" t="s">
        <v>141</v>
      </c>
      <c r="H989" t="s">
        <v>5042</v>
      </c>
      <c r="I989" t="s">
        <v>5043</v>
      </c>
      <c r="J989" s="20">
        <v>42989</v>
      </c>
      <c r="K989" t="s">
        <v>4118</v>
      </c>
      <c r="L989" s="22">
        <f>SUMIFS(Account_Appended[Balance],Account_Appended[Customer_ID],Customer_Info_Appended[[#This Row],[Customer_ID]])</f>
        <v>20850529</v>
      </c>
      <c r="M989" t="str">
        <f>VLOOKUP(Customer_Info_Appended[[#This Row],[Balance Total]],balance_t[],3,1)</f>
        <v>High</v>
      </c>
      <c r="N989" t="str">
        <f>VLOOKUP(Customer_Info_Appended[[#This Row],[Age]],age_t[],3,1)</f>
        <v>Middle</v>
      </c>
      <c r="O989" t="str">
        <f>Customer_Info_Appended[[#This Row],[Age Group]]&amp;"-"&amp;Customer_Info_Appended[[#This Row],[Balace Group]]</f>
        <v>Middle-High</v>
      </c>
    </row>
    <row r="990" spans="2:15" x14ac:dyDescent="0.25">
      <c r="B990" t="s">
        <v>5044</v>
      </c>
      <c r="C990" t="s">
        <v>5045</v>
      </c>
      <c r="D990">
        <v>45</v>
      </c>
      <c r="E990" t="s">
        <v>110</v>
      </c>
      <c r="F990" t="s">
        <v>5046</v>
      </c>
      <c r="G990" t="s">
        <v>112</v>
      </c>
      <c r="H990" t="s">
        <v>5047</v>
      </c>
      <c r="I990" t="s">
        <v>5048</v>
      </c>
      <c r="J990" s="20">
        <v>42990</v>
      </c>
      <c r="K990" t="s">
        <v>4118</v>
      </c>
      <c r="L990" s="22">
        <f>SUMIFS(Account_Appended[Balance],Account_Appended[Customer_ID],Customer_Info_Appended[[#This Row],[Customer_ID]])</f>
        <v>19314047</v>
      </c>
      <c r="M990" t="str">
        <f>VLOOKUP(Customer_Info_Appended[[#This Row],[Balance Total]],balance_t[],3,1)</f>
        <v>High</v>
      </c>
      <c r="N990" t="str">
        <f>VLOOKUP(Customer_Info_Appended[[#This Row],[Age]],age_t[],3,1)</f>
        <v>Middle</v>
      </c>
      <c r="O990" t="str">
        <f>Customer_Info_Appended[[#This Row],[Age Group]]&amp;"-"&amp;Customer_Info_Appended[[#This Row],[Balace Group]]</f>
        <v>Middle-High</v>
      </c>
    </row>
    <row r="991" spans="2:15" x14ac:dyDescent="0.25">
      <c r="B991" t="s">
        <v>5049</v>
      </c>
      <c r="C991" t="s">
        <v>5050</v>
      </c>
      <c r="D991">
        <v>51</v>
      </c>
      <c r="E991" t="s">
        <v>110</v>
      </c>
      <c r="F991" t="s">
        <v>5051</v>
      </c>
      <c r="G991" t="s">
        <v>207</v>
      </c>
      <c r="H991" t="s">
        <v>5052</v>
      </c>
      <c r="I991" t="s">
        <v>5053</v>
      </c>
      <c r="J991" s="20">
        <v>42991</v>
      </c>
      <c r="K991" t="s">
        <v>4118</v>
      </c>
      <c r="L991" s="22">
        <f>SUMIFS(Account_Appended[Balance],Account_Appended[Customer_ID],Customer_Info_Appended[[#This Row],[Customer_ID]])</f>
        <v>46208295</v>
      </c>
      <c r="M991" t="str">
        <f>VLOOKUP(Customer_Info_Appended[[#This Row],[Balance Total]],balance_t[],3,1)</f>
        <v>High</v>
      </c>
      <c r="N991" t="str">
        <f>VLOOKUP(Customer_Info_Appended[[#This Row],[Age]],age_t[],3,1)</f>
        <v>Senior</v>
      </c>
      <c r="O991" t="str">
        <f>Customer_Info_Appended[[#This Row],[Age Group]]&amp;"-"&amp;Customer_Info_Appended[[#This Row],[Balace Group]]</f>
        <v>Senior-High</v>
      </c>
    </row>
    <row r="992" spans="2:15" x14ac:dyDescent="0.25">
      <c r="B992" t="s">
        <v>5054</v>
      </c>
      <c r="C992" t="s">
        <v>5055</v>
      </c>
      <c r="D992">
        <v>62</v>
      </c>
      <c r="E992" t="s">
        <v>110</v>
      </c>
      <c r="F992" t="s">
        <v>5056</v>
      </c>
      <c r="G992" t="s">
        <v>124</v>
      </c>
      <c r="H992" t="s">
        <v>5057</v>
      </c>
      <c r="I992" t="s">
        <v>5058</v>
      </c>
      <c r="J992" s="20">
        <v>42992</v>
      </c>
      <c r="K992" t="s">
        <v>4118</v>
      </c>
      <c r="L992" s="22">
        <f>SUMIFS(Account_Appended[Balance],Account_Appended[Customer_ID],Customer_Info_Appended[[#This Row],[Customer_ID]])</f>
        <v>55435610</v>
      </c>
      <c r="M992" t="str">
        <f>VLOOKUP(Customer_Info_Appended[[#This Row],[Balance Total]],balance_t[],3,1)</f>
        <v>High</v>
      </c>
      <c r="N992" t="str">
        <f>VLOOKUP(Customer_Info_Appended[[#This Row],[Age]],age_t[],3,1)</f>
        <v>Senior</v>
      </c>
      <c r="O992" t="str">
        <f>Customer_Info_Appended[[#This Row],[Age Group]]&amp;"-"&amp;Customer_Info_Appended[[#This Row],[Balace Group]]</f>
        <v>Senior-High</v>
      </c>
    </row>
    <row r="993" spans="2:15" x14ac:dyDescent="0.25">
      <c r="B993" t="s">
        <v>5059</v>
      </c>
      <c r="C993" t="s">
        <v>5060</v>
      </c>
      <c r="D993">
        <v>65</v>
      </c>
      <c r="E993" t="s">
        <v>110</v>
      </c>
      <c r="F993" t="s">
        <v>5061</v>
      </c>
      <c r="G993" t="s">
        <v>141</v>
      </c>
      <c r="H993" t="s">
        <v>5062</v>
      </c>
      <c r="I993" t="s">
        <v>5063</v>
      </c>
      <c r="J993" s="20">
        <v>42993</v>
      </c>
      <c r="K993" t="s">
        <v>4118</v>
      </c>
      <c r="L993" s="22">
        <f>SUMIFS(Account_Appended[Balance],Account_Appended[Customer_ID],Customer_Info_Appended[[#This Row],[Customer_ID]])</f>
        <v>42398094</v>
      </c>
      <c r="M993" t="str">
        <f>VLOOKUP(Customer_Info_Appended[[#This Row],[Balance Total]],balance_t[],3,1)</f>
        <v>High</v>
      </c>
      <c r="N993" t="str">
        <f>VLOOKUP(Customer_Info_Appended[[#This Row],[Age]],age_t[],3,1)</f>
        <v>Senior</v>
      </c>
      <c r="O993" t="str">
        <f>Customer_Info_Appended[[#This Row],[Age Group]]&amp;"-"&amp;Customer_Info_Appended[[#This Row],[Balace Group]]</f>
        <v>Senior-High</v>
      </c>
    </row>
    <row r="994" spans="2:15" x14ac:dyDescent="0.25">
      <c r="B994" t="s">
        <v>5064</v>
      </c>
      <c r="C994" t="s">
        <v>5065</v>
      </c>
      <c r="D994">
        <v>64</v>
      </c>
      <c r="E994" t="s">
        <v>134</v>
      </c>
      <c r="F994" t="s">
        <v>5066</v>
      </c>
      <c r="G994" t="s">
        <v>124</v>
      </c>
      <c r="H994" t="s">
        <v>5067</v>
      </c>
      <c r="I994" t="s">
        <v>5068</v>
      </c>
      <c r="J994" s="20">
        <v>42994</v>
      </c>
      <c r="K994" t="s">
        <v>4118</v>
      </c>
      <c r="L994" s="22">
        <f>SUMIFS(Account_Appended[Balance],Account_Appended[Customer_ID],Customer_Info_Appended[[#This Row],[Customer_ID]])</f>
        <v>82738527</v>
      </c>
      <c r="M994" t="str">
        <f>VLOOKUP(Customer_Info_Appended[[#This Row],[Balance Total]],balance_t[],3,1)</f>
        <v>High</v>
      </c>
      <c r="N994" t="str">
        <f>VLOOKUP(Customer_Info_Appended[[#This Row],[Age]],age_t[],3,1)</f>
        <v>Senior</v>
      </c>
      <c r="O994" t="str">
        <f>Customer_Info_Appended[[#This Row],[Age Group]]&amp;"-"&amp;Customer_Info_Appended[[#This Row],[Balace Group]]</f>
        <v>Senior-High</v>
      </c>
    </row>
    <row r="995" spans="2:15" x14ac:dyDescent="0.25">
      <c r="B995" t="s">
        <v>5069</v>
      </c>
      <c r="C995" t="s">
        <v>5070</v>
      </c>
      <c r="D995">
        <v>42</v>
      </c>
      <c r="E995" t="s">
        <v>110</v>
      </c>
      <c r="F995" t="s">
        <v>5071</v>
      </c>
      <c r="G995" t="s">
        <v>141</v>
      </c>
      <c r="H995" t="s">
        <v>5072</v>
      </c>
      <c r="I995" t="s">
        <v>5073</v>
      </c>
      <c r="J995" s="20">
        <v>42995</v>
      </c>
      <c r="K995" t="s">
        <v>4118</v>
      </c>
      <c r="L995" s="22">
        <f>SUMIFS(Account_Appended[Balance],Account_Appended[Customer_ID],Customer_Info_Appended[[#This Row],[Customer_ID]])</f>
        <v>35601769</v>
      </c>
      <c r="M995" t="str">
        <f>VLOOKUP(Customer_Info_Appended[[#This Row],[Balance Total]],balance_t[],3,1)</f>
        <v>High</v>
      </c>
      <c r="N995" t="str">
        <f>VLOOKUP(Customer_Info_Appended[[#This Row],[Age]],age_t[],3,1)</f>
        <v>Middle</v>
      </c>
      <c r="O995" t="str">
        <f>Customer_Info_Appended[[#This Row],[Age Group]]&amp;"-"&amp;Customer_Info_Appended[[#This Row],[Balace Group]]</f>
        <v>Middle-High</v>
      </c>
    </row>
    <row r="996" spans="2:15" x14ac:dyDescent="0.25">
      <c r="B996" t="s">
        <v>5074</v>
      </c>
      <c r="C996" t="s">
        <v>5075</v>
      </c>
      <c r="D996">
        <v>27</v>
      </c>
      <c r="E996" t="s">
        <v>110</v>
      </c>
      <c r="F996" t="s">
        <v>5076</v>
      </c>
      <c r="G996" t="s">
        <v>112</v>
      </c>
      <c r="H996" t="s">
        <v>5077</v>
      </c>
      <c r="I996" t="s">
        <v>5078</v>
      </c>
      <c r="J996" s="20">
        <v>42996</v>
      </c>
      <c r="K996" t="s">
        <v>4118</v>
      </c>
      <c r="L996" s="22">
        <f>SUMIFS(Account_Appended[Balance],Account_Appended[Customer_ID],Customer_Info_Appended[[#This Row],[Customer_ID]])</f>
        <v>85200133</v>
      </c>
      <c r="M996" t="str">
        <f>VLOOKUP(Customer_Info_Appended[[#This Row],[Balance Total]],balance_t[],3,1)</f>
        <v>High</v>
      </c>
      <c r="N996" t="str">
        <f>VLOOKUP(Customer_Info_Appended[[#This Row],[Age]],age_t[],3,1)</f>
        <v>Young</v>
      </c>
      <c r="O996" t="str">
        <f>Customer_Info_Appended[[#This Row],[Age Group]]&amp;"-"&amp;Customer_Info_Appended[[#This Row],[Balace Group]]</f>
        <v>Young-High</v>
      </c>
    </row>
    <row r="997" spans="2:15" x14ac:dyDescent="0.25">
      <c r="B997" t="s">
        <v>5079</v>
      </c>
      <c r="C997" t="s">
        <v>5080</v>
      </c>
      <c r="D997">
        <v>31</v>
      </c>
      <c r="E997" t="s">
        <v>134</v>
      </c>
      <c r="F997" t="s">
        <v>5081</v>
      </c>
      <c r="G997" t="s">
        <v>118</v>
      </c>
      <c r="H997" t="s">
        <v>5082</v>
      </c>
      <c r="I997" t="s">
        <v>5083</v>
      </c>
      <c r="J997" s="20">
        <v>42997</v>
      </c>
      <c r="K997" t="s">
        <v>4118</v>
      </c>
      <c r="L997" s="22">
        <f>SUMIFS(Account_Appended[Balance],Account_Appended[Customer_ID],Customer_Info_Appended[[#This Row],[Customer_ID]])</f>
        <v>50804577</v>
      </c>
      <c r="M997" t="str">
        <f>VLOOKUP(Customer_Info_Appended[[#This Row],[Balance Total]],balance_t[],3,1)</f>
        <v>High</v>
      </c>
      <c r="N997" t="str">
        <f>VLOOKUP(Customer_Info_Appended[[#This Row],[Age]],age_t[],3,1)</f>
        <v>Middle</v>
      </c>
      <c r="O997" t="str">
        <f>Customer_Info_Appended[[#This Row],[Age Group]]&amp;"-"&amp;Customer_Info_Appended[[#This Row],[Balace Group]]</f>
        <v>Middle-High</v>
      </c>
    </row>
    <row r="998" spans="2:15" x14ac:dyDescent="0.25">
      <c r="B998" t="s">
        <v>5084</v>
      </c>
      <c r="C998" t="s">
        <v>5085</v>
      </c>
      <c r="D998">
        <v>59</v>
      </c>
      <c r="E998" t="s">
        <v>134</v>
      </c>
      <c r="F998" t="s">
        <v>5086</v>
      </c>
      <c r="G998" t="s">
        <v>124</v>
      </c>
      <c r="H998" t="s">
        <v>5087</v>
      </c>
      <c r="I998" t="s">
        <v>5088</v>
      </c>
      <c r="J998" s="20">
        <v>42998</v>
      </c>
      <c r="K998" t="s">
        <v>4118</v>
      </c>
      <c r="L998" s="22">
        <f>SUMIFS(Account_Appended[Balance],Account_Appended[Customer_ID],Customer_Info_Appended[[#This Row],[Customer_ID]])</f>
        <v>121550067</v>
      </c>
      <c r="M998" t="str">
        <f>VLOOKUP(Customer_Info_Appended[[#This Row],[Balance Total]],balance_t[],3,1)</f>
        <v>High</v>
      </c>
      <c r="N998" t="str">
        <f>VLOOKUP(Customer_Info_Appended[[#This Row],[Age]],age_t[],3,1)</f>
        <v>Senior</v>
      </c>
      <c r="O998" t="str">
        <f>Customer_Info_Appended[[#This Row],[Age Group]]&amp;"-"&amp;Customer_Info_Appended[[#This Row],[Balace Group]]</f>
        <v>Senior-High</v>
      </c>
    </row>
    <row r="999" spans="2:15" x14ac:dyDescent="0.25">
      <c r="B999" t="s">
        <v>5089</v>
      </c>
      <c r="C999" t="s">
        <v>5090</v>
      </c>
      <c r="D999">
        <v>63</v>
      </c>
      <c r="E999" t="s">
        <v>134</v>
      </c>
      <c r="F999" t="s">
        <v>5091</v>
      </c>
      <c r="G999" t="s">
        <v>124</v>
      </c>
      <c r="H999" t="s">
        <v>5092</v>
      </c>
      <c r="I999" t="s">
        <v>5093</v>
      </c>
      <c r="J999" s="20">
        <v>42999</v>
      </c>
      <c r="K999" t="s">
        <v>4118</v>
      </c>
      <c r="L999" s="22">
        <f>SUMIFS(Account_Appended[Balance],Account_Appended[Customer_ID],Customer_Info_Appended[[#This Row],[Customer_ID]])</f>
        <v>75572574</v>
      </c>
      <c r="M999" t="str">
        <f>VLOOKUP(Customer_Info_Appended[[#This Row],[Balance Total]],balance_t[],3,1)</f>
        <v>High</v>
      </c>
      <c r="N999" t="str">
        <f>VLOOKUP(Customer_Info_Appended[[#This Row],[Age]],age_t[],3,1)</f>
        <v>Senior</v>
      </c>
      <c r="O999" t="str">
        <f>Customer_Info_Appended[[#This Row],[Age Group]]&amp;"-"&amp;Customer_Info_Appended[[#This Row],[Balace Group]]</f>
        <v>Senior-High</v>
      </c>
    </row>
    <row r="1000" spans="2:15" x14ac:dyDescent="0.25">
      <c r="B1000" t="s">
        <v>5094</v>
      </c>
      <c r="C1000" t="s">
        <v>5095</v>
      </c>
      <c r="D1000">
        <v>47</v>
      </c>
      <c r="E1000" t="s">
        <v>134</v>
      </c>
      <c r="F1000" t="s">
        <v>5096</v>
      </c>
      <c r="G1000" t="s">
        <v>118</v>
      </c>
      <c r="H1000" t="s">
        <v>5097</v>
      </c>
      <c r="I1000" t="s">
        <v>5098</v>
      </c>
      <c r="J1000" s="20">
        <v>43000</v>
      </c>
      <c r="K1000" t="s">
        <v>4118</v>
      </c>
      <c r="L1000" s="22">
        <f>SUMIFS(Account_Appended[Balance],Account_Appended[Customer_ID],Customer_Info_Appended[[#This Row],[Customer_ID]])</f>
        <v>38274196</v>
      </c>
      <c r="M1000" t="str">
        <f>VLOOKUP(Customer_Info_Appended[[#This Row],[Balance Total]],balance_t[],3,1)</f>
        <v>High</v>
      </c>
      <c r="N1000" t="str">
        <f>VLOOKUP(Customer_Info_Appended[[#This Row],[Age]],age_t[],3,1)</f>
        <v>Middle</v>
      </c>
      <c r="O1000" t="str">
        <f>Customer_Info_Appended[[#This Row],[Age Group]]&amp;"-"&amp;Customer_Info_Appended[[#This Row],[Balace Group]]</f>
        <v>Middle-High</v>
      </c>
    </row>
    <row r="1001" spans="2:15" x14ac:dyDescent="0.25">
      <c r="B1001" t="s">
        <v>5099</v>
      </c>
      <c r="C1001" t="s">
        <v>5100</v>
      </c>
      <c r="D1001">
        <v>58</v>
      </c>
      <c r="E1001" t="s">
        <v>134</v>
      </c>
      <c r="F1001" t="s">
        <v>5101</v>
      </c>
      <c r="G1001" t="s">
        <v>124</v>
      </c>
      <c r="H1001" t="s">
        <v>5102</v>
      </c>
      <c r="I1001" t="s">
        <v>5103</v>
      </c>
      <c r="J1001" s="20">
        <v>43001</v>
      </c>
      <c r="K1001" t="s">
        <v>4118</v>
      </c>
      <c r="L1001" s="22">
        <f>SUMIFS(Account_Appended[Balance],Account_Appended[Customer_ID],Customer_Info_Appended[[#This Row],[Customer_ID]])</f>
        <v>74310850</v>
      </c>
      <c r="M1001" t="str">
        <f>VLOOKUP(Customer_Info_Appended[[#This Row],[Balance Total]],balance_t[],3,1)</f>
        <v>High</v>
      </c>
      <c r="N1001" t="str">
        <f>VLOOKUP(Customer_Info_Appended[[#This Row],[Age]],age_t[],3,1)</f>
        <v>Senior</v>
      </c>
      <c r="O1001" t="str">
        <f>Customer_Info_Appended[[#This Row],[Age Group]]&amp;"-"&amp;Customer_Info_Appended[[#This Row],[Balace Group]]</f>
        <v>Senior-High</v>
      </c>
    </row>
    <row r="1002" spans="2:15" x14ac:dyDescent="0.25">
      <c r="B1002" t="s">
        <v>5104</v>
      </c>
      <c r="C1002" t="s">
        <v>5105</v>
      </c>
      <c r="D1002">
        <v>42</v>
      </c>
      <c r="E1002" t="s">
        <v>110</v>
      </c>
      <c r="F1002" t="s">
        <v>5106</v>
      </c>
      <c r="G1002" t="s">
        <v>124</v>
      </c>
      <c r="H1002" t="s">
        <v>5107</v>
      </c>
      <c r="I1002" t="s">
        <v>5108</v>
      </c>
      <c r="J1002" s="20">
        <v>43002</v>
      </c>
      <c r="K1002" t="s">
        <v>4118</v>
      </c>
      <c r="L1002" s="22">
        <f>SUMIFS(Account_Appended[Balance],Account_Appended[Customer_ID],Customer_Info_Appended[[#This Row],[Customer_ID]])</f>
        <v>85864973</v>
      </c>
      <c r="M1002" t="str">
        <f>VLOOKUP(Customer_Info_Appended[[#This Row],[Balance Total]],balance_t[],3,1)</f>
        <v>High</v>
      </c>
      <c r="N1002" t="str">
        <f>VLOOKUP(Customer_Info_Appended[[#This Row],[Age]],age_t[],3,1)</f>
        <v>Middle</v>
      </c>
      <c r="O1002" t="str">
        <f>Customer_Info_Appended[[#This Row],[Age Group]]&amp;"-"&amp;Customer_Info_Appended[[#This Row],[Balace Group]]</f>
        <v>Middle-High</v>
      </c>
    </row>
    <row r="1003" spans="2:15" x14ac:dyDescent="0.25">
      <c r="B1003" t="s">
        <v>5109</v>
      </c>
      <c r="C1003" t="s">
        <v>5110</v>
      </c>
      <c r="D1003">
        <v>31</v>
      </c>
      <c r="E1003" t="s">
        <v>134</v>
      </c>
      <c r="F1003" t="s">
        <v>5111</v>
      </c>
      <c r="G1003" t="s">
        <v>141</v>
      </c>
      <c r="H1003" t="s">
        <v>5112</v>
      </c>
      <c r="I1003" t="s">
        <v>5113</v>
      </c>
      <c r="J1003" s="20">
        <v>43003</v>
      </c>
      <c r="K1003" t="s">
        <v>4118</v>
      </c>
      <c r="L1003" s="22">
        <f>SUMIFS(Account_Appended[Balance],Account_Appended[Customer_ID],Customer_Info_Appended[[#This Row],[Customer_ID]])</f>
        <v>108568456</v>
      </c>
      <c r="M1003" t="str">
        <f>VLOOKUP(Customer_Info_Appended[[#This Row],[Balance Total]],balance_t[],3,1)</f>
        <v>High</v>
      </c>
      <c r="N1003" t="str">
        <f>VLOOKUP(Customer_Info_Appended[[#This Row],[Age]],age_t[],3,1)</f>
        <v>Middle</v>
      </c>
      <c r="O1003" t="str">
        <f>Customer_Info_Appended[[#This Row],[Age Group]]&amp;"-"&amp;Customer_Info_Appended[[#This Row],[Balace Group]]</f>
        <v>Middle-High</v>
      </c>
    </row>
    <row r="1004" spans="2:15" x14ac:dyDescent="0.25">
      <c r="B1004" t="s">
        <v>5114</v>
      </c>
      <c r="C1004" t="s">
        <v>5115</v>
      </c>
      <c r="D1004">
        <v>52</v>
      </c>
      <c r="E1004" t="s">
        <v>110</v>
      </c>
      <c r="F1004" t="s">
        <v>5116</v>
      </c>
      <c r="G1004" t="s">
        <v>141</v>
      </c>
      <c r="H1004" t="s">
        <v>5117</v>
      </c>
      <c r="I1004" t="s">
        <v>5118</v>
      </c>
      <c r="J1004" s="20">
        <v>43004</v>
      </c>
      <c r="K1004" t="s">
        <v>4118</v>
      </c>
      <c r="L1004" s="22">
        <f>SUMIFS(Account_Appended[Balance],Account_Appended[Customer_ID],Customer_Info_Appended[[#This Row],[Customer_ID]])</f>
        <v>2159385</v>
      </c>
      <c r="M1004" t="str">
        <f>VLOOKUP(Customer_Info_Appended[[#This Row],[Balance Total]],balance_t[],3,1)</f>
        <v>Low</v>
      </c>
      <c r="N1004" t="str">
        <f>VLOOKUP(Customer_Info_Appended[[#This Row],[Age]],age_t[],3,1)</f>
        <v>Senior</v>
      </c>
      <c r="O1004" t="str">
        <f>Customer_Info_Appended[[#This Row],[Age Group]]&amp;"-"&amp;Customer_Info_Appended[[#This Row],[Balace Group]]</f>
        <v>Senior-Low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6164-3885-49A1-9A34-D30264440FE9}">
  <sheetPr>
    <tabColor theme="6"/>
  </sheetPr>
  <dimension ref="A1:N1968"/>
  <sheetViews>
    <sheetView workbookViewId="0">
      <selection activeCell="G29" sqref="G29"/>
    </sheetView>
  </sheetViews>
  <sheetFormatPr defaultRowHeight="15" x14ac:dyDescent="0.25"/>
  <cols>
    <col min="2" max="2" width="13.42578125" bestFit="1" customWidth="1"/>
    <col min="3" max="3" width="15.140625" bestFit="1" customWidth="1"/>
    <col min="4" max="4" width="15.85546875" bestFit="1" customWidth="1"/>
    <col min="5" max="6" width="11.5703125" bestFit="1" customWidth="1"/>
    <col min="7" max="7" width="23.85546875" bestFit="1" customWidth="1"/>
    <col min="8" max="8" width="15.5703125" bestFit="1" customWidth="1"/>
    <col min="9" max="9" width="6.5703125" bestFit="1" customWidth="1"/>
    <col min="10" max="10" width="10" bestFit="1" customWidth="1"/>
    <col min="11" max="11" width="15" bestFit="1" customWidth="1"/>
    <col min="12" max="12" width="15.140625" bestFit="1" customWidth="1"/>
    <col min="13" max="13" width="12.5703125" bestFit="1" customWidth="1"/>
    <col min="14" max="14" width="15" bestFit="1" customWidth="1"/>
  </cols>
  <sheetData>
    <row r="1" spans="1:14" ht="15.75" x14ac:dyDescent="0.25">
      <c r="A1" s="32" t="s">
        <v>94</v>
      </c>
      <c r="B1" s="32"/>
      <c r="C1" s="32"/>
      <c r="D1" s="21"/>
    </row>
    <row r="2" spans="1:14" x14ac:dyDescent="0.25">
      <c r="B2" t="s">
        <v>95</v>
      </c>
    </row>
    <row r="4" spans="1:14" x14ac:dyDescent="0.25">
      <c r="B4" t="s">
        <v>5119</v>
      </c>
      <c r="C4" t="s">
        <v>98</v>
      </c>
      <c r="D4" t="s">
        <v>5120</v>
      </c>
      <c r="E4" s="23" t="s">
        <v>5121</v>
      </c>
      <c r="F4" t="s">
        <v>5122</v>
      </c>
      <c r="G4" t="s">
        <v>5123</v>
      </c>
      <c r="H4" t="s">
        <v>97</v>
      </c>
      <c r="I4" s="23" t="s">
        <v>100</v>
      </c>
      <c r="J4" s="24" t="s">
        <v>101</v>
      </c>
      <c r="K4" s="23" t="s">
        <v>103</v>
      </c>
      <c r="L4" s="25" t="s">
        <v>7092</v>
      </c>
      <c r="M4" s="25" t="s">
        <v>26</v>
      </c>
      <c r="N4" s="25" t="s">
        <v>7093</v>
      </c>
    </row>
    <row r="5" spans="1:14" x14ac:dyDescent="0.25">
      <c r="B5" t="s">
        <v>5124</v>
      </c>
      <c r="C5" t="s">
        <v>108</v>
      </c>
      <c r="D5" t="s">
        <v>5125</v>
      </c>
      <c r="E5" s="22">
        <v>33351324</v>
      </c>
      <c r="F5" t="s">
        <v>5126</v>
      </c>
      <c r="G5" s="20">
        <v>44562</v>
      </c>
      <c r="H5" t="s">
        <v>107</v>
      </c>
      <c r="I5">
        <f>VLOOKUP(Account_Appended[[#This Row],[Customer_ID]],Customer_Info_Appended[],3,0)</f>
        <v>48</v>
      </c>
      <c r="J5" t="str">
        <f>VLOOKUP(Account_Appended[[#This Row],[Customer_ID]],Customer_Info_Appended[],4,0)</f>
        <v>Female</v>
      </c>
      <c r="K5" t="str">
        <f>VLOOKUP(Account_Appended[[#This Row],[Customer_ID]],Customer_Info_Appended[],6,0)</f>
        <v>Yangon</v>
      </c>
      <c r="L5" t="str">
        <f>VLOOKUP(Account_Appended[[#This Row],[Balance]],balance_t[],3,1)</f>
        <v>High</v>
      </c>
      <c r="M5" t="str">
        <f>VLOOKUP(Account_Appended[[#This Row],[Age]],age_t[],3,1)</f>
        <v>Middle</v>
      </c>
      <c r="N5" t="str">
        <f>Account_Appended[[#This Row],[Age Group]]&amp; "-" &amp;Account_Appended[[#This Row],[Balace Group]]</f>
        <v>Middle-High</v>
      </c>
    </row>
    <row r="6" spans="1:14" x14ac:dyDescent="0.25">
      <c r="B6" t="s">
        <v>5127</v>
      </c>
      <c r="C6" t="s">
        <v>108</v>
      </c>
      <c r="D6" t="s">
        <v>5125</v>
      </c>
      <c r="E6" s="22">
        <v>8048150</v>
      </c>
      <c r="F6" t="s">
        <v>5126</v>
      </c>
      <c r="G6" s="20">
        <v>44563</v>
      </c>
      <c r="H6" t="s">
        <v>107</v>
      </c>
      <c r="I6">
        <f>VLOOKUP(Account_Appended[[#This Row],[Customer_ID]],Customer_Info_Appended[],3,0)</f>
        <v>48</v>
      </c>
      <c r="J6" t="str">
        <f>VLOOKUP(Account_Appended[[#This Row],[Customer_ID]],Customer_Info_Appended[],4,0)</f>
        <v>Female</v>
      </c>
      <c r="K6" t="str">
        <f>VLOOKUP(Account_Appended[[#This Row],[Customer_ID]],Customer_Info_Appended[],6,0)</f>
        <v>Yangon</v>
      </c>
      <c r="L6" t="str">
        <f>VLOOKUP(Account_Appended[[#This Row],[Balance]],balance_t[],3,1)</f>
        <v>Medium</v>
      </c>
      <c r="M6" t="str">
        <f>VLOOKUP(Account_Appended[[#This Row],[Age]],age_t[],3,1)</f>
        <v>Middle</v>
      </c>
      <c r="N6" t="str">
        <f>Account_Appended[[#This Row],[Age Group]]&amp; "-" &amp;Account_Appended[[#This Row],[Balace Group]]</f>
        <v>Middle-Medium</v>
      </c>
    </row>
    <row r="7" spans="1:14" x14ac:dyDescent="0.25">
      <c r="B7" t="s">
        <v>5128</v>
      </c>
      <c r="C7" t="s">
        <v>108</v>
      </c>
      <c r="D7" t="s">
        <v>5125</v>
      </c>
      <c r="E7" s="22">
        <v>5820626</v>
      </c>
      <c r="F7" t="s">
        <v>5126</v>
      </c>
      <c r="G7" s="20">
        <v>44564</v>
      </c>
      <c r="H7" t="s">
        <v>107</v>
      </c>
      <c r="I7">
        <f>VLOOKUP(Account_Appended[[#This Row],[Customer_ID]],Customer_Info_Appended[],3,0)</f>
        <v>48</v>
      </c>
      <c r="J7" t="str">
        <f>VLOOKUP(Account_Appended[[#This Row],[Customer_ID]],Customer_Info_Appended[],4,0)</f>
        <v>Female</v>
      </c>
      <c r="K7" t="str">
        <f>VLOOKUP(Account_Appended[[#This Row],[Customer_ID]],Customer_Info_Appended[],6,0)</f>
        <v>Yangon</v>
      </c>
      <c r="L7" t="str">
        <f>VLOOKUP(Account_Appended[[#This Row],[Balance]],balance_t[],3,1)</f>
        <v>Medium</v>
      </c>
      <c r="M7" t="str">
        <f>VLOOKUP(Account_Appended[[#This Row],[Age]],age_t[],3,1)</f>
        <v>Middle</v>
      </c>
      <c r="N7" t="str">
        <f>Account_Appended[[#This Row],[Age Group]]&amp; "-" &amp;Account_Appended[[#This Row],[Balace Group]]</f>
        <v>Middle-Medium</v>
      </c>
    </row>
    <row r="8" spans="1:14" x14ac:dyDescent="0.25">
      <c r="B8" t="s">
        <v>5129</v>
      </c>
      <c r="C8" t="s">
        <v>115</v>
      </c>
      <c r="D8" t="s">
        <v>5125</v>
      </c>
      <c r="E8" s="22">
        <v>13754772</v>
      </c>
      <c r="F8" t="s">
        <v>5126</v>
      </c>
      <c r="G8" s="20">
        <v>44565</v>
      </c>
      <c r="H8" t="s">
        <v>107</v>
      </c>
      <c r="I8">
        <f>VLOOKUP(Account_Appended[[#This Row],[Customer_ID]],Customer_Info_Appended[],3,0)</f>
        <v>60</v>
      </c>
      <c r="J8" t="str">
        <f>VLOOKUP(Account_Appended[[#This Row],[Customer_ID]],Customer_Info_Appended[],4,0)</f>
        <v>Female</v>
      </c>
      <c r="K8" t="str">
        <f>VLOOKUP(Account_Appended[[#This Row],[Customer_ID]],Customer_Info_Appended[],6,0)</f>
        <v>Mandalay</v>
      </c>
      <c r="L8" t="str">
        <f>VLOOKUP(Account_Appended[[#This Row],[Balance]],balance_t[],3,1)</f>
        <v>Medium</v>
      </c>
      <c r="M8" t="str">
        <f>VLOOKUP(Account_Appended[[#This Row],[Age]],age_t[],3,1)</f>
        <v>Senior</v>
      </c>
      <c r="N8" t="str">
        <f>Account_Appended[[#This Row],[Age Group]]&amp; "-" &amp;Account_Appended[[#This Row],[Balace Group]]</f>
        <v>Senior-Medium</v>
      </c>
    </row>
    <row r="9" spans="1:14" x14ac:dyDescent="0.25">
      <c r="B9" t="s">
        <v>5130</v>
      </c>
      <c r="C9" t="s">
        <v>121</v>
      </c>
      <c r="D9" t="s">
        <v>5131</v>
      </c>
      <c r="E9" s="22">
        <v>39876146</v>
      </c>
      <c r="F9" t="s">
        <v>5126</v>
      </c>
      <c r="G9" s="20">
        <v>44566</v>
      </c>
      <c r="H9" t="s">
        <v>107</v>
      </c>
      <c r="I9">
        <f>VLOOKUP(Account_Appended[[#This Row],[Customer_ID]],Customer_Info_Appended[],3,0)</f>
        <v>49</v>
      </c>
      <c r="J9" t="str">
        <f>VLOOKUP(Account_Appended[[#This Row],[Customer_ID]],Customer_Info_Appended[],4,0)</f>
        <v>Female</v>
      </c>
      <c r="K9" t="str">
        <f>VLOOKUP(Account_Appended[[#This Row],[Customer_ID]],Customer_Info_Appended[],6,0)</f>
        <v>Bago</v>
      </c>
      <c r="L9" t="str">
        <f>VLOOKUP(Account_Appended[[#This Row],[Balance]],balance_t[],3,1)</f>
        <v>High</v>
      </c>
      <c r="M9" t="str">
        <f>VLOOKUP(Account_Appended[[#This Row],[Age]],age_t[],3,1)</f>
        <v>Middle</v>
      </c>
      <c r="N9" t="str">
        <f>Account_Appended[[#This Row],[Age Group]]&amp; "-" &amp;Account_Appended[[#This Row],[Balace Group]]</f>
        <v>Middle-High</v>
      </c>
    </row>
    <row r="10" spans="1:14" x14ac:dyDescent="0.25">
      <c r="B10" t="s">
        <v>5132</v>
      </c>
      <c r="C10" t="s">
        <v>121</v>
      </c>
      <c r="D10" t="s">
        <v>5125</v>
      </c>
      <c r="E10" s="22">
        <v>40029257</v>
      </c>
      <c r="F10" t="s">
        <v>5126</v>
      </c>
      <c r="G10" s="20">
        <v>44567</v>
      </c>
      <c r="H10" t="s">
        <v>107</v>
      </c>
      <c r="I10">
        <f>VLOOKUP(Account_Appended[[#This Row],[Customer_ID]],Customer_Info_Appended[],3,0)</f>
        <v>49</v>
      </c>
      <c r="J10" t="str">
        <f>VLOOKUP(Account_Appended[[#This Row],[Customer_ID]],Customer_Info_Appended[],4,0)</f>
        <v>Female</v>
      </c>
      <c r="K10" t="str">
        <f>VLOOKUP(Account_Appended[[#This Row],[Customer_ID]],Customer_Info_Appended[],6,0)</f>
        <v>Bago</v>
      </c>
      <c r="L10" t="str">
        <f>VLOOKUP(Account_Appended[[#This Row],[Balance]],balance_t[],3,1)</f>
        <v>High</v>
      </c>
      <c r="M10" t="str">
        <f>VLOOKUP(Account_Appended[[#This Row],[Age]],age_t[],3,1)</f>
        <v>Middle</v>
      </c>
      <c r="N10" t="str">
        <f>Account_Appended[[#This Row],[Age Group]]&amp; "-" &amp;Account_Appended[[#This Row],[Balace Group]]</f>
        <v>Middle-High</v>
      </c>
    </row>
    <row r="11" spans="1:14" x14ac:dyDescent="0.25">
      <c r="B11" t="s">
        <v>5133</v>
      </c>
      <c r="C11" t="s">
        <v>121</v>
      </c>
      <c r="D11" t="s">
        <v>5134</v>
      </c>
      <c r="E11" s="22">
        <v>38660290</v>
      </c>
      <c r="F11" t="s">
        <v>5126</v>
      </c>
      <c r="G11" s="20">
        <v>44568</v>
      </c>
      <c r="H11" t="s">
        <v>107</v>
      </c>
      <c r="I11">
        <f>VLOOKUP(Account_Appended[[#This Row],[Customer_ID]],Customer_Info_Appended[],3,0)</f>
        <v>49</v>
      </c>
      <c r="J11" t="str">
        <f>VLOOKUP(Account_Appended[[#This Row],[Customer_ID]],Customer_Info_Appended[],4,0)</f>
        <v>Female</v>
      </c>
      <c r="K11" t="str">
        <f>VLOOKUP(Account_Appended[[#This Row],[Customer_ID]],Customer_Info_Appended[],6,0)</f>
        <v>Bago</v>
      </c>
      <c r="L11" t="str">
        <f>VLOOKUP(Account_Appended[[#This Row],[Balance]],balance_t[],3,1)</f>
        <v>High</v>
      </c>
      <c r="M11" t="str">
        <f>VLOOKUP(Account_Appended[[#This Row],[Age]],age_t[],3,1)</f>
        <v>Middle</v>
      </c>
      <c r="N11" t="str">
        <f>Account_Appended[[#This Row],[Age Group]]&amp; "-" &amp;Account_Appended[[#This Row],[Balace Group]]</f>
        <v>Middle-High</v>
      </c>
    </row>
    <row r="12" spans="1:14" x14ac:dyDescent="0.25">
      <c r="B12" t="s">
        <v>5135</v>
      </c>
      <c r="C12" t="s">
        <v>127</v>
      </c>
      <c r="D12" t="s">
        <v>5134</v>
      </c>
      <c r="E12" s="22">
        <v>33522637</v>
      </c>
      <c r="F12" t="s">
        <v>5126</v>
      </c>
      <c r="G12" s="20">
        <v>44569</v>
      </c>
      <c r="H12" t="s">
        <v>107</v>
      </c>
      <c r="I12">
        <f>VLOOKUP(Account_Appended[[#This Row],[Customer_ID]],Customer_Info_Appended[],3,0)</f>
        <v>44</v>
      </c>
      <c r="J12" t="str">
        <f>VLOOKUP(Account_Appended[[#This Row],[Customer_ID]],Customer_Info_Appended[],4,0)</f>
        <v>Female</v>
      </c>
      <c r="K12" t="str">
        <f>VLOOKUP(Account_Appended[[#This Row],[Customer_ID]],Customer_Info_Appended[],6,0)</f>
        <v>Yangon</v>
      </c>
      <c r="L12" t="str">
        <f>VLOOKUP(Account_Appended[[#This Row],[Balance]],balance_t[],3,1)</f>
        <v>High</v>
      </c>
      <c r="M12" t="str">
        <f>VLOOKUP(Account_Appended[[#This Row],[Age]],age_t[],3,1)</f>
        <v>Middle</v>
      </c>
      <c r="N12" t="str">
        <f>Account_Appended[[#This Row],[Age Group]]&amp; "-" &amp;Account_Appended[[#This Row],[Balace Group]]</f>
        <v>Middle-High</v>
      </c>
    </row>
    <row r="13" spans="1:14" x14ac:dyDescent="0.25">
      <c r="B13" t="s">
        <v>5136</v>
      </c>
      <c r="C13" t="s">
        <v>127</v>
      </c>
      <c r="D13" t="s">
        <v>5125</v>
      </c>
      <c r="E13" s="22">
        <v>29268537</v>
      </c>
      <c r="F13" t="s">
        <v>5126</v>
      </c>
      <c r="G13" s="20">
        <v>44570</v>
      </c>
      <c r="H13" t="s">
        <v>107</v>
      </c>
      <c r="I13">
        <f>VLOOKUP(Account_Appended[[#This Row],[Customer_ID]],Customer_Info_Appended[],3,0)</f>
        <v>44</v>
      </c>
      <c r="J13" t="str">
        <f>VLOOKUP(Account_Appended[[#This Row],[Customer_ID]],Customer_Info_Appended[],4,0)</f>
        <v>Female</v>
      </c>
      <c r="K13" t="str">
        <f>VLOOKUP(Account_Appended[[#This Row],[Customer_ID]],Customer_Info_Appended[],6,0)</f>
        <v>Yangon</v>
      </c>
      <c r="L13" t="str">
        <f>VLOOKUP(Account_Appended[[#This Row],[Balance]],balance_t[],3,1)</f>
        <v>High</v>
      </c>
      <c r="M13" t="str">
        <f>VLOOKUP(Account_Appended[[#This Row],[Age]],age_t[],3,1)</f>
        <v>Middle</v>
      </c>
      <c r="N13" t="str">
        <f>Account_Appended[[#This Row],[Age Group]]&amp; "-" &amp;Account_Appended[[#This Row],[Balace Group]]</f>
        <v>Middle-High</v>
      </c>
    </row>
    <row r="14" spans="1:14" x14ac:dyDescent="0.25">
      <c r="B14" t="s">
        <v>5137</v>
      </c>
      <c r="C14" t="s">
        <v>127</v>
      </c>
      <c r="D14" t="s">
        <v>5125</v>
      </c>
      <c r="E14" s="22">
        <v>8321252</v>
      </c>
      <c r="F14" t="s">
        <v>5126</v>
      </c>
      <c r="G14" s="20">
        <v>44571</v>
      </c>
      <c r="H14" t="s">
        <v>107</v>
      </c>
      <c r="I14">
        <f>VLOOKUP(Account_Appended[[#This Row],[Customer_ID]],Customer_Info_Appended[],3,0)</f>
        <v>44</v>
      </c>
      <c r="J14" t="str">
        <f>VLOOKUP(Account_Appended[[#This Row],[Customer_ID]],Customer_Info_Appended[],4,0)</f>
        <v>Female</v>
      </c>
      <c r="K14" t="str">
        <f>VLOOKUP(Account_Appended[[#This Row],[Customer_ID]],Customer_Info_Appended[],6,0)</f>
        <v>Yangon</v>
      </c>
      <c r="L14" t="str">
        <f>VLOOKUP(Account_Appended[[#This Row],[Balance]],balance_t[],3,1)</f>
        <v>Medium</v>
      </c>
      <c r="M14" t="str">
        <f>VLOOKUP(Account_Appended[[#This Row],[Age]],age_t[],3,1)</f>
        <v>Middle</v>
      </c>
      <c r="N14" t="str">
        <f>Account_Appended[[#This Row],[Age Group]]&amp; "-" &amp;Account_Appended[[#This Row],[Balace Group]]</f>
        <v>Middle-Medium</v>
      </c>
    </row>
    <row r="15" spans="1:14" x14ac:dyDescent="0.25">
      <c r="B15" t="s">
        <v>5138</v>
      </c>
      <c r="C15" t="s">
        <v>132</v>
      </c>
      <c r="D15" t="s">
        <v>5134</v>
      </c>
      <c r="E15" s="22">
        <v>37070303</v>
      </c>
      <c r="F15" t="s">
        <v>5126</v>
      </c>
      <c r="G15" s="20">
        <v>44572</v>
      </c>
      <c r="H15" t="s">
        <v>107</v>
      </c>
      <c r="I15">
        <f>VLOOKUP(Account_Appended[[#This Row],[Customer_ID]],Customer_Info_Appended[],3,0)</f>
        <v>47</v>
      </c>
      <c r="J15" t="str">
        <f>VLOOKUP(Account_Appended[[#This Row],[Customer_ID]],Customer_Info_Appended[],4,0)</f>
        <v>Male</v>
      </c>
      <c r="K15" t="str">
        <f>VLOOKUP(Account_Appended[[#This Row],[Customer_ID]],Customer_Info_Appended[],6,0)</f>
        <v>Bago</v>
      </c>
      <c r="L15" t="str">
        <f>VLOOKUP(Account_Appended[[#This Row],[Balance]],balance_t[],3,1)</f>
        <v>High</v>
      </c>
      <c r="M15" t="str">
        <f>VLOOKUP(Account_Appended[[#This Row],[Age]],age_t[],3,1)</f>
        <v>Middle</v>
      </c>
      <c r="N15" t="str">
        <f>Account_Appended[[#This Row],[Age Group]]&amp; "-" &amp;Account_Appended[[#This Row],[Balace Group]]</f>
        <v>Middle-High</v>
      </c>
    </row>
    <row r="16" spans="1:14" x14ac:dyDescent="0.25">
      <c r="B16" t="s">
        <v>5139</v>
      </c>
      <c r="C16" t="s">
        <v>138</v>
      </c>
      <c r="D16" t="s">
        <v>5134</v>
      </c>
      <c r="E16" s="22">
        <v>24874704</v>
      </c>
      <c r="F16" t="s">
        <v>5126</v>
      </c>
      <c r="G16" s="20">
        <v>44573</v>
      </c>
      <c r="H16" t="s">
        <v>107</v>
      </c>
      <c r="I16">
        <f>VLOOKUP(Account_Appended[[#This Row],[Customer_ID]],Customer_Info_Appended[],3,0)</f>
        <v>60</v>
      </c>
      <c r="J16" t="str">
        <f>VLOOKUP(Account_Appended[[#This Row],[Customer_ID]],Customer_Info_Appended[],4,0)</f>
        <v>Male</v>
      </c>
      <c r="K16" t="str">
        <f>VLOOKUP(Account_Appended[[#This Row],[Customer_ID]],Customer_Info_Appended[],6,0)</f>
        <v>Shan</v>
      </c>
      <c r="L16" t="str">
        <f>VLOOKUP(Account_Appended[[#This Row],[Balance]],balance_t[],3,1)</f>
        <v>High</v>
      </c>
      <c r="M16" t="str">
        <f>VLOOKUP(Account_Appended[[#This Row],[Age]],age_t[],3,1)</f>
        <v>Senior</v>
      </c>
      <c r="N16" t="str">
        <f>Account_Appended[[#This Row],[Age Group]]&amp; "-" &amp;Account_Appended[[#This Row],[Balace Group]]</f>
        <v>Senior-High</v>
      </c>
    </row>
    <row r="17" spans="2:14" x14ac:dyDescent="0.25">
      <c r="B17" t="s">
        <v>5140</v>
      </c>
      <c r="C17" t="s">
        <v>144</v>
      </c>
      <c r="D17" t="s">
        <v>5131</v>
      </c>
      <c r="E17" s="22">
        <v>21840617</v>
      </c>
      <c r="F17" t="s">
        <v>5126</v>
      </c>
      <c r="G17" s="20">
        <v>44574</v>
      </c>
      <c r="H17" t="s">
        <v>107</v>
      </c>
      <c r="I17">
        <f>VLOOKUP(Account_Appended[[#This Row],[Customer_ID]],Customer_Info_Appended[],3,0)</f>
        <v>19</v>
      </c>
      <c r="J17" t="str">
        <f>VLOOKUP(Account_Appended[[#This Row],[Customer_ID]],Customer_Info_Appended[],4,0)</f>
        <v>Male</v>
      </c>
      <c r="K17" t="str">
        <f>VLOOKUP(Account_Appended[[#This Row],[Customer_ID]],Customer_Info_Appended[],6,0)</f>
        <v>Bago</v>
      </c>
      <c r="L17" t="str">
        <f>VLOOKUP(Account_Appended[[#This Row],[Balance]],balance_t[],3,1)</f>
        <v>High</v>
      </c>
      <c r="M17" t="str">
        <f>VLOOKUP(Account_Appended[[#This Row],[Age]],age_t[],3,1)</f>
        <v>Young</v>
      </c>
      <c r="N17" t="str">
        <f>Account_Appended[[#This Row],[Age Group]]&amp; "-" &amp;Account_Appended[[#This Row],[Balace Group]]</f>
        <v>Young-High</v>
      </c>
    </row>
    <row r="18" spans="2:14" x14ac:dyDescent="0.25">
      <c r="B18" t="s">
        <v>5141</v>
      </c>
      <c r="C18" t="s">
        <v>144</v>
      </c>
      <c r="D18" t="s">
        <v>5134</v>
      </c>
      <c r="E18" s="22">
        <v>12529667</v>
      </c>
      <c r="F18" t="s">
        <v>5126</v>
      </c>
      <c r="G18" s="20">
        <v>44575</v>
      </c>
      <c r="H18" t="s">
        <v>107</v>
      </c>
      <c r="I18">
        <f>VLOOKUP(Account_Appended[[#This Row],[Customer_ID]],Customer_Info_Appended[],3,0)</f>
        <v>19</v>
      </c>
      <c r="J18" t="str">
        <f>VLOOKUP(Account_Appended[[#This Row],[Customer_ID]],Customer_Info_Appended[],4,0)</f>
        <v>Male</v>
      </c>
      <c r="K18" t="str">
        <f>VLOOKUP(Account_Appended[[#This Row],[Customer_ID]],Customer_Info_Appended[],6,0)</f>
        <v>Bago</v>
      </c>
      <c r="L18" t="str">
        <f>VLOOKUP(Account_Appended[[#This Row],[Balance]],balance_t[],3,1)</f>
        <v>Medium</v>
      </c>
      <c r="M18" t="str">
        <f>VLOOKUP(Account_Appended[[#This Row],[Age]],age_t[],3,1)</f>
        <v>Young</v>
      </c>
      <c r="N18" t="str">
        <f>Account_Appended[[#This Row],[Age Group]]&amp; "-" &amp;Account_Appended[[#This Row],[Balace Group]]</f>
        <v>Young-Medium</v>
      </c>
    </row>
    <row r="19" spans="2:14" x14ac:dyDescent="0.25">
      <c r="B19" t="s">
        <v>5142</v>
      </c>
      <c r="C19" t="s">
        <v>144</v>
      </c>
      <c r="D19" t="s">
        <v>5134</v>
      </c>
      <c r="E19" s="22">
        <v>36521189</v>
      </c>
      <c r="F19" t="s">
        <v>5126</v>
      </c>
      <c r="G19" s="20">
        <v>44576</v>
      </c>
      <c r="H19" t="s">
        <v>107</v>
      </c>
      <c r="I19">
        <f>VLOOKUP(Account_Appended[[#This Row],[Customer_ID]],Customer_Info_Appended[],3,0)</f>
        <v>19</v>
      </c>
      <c r="J19" t="str">
        <f>VLOOKUP(Account_Appended[[#This Row],[Customer_ID]],Customer_Info_Appended[],4,0)</f>
        <v>Male</v>
      </c>
      <c r="K19" t="str">
        <f>VLOOKUP(Account_Appended[[#This Row],[Customer_ID]],Customer_Info_Appended[],6,0)</f>
        <v>Bago</v>
      </c>
      <c r="L19" t="str">
        <f>VLOOKUP(Account_Appended[[#This Row],[Balance]],balance_t[],3,1)</f>
        <v>High</v>
      </c>
      <c r="M19" t="str">
        <f>VLOOKUP(Account_Appended[[#This Row],[Age]],age_t[],3,1)</f>
        <v>Young</v>
      </c>
      <c r="N19" t="str">
        <f>Account_Appended[[#This Row],[Age Group]]&amp; "-" &amp;Account_Appended[[#This Row],[Balace Group]]</f>
        <v>Young-High</v>
      </c>
    </row>
    <row r="20" spans="2:14" x14ac:dyDescent="0.25">
      <c r="B20" t="s">
        <v>5143</v>
      </c>
      <c r="C20" t="s">
        <v>149</v>
      </c>
      <c r="D20" t="s">
        <v>5125</v>
      </c>
      <c r="E20" s="22">
        <v>26602745</v>
      </c>
      <c r="F20" t="s">
        <v>5126</v>
      </c>
      <c r="G20" s="20">
        <v>44577</v>
      </c>
      <c r="H20" t="s">
        <v>107</v>
      </c>
      <c r="I20">
        <f>VLOOKUP(Account_Appended[[#This Row],[Customer_ID]],Customer_Info_Appended[],3,0)</f>
        <v>66</v>
      </c>
      <c r="J20" t="str">
        <f>VLOOKUP(Account_Appended[[#This Row],[Customer_ID]],Customer_Info_Appended[],4,0)</f>
        <v>Male</v>
      </c>
      <c r="K20" t="str">
        <f>VLOOKUP(Account_Appended[[#This Row],[Customer_ID]],Customer_Info_Appended[],6,0)</f>
        <v>Bago</v>
      </c>
      <c r="L20" t="str">
        <f>VLOOKUP(Account_Appended[[#This Row],[Balance]],balance_t[],3,1)</f>
        <v>High</v>
      </c>
      <c r="M20" t="str">
        <f>VLOOKUP(Account_Appended[[#This Row],[Age]],age_t[],3,1)</f>
        <v>Senior</v>
      </c>
      <c r="N20" t="str">
        <f>Account_Appended[[#This Row],[Age Group]]&amp; "-" &amp;Account_Appended[[#This Row],[Balace Group]]</f>
        <v>Senior-High</v>
      </c>
    </row>
    <row r="21" spans="2:14" x14ac:dyDescent="0.25">
      <c r="B21" t="s">
        <v>5144</v>
      </c>
      <c r="C21" t="s">
        <v>149</v>
      </c>
      <c r="D21" t="s">
        <v>5134</v>
      </c>
      <c r="E21" s="22">
        <v>10736547</v>
      </c>
      <c r="F21" t="s">
        <v>5126</v>
      </c>
      <c r="G21" s="20">
        <v>44578</v>
      </c>
      <c r="H21" t="s">
        <v>107</v>
      </c>
      <c r="I21">
        <f>VLOOKUP(Account_Appended[[#This Row],[Customer_ID]],Customer_Info_Appended[],3,0)</f>
        <v>66</v>
      </c>
      <c r="J21" t="str">
        <f>VLOOKUP(Account_Appended[[#This Row],[Customer_ID]],Customer_Info_Appended[],4,0)</f>
        <v>Male</v>
      </c>
      <c r="K21" t="str">
        <f>VLOOKUP(Account_Appended[[#This Row],[Customer_ID]],Customer_Info_Appended[],6,0)</f>
        <v>Bago</v>
      </c>
      <c r="L21" t="str">
        <f>VLOOKUP(Account_Appended[[#This Row],[Balance]],balance_t[],3,1)</f>
        <v>Medium</v>
      </c>
      <c r="M21" t="str">
        <f>VLOOKUP(Account_Appended[[#This Row],[Age]],age_t[],3,1)</f>
        <v>Senior</v>
      </c>
      <c r="N21" t="str">
        <f>Account_Appended[[#This Row],[Age Group]]&amp; "-" &amp;Account_Appended[[#This Row],[Balace Group]]</f>
        <v>Senior-Medium</v>
      </c>
    </row>
    <row r="22" spans="2:14" x14ac:dyDescent="0.25">
      <c r="B22" t="s">
        <v>5145</v>
      </c>
      <c r="C22" t="s">
        <v>154</v>
      </c>
      <c r="D22" t="s">
        <v>5131</v>
      </c>
      <c r="E22" s="22">
        <v>12843293</v>
      </c>
      <c r="F22" t="s">
        <v>5126</v>
      </c>
      <c r="G22" s="20">
        <v>44579</v>
      </c>
      <c r="H22" t="s">
        <v>107</v>
      </c>
      <c r="I22">
        <f>VLOOKUP(Account_Appended[[#This Row],[Customer_ID]],Customer_Info_Appended[],3,0)</f>
        <v>26</v>
      </c>
      <c r="J22" t="str">
        <f>VLOOKUP(Account_Appended[[#This Row],[Customer_ID]],Customer_Info_Appended[],4,0)</f>
        <v>Male</v>
      </c>
      <c r="K22" t="str">
        <f>VLOOKUP(Account_Appended[[#This Row],[Customer_ID]],Customer_Info_Appended[],6,0)</f>
        <v>Mandalay</v>
      </c>
      <c r="L22" t="str">
        <f>VLOOKUP(Account_Appended[[#This Row],[Balance]],balance_t[],3,1)</f>
        <v>Medium</v>
      </c>
      <c r="M22" t="str">
        <f>VLOOKUP(Account_Appended[[#This Row],[Age]],age_t[],3,1)</f>
        <v>Young</v>
      </c>
      <c r="N22" t="str">
        <f>Account_Appended[[#This Row],[Age Group]]&amp; "-" &amp;Account_Appended[[#This Row],[Balace Group]]</f>
        <v>Young-Medium</v>
      </c>
    </row>
    <row r="23" spans="2:14" x14ac:dyDescent="0.25">
      <c r="B23" t="s">
        <v>5146</v>
      </c>
      <c r="C23" t="s">
        <v>154</v>
      </c>
      <c r="D23" t="s">
        <v>5134</v>
      </c>
      <c r="E23" s="22">
        <v>39567750</v>
      </c>
      <c r="F23" t="s">
        <v>5126</v>
      </c>
      <c r="G23" s="20">
        <v>44580</v>
      </c>
      <c r="H23" t="s">
        <v>107</v>
      </c>
      <c r="I23">
        <f>VLOOKUP(Account_Appended[[#This Row],[Customer_ID]],Customer_Info_Appended[],3,0)</f>
        <v>26</v>
      </c>
      <c r="J23" t="str">
        <f>VLOOKUP(Account_Appended[[#This Row],[Customer_ID]],Customer_Info_Appended[],4,0)</f>
        <v>Male</v>
      </c>
      <c r="K23" t="str">
        <f>VLOOKUP(Account_Appended[[#This Row],[Customer_ID]],Customer_Info_Appended[],6,0)</f>
        <v>Mandalay</v>
      </c>
      <c r="L23" t="str">
        <f>VLOOKUP(Account_Appended[[#This Row],[Balance]],balance_t[],3,1)</f>
        <v>High</v>
      </c>
      <c r="M23" t="str">
        <f>VLOOKUP(Account_Appended[[#This Row],[Age]],age_t[],3,1)</f>
        <v>Young</v>
      </c>
      <c r="N23" t="str">
        <f>Account_Appended[[#This Row],[Age Group]]&amp; "-" &amp;Account_Appended[[#This Row],[Balace Group]]</f>
        <v>Young-High</v>
      </c>
    </row>
    <row r="24" spans="2:14" x14ac:dyDescent="0.25">
      <c r="B24" t="s">
        <v>5147</v>
      </c>
      <c r="C24" t="s">
        <v>154</v>
      </c>
      <c r="D24" t="s">
        <v>5125</v>
      </c>
      <c r="E24" s="22">
        <v>13587010</v>
      </c>
      <c r="F24" t="s">
        <v>5126</v>
      </c>
      <c r="G24" s="20">
        <v>44581</v>
      </c>
      <c r="H24" t="s">
        <v>107</v>
      </c>
      <c r="I24">
        <f>VLOOKUP(Account_Appended[[#This Row],[Customer_ID]],Customer_Info_Appended[],3,0)</f>
        <v>26</v>
      </c>
      <c r="J24" t="str">
        <f>VLOOKUP(Account_Appended[[#This Row],[Customer_ID]],Customer_Info_Appended[],4,0)</f>
        <v>Male</v>
      </c>
      <c r="K24" t="str">
        <f>VLOOKUP(Account_Appended[[#This Row],[Customer_ID]],Customer_Info_Appended[],6,0)</f>
        <v>Mandalay</v>
      </c>
      <c r="L24" t="str">
        <f>VLOOKUP(Account_Appended[[#This Row],[Balance]],balance_t[],3,1)</f>
        <v>Medium</v>
      </c>
      <c r="M24" t="str">
        <f>VLOOKUP(Account_Appended[[#This Row],[Age]],age_t[],3,1)</f>
        <v>Young</v>
      </c>
      <c r="N24" t="str">
        <f>Account_Appended[[#This Row],[Age Group]]&amp; "-" &amp;Account_Appended[[#This Row],[Balace Group]]</f>
        <v>Young-Medium</v>
      </c>
    </row>
    <row r="25" spans="2:14" x14ac:dyDescent="0.25">
      <c r="B25" t="s">
        <v>5148</v>
      </c>
      <c r="C25" t="s">
        <v>159</v>
      </c>
      <c r="D25" t="s">
        <v>5125</v>
      </c>
      <c r="E25" s="22">
        <v>46306264</v>
      </c>
      <c r="F25" t="s">
        <v>5126</v>
      </c>
      <c r="G25" s="20">
        <v>44582</v>
      </c>
      <c r="H25" t="s">
        <v>107</v>
      </c>
      <c r="I25">
        <f>VLOOKUP(Account_Appended[[#This Row],[Customer_ID]],Customer_Info_Appended[],3,0)</f>
        <v>45</v>
      </c>
      <c r="J25" t="str">
        <f>VLOOKUP(Account_Appended[[#This Row],[Customer_ID]],Customer_Info_Appended[],4,0)</f>
        <v>Female</v>
      </c>
      <c r="K25" t="str">
        <f>VLOOKUP(Account_Appended[[#This Row],[Customer_ID]],Customer_Info_Appended[],6,0)</f>
        <v>Shan</v>
      </c>
      <c r="L25" t="str">
        <f>VLOOKUP(Account_Appended[[#This Row],[Balance]],balance_t[],3,1)</f>
        <v>High</v>
      </c>
      <c r="M25" t="str">
        <f>VLOOKUP(Account_Appended[[#This Row],[Age]],age_t[],3,1)</f>
        <v>Middle</v>
      </c>
      <c r="N25" t="str">
        <f>Account_Appended[[#This Row],[Age Group]]&amp; "-" &amp;Account_Appended[[#This Row],[Balace Group]]</f>
        <v>Middle-High</v>
      </c>
    </row>
    <row r="26" spans="2:14" x14ac:dyDescent="0.25">
      <c r="B26" t="s">
        <v>5149</v>
      </c>
      <c r="C26" t="s">
        <v>159</v>
      </c>
      <c r="D26" t="s">
        <v>5134</v>
      </c>
      <c r="E26" s="22">
        <v>30290179</v>
      </c>
      <c r="F26" t="s">
        <v>5126</v>
      </c>
      <c r="G26" s="20">
        <v>44583</v>
      </c>
      <c r="H26" t="s">
        <v>107</v>
      </c>
      <c r="I26">
        <f>VLOOKUP(Account_Appended[[#This Row],[Customer_ID]],Customer_Info_Appended[],3,0)</f>
        <v>45</v>
      </c>
      <c r="J26" t="str">
        <f>VLOOKUP(Account_Appended[[#This Row],[Customer_ID]],Customer_Info_Appended[],4,0)</f>
        <v>Female</v>
      </c>
      <c r="K26" t="str">
        <f>VLOOKUP(Account_Appended[[#This Row],[Customer_ID]],Customer_Info_Appended[],6,0)</f>
        <v>Shan</v>
      </c>
      <c r="L26" t="str">
        <f>VLOOKUP(Account_Appended[[#This Row],[Balance]],balance_t[],3,1)</f>
        <v>High</v>
      </c>
      <c r="M26" t="str">
        <f>VLOOKUP(Account_Appended[[#This Row],[Age]],age_t[],3,1)</f>
        <v>Middle</v>
      </c>
      <c r="N26" t="str">
        <f>Account_Appended[[#This Row],[Age Group]]&amp; "-" &amp;Account_Appended[[#This Row],[Balace Group]]</f>
        <v>Middle-High</v>
      </c>
    </row>
    <row r="27" spans="2:14" x14ac:dyDescent="0.25">
      <c r="B27" t="s">
        <v>5150</v>
      </c>
      <c r="C27" t="s">
        <v>159</v>
      </c>
      <c r="D27" t="s">
        <v>5125</v>
      </c>
      <c r="E27" s="22">
        <v>44790216</v>
      </c>
      <c r="F27" t="s">
        <v>5126</v>
      </c>
      <c r="G27" s="20">
        <v>44584</v>
      </c>
      <c r="H27" t="s">
        <v>107</v>
      </c>
      <c r="I27">
        <f>VLOOKUP(Account_Appended[[#This Row],[Customer_ID]],Customer_Info_Appended[],3,0)</f>
        <v>45</v>
      </c>
      <c r="J27" t="str">
        <f>VLOOKUP(Account_Appended[[#This Row],[Customer_ID]],Customer_Info_Appended[],4,0)</f>
        <v>Female</v>
      </c>
      <c r="K27" t="str">
        <f>VLOOKUP(Account_Appended[[#This Row],[Customer_ID]],Customer_Info_Appended[],6,0)</f>
        <v>Shan</v>
      </c>
      <c r="L27" t="str">
        <f>VLOOKUP(Account_Appended[[#This Row],[Balance]],balance_t[],3,1)</f>
        <v>High</v>
      </c>
      <c r="M27" t="str">
        <f>VLOOKUP(Account_Appended[[#This Row],[Age]],age_t[],3,1)</f>
        <v>Middle</v>
      </c>
      <c r="N27" t="str">
        <f>Account_Appended[[#This Row],[Age Group]]&amp; "-" &amp;Account_Appended[[#This Row],[Balace Group]]</f>
        <v>Middle-High</v>
      </c>
    </row>
    <row r="28" spans="2:14" x14ac:dyDescent="0.25">
      <c r="B28" t="s">
        <v>5151</v>
      </c>
      <c r="C28" t="s">
        <v>164</v>
      </c>
      <c r="D28" t="s">
        <v>5131</v>
      </c>
      <c r="E28" s="22">
        <v>11516757</v>
      </c>
      <c r="F28" t="s">
        <v>5126</v>
      </c>
      <c r="G28" s="20">
        <v>44585</v>
      </c>
      <c r="H28" t="s">
        <v>107</v>
      </c>
      <c r="I28">
        <f>VLOOKUP(Account_Appended[[#This Row],[Customer_ID]],Customer_Info_Appended[],3,0)</f>
        <v>48</v>
      </c>
      <c r="J28" t="str">
        <f>VLOOKUP(Account_Appended[[#This Row],[Customer_ID]],Customer_Info_Appended[],4,0)</f>
        <v>Male</v>
      </c>
      <c r="K28" t="str">
        <f>VLOOKUP(Account_Appended[[#This Row],[Customer_ID]],Customer_Info_Appended[],6,0)</f>
        <v>Bago</v>
      </c>
      <c r="L28" t="str">
        <f>VLOOKUP(Account_Appended[[#This Row],[Balance]],balance_t[],3,1)</f>
        <v>Medium</v>
      </c>
      <c r="M28" t="str">
        <f>VLOOKUP(Account_Appended[[#This Row],[Age]],age_t[],3,1)</f>
        <v>Middle</v>
      </c>
      <c r="N28" t="str">
        <f>Account_Appended[[#This Row],[Age Group]]&amp; "-" &amp;Account_Appended[[#This Row],[Balace Group]]</f>
        <v>Middle-Medium</v>
      </c>
    </row>
    <row r="29" spans="2:14" x14ac:dyDescent="0.25">
      <c r="B29" t="s">
        <v>5152</v>
      </c>
      <c r="C29" t="s">
        <v>164</v>
      </c>
      <c r="D29" t="s">
        <v>5131</v>
      </c>
      <c r="E29" s="22">
        <v>27904333</v>
      </c>
      <c r="F29" t="s">
        <v>5126</v>
      </c>
      <c r="G29" s="20">
        <v>44586</v>
      </c>
      <c r="H29" t="s">
        <v>107</v>
      </c>
      <c r="I29">
        <f>VLOOKUP(Account_Appended[[#This Row],[Customer_ID]],Customer_Info_Appended[],3,0)</f>
        <v>48</v>
      </c>
      <c r="J29" t="str">
        <f>VLOOKUP(Account_Appended[[#This Row],[Customer_ID]],Customer_Info_Appended[],4,0)</f>
        <v>Male</v>
      </c>
      <c r="K29" t="str">
        <f>VLOOKUP(Account_Appended[[#This Row],[Customer_ID]],Customer_Info_Appended[],6,0)</f>
        <v>Bago</v>
      </c>
      <c r="L29" t="str">
        <f>VLOOKUP(Account_Appended[[#This Row],[Balance]],balance_t[],3,1)</f>
        <v>High</v>
      </c>
      <c r="M29" t="str">
        <f>VLOOKUP(Account_Appended[[#This Row],[Age]],age_t[],3,1)</f>
        <v>Middle</v>
      </c>
      <c r="N29" t="str">
        <f>Account_Appended[[#This Row],[Age Group]]&amp; "-" &amp;Account_Appended[[#This Row],[Balace Group]]</f>
        <v>Middle-High</v>
      </c>
    </row>
    <row r="30" spans="2:14" x14ac:dyDescent="0.25">
      <c r="B30" t="s">
        <v>5153</v>
      </c>
      <c r="C30" t="s">
        <v>164</v>
      </c>
      <c r="D30" t="s">
        <v>5134</v>
      </c>
      <c r="E30" s="22">
        <v>3751387</v>
      </c>
      <c r="F30" t="s">
        <v>5126</v>
      </c>
      <c r="G30" s="20">
        <v>44587</v>
      </c>
      <c r="H30" t="s">
        <v>107</v>
      </c>
      <c r="I30">
        <f>VLOOKUP(Account_Appended[[#This Row],[Customer_ID]],Customer_Info_Appended[],3,0)</f>
        <v>48</v>
      </c>
      <c r="J30" t="str">
        <f>VLOOKUP(Account_Appended[[#This Row],[Customer_ID]],Customer_Info_Appended[],4,0)</f>
        <v>Male</v>
      </c>
      <c r="K30" t="str">
        <f>VLOOKUP(Account_Appended[[#This Row],[Customer_ID]],Customer_Info_Appended[],6,0)</f>
        <v>Bago</v>
      </c>
      <c r="L30" t="str">
        <f>VLOOKUP(Account_Appended[[#This Row],[Balance]],balance_t[],3,1)</f>
        <v>Low</v>
      </c>
      <c r="M30" t="str">
        <f>VLOOKUP(Account_Appended[[#This Row],[Age]],age_t[],3,1)</f>
        <v>Middle</v>
      </c>
      <c r="N30" t="str">
        <f>Account_Appended[[#This Row],[Age Group]]&amp; "-" &amp;Account_Appended[[#This Row],[Balace Group]]</f>
        <v>Middle-Low</v>
      </c>
    </row>
    <row r="31" spans="2:14" x14ac:dyDescent="0.25">
      <c r="B31" t="s">
        <v>5154</v>
      </c>
      <c r="C31" t="s">
        <v>169</v>
      </c>
      <c r="D31" t="s">
        <v>5134</v>
      </c>
      <c r="E31" s="22">
        <v>27370507</v>
      </c>
      <c r="F31" t="s">
        <v>5126</v>
      </c>
      <c r="G31" s="20">
        <v>44588</v>
      </c>
      <c r="H31" t="s">
        <v>107</v>
      </c>
      <c r="I31">
        <f>VLOOKUP(Account_Appended[[#This Row],[Customer_ID]],Customer_Info_Appended[],3,0)</f>
        <v>51</v>
      </c>
      <c r="J31" t="str">
        <f>VLOOKUP(Account_Appended[[#This Row],[Customer_ID]],Customer_Info_Appended[],4,0)</f>
        <v>Male</v>
      </c>
      <c r="K31" t="str">
        <f>VLOOKUP(Account_Appended[[#This Row],[Customer_ID]],Customer_Info_Appended[],6,0)</f>
        <v>Bago</v>
      </c>
      <c r="L31" t="str">
        <f>VLOOKUP(Account_Appended[[#This Row],[Balance]],balance_t[],3,1)</f>
        <v>High</v>
      </c>
      <c r="M31" t="str">
        <f>VLOOKUP(Account_Appended[[#This Row],[Age]],age_t[],3,1)</f>
        <v>Senior</v>
      </c>
      <c r="N31" t="str">
        <f>Account_Appended[[#This Row],[Age Group]]&amp; "-" &amp;Account_Appended[[#This Row],[Balace Group]]</f>
        <v>Senior-High</v>
      </c>
    </row>
    <row r="32" spans="2:14" x14ac:dyDescent="0.25">
      <c r="B32" t="s">
        <v>5155</v>
      </c>
      <c r="C32" t="s">
        <v>169</v>
      </c>
      <c r="D32" t="s">
        <v>5134</v>
      </c>
      <c r="E32" s="22">
        <v>44570459</v>
      </c>
      <c r="F32" t="s">
        <v>5126</v>
      </c>
      <c r="G32" s="20">
        <v>44589</v>
      </c>
      <c r="H32" t="s">
        <v>107</v>
      </c>
      <c r="I32">
        <f>VLOOKUP(Account_Appended[[#This Row],[Customer_ID]],Customer_Info_Appended[],3,0)</f>
        <v>51</v>
      </c>
      <c r="J32" t="str">
        <f>VLOOKUP(Account_Appended[[#This Row],[Customer_ID]],Customer_Info_Appended[],4,0)</f>
        <v>Male</v>
      </c>
      <c r="K32" t="str">
        <f>VLOOKUP(Account_Appended[[#This Row],[Customer_ID]],Customer_Info_Appended[],6,0)</f>
        <v>Bago</v>
      </c>
      <c r="L32" t="str">
        <f>VLOOKUP(Account_Appended[[#This Row],[Balance]],balance_t[],3,1)</f>
        <v>High</v>
      </c>
      <c r="M32" t="str">
        <f>VLOOKUP(Account_Appended[[#This Row],[Age]],age_t[],3,1)</f>
        <v>Senior</v>
      </c>
      <c r="N32" t="str">
        <f>Account_Appended[[#This Row],[Age Group]]&amp; "-" &amp;Account_Appended[[#This Row],[Balace Group]]</f>
        <v>Senior-High</v>
      </c>
    </row>
    <row r="33" spans="2:14" x14ac:dyDescent="0.25">
      <c r="B33" t="s">
        <v>5156</v>
      </c>
      <c r="C33" t="s">
        <v>169</v>
      </c>
      <c r="D33" t="s">
        <v>5125</v>
      </c>
      <c r="E33" s="22">
        <v>35366104</v>
      </c>
      <c r="F33" t="s">
        <v>5126</v>
      </c>
      <c r="G33" s="20">
        <v>44590</v>
      </c>
      <c r="H33" t="s">
        <v>107</v>
      </c>
      <c r="I33">
        <f>VLOOKUP(Account_Appended[[#This Row],[Customer_ID]],Customer_Info_Appended[],3,0)</f>
        <v>51</v>
      </c>
      <c r="J33" t="str">
        <f>VLOOKUP(Account_Appended[[#This Row],[Customer_ID]],Customer_Info_Appended[],4,0)</f>
        <v>Male</v>
      </c>
      <c r="K33" t="str">
        <f>VLOOKUP(Account_Appended[[#This Row],[Customer_ID]],Customer_Info_Appended[],6,0)</f>
        <v>Bago</v>
      </c>
      <c r="L33" t="str">
        <f>VLOOKUP(Account_Appended[[#This Row],[Balance]],balance_t[],3,1)</f>
        <v>High</v>
      </c>
      <c r="M33" t="str">
        <f>VLOOKUP(Account_Appended[[#This Row],[Age]],age_t[],3,1)</f>
        <v>Senior</v>
      </c>
      <c r="N33" t="str">
        <f>Account_Appended[[#This Row],[Age Group]]&amp; "-" &amp;Account_Appended[[#This Row],[Balace Group]]</f>
        <v>Senior-High</v>
      </c>
    </row>
    <row r="34" spans="2:14" x14ac:dyDescent="0.25">
      <c r="B34" t="s">
        <v>5157</v>
      </c>
      <c r="C34" t="s">
        <v>174</v>
      </c>
      <c r="D34" t="s">
        <v>5131</v>
      </c>
      <c r="E34" s="22">
        <v>6005950</v>
      </c>
      <c r="F34" t="s">
        <v>5126</v>
      </c>
      <c r="G34" s="20">
        <v>44591</v>
      </c>
      <c r="H34" t="s">
        <v>107</v>
      </c>
      <c r="I34">
        <f>VLOOKUP(Account_Appended[[#This Row],[Customer_ID]],Customer_Info_Appended[],3,0)</f>
        <v>32</v>
      </c>
      <c r="J34" t="str">
        <f>VLOOKUP(Account_Appended[[#This Row],[Customer_ID]],Customer_Info_Appended[],4,0)</f>
        <v>Male</v>
      </c>
      <c r="K34" t="str">
        <f>VLOOKUP(Account_Appended[[#This Row],[Customer_ID]],Customer_Info_Appended[],6,0)</f>
        <v>Shan</v>
      </c>
      <c r="L34" t="str">
        <f>VLOOKUP(Account_Appended[[#This Row],[Balance]],balance_t[],3,1)</f>
        <v>Medium</v>
      </c>
      <c r="M34" t="str">
        <f>VLOOKUP(Account_Appended[[#This Row],[Age]],age_t[],3,1)</f>
        <v>Middle</v>
      </c>
      <c r="N34" t="str">
        <f>Account_Appended[[#This Row],[Age Group]]&amp; "-" &amp;Account_Appended[[#This Row],[Balace Group]]</f>
        <v>Middle-Medium</v>
      </c>
    </row>
    <row r="35" spans="2:14" x14ac:dyDescent="0.25">
      <c r="B35" t="s">
        <v>5158</v>
      </c>
      <c r="C35" t="s">
        <v>179</v>
      </c>
      <c r="D35" t="s">
        <v>5131</v>
      </c>
      <c r="E35" s="22">
        <v>3312883</v>
      </c>
      <c r="F35" t="s">
        <v>5126</v>
      </c>
      <c r="G35" s="20">
        <v>44592</v>
      </c>
      <c r="H35" t="s">
        <v>107</v>
      </c>
      <c r="I35">
        <f>VLOOKUP(Account_Appended[[#This Row],[Customer_ID]],Customer_Info_Appended[],3,0)</f>
        <v>65</v>
      </c>
      <c r="J35" t="str">
        <f>VLOOKUP(Account_Appended[[#This Row],[Customer_ID]],Customer_Info_Appended[],4,0)</f>
        <v>Male</v>
      </c>
      <c r="K35" t="str">
        <f>VLOOKUP(Account_Appended[[#This Row],[Customer_ID]],Customer_Info_Appended[],6,0)</f>
        <v>Shan</v>
      </c>
      <c r="L35" t="str">
        <f>VLOOKUP(Account_Appended[[#This Row],[Balance]],balance_t[],3,1)</f>
        <v>Low</v>
      </c>
      <c r="M35" t="str">
        <f>VLOOKUP(Account_Appended[[#This Row],[Age]],age_t[],3,1)</f>
        <v>Senior</v>
      </c>
      <c r="N35" t="str">
        <f>Account_Appended[[#This Row],[Age Group]]&amp; "-" &amp;Account_Appended[[#This Row],[Balace Group]]</f>
        <v>Senior-Low</v>
      </c>
    </row>
    <row r="36" spans="2:14" x14ac:dyDescent="0.25">
      <c r="B36" t="s">
        <v>5159</v>
      </c>
      <c r="C36" t="s">
        <v>179</v>
      </c>
      <c r="D36" t="s">
        <v>5125</v>
      </c>
      <c r="E36" s="22">
        <v>3128631</v>
      </c>
      <c r="F36" t="s">
        <v>5126</v>
      </c>
      <c r="G36" s="20">
        <v>44593</v>
      </c>
      <c r="H36" t="s">
        <v>107</v>
      </c>
      <c r="I36">
        <f>VLOOKUP(Account_Appended[[#This Row],[Customer_ID]],Customer_Info_Appended[],3,0)</f>
        <v>65</v>
      </c>
      <c r="J36" t="str">
        <f>VLOOKUP(Account_Appended[[#This Row],[Customer_ID]],Customer_Info_Appended[],4,0)</f>
        <v>Male</v>
      </c>
      <c r="K36" t="str">
        <f>VLOOKUP(Account_Appended[[#This Row],[Customer_ID]],Customer_Info_Appended[],6,0)</f>
        <v>Shan</v>
      </c>
      <c r="L36" t="str">
        <f>VLOOKUP(Account_Appended[[#This Row],[Balance]],balance_t[],3,1)</f>
        <v>Low</v>
      </c>
      <c r="M36" t="str">
        <f>VLOOKUP(Account_Appended[[#This Row],[Age]],age_t[],3,1)</f>
        <v>Senior</v>
      </c>
      <c r="N36" t="str">
        <f>Account_Appended[[#This Row],[Age Group]]&amp; "-" &amp;Account_Appended[[#This Row],[Balace Group]]</f>
        <v>Senior-Low</v>
      </c>
    </row>
    <row r="37" spans="2:14" x14ac:dyDescent="0.25">
      <c r="B37" t="s">
        <v>5160</v>
      </c>
      <c r="C37" t="s">
        <v>179</v>
      </c>
      <c r="D37" t="s">
        <v>5131</v>
      </c>
      <c r="E37" s="22">
        <v>14318200</v>
      </c>
      <c r="F37" t="s">
        <v>5126</v>
      </c>
      <c r="G37" s="20">
        <v>44594</v>
      </c>
      <c r="H37" t="s">
        <v>107</v>
      </c>
      <c r="I37">
        <f>VLOOKUP(Account_Appended[[#This Row],[Customer_ID]],Customer_Info_Appended[],3,0)</f>
        <v>65</v>
      </c>
      <c r="J37" t="str">
        <f>VLOOKUP(Account_Appended[[#This Row],[Customer_ID]],Customer_Info_Appended[],4,0)</f>
        <v>Male</v>
      </c>
      <c r="K37" t="str">
        <f>VLOOKUP(Account_Appended[[#This Row],[Customer_ID]],Customer_Info_Appended[],6,0)</f>
        <v>Shan</v>
      </c>
      <c r="L37" t="str">
        <f>VLOOKUP(Account_Appended[[#This Row],[Balance]],balance_t[],3,1)</f>
        <v>Medium</v>
      </c>
      <c r="M37" t="str">
        <f>VLOOKUP(Account_Appended[[#This Row],[Age]],age_t[],3,1)</f>
        <v>Senior</v>
      </c>
      <c r="N37" t="str">
        <f>Account_Appended[[#This Row],[Age Group]]&amp; "-" &amp;Account_Appended[[#This Row],[Balace Group]]</f>
        <v>Senior-Medium</v>
      </c>
    </row>
    <row r="38" spans="2:14" x14ac:dyDescent="0.25">
      <c r="B38" t="s">
        <v>5161</v>
      </c>
      <c r="C38" t="s">
        <v>184</v>
      </c>
      <c r="D38" t="s">
        <v>5134</v>
      </c>
      <c r="E38" s="22">
        <v>15087811</v>
      </c>
      <c r="F38" t="s">
        <v>5126</v>
      </c>
      <c r="G38" s="20">
        <v>44595</v>
      </c>
      <c r="H38" t="s">
        <v>107</v>
      </c>
      <c r="I38">
        <f>VLOOKUP(Account_Appended[[#This Row],[Customer_ID]],Customer_Info_Appended[],3,0)</f>
        <v>42</v>
      </c>
      <c r="J38" t="str">
        <f>VLOOKUP(Account_Appended[[#This Row],[Customer_ID]],Customer_Info_Appended[],4,0)</f>
        <v>Female</v>
      </c>
      <c r="K38" t="str">
        <f>VLOOKUP(Account_Appended[[#This Row],[Customer_ID]],Customer_Info_Appended[],6,0)</f>
        <v>Yangon</v>
      </c>
      <c r="L38" t="str">
        <f>VLOOKUP(Account_Appended[[#This Row],[Balance]],balance_t[],3,1)</f>
        <v>High</v>
      </c>
      <c r="M38" t="str">
        <f>VLOOKUP(Account_Appended[[#This Row],[Age]],age_t[],3,1)</f>
        <v>Middle</v>
      </c>
      <c r="N38" t="str">
        <f>Account_Appended[[#This Row],[Age Group]]&amp; "-" &amp;Account_Appended[[#This Row],[Balace Group]]</f>
        <v>Middle-High</v>
      </c>
    </row>
    <row r="39" spans="2:14" x14ac:dyDescent="0.25">
      <c r="B39" t="s">
        <v>5162</v>
      </c>
      <c r="C39" t="s">
        <v>184</v>
      </c>
      <c r="D39" t="s">
        <v>5134</v>
      </c>
      <c r="E39" s="22">
        <v>27836989</v>
      </c>
      <c r="F39" t="s">
        <v>5126</v>
      </c>
      <c r="G39" s="20">
        <v>44596</v>
      </c>
      <c r="H39" t="s">
        <v>107</v>
      </c>
      <c r="I39">
        <f>VLOOKUP(Account_Appended[[#This Row],[Customer_ID]],Customer_Info_Appended[],3,0)</f>
        <v>42</v>
      </c>
      <c r="J39" t="str">
        <f>VLOOKUP(Account_Appended[[#This Row],[Customer_ID]],Customer_Info_Appended[],4,0)</f>
        <v>Female</v>
      </c>
      <c r="K39" t="str">
        <f>VLOOKUP(Account_Appended[[#This Row],[Customer_ID]],Customer_Info_Appended[],6,0)</f>
        <v>Yangon</v>
      </c>
      <c r="L39" t="str">
        <f>VLOOKUP(Account_Appended[[#This Row],[Balance]],balance_t[],3,1)</f>
        <v>High</v>
      </c>
      <c r="M39" t="str">
        <f>VLOOKUP(Account_Appended[[#This Row],[Age]],age_t[],3,1)</f>
        <v>Middle</v>
      </c>
      <c r="N39" t="str">
        <f>Account_Appended[[#This Row],[Age Group]]&amp; "-" &amp;Account_Appended[[#This Row],[Balace Group]]</f>
        <v>Middle-High</v>
      </c>
    </row>
    <row r="40" spans="2:14" x14ac:dyDescent="0.25">
      <c r="B40" t="s">
        <v>5163</v>
      </c>
      <c r="C40" t="s">
        <v>189</v>
      </c>
      <c r="D40" t="s">
        <v>5134</v>
      </c>
      <c r="E40" s="22">
        <v>6523959</v>
      </c>
      <c r="F40" t="s">
        <v>5126</v>
      </c>
      <c r="G40" s="20">
        <v>44597</v>
      </c>
      <c r="H40" t="s">
        <v>107</v>
      </c>
      <c r="I40">
        <f>VLOOKUP(Account_Appended[[#This Row],[Customer_ID]],Customer_Info_Appended[],3,0)</f>
        <v>53</v>
      </c>
      <c r="J40" t="str">
        <f>VLOOKUP(Account_Appended[[#This Row],[Customer_ID]],Customer_Info_Appended[],4,0)</f>
        <v>Female</v>
      </c>
      <c r="K40" t="str">
        <f>VLOOKUP(Account_Appended[[#This Row],[Customer_ID]],Customer_Info_Appended[],6,0)</f>
        <v>Mandalay</v>
      </c>
      <c r="L40" t="str">
        <f>VLOOKUP(Account_Appended[[#This Row],[Balance]],balance_t[],3,1)</f>
        <v>Medium</v>
      </c>
      <c r="M40" t="str">
        <f>VLOOKUP(Account_Appended[[#This Row],[Age]],age_t[],3,1)</f>
        <v>Senior</v>
      </c>
      <c r="N40" t="str">
        <f>Account_Appended[[#This Row],[Age Group]]&amp; "-" &amp;Account_Appended[[#This Row],[Balace Group]]</f>
        <v>Senior-Medium</v>
      </c>
    </row>
    <row r="41" spans="2:14" x14ac:dyDescent="0.25">
      <c r="B41" t="s">
        <v>5164</v>
      </c>
      <c r="C41" t="s">
        <v>194</v>
      </c>
      <c r="D41" t="s">
        <v>5131</v>
      </c>
      <c r="E41" s="22">
        <v>43821579</v>
      </c>
      <c r="F41" t="s">
        <v>5126</v>
      </c>
      <c r="G41" s="20">
        <v>44598</v>
      </c>
      <c r="H41" t="s">
        <v>107</v>
      </c>
      <c r="I41">
        <f>VLOOKUP(Account_Appended[[#This Row],[Customer_ID]],Customer_Info_Appended[],3,0)</f>
        <v>25</v>
      </c>
      <c r="J41" t="str">
        <f>VLOOKUP(Account_Appended[[#This Row],[Customer_ID]],Customer_Info_Appended[],4,0)</f>
        <v>Female</v>
      </c>
      <c r="K41" t="str">
        <f>VLOOKUP(Account_Appended[[#This Row],[Customer_ID]],Customer_Info_Appended[],6,0)</f>
        <v>Shan</v>
      </c>
      <c r="L41" t="str">
        <f>VLOOKUP(Account_Appended[[#This Row],[Balance]],balance_t[],3,1)</f>
        <v>High</v>
      </c>
      <c r="M41" t="str">
        <f>VLOOKUP(Account_Appended[[#This Row],[Age]],age_t[],3,1)</f>
        <v>Young</v>
      </c>
      <c r="N41" t="str">
        <f>Account_Appended[[#This Row],[Age Group]]&amp; "-" &amp;Account_Appended[[#This Row],[Balace Group]]</f>
        <v>Young-High</v>
      </c>
    </row>
    <row r="42" spans="2:14" x14ac:dyDescent="0.25">
      <c r="B42" t="s">
        <v>5165</v>
      </c>
      <c r="C42" t="s">
        <v>194</v>
      </c>
      <c r="D42" t="s">
        <v>5134</v>
      </c>
      <c r="E42" s="22">
        <v>4124733</v>
      </c>
      <c r="F42" t="s">
        <v>5126</v>
      </c>
      <c r="G42" s="20">
        <v>44599</v>
      </c>
      <c r="H42" t="s">
        <v>107</v>
      </c>
      <c r="I42">
        <f>VLOOKUP(Account_Appended[[#This Row],[Customer_ID]],Customer_Info_Appended[],3,0)</f>
        <v>25</v>
      </c>
      <c r="J42" t="str">
        <f>VLOOKUP(Account_Appended[[#This Row],[Customer_ID]],Customer_Info_Appended[],4,0)</f>
        <v>Female</v>
      </c>
      <c r="K42" t="str">
        <f>VLOOKUP(Account_Appended[[#This Row],[Customer_ID]],Customer_Info_Appended[],6,0)</f>
        <v>Shan</v>
      </c>
      <c r="L42" t="str">
        <f>VLOOKUP(Account_Appended[[#This Row],[Balance]],balance_t[],3,1)</f>
        <v>Low</v>
      </c>
      <c r="M42" t="str">
        <f>VLOOKUP(Account_Appended[[#This Row],[Age]],age_t[],3,1)</f>
        <v>Young</v>
      </c>
      <c r="N42" t="str">
        <f>Account_Appended[[#This Row],[Age Group]]&amp; "-" &amp;Account_Appended[[#This Row],[Balace Group]]</f>
        <v>Young-Low</v>
      </c>
    </row>
    <row r="43" spans="2:14" x14ac:dyDescent="0.25">
      <c r="B43" t="s">
        <v>5166</v>
      </c>
      <c r="C43" t="s">
        <v>199</v>
      </c>
      <c r="D43" t="s">
        <v>5125</v>
      </c>
      <c r="E43" s="22">
        <v>21736437</v>
      </c>
      <c r="F43" t="s">
        <v>5126</v>
      </c>
      <c r="G43" s="20">
        <v>44600</v>
      </c>
      <c r="H43" t="s">
        <v>107</v>
      </c>
      <c r="I43">
        <f>VLOOKUP(Account_Appended[[#This Row],[Customer_ID]],Customer_Info_Appended[],3,0)</f>
        <v>26</v>
      </c>
      <c r="J43" t="str">
        <f>VLOOKUP(Account_Appended[[#This Row],[Customer_ID]],Customer_Info_Appended[],4,0)</f>
        <v>Female</v>
      </c>
      <c r="K43" t="str">
        <f>VLOOKUP(Account_Appended[[#This Row],[Customer_ID]],Customer_Info_Appended[],6,0)</f>
        <v>Shan</v>
      </c>
      <c r="L43" t="str">
        <f>VLOOKUP(Account_Appended[[#This Row],[Balance]],balance_t[],3,1)</f>
        <v>High</v>
      </c>
      <c r="M43" t="str">
        <f>VLOOKUP(Account_Appended[[#This Row],[Age]],age_t[],3,1)</f>
        <v>Young</v>
      </c>
      <c r="N43" t="str">
        <f>Account_Appended[[#This Row],[Age Group]]&amp; "-" &amp;Account_Appended[[#This Row],[Balace Group]]</f>
        <v>Young-High</v>
      </c>
    </row>
    <row r="44" spans="2:14" x14ac:dyDescent="0.25">
      <c r="B44" t="s">
        <v>5167</v>
      </c>
      <c r="C44" t="s">
        <v>199</v>
      </c>
      <c r="D44" t="s">
        <v>5125</v>
      </c>
      <c r="E44" s="22">
        <v>43457062</v>
      </c>
      <c r="F44" t="s">
        <v>5126</v>
      </c>
      <c r="G44" s="20">
        <v>44601</v>
      </c>
      <c r="H44" t="s">
        <v>107</v>
      </c>
      <c r="I44">
        <f>VLOOKUP(Account_Appended[[#This Row],[Customer_ID]],Customer_Info_Appended[],3,0)</f>
        <v>26</v>
      </c>
      <c r="J44" t="str">
        <f>VLOOKUP(Account_Appended[[#This Row],[Customer_ID]],Customer_Info_Appended[],4,0)</f>
        <v>Female</v>
      </c>
      <c r="K44" t="str">
        <f>VLOOKUP(Account_Appended[[#This Row],[Customer_ID]],Customer_Info_Appended[],6,0)</f>
        <v>Shan</v>
      </c>
      <c r="L44" t="str">
        <f>VLOOKUP(Account_Appended[[#This Row],[Balance]],balance_t[],3,1)</f>
        <v>High</v>
      </c>
      <c r="M44" t="str">
        <f>VLOOKUP(Account_Appended[[#This Row],[Age]],age_t[],3,1)</f>
        <v>Young</v>
      </c>
      <c r="N44" t="str">
        <f>Account_Appended[[#This Row],[Age Group]]&amp; "-" &amp;Account_Appended[[#This Row],[Balace Group]]</f>
        <v>Young-High</v>
      </c>
    </row>
    <row r="45" spans="2:14" x14ac:dyDescent="0.25">
      <c r="B45" t="s">
        <v>5168</v>
      </c>
      <c r="C45" t="s">
        <v>204</v>
      </c>
      <c r="D45" t="s">
        <v>5131</v>
      </c>
      <c r="E45" s="22">
        <v>42995286</v>
      </c>
      <c r="F45" t="s">
        <v>5126</v>
      </c>
      <c r="G45" s="20">
        <v>44602</v>
      </c>
      <c r="H45" t="s">
        <v>107</v>
      </c>
      <c r="I45">
        <f>VLOOKUP(Account_Appended[[#This Row],[Customer_ID]],Customer_Info_Appended[],3,0)</f>
        <v>54</v>
      </c>
      <c r="J45" t="str">
        <f>VLOOKUP(Account_Appended[[#This Row],[Customer_ID]],Customer_Info_Appended[],4,0)</f>
        <v>Female</v>
      </c>
      <c r="K45" t="str">
        <f>VLOOKUP(Account_Appended[[#This Row],[Customer_ID]],Customer_Info_Appended[],6,0)</f>
        <v>Naypyitaw</v>
      </c>
      <c r="L45" t="str">
        <f>VLOOKUP(Account_Appended[[#This Row],[Balance]],balance_t[],3,1)</f>
        <v>High</v>
      </c>
      <c r="M45" t="str">
        <f>VLOOKUP(Account_Appended[[#This Row],[Age]],age_t[],3,1)</f>
        <v>Senior</v>
      </c>
      <c r="N45" t="str">
        <f>Account_Appended[[#This Row],[Age Group]]&amp; "-" &amp;Account_Appended[[#This Row],[Balace Group]]</f>
        <v>Senior-High</v>
      </c>
    </row>
    <row r="46" spans="2:14" x14ac:dyDescent="0.25">
      <c r="B46" t="s">
        <v>5169</v>
      </c>
      <c r="C46" t="s">
        <v>204</v>
      </c>
      <c r="D46" t="s">
        <v>5125</v>
      </c>
      <c r="E46" s="22">
        <v>119675</v>
      </c>
      <c r="F46" t="s">
        <v>5126</v>
      </c>
      <c r="G46" s="20">
        <v>44603</v>
      </c>
      <c r="H46" t="s">
        <v>107</v>
      </c>
      <c r="I46">
        <f>VLOOKUP(Account_Appended[[#This Row],[Customer_ID]],Customer_Info_Appended[],3,0)</f>
        <v>54</v>
      </c>
      <c r="J46" t="str">
        <f>VLOOKUP(Account_Appended[[#This Row],[Customer_ID]],Customer_Info_Appended[],4,0)</f>
        <v>Female</v>
      </c>
      <c r="K46" t="str">
        <f>VLOOKUP(Account_Appended[[#This Row],[Customer_ID]],Customer_Info_Appended[],6,0)</f>
        <v>Naypyitaw</v>
      </c>
      <c r="L46" t="str">
        <f>VLOOKUP(Account_Appended[[#This Row],[Balance]],balance_t[],3,1)</f>
        <v>Low</v>
      </c>
      <c r="M46" t="str">
        <f>VLOOKUP(Account_Appended[[#This Row],[Age]],age_t[],3,1)</f>
        <v>Senior</v>
      </c>
      <c r="N46" t="str">
        <f>Account_Appended[[#This Row],[Age Group]]&amp; "-" &amp;Account_Appended[[#This Row],[Balace Group]]</f>
        <v>Senior-Low</v>
      </c>
    </row>
    <row r="47" spans="2:14" x14ac:dyDescent="0.25">
      <c r="B47" t="s">
        <v>5170</v>
      </c>
      <c r="C47" t="s">
        <v>210</v>
      </c>
      <c r="D47" t="s">
        <v>5125</v>
      </c>
      <c r="E47" s="22">
        <v>25339821</v>
      </c>
      <c r="F47" t="s">
        <v>5126</v>
      </c>
      <c r="G47" s="20">
        <v>44604</v>
      </c>
      <c r="H47" t="s">
        <v>107</v>
      </c>
      <c r="I47">
        <f>VLOOKUP(Account_Appended[[#This Row],[Customer_ID]],Customer_Info_Appended[],3,0)</f>
        <v>65</v>
      </c>
      <c r="J47" t="str">
        <f>VLOOKUP(Account_Appended[[#This Row],[Customer_ID]],Customer_Info_Appended[],4,0)</f>
        <v>Male</v>
      </c>
      <c r="K47" t="str">
        <f>VLOOKUP(Account_Appended[[#This Row],[Customer_ID]],Customer_Info_Appended[],6,0)</f>
        <v>Shan</v>
      </c>
      <c r="L47" t="str">
        <f>VLOOKUP(Account_Appended[[#This Row],[Balance]],balance_t[],3,1)</f>
        <v>High</v>
      </c>
      <c r="M47" t="str">
        <f>VLOOKUP(Account_Appended[[#This Row],[Age]],age_t[],3,1)</f>
        <v>Senior</v>
      </c>
      <c r="N47" t="str">
        <f>Account_Appended[[#This Row],[Age Group]]&amp; "-" &amp;Account_Appended[[#This Row],[Balace Group]]</f>
        <v>Senior-High</v>
      </c>
    </row>
    <row r="48" spans="2:14" x14ac:dyDescent="0.25">
      <c r="B48" t="s">
        <v>5171</v>
      </c>
      <c r="C48" t="s">
        <v>210</v>
      </c>
      <c r="D48" t="s">
        <v>5131</v>
      </c>
      <c r="E48" s="22">
        <v>26233385</v>
      </c>
      <c r="F48" t="s">
        <v>5126</v>
      </c>
      <c r="G48" s="20">
        <v>44605</v>
      </c>
      <c r="H48" t="s">
        <v>107</v>
      </c>
      <c r="I48">
        <f>VLOOKUP(Account_Appended[[#This Row],[Customer_ID]],Customer_Info_Appended[],3,0)</f>
        <v>65</v>
      </c>
      <c r="J48" t="str">
        <f>VLOOKUP(Account_Appended[[#This Row],[Customer_ID]],Customer_Info_Appended[],4,0)</f>
        <v>Male</v>
      </c>
      <c r="K48" t="str">
        <f>VLOOKUP(Account_Appended[[#This Row],[Customer_ID]],Customer_Info_Appended[],6,0)</f>
        <v>Shan</v>
      </c>
      <c r="L48" t="str">
        <f>VLOOKUP(Account_Appended[[#This Row],[Balance]],balance_t[],3,1)</f>
        <v>High</v>
      </c>
      <c r="M48" t="str">
        <f>VLOOKUP(Account_Appended[[#This Row],[Age]],age_t[],3,1)</f>
        <v>Senior</v>
      </c>
      <c r="N48" t="str">
        <f>Account_Appended[[#This Row],[Age Group]]&amp; "-" &amp;Account_Appended[[#This Row],[Balace Group]]</f>
        <v>Senior-High</v>
      </c>
    </row>
    <row r="49" spans="2:14" x14ac:dyDescent="0.25">
      <c r="B49" t="s">
        <v>5172</v>
      </c>
      <c r="C49" t="s">
        <v>215</v>
      </c>
      <c r="D49" t="s">
        <v>5134</v>
      </c>
      <c r="E49" s="22">
        <v>27264495</v>
      </c>
      <c r="F49" t="s">
        <v>5126</v>
      </c>
      <c r="G49" s="20">
        <v>44606</v>
      </c>
      <c r="H49" t="s">
        <v>107</v>
      </c>
      <c r="I49">
        <f>VLOOKUP(Account_Appended[[#This Row],[Customer_ID]],Customer_Info_Appended[],3,0)</f>
        <v>62</v>
      </c>
      <c r="J49" t="str">
        <f>VLOOKUP(Account_Appended[[#This Row],[Customer_ID]],Customer_Info_Appended[],4,0)</f>
        <v>Female</v>
      </c>
      <c r="K49" t="str">
        <f>VLOOKUP(Account_Appended[[#This Row],[Customer_ID]],Customer_Info_Appended[],6,0)</f>
        <v>Mandalay</v>
      </c>
      <c r="L49" t="str">
        <f>VLOOKUP(Account_Appended[[#This Row],[Balance]],balance_t[],3,1)</f>
        <v>High</v>
      </c>
      <c r="M49" t="str">
        <f>VLOOKUP(Account_Appended[[#This Row],[Age]],age_t[],3,1)</f>
        <v>Senior</v>
      </c>
      <c r="N49" t="str">
        <f>Account_Appended[[#This Row],[Age Group]]&amp; "-" &amp;Account_Appended[[#This Row],[Balace Group]]</f>
        <v>Senior-High</v>
      </c>
    </row>
    <row r="50" spans="2:14" x14ac:dyDescent="0.25">
      <c r="B50" t="s">
        <v>5173</v>
      </c>
      <c r="C50" t="s">
        <v>220</v>
      </c>
      <c r="D50" t="s">
        <v>5134</v>
      </c>
      <c r="E50" s="22">
        <v>40465237</v>
      </c>
      <c r="F50" t="s">
        <v>5126</v>
      </c>
      <c r="G50" s="20">
        <v>44607</v>
      </c>
      <c r="H50" t="s">
        <v>107</v>
      </c>
      <c r="I50">
        <f>VLOOKUP(Account_Appended[[#This Row],[Customer_ID]],Customer_Info_Appended[],3,0)</f>
        <v>56</v>
      </c>
      <c r="J50" t="str">
        <f>VLOOKUP(Account_Appended[[#This Row],[Customer_ID]],Customer_Info_Appended[],4,0)</f>
        <v>Female</v>
      </c>
      <c r="K50" t="str">
        <f>VLOOKUP(Account_Appended[[#This Row],[Customer_ID]],Customer_Info_Appended[],6,0)</f>
        <v>Bago</v>
      </c>
      <c r="L50" t="str">
        <f>VLOOKUP(Account_Appended[[#This Row],[Balance]],balance_t[],3,1)</f>
        <v>High</v>
      </c>
      <c r="M50" t="str">
        <f>VLOOKUP(Account_Appended[[#This Row],[Age]],age_t[],3,1)</f>
        <v>Senior</v>
      </c>
      <c r="N50" t="str">
        <f>Account_Appended[[#This Row],[Age Group]]&amp; "-" &amp;Account_Appended[[#This Row],[Balace Group]]</f>
        <v>Senior-High</v>
      </c>
    </row>
    <row r="51" spans="2:14" x14ac:dyDescent="0.25">
      <c r="B51" t="s">
        <v>5174</v>
      </c>
      <c r="C51" t="s">
        <v>225</v>
      </c>
      <c r="D51" t="s">
        <v>5134</v>
      </c>
      <c r="E51" s="22">
        <v>30215806</v>
      </c>
      <c r="F51" t="s">
        <v>5126</v>
      </c>
      <c r="G51" s="20">
        <v>44608</v>
      </c>
      <c r="H51" t="s">
        <v>107</v>
      </c>
      <c r="I51">
        <f>VLOOKUP(Account_Appended[[#This Row],[Customer_ID]],Customer_Info_Appended[],3,0)</f>
        <v>49</v>
      </c>
      <c r="J51" t="str">
        <f>VLOOKUP(Account_Appended[[#This Row],[Customer_ID]],Customer_Info_Appended[],4,0)</f>
        <v>Female</v>
      </c>
      <c r="K51" t="str">
        <f>VLOOKUP(Account_Appended[[#This Row],[Customer_ID]],Customer_Info_Appended[],6,0)</f>
        <v>Bago</v>
      </c>
      <c r="L51" t="str">
        <f>VLOOKUP(Account_Appended[[#This Row],[Balance]],balance_t[],3,1)</f>
        <v>High</v>
      </c>
      <c r="M51" t="str">
        <f>VLOOKUP(Account_Appended[[#This Row],[Age]],age_t[],3,1)</f>
        <v>Middle</v>
      </c>
      <c r="N51" t="str">
        <f>Account_Appended[[#This Row],[Age Group]]&amp; "-" &amp;Account_Appended[[#This Row],[Balace Group]]</f>
        <v>Middle-High</v>
      </c>
    </row>
    <row r="52" spans="2:14" x14ac:dyDescent="0.25">
      <c r="B52" t="s">
        <v>5175</v>
      </c>
      <c r="C52" t="s">
        <v>225</v>
      </c>
      <c r="D52" t="s">
        <v>5131</v>
      </c>
      <c r="E52" s="22">
        <v>4564344</v>
      </c>
      <c r="F52" t="s">
        <v>5126</v>
      </c>
      <c r="G52" s="20">
        <v>44609</v>
      </c>
      <c r="H52" t="s">
        <v>107</v>
      </c>
      <c r="I52">
        <f>VLOOKUP(Account_Appended[[#This Row],[Customer_ID]],Customer_Info_Appended[],3,0)</f>
        <v>49</v>
      </c>
      <c r="J52" t="str">
        <f>VLOOKUP(Account_Appended[[#This Row],[Customer_ID]],Customer_Info_Appended[],4,0)</f>
        <v>Female</v>
      </c>
      <c r="K52" t="str">
        <f>VLOOKUP(Account_Appended[[#This Row],[Customer_ID]],Customer_Info_Appended[],6,0)</f>
        <v>Bago</v>
      </c>
      <c r="L52" t="str">
        <f>VLOOKUP(Account_Appended[[#This Row],[Balance]],balance_t[],3,1)</f>
        <v>Low</v>
      </c>
      <c r="M52" t="str">
        <f>VLOOKUP(Account_Appended[[#This Row],[Age]],age_t[],3,1)</f>
        <v>Middle</v>
      </c>
      <c r="N52" t="str">
        <f>Account_Appended[[#This Row],[Age Group]]&amp; "-" &amp;Account_Appended[[#This Row],[Balace Group]]</f>
        <v>Middle-Low</v>
      </c>
    </row>
    <row r="53" spans="2:14" x14ac:dyDescent="0.25">
      <c r="B53" t="s">
        <v>5176</v>
      </c>
      <c r="C53" t="s">
        <v>230</v>
      </c>
      <c r="D53" t="s">
        <v>5125</v>
      </c>
      <c r="E53" s="22">
        <v>47712108</v>
      </c>
      <c r="F53" t="s">
        <v>5126</v>
      </c>
      <c r="G53" s="20">
        <v>44610</v>
      </c>
      <c r="H53" t="s">
        <v>107</v>
      </c>
      <c r="I53">
        <f>VLOOKUP(Account_Appended[[#This Row],[Customer_ID]],Customer_Info_Appended[],3,0)</f>
        <v>69</v>
      </c>
      <c r="J53" t="str">
        <f>VLOOKUP(Account_Appended[[#This Row],[Customer_ID]],Customer_Info_Appended[],4,0)</f>
        <v>Male</v>
      </c>
      <c r="K53" t="str">
        <f>VLOOKUP(Account_Appended[[#This Row],[Customer_ID]],Customer_Info_Appended[],6,0)</f>
        <v>Bago</v>
      </c>
      <c r="L53" t="str">
        <f>VLOOKUP(Account_Appended[[#This Row],[Balance]],balance_t[],3,1)</f>
        <v>High</v>
      </c>
      <c r="M53" t="str">
        <f>VLOOKUP(Account_Appended[[#This Row],[Age]],age_t[],3,1)</f>
        <v>Senior</v>
      </c>
      <c r="N53" t="str">
        <f>Account_Appended[[#This Row],[Age Group]]&amp; "-" &amp;Account_Appended[[#This Row],[Balace Group]]</f>
        <v>Senior-High</v>
      </c>
    </row>
    <row r="54" spans="2:14" x14ac:dyDescent="0.25">
      <c r="B54" t="s">
        <v>5177</v>
      </c>
      <c r="C54" t="s">
        <v>230</v>
      </c>
      <c r="D54" t="s">
        <v>5134</v>
      </c>
      <c r="E54" s="22">
        <v>10897637</v>
      </c>
      <c r="F54" t="s">
        <v>5126</v>
      </c>
      <c r="G54" s="20">
        <v>44611</v>
      </c>
      <c r="H54" t="s">
        <v>107</v>
      </c>
      <c r="I54">
        <f>VLOOKUP(Account_Appended[[#This Row],[Customer_ID]],Customer_Info_Appended[],3,0)</f>
        <v>69</v>
      </c>
      <c r="J54" t="str">
        <f>VLOOKUP(Account_Appended[[#This Row],[Customer_ID]],Customer_Info_Appended[],4,0)</f>
        <v>Male</v>
      </c>
      <c r="K54" t="str">
        <f>VLOOKUP(Account_Appended[[#This Row],[Customer_ID]],Customer_Info_Appended[],6,0)</f>
        <v>Bago</v>
      </c>
      <c r="L54" t="str">
        <f>VLOOKUP(Account_Appended[[#This Row],[Balance]],balance_t[],3,1)</f>
        <v>Medium</v>
      </c>
      <c r="M54" t="str">
        <f>VLOOKUP(Account_Appended[[#This Row],[Age]],age_t[],3,1)</f>
        <v>Senior</v>
      </c>
      <c r="N54" t="str">
        <f>Account_Appended[[#This Row],[Age Group]]&amp; "-" &amp;Account_Appended[[#This Row],[Balace Group]]</f>
        <v>Senior-Medium</v>
      </c>
    </row>
    <row r="55" spans="2:14" x14ac:dyDescent="0.25">
      <c r="B55" t="s">
        <v>5178</v>
      </c>
      <c r="C55" t="s">
        <v>235</v>
      </c>
      <c r="D55" t="s">
        <v>5134</v>
      </c>
      <c r="E55" s="22">
        <v>12410059</v>
      </c>
      <c r="F55" t="s">
        <v>5126</v>
      </c>
      <c r="G55" s="20">
        <v>44612</v>
      </c>
      <c r="H55" t="s">
        <v>107</v>
      </c>
      <c r="I55">
        <f>VLOOKUP(Account_Appended[[#This Row],[Customer_ID]],Customer_Info_Appended[],3,0)</f>
        <v>34</v>
      </c>
      <c r="J55" t="str">
        <f>VLOOKUP(Account_Appended[[#This Row],[Customer_ID]],Customer_Info_Appended[],4,0)</f>
        <v>Male</v>
      </c>
      <c r="K55" t="str">
        <f>VLOOKUP(Account_Appended[[#This Row],[Customer_ID]],Customer_Info_Appended[],6,0)</f>
        <v>Bago</v>
      </c>
      <c r="L55" t="str">
        <f>VLOOKUP(Account_Appended[[#This Row],[Balance]],balance_t[],3,1)</f>
        <v>Medium</v>
      </c>
      <c r="M55" t="str">
        <f>VLOOKUP(Account_Appended[[#This Row],[Age]],age_t[],3,1)</f>
        <v>Middle</v>
      </c>
      <c r="N55" t="str">
        <f>Account_Appended[[#This Row],[Age Group]]&amp; "-" &amp;Account_Appended[[#This Row],[Balace Group]]</f>
        <v>Middle-Medium</v>
      </c>
    </row>
    <row r="56" spans="2:14" x14ac:dyDescent="0.25">
      <c r="B56" t="s">
        <v>5179</v>
      </c>
      <c r="C56" t="s">
        <v>240</v>
      </c>
      <c r="D56" t="s">
        <v>5131</v>
      </c>
      <c r="E56" s="22">
        <v>666088</v>
      </c>
      <c r="F56" t="s">
        <v>5126</v>
      </c>
      <c r="G56" s="20">
        <v>44613</v>
      </c>
      <c r="H56" t="s">
        <v>107</v>
      </c>
      <c r="I56">
        <f>VLOOKUP(Account_Appended[[#This Row],[Customer_ID]],Customer_Info_Appended[],3,0)</f>
        <v>52</v>
      </c>
      <c r="J56" t="str">
        <f>VLOOKUP(Account_Appended[[#This Row],[Customer_ID]],Customer_Info_Appended[],4,0)</f>
        <v>Female</v>
      </c>
      <c r="K56" t="str">
        <f>VLOOKUP(Account_Appended[[#This Row],[Customer_ID]],Customer_Info_Appended[],6,0)</f>
        <v>Naypyitaw</v>
      </c>
      <c r="L56" t="str">
        <f>VLOOKUP(Account_Appended[[#This Row],[Balance]],balance_t[],3,1)</f>
        <v>Low</v>
      </c>
      <c r="M56" t="str">
        <f>VLOOKUP(Account_Appended[[#This Row],[Age]],age_t[],3,1)</f>
        <v>Senior</v>
      </c>
      <c r="N56" t="str">
        <f>Account_Appended[[#This Row],[Age Group]]&amp; "-" &amp;Account_Appended[[#This Row],[Balace Group]]</f>
        <v>Senior-Low</v>
      </c>
    </row>
    <row r="57" spans="2:14" x14ac:dyDescent="0.25">
      <c r="B57" t="s">
        <v>5180</v>
      </c>
      <c r="C57" t="s">
        <v>245</v>
      </c>
      <c r="D57" t="s">
        <v>5134</v>
      </c>
      <c r="E57" s="22">
        <v>13827532</v>
      </c>
      <c r="F57" t="s">
        <v>5126</v>
      </c>
      <c r="G57" s="20">
        <v>44614</v>
      </c>
      <c r="H57" t="s">
        <v>107</v>
      </c>
      <c r="I57">
        <f>VLOOKUP(Account_Appended[[#This Row],[Customer_ID]],Customer_Info_Appended[],3,0)</f>
        <v>54</v>
      </c>
      <c r="J57" t="str">
        <f>VLOOKUP(Account_Appended[[#This Row],[Customer_ID]],Customer_Info_Appended[],4,0)</f>
        <v>Male</v>
      </c>
      <c r="K57" t="str">
        <f>VLOOKUP(Account_Appended[[#This Row],[Customer_ID]],Customer_Info_Appended[],6,0)</f>
        <v>Shan</v>
      </c>
      <c r="L57" t="str">
        <f>VLOOKUP(Account_Appended[[#This Row],[Balance]],balance_t[],3,1)</f>
        <v>Medium</v>
      </c>
      <c r="M57" t="str">
        <f>VLOOKUP(Account_Appended[[#This Row],[Age]],age_t[],3,1)</f>
        <v>Senior</v>
      </c>
      <c r="N57" t="str">
        <f>Account_Appended[[#This Row],[Age Group]]&amp; "-" &amp;Account_Appended[[#This Row],[Balace Group]]</f>
        <v>Senior-Medium</v>
      </c>
    </row>
    <row r="58" spans="2:14" x14ac:dyDescent="0.25">
      <c r="B58" t="s">
        <v>5181</v>
      </c>
      <c r="C58" t="s">
        <v>250</v>
      </c>
      <c r="D58" t="s">
        <v>5131</v>
      </c>
      <c r="E58" s="22">
        <v>40213379</v>
      </c>
      <c r="F58" t="s">
        <v>5126</v>
      </c>
      <c r="G58" s="20">
        <v>44615</v>
      </c>
      <c r="H58" t="s">
        <v>107</v>
      </c>
      <c r="I58">
        <f>VLOOKUP(Account_Appended[[#This Row],[Customer_ID]],Customer_Info_Appended[],3,0)</f>
        <v>36</v>
      </c>
      <c r="J58" t="str">
        <f>VLOOKUP(Account_Appended[[#This Row],[Customer_ID]],Customer_Info_Appended[],4,0)</f>
        <v>Male</v>
      </c>
      <c r="K58" t="str">
        <f>VLOOKUP(Account_Appended[[#This Row],[Customer_ID]],Customer_Info_Appended[],6,0)</f>
        <v>Bago</v>
      </c>
      <c r="L58" t="str">
        <f>VLOOKUP(Account_Appended[[#This Row],[Balance]],balance_t[],3,1)</f>
        <v>High</v>
      </c>
      <c r="M58" t="str">
        <f>VLOOKUP(Account_Appended[[#This Row],[Age]],age_t[],3,1)</f>
        <v>Middle</v>
      </c>
      <c r="N58" t="str">
        <f>Account_Appended[[#This Row],[Age Group]]&amp; "-" &amp;Account_Appended[[#This Row],[Balace Group]]</f>
        <v>Middle-High</v>
      </c>
    </row>
    <row r="59" spans="2:14" x14ac:dyDescent="0.25">
      <c r="B59" t="s">
        <v>5182</v>
      </c>
      <c r="C59" t="s">
        <v>250</v>
      </c>
      <c r="D59" t="s">
        <v>5125</v>
      </c>
      <c r="E59" s="22">
        <v>10251607</v>
      </c>
      <c r="F59" t="s">
        <v>5126</v>
      </c>
      <c r="G59" s="20">
        <v>44616</v>
      </c>
      <c r="H59" t="s">
        <v>107</v>
      </c>
      <c r="I59">
        <f>VLOOKUP(Account_Appended[[#This Row],[Customer_ID]],Customer_Info_Appended[],3,0)</f>
        <v>36</v>
      </c>
      <c r="J59" t="str">
        <f>VLOOKUP(Account_Appended[[#This Row],[Customer_ID]],Customer_Info_Appended[],4,0)</f>
        <v>Male</v>
      </c>
      <c r="K59" t="str">
        <f>VLOOKUP(Account_Appended[[#This Row],[Customer_ID]],Customer_Info_Appended[],6,0)</f>
        <v>Bago</v>
      </c>
      <c r="L59" t="str">
        <f>VLOOKUP(Account_Appended[[#This Row],[Balance]],balance_t[],3,1)</f>
        <v>Medium</v>
      </c>
      <c r="M59" t="str">
        <f>VLOOKUP(Account_Appended[[#This Row],[Age]],age_t[],3,1)</f>
        <v>Middle</v>
      </c>
      <c r="N59" t="str">
        <f>Account_Appended[[#This Row],[Age Group]]&amp; "-" &amp;Account_Appended[[#This Row],[Balace Group]]</f>
        <v>Middle-Medium</v>
      </c>
    </row>
    <row r="60" spans="2:14" x14ac:dyDescent="0.25">
      <c r="B60" t="s">
        <v>5183</v>
      </c>
      <c r="C60" t="s">
        <v>250</v>
      </c>
      <c r="D60" t="s">
        <v>5131</v>
      </c>
      <c r="E60" s="22">
        <v>758003</v>
      </c>
      <c r="F60" t="s">
        <v>5126</v>
      </c>
      <c r="G60" s="20">
        <v>44617</v>
      </c>
      <c r="H60" t="s">
        <v>107</v>
      </c>
      <c r="I60">
        <f>VLOOKUP(Account_Appended[[#This Row],[Customer_ID]],Customer_Info_Appended[],3,0)</f>
        <v>36</v>
      </c>
      <c r="J60" t="str">
        <f>VLOOKUP(Account_Appended[[#This Row],[Customer_ID]],Customer_Info_Appended[],4,0)</f>
        <v>Male</v>
      </c>
      <c r="K60" t="str">
        <f>VLOOKUP(Account_Appended[[#This Row],[Customer_ID]],Customer_Info_Appended[],6,0)</f>
        <v>Bago</v>
      </c>
      <c r="L60" t="str">
        <f>VLOOKUP(Account_Appended[[#This Row],[Balance]],balance_t[],3,1)</f>
        <v>Low</v>
      </c>
      <c r="M60" t="str">
        <f>VLOOKUP(Account_Appended[[#This Row],[Age]],age_t[],3,1)</f>
        <v>Middle</v>
      </c>
      <c r="N60" t="str">
        <f>Account_Appended[[#This Row],[Age Group]]&amp; "-" &amp;Account_Appended[[#This Row],[Balace Group]]</f>
        <v>Middle-Low</v>
      </c>
    </row>
    <row r="61" spans="2:14" x14ac:dyDescent="0.25">
      <c r="B61" t="s">
        <v>5184</v>
      </c>
      <c r="C61" t="s">
        <v>255</v>
      </c>
      <c r="D61" t="s">
        <v>5131</v>
      </c>
      <c r="E61" s="22">
        <v>44443121</v>
      </c>
      <c r="F61" t="s">
        <v>5126</v>
      </c>
      <c r="G61" s="20">
        <v>44618</v>
      </c>
      <c r="H61" t="s">
        <v>107</v>
      </c>
      <c r="I61">
        <f>VLOOKUP(Account_Appended[[#This Row],[Customer_ID]],Customer_Info_Appended[],3,0)</f>
        <v>61</v>
      </c>
      <c r="J61" t="str">
        <f>VLOOKUP(Account_Appended[[#This Row],[Customer_ID]],Customer_Info_Appended[],4,0)</f>
        <v>Female</v>
      </c>
      <c r="K61" t="str">
        <f>VLOOKUP(Account_Appended[[#This Row],[Customer_ID]],Customer_Info_Appended[],6,0)</f>
        <v>Yangon</v>
      </c>
      <c r="L61" t="str">
        <f>VLOOKUP(Account_Appended[[#This Row],[Balance]],balance_t[],3,1)</f>
        <v>High</v>
      </c>
      <c r="M61" t="str">
        <f>VLOOKUP(Account_Appended[[#This Row],[Age]],age_t[],3,1)</f>
        <v>Senior</v>
      </c>
      <c r="N61" t="str">
        <f>Account_Appended[[#This Row],[Age Group]]&amp; "-" &amp;Account_Appended[[#This Row],[Balace Group]]</f>
        <v>Senior-High</v>
      </c>
    </row>
    <row r="62" spans="2:14" x14ac:dyDescent="0.25">
      <c r="B62" t="s">
        <v>5185</v>
      </c>
      <c r="C62" t="s">
        <v>255</v>
      </c>
      <c r="D62" t="s">
        <v>5131</v>
      </c>
      <c r="E62" s="22">
        <v>905113</v>
      </c>
      <c r="F62" t="s">
        <v>5126</v>
      </c>
      <c r="G62" s="20">
        <v>44619</v>
      </c>
      <c r="H62" t="s">
        <v>107</v>
      </c>
      <c r="I62">
        <f>VLOOKUP(Account_Appended[[#This Row],[Customer_ID]],Customer_Info_Appended[],3,0)</f>
        <v>61</v>
      </c>
      <c r="J62" t="str">
        <f>VLOOKUP(Account_Appended[[#This Row],[Customer_ID]],Customer_Info_Appended[],4,0)</f>
        <v>Female</v>
      </c>
      <c r="K62" t="str">
        <f>VLOOKUP(Account_Appended[[#This Row],[Customer_ID]],Customer_Info_Appended[],6,0)</f>
        <v>Yangon</v>
      </c>
      <c r="L62" t="str">
        <f>VLOOKUP(Account_Appended[[#This Row],[Balance]],balance_t[],3,1)</f>
        <v>Low</v>
      </c>
      <c r="M62" t="str">
        <f>VLOOKUP(Account_Appended[[#This Row],[Age]],age_t[],3,1)</f>
        <v>Senior</v>
      </c>
      <c r="N62" t="str">
        <f>Account_Appended[[#This Row],[Age Group]]&amp; "-" &amp;Account_Appended[[#This Row],[Balace Group]]</f>
        <v>Senior-Low</v>
      </c>
    </row>
    <row r="63" spans="2:14" x14ac:dyDescent="0.25">
      <c r="B63" t="s">
        <v>5186</v>
      </c>
      <c r="C63" t="s">
        <v>255</v>
      </c>
      <c r="D63" t="s">
        <v>5131</v>
      </c>
      <c r="E63" s="22">
        <v>9422004</v>
      </c>
      <c r="F63" t="s">
        <v>5126</v>
      </c>
      <c r="G63" s="20">
        <v>44620</v>
      </c>
      <c r="H63" t="s">
        <v>107</v>
      </c>
      <c r="I63">
        <f>VLOOKUP(Account_Appended[[#This Row],[Customer_ID]],Customer_Info_Appended[],3,0)</f>
        <v>61</v>
      </c>
      <c r="J63" t="str">
        <f>VLOOKUP(Account_Appended[[#This Row],[Customer_ID]],Customer_Info_Appended[],4,0)</f>
        <v>Female</v>
      </c>
      <c r="K63" t="str">
        <f>VLOOKUP(Account_Appended[[#This Row],[Customer_ID]],Customer_Info_Appended[],6,0)</f>
        <v>Yangon</v>
      </c>
      <c r="L63" t="str">
        <f>VLOOKUP(Account_Appended[[#This Row],[Balance]],balance_t[],3,1)</f>
        <v>Medium</v>
      </c>
      <c r="M63" t="str">
        <f>VLOOKUP(Account_Appended[[#This Row],[Age]],age_t[],3,1)</f>
        <v>Senior</v>
      </c>
      <c r="N63" t="str">
        <f>Account_Appended[[#This Row],[Age Group]]&amp; "-" &amp;Account_Appended[[#This Row],[Balace Group]]</f>
        <v>Senior-Medium</v>
      </c>
    </row>
    <row r="64" spans="2:14" x14ac:dyDescent="0.25">
      <c r="B64" t="s">
        <v>5187</v>
      </c>
      <c r="C64" t="s">
        <v>260</v>
      </c>
      <c r="D64" t="s">
        <v>5125</v>
      </c>
      <c r="E64" s="22">
        <v>5128035</v>
      </c>
      <c r="F64" t="s">
        <v>5126</v>
      </c>
      <c r="G64" s="20">
        <v>44621</v>
      </c>
      <c r="H64" t="s">
        <v>107</v>
      </c>
      <c r="I64">
        <f>VLOOKUP(Account_Appended[[#This Row],[Customer_ID]],Customer_Info_Appended[],3,0)</f>
        <v>46</v>
      </c>
      <c r="J64" t="str">
        <f>VLOOKUP(Account_Appended[[#This Row],[Customer_ID]],Customer_Info_Appended[],4,0)</f>
        <v>Male</v>
      </c>
      <c r="K64" t="str">
        <f>VLOOKUP(Account_Appended[[#This Row],[Customer_ID]],Customer_Info_Appended[],6,0)</f>
        <v>Bago</v>
      </c>
      <c r="L64" t="str">
        <f>VLOOKUP(Account_Appended[[#This Row],[Balance]],balance_t[],3,1)</f>
        <v>Medium</v>
      </c>
      <c r="M64" t="str">
        <f>VLOOKUP(Account_Appended[[#This Row],[Age]],age_t[],3,1)</f>
        <v>Middle</v>
      </c>
      <c r="N64" t="str">
        <f>Account_Appended[[#This Row],[Age Group]]&amp; "-" &amp;Account_Appended[[#This Row],[Balace Group]]</f>
        <v>Middle-Medium</v>
      </c>
    </row>
    <row r="65" spans="2:14" x14ac:dyDescent="0.25">
      <c r="B65" t="s">
        <v>5188</v>
      </c>
      <c r="C65" t="s">
        <v>260</v>
      </c>
      <c r="D65" t="s">
        <v>5125</v>
      </c>
      <c r="E65" s="22">
        <v>11651409</v>
      </c>
      <c r="F65" t="s">
        <v>5126</v>
      </c>
      <c r="G65" s="20">
        <v>44622</v>
      </c>
      <c r="H65" t="s">
        <v>107</v>
      </c>
      <c r="I65">
        <f>VLOOKUP(Account_Appended[[#This Row],[Customer_ID]],Customer_Info_Appended[],3,0)</f>
        <v>46</v>
      </c>
      <c r="J65" t="str">
        <f>VLOOKUP(Account_Appended[[#This Row],[Customer_ID]],Customer_Info_Appended[],4,0)</f>
        <v>Male</v>
      </c>
      <c r="K65" t="str">
        <f>VLOOKUP(Account_Appended[[#This Row],[Customer_ID]],Customer_Info_Appended[],6,0)</f>
        <v>Bago</v>
      </c>
      <c r="L65" t="str">
        <f>VLOOKUP(Account_Appended[[#This Row],[Balance]],balance_t[],3,1)</f>
        <v>Medium</v>
      </c>
      <c r="M65" t="str">
        <f>VLOOKUP(Account_Appended[[#This Row],[Age]],age_t[],3,1)</f>
        <v>Middle</v>
      </c>
      <c r="N65" t="str">
        <f>Account_Appended[[#This Row],[Age Group]]&amp; "-" &amp;Account_Appended[[#This Row],[Balace Group]]</f>
        <v>Middle-Medium</v>
      </c>
    </row>
    <row r="66" spans="2:14" x14ac:dyDescent="0.25">
      <c r="B66" t="s">
        <v>5189</v>
      </c>
      <c r="C66" t="s">
        <v>260</v>
      </c>
      <c r="D66" t="s">
        <v>5134</v>
      </c>
      <c r="E66" s="22">
        <v>20911680</v>
      </c>
      <c r="F66" t="s">
        <v>5126</v>
      </c>
      <c r="G66" s="20">
        <v>44623</v>
      </c>
      <c r="H66" t="s">
        <v>107</v>
      </c>
      <c r="I66">
        <f>VLOOKUP(Account_Appended[[#This Row],[Customer_ID]],Customer_Info_Appended[],3,0)</f>
        <v>46</v>
      </c>
      <c r="J66" t="str">
        <f>VLOOKUP(Account_Appended[[#This Row],[Customer_ID]],Customer_Info_Appended[],4,0)</f>
        <v>Male</v>
      </c>
      <c r="K66" t="str">
        <f>VLOOKUP(Account_Appended[[#This Row],[Customer_ID]],Customer_Info_Appended[],6,0)</f>
        <v>Bago</v>
      </c>
      <c r="L66" t="str">
        <f>VLOOKUP(Account_Appended[[#This Row],[Balance]],balance_t[],3,1)</f>
        <v>High</v>
      </c>
      <c r="M66" t="str">
        <f>VLOOKUP(Account_Appended[[#This Row],[Age]],age_t[],3,1)</f>
        <v>Middle</v>
      </c>
      <c r="N66" t="str">
        <f>Account_Appended[[#This Row],[Age Group]]&amp; "-" &amp;Account_Appended[[#This Row],[Balace Group]]</f>
        <v>Middle-High</v>
      </c>
    </row>
    <row r="67" spans="2:14" x14ac:dyDescent="0.25">
      <c r="B67" t="s">
        <v>5190</v>
      </c>
      <c r="C67" t="s">
        <v>265</v>
      </c>
      <c r="D67" t="s">
        <v>5125</v>
      </c>
      <c r="E67" s="22">
        <v>26869370</v>
      </c>
      <c r="F67" t="s">
        <v>5126</v>
      </c>
      <c r="G67" s="20">
        <v>44624</v>
      </c>
      <c r="H67" t="s">
        <v>107</v>
      </c>
      <c r="I67">
        <f>VLOOKUP(Account_Appended[[#This Row],[Customer_ID]],Customer_Info_Appended[],3,0)</f>
        <v>24</v>
      </c>
      <c r="J67" t="str">
        <f>VLOOKUP(Account_Appended[[#This Row],[Customer_ID]],Customer_Info_Appended[],4,0)</f>
        <v>Male</v>
      </c>
      <c r="K67" t="str">
        <f>VLOOKUP(Account_Appended[[#This Row],[Customer_ID]],Customer_Info_Appended[],6,0)</f>
        <v>Shan</v>
      </c>
      <c r="L67" t="str">
        <f>VLOOKUP(Account_Appended[[#This Row],[Balance]],balance_t[],3,1)</f>
        <v>High</v>
      </c>
      <c r="M67" t="str">
        <f>VLOOKUP(Account_Appended[[#This Row],[Age]],age_t[],3,1)</f>
        <v>Young</v>
      </c>
      <c r="N67" t="str">
        <f>Account_Appended[[#This Row],[Age Group]]&amp; "-" &amp;Account_Appended[[#This Row],[Balace Group]]</f>
        <v>Young-High</v>
      </c>
    </row>
    <row r="68" spans="2:14" x14ac:dyDescent="0.25">
      <c r="B68" t="s">
        <v>5191</v>
      </c>
      <c r="C68" t="s">
        <v>265</v>
      </c>
      <c r="D68" t="s">
        <v>5125</v>
      </c>
      <c r="E68" s="22">
        <v>15533222</v>
      </c>
      <c r="F68" t="s">
        <v>5126</v>
      </c>
      <c r="G68" s="20">
        <v>44625</v>
      </c>
      <c r="H68" t="s">
        <v>107</v>
      </c>
      <c r="I68">
        <f>VLOOKUP(Account_Appended[[#This Row],[Customer_ID]],Customer_Info_Appended[],3,0)</f>
        <v>24</v>
      </c>
      <c r="J68" t="str">
        <f>VLOOKUP(Account_Appended[[#This Row],[Customer_ID]],Customer_Info_Appended[],4,0)</f>
        <v>Male</v>
      </c>
      <c r="K68" t="str">
        <f>VLOOKUP(Account_Appended[[#This Row],[Customer_ID]],Customer_Info_Appended[],6,0)</f>
        <v>Shan</v>
      </c>
      <c r="L68" t="str">
        <f>VLOOKUP(Account_Appended[[#This Row],[Balance]],balance_t[],3,1)</f>
        <v>High</v>
      </c>
      <c r="M68" t="str">
        <f>VLOOKUP(Account_Appended[[#This Row],[Age]],age_t[],3,1)</f>
        <v>Young</v>
      </c>
      <c r="N68" t="str">
        <f>Account_Appended[[#This Row],[Age Group]]&amp; "-" &amp;Account_Appended[[#This Row],[Balace Group]]</f>
        <v>Young-High</v>
      </c>
    </row>
    <row r="69" spans="2:14" x14ac:dyDescent="0.25">
      <c r="B69" t="s">
        <v>5192</v>
      </c>
      <c r="C69" t="s">
        <v>270</v>
      </c>
      <c r="D69" t="s">
        <v>5134</v>
      </c>
      <c r="E69" s="22">
        <v>35746533</v>
      </c>
      <c r="F69" t="s">
        <v>5126</v>
      </c>
      <c r="G69" s="20">
        <v>44626</v>
      </c>
      <c r="H69" t="s">
        <v>107</v>
      </c>
      <c r="I69">
        <f>VLOOKUP(Account_Appended[[#This Row],[Customer_ID]],Customer_Info_Appended[],3,0)</f>
        <v>45</v>
      </c>
      <c r="J69" t="str">
        <f>VLOOKUP(Account_Appended[[#This Row],[Customer_ID]],Customer_Info_Appended[],4,0)</f>
        <v>Male</v>
      </c>
      <c r="K69" t="str">
        <f>VLOOKUP(Account_Appended[[#This Row],[Customer_ID]],Customer_Info_Appended[],6,0)</f>
        <v>Bago</v>
      </c>
      <c r="L69" t="str">
        <f>VLOOKUP(Account_Appended[[#This Row],[Balance]],balance_t[],3,1)</f>
        <v>High</v>
      </c>
      <c r="M69" t="str">
        <f>VLOOKUP(Account_Appended[[#This Row],[Age]],age_t[],3,1)</f>
        <v>Middle</v>
      </c>
      <c r="N69" t="str">
        <f>Account_Appended[[#This Row],[Age Group]]&amp; "-" &amp;Account_Appended[[#This Row],[Balace Group]]</f>
        <v>Middle-High</v>
      </c>
    </row>
    <row r="70" spans="2:14" x14ac:dyDescent="0.25">
      <c r="B70" t="s">
        <v>5193</v>
      </c>
      <c r="C70" t="s">
        <v>270</v>
      </c>
      <c r="D70" t="s">
        <v>5125</v>
      </c>
      <c r="E70" s="22">
        <v>39649566</v>
      </c>
      <c r="F70" t="s">
        <v>5126</v>
      </c>
      <c r="G70" s="20">
        <v>44627</v>
      </c>
      <c r="H70" t="s">
        <v>107</v>
      </c>
      <c r="I70">
        <f>VLOOKUP(Account_Appended[[#This Row],[Customer_ID]],Customer_Info_Appended[],3,0)</f>
        <v>45</v>
      </c>
      <c r="J70" t="str">
        <f>VLOOKUP(Account_Appended[[#This Row],[Customer_ID]],Customer_Info_Appended[],4,0)</f>
        <v>Male</v>
      </c>
      <c r="K70" t="str">
        <f>VLOOKUP(Account_Appended[[#This Row],[Customer_ID]],Customer_Info_Appended[],6,0)</f>
        <v>Bago</v>
      </c>
      <c r="L70" t="str">
        <f>VLOOKUP(Account_Appended[[#This Row],[Balance]],balance_t[],3,1)</f>
        <v>High</v>
      </c>
      <c r="M70" t="str">
        <f>VLOOKUP(Account_Appended[[#This Row],[Age]],age_t[],3,1)</f>
        <v>Middle</v>
      </c>
      <c r="N70" t="str">
        <f>Account_Appended[[#This Row],[Age Group]]&amp; "-" &amp;Account_Appended[[#This Row],[Balace Group]]</f>
        <v>Middle-High</v>
      </c>
    </row>
    <row r="71" spans="2:14" x14ac:dyDescent="0.25">
      <c r="B71" t="s">
        <v>5194</v>
      </c>
      <c r="C71" t="s">
        <v>270</v>
      </c>
      <c r="D71" t="s">
        <v>5131</v>
      </c>
      <c r="E71" s="22">
        <v>10447918</v>
      </c>
      <c r="F71" t="s">
        <v>5126</v>
      </c>
      <c r="G71" s="20">
        <v>44628</v>
      </c>
      <c r="H71" t="s">
        <v>107</v>
      </c>
      <c r="I71">
        <f>VLOOKUP(Account_Appended[[#This Row],[Customer_ID]],Customer_Info_Appended[],3,0)</f>
        <v>45</v>
      </c>
      <c r="J71" t="str">
        <f>VLOOKUP(Account_Appended[[#This Row],[Customer_ID]],Customer_Info_Appended[],4,0)</f>
        <v>Male</v>
      </c>
      <c r="K71" t="str">
        <f>VLOOKUP(Account_Appended[[#This Row],[Customer_ID]],Customer_Info_Appended[],6,0)</f>
        <v>Bago</v>
      </c>
      <c r="L71" t="str">
        <f>VLOOKUP(Account_Appended[[#This Row],[Balance]],balance_t[],3,1)</f>
        <v>Medium</v>
      </c>
      <c r="M71" t="str">
        <f>VLOOKUP(Account_Appended[[#This Row],[Age]],age_t[],3,1)</f>
        <v>Middle</v>
      </c>
      <c r="N71" t="str">
        <f>Account_Appended[[#This Row],[Age Group]]&amp; "-" &amp;Account_Appended[[#This Row],[Balace Group]]</f>
        <v>Middle-Medium</v>
      </c>
    </row>
    <row r="72" spans="2:14" x14ac:dyDescent="0.25">
      <c r="B72" t="s">
        <v>5195</v>
      </c>
      <c r="C72" t="s">
        <v>275</v>
      </c>
      <c r="D72" t="s">
        <v>5131</v>
      </c>
      <c r="E72" s="22">
        <v>26721905</v>
      </c>
      <c r="F72" t="s">
        <v>5126</v>
      </c>
      <c r="G72" s="20">
        <v>44629</v>
      </c>
      <c r="H72" t="s">
        <v>107</v>
      </c>
      <c r="I72">
        <f>VLOOKUP(Account_Appended[[#This Row],[Customer_ID]],Customer_Info_Appended[],3,0)</f>
        <v>26</v>
      </c>
      <c r="J72" t="str">
        <f>VLOOKUP(Account_Appended[[#This Row],[Customer_ID]],Customer_Info_Appended[],4,0)</f>
        <v>Female</v>
      </c>
      <c r="K72" t="str">
        <f>VLOOKUP(Account_Appended[[#This Row],[Customer_ID]],Customer_Info_Appended[],6,0)</f>
        <v>Naypyitaw</v>
      </c>
      <c r="L72" t="str">
        <f>VLOOKUP(Account_Appended[[#This Row],[Balance]],balance_t[],3,1)</f>
        <v>High</v>
      </c>
      <c r="M72" t="str">
        <f>VLOOKUP(Account_Appended[[#This Row],[Age]],age_t[],3,1)</f>
        <v>Young</v>
      </c>
      <c r="N72" t="str">
        <f>Account_Appended[[#This Row],[Age Group]]&amp; "-" &amp;Account_Appended[[#This Row],[Balace Group]]</f>
        <v>Young-High</v>
      </c>
    </row>
    <row r="73" spans="2:14" x14ac:dyDescent="0.25">
      <c r="B73" t="s">
        <v>5196</v>
      </c>
      <c r="C73" t="s">
        <v>275</v>
      </c>
      <c r="D73" t="s">
        <v>5134</v>
      </c>
      <c r="E73" s="22">
        <v>32482711</v>
      </c>
      <c r="F73" t="s">
        <v>5126</v>
      </c>
      <c r="G73" s="20">
        <v>44630</v>
      </c>
      <c r="H73" t="s">
        <v>107</v>
      </c>
      <c r="I73">
        <f>VLOOKUP(Account_Appended[[#This Row],[Customer_ID]],Customer_Info_Appended[],3,0)</f>
        <v>26</v>
      </c>
      <c r="J73" t="str">
        <f>VLOOKUP(Account_Appended[[#This Row],[Customer_ID]],Customer_Info_Appended[],4,0)</f>
        <v>Female</v>
      </c>
      <c r="K73" t="str">
        <f>VLOOKUP(Account_Appended[[#This Row],[Customer_ID]],Customer_Info_Appended[],6,0)</f>
        <v>Naypyitaw</v>
      </c>
      <c r="L73" t="str">
        <f>VLOOKUP(Account_Appended[[#This Row],[Balance]],balance_t[],3,1)</f>
        <v>High</v>
      </c>
      <c r="M73" t="str">
        <f>VLOOKUP(Account_Appended[[#This Row],[Age]],age_t[],3,1)</f>
        <v>Young</v>
      </c>
      <c r="N73" t="str">
        <f>Account_Appended[[#This Row],[Age Group]]&amp; "-" &amp;Account_Appended[[#This Row],[Balace Group]]</f>
        <v>Young-High</v>
      </c>
    </row>
    <row r="74" spans="2:14" x14ac:dyDescent="0.25">
      <c r="B74" t="s">
        <v>5197</v>
      </c>
      <c r="C74" t="s">
        <v>280</v>
      </c>
      <c r="D74" t="s">
        <v>5134</v>
      </c>
      <c r="E74" s="22">
        <v>6308714</v>
      </c>
      <c r="F74" t="s">
        <v>5126</v>
      </c>
      <c r="G74" s="20">
        <v>44631</v>
      </c>
      <c r="H74" t="s">
        <v>107</v>
      </c>
      <c r="I74">
        <f>VLOOKUP(Account_Appended[[#This Row],[Customer_ID]],Customer_Info_Appended[],3,0)</f>
        <v>45</v>
      </c>
      <c r="J74" t="str">
        <f>VLOOKUP(Account_Appended[[#This Row],[Customer_ID]],Customer_Info_Appended[],4,0)</f>
        <v>Female</v>
      </c>
      <c r="K74" t="str">
        <f>VLOOKUP(Account_Appended[[#This Row],[Customer_ID]],Customer_Info_Appended[],6,0)</f>
        <v>Mandalay</v>
      </c>
      <c r="L74" t="str">
        <f>VLOOKUP(Account_Appended[[#This Row],[Balance]],balance_t[],3,1)</f>
        <v>Medium</v>
      </c>
      <c r="M74" t="str">
        <f>VLOOKUP(Account_Appended[[#This Row],[Age]],age_t[],3,1)</f>
        <v>Middle</v>
      </c>
      <c r="N74" t="str">
        <f>Account_Appended[[#This Row],[Age Group]]&amp; "-" &amp;Account_Appended[[#This Row],[Balace Group]]</f>
        <v>Middle-Medium</v>
      </c>
    </row>
    <row r="75" spans="2:14" x14ac:dyDescent="0.25">
      <c r="B75" t="s">
        <v>5198</v>
      </c>
      <c r="C75" t="s">
        <v>280</v>
      </c>
      <c r="D75" t="s">
        <v>5134</v>
      </c>
      <c r="E75" s="22">
        <v>44206899</v>
      </c>
      <c r="F75" t="s">
        <v>5126</v>
      </c>
      <c r="G75" s="20">
        <v>44632</v>
      </c>
      <c r="H75" t="s">
        <v>107</v>
      </c>
      <c r="I75">
        <f>VLOOKUP(Account_Appended[[#This Row],[Customer_ID]],Customer_Info_Appended[],3,0)</f>
        <v>45</v>
      </c>
      <c r="J75" t="str">
        <f>VLOOKUP(Account_Appended[[#This Row],[Customer_ID]],Customer_Info_Appended[],4,0)</f>
        <v>Female</v>
      </c>
      <c r="K75" t="str">
        <f>VLOOKUP(Account_Appended[[#This Row],[Customer_ID]],Customer_Info_Appended[],6,0)</f>
        <v>Mandalay</v>
      </c>
      <c r="L75" t="str">
        <f>VLOOKUP(Account_Appended[[#This Row],[Balance]],balance_t[],3,1)</f>
        <v>High</v>
      </c>
      <c r="M75" t="str">
        <f>VLOOKUP(Account_Appended[[#This Row],[Age]],age_t[],3,1)</f>
        <v>Middle</v>
      </c>
      <c r="N75" t="str">
        <f>Account_Appended[[#This Row],[Age Group]]&amp; "-" &amp;Account_Appended[[#This Row],[Balace Group]]</f>
        <v>Middle-High</v>
      </c>
    </row>
    <row r="76" spans="2:14" x14ac:dyDescent="0.25">
      <c r="B76" t="s">
        <v>5199</v>
      </c>
      <c r="C76" t="s">
        <v>285</v>
      </c>
      <c r="D76" t="s">
        <v>5131</v>
      </c>
      <c r="E76" s="22">
        <v>12934263</v>
      </c>
      <c r="F76" t="s">
        <v>5126</v>
      </c>
      <c r="G76" s="20">
        <v>44633</v>
      </c>
      <c r="H76" t="s">
        <v>107</v>
      </c>
      <c r="I76">
        <f>VLOOKUP(Account_Appended[[#This Row],[Customer_ID]],Customer_Info_Appended[],3,0)</f>
        <v>23</v>
      </c>
      <c r="J76" t="str">
        <f>VLOOKUP(Account_Appended[[#This Row],[Customer_ID]],Customer_Info_Appended[],4,0)</f>
        <v>Female</v>
      </c>
      <c r="K76" t="str">
        <f>VLOOKUP(Account_Appended[[#This Row],[Customer_ID]],Customer_Info_Appended[],6,0)</f>
        <v>Mandalay</v>
      </c>
      <c r="L76" t="str">
        <f>VLOOKUP(Account_Appended[[#This Row],[Balance]],balance_t[],3,1)</f>
        <v>Medium</v>
      </c>
      <c r="M76" t="str">
        <f>VLOOKUP(Account_Appended[[#This Row],[Age]],age_t[],3,1)</f>
        <v>Young</v>
      </c>
      <c r="N76" t="str">
        <f>Account_Appended[[#This Row],[Age Group]]&amp; "-" &amp;Account_Appended[[#This Row],[Balace Group]]</f>
        <v>Young-Medium</v>
      </c>
    </row>
    <row r="77" spans="2:14" x14ac:dyDescent="0.25">
      <c r="B77" t="s">
        <v>5200</v>
      </c>
      <c r="C77" t="s">
        <v>285</v>
      </c>
      <c r="D77" t="s">
        <v>5125</v>
      </c>
      <c r="E77" s="22">
        <v>30747215</v>
      </c>
      <c r="F77" t="s">
        <v>5126</v>
      </c>
      <c r="G77" s="20">
        <v>44634</v>
      </c>
      <c r="H77" t="s">
        <v>107</v>
      </c>
      <c r="I77">
        <f>VLOOKUP(Account_Appended[[#This Row],[Customer_ID]],Customer_Info_Appended[],3,0)</f>
        <v>23</v>
      </c>
      <c r="J77" t="str">
        <f>VLOOKUP(Account_Appended[[#This Row],[Customer_ID]],Customer_Info_Appended[],4,0)</f>
        <v>Female</v>
      </c>
      <c r="K77" t="str">
        <f>VLOOKUP(Account_Appended[[#This Row],[Customer_ID]],Customer_Info_Appended[],6,0)</f>
        <v>Mandalay</v>
      </c>
      <c r="L77" t="str">
        <f>VLOOKUP(Account_Appended[[#This Row],[Balance]],balance_t[],3,1)</f>
        <v>High</v>
      </c>
      <c r="M77" t="str">
        <f>VLOOKUP(Account_Appended[[#This Row],[Age]],age_t[],3,1)</f>
        <v>Young</v>
      </c>
      <c r="N77" t="str">
        <f>Account_Appended[[#This Row],[Age Group]]&amp; "-" &amp;Account_Appended[[#This Row],[Balace Group]]</f>
        <v>Young-High</v>
      </c>
    </row>
    <row r="78" spans="2:14" x14ac:dyDescent="0.25">
      <c r="B78" t="s">
        <v>5201</v>
      </c>
      <c r="C78" t="s">
        <v>285</v>
      </c>
      <c r="D78" t="s">
        <v>5131</v>
      </c>
      <c r="E78" s="22">
        <v>12224052</v>
      </c>
      <c r="F78" t="s">
        <v>5126</v>
      </c>
      <c r="G78" s="20">
        <v>44635</v>
      </c>
      <c r="H78" t="s">
        <v>107</v>
      </c>
      <c r="I78">
        <f>VLOOKUP(Account_Appended[[#This Row],[Customer_ID]],Customer_Info_Appended[],3,0)</f>
        <v>23</v>
      </c>
      <c r="J78" t="str">
        <f>VLOOKUP(Account_Appended[[#This Row],[Customer_ID]],Customer_Info_Appended[],4,0)</f>
        <v>Female</v>
      </c>
      <c r="K78" t="str">
        <f>VLOOKUP(Account_Appended[[#This Row],[Customer_ID]],Customer_Info_Appended[],6,0)</f>
        <v>Mandalay</v>
      </c>
      <c r="L78" t="str">
        <f>VLOOKUP(Account_Appended[[#This Row],[Balance]],balance_t[],3,1)</f>
        <v>Medium</v>
      </c>
      <c r="M78" t="str">
        <f>VLOOKUP(Account_Appended[[#This Row],[Age]],age_t[],3,1)</f>
        <v>Young</v>
      </c>
      <c r="N78" t="str">
        <f>Account_Appended[[#This Row],[Age Group]]&amp; "-" &amp;Account_Appended[[#This Row],[Balace Group]]</f>
        <v>Young-Medium</v>
      </c>
    </row>
    <row r="79" spans="2:14" x14ac:dyDescent="0.25">
      <c r="B79" t="s">
        <v>5202</v>
      </c>
      <c r="C79" t="s">
        <v>290</v>
      </c>
      <c r="D79" t="s">
        <v>5134</v>
      </c>
      <c r="E79" s="22">
        <v>23219273</v>
      </c>
      <c r="F79" t="s">
        <v>5126</v>
      </c>
      <c r="G79" s="20">
        <v>44636</v>
      </c>
      <c r="H79" t="s">
        <v>107</v>
      </c>
      <c r="I79">
        <f>VLOOKUP(Account_Appended[[#This Row],[Customer_ID]],Customer_Info_Appended[],3,0)</f>
        <v>46</v>
      </c>
      <c r="J79" t="str">
        <f>VLOOKUP(Account_Appended[[#This Row],[Customer_ID]],Customer_Info_Appended[],4,0)</f>
        <v>Male</v>
      </c>
      <c r="K79" t="str">
        <f>VLOOKUP(Account_Appended[[#This Row],[Customer_ID]],Customer_Info_Appended[],6,0)</f>
        <v>Shan</v>
      </c>
      <c r="L79" t="str">
        <f>VLOOKUP(Account_Appended[[#This Row],[Balance]],balance_t[],3,1)</f>
        <v>High</v>
      </c>
      <c r="M79" t="str">
        <f>VLOOKUP(Account_Appended[[#This Row],[Age]],age_t[],3,1)</f>
        <v>Middle</v>
      </c>
      <c r="N79" t="str">
        <f>Account_Appended[[#This Row],[Age Group]]&amp; "-" &amp;Account_Appended[[#This Row],[Balace Group]]</f>
        <v>Middle-High</v>
      </c>
    </row>
    <row r="80" spans="2:14" x14ac:dyDescent="0.25">
      <c r="B80" t="s">
        <v>5203</v>
      </c>
      <c r="C80" t="s">
        <v>290</v>
      </c>
      <c r="D80" t="s">
        <v>5125</v>
      </c>
      <c r="E80" s="22">
        <v>27858455</v>
      </c>
      <c r="F80" t="s">
        <v>5126</v>
      </c>
      <c r="G80" s="20">
        <v>44637</v>
      </c>
      <c r="H80" t="s">
        <v>107</v>
      </c>
      <c r="I80">
        <f>VLOOKUP(Account_Appended[[#This Row],[Customer_ID]],Customer_Info_Appended[],3,0)</f>
        <v>46</v>
      </c>
      <c r="J80" t="str">
        <f>VLOOKUP(Account_Appended[[#This Row],[Customer_ID]],Customer_Info_Appended[],4,0)</f>
        <v>Male</v>
      </c>
      <c r="K80" t="str">
        <f>VLOOKUP(Account_Appended[[#This Row],[Customer_ID]],Customer_Info_Appended[],6,0)</f>
        <v>Shan</v>
      </c>
      <c r="L80" t="str">
        <f>VLOOKUP(Account_Appended[[#This Row],[Balance]],balance_t[],3,1)</f>
        <v>High</v>
      </c>
      <c r="M80" t="str">
        <f>VLOOKUP(Account_Appended[[#This Row],[Age]],age_t[],3,1)</f>
        <v>Middle</v>
      </c>
      <c r="N80" t="str">
        <f>Account_Appended[[#This Row],[Age Group]]&amp; "-" &amp;Account_Appended[[#This Row],[Balace Group]]</f>
        <v>Middle-High</v>
      </c>
    </row>
    <row r="81" spans="2:14" x14ac:dyDescent="0.25">
      <c r="B81" t="s">
        <v>5204</v>
      </c>
      <c r="C81" t="s">
        <v>295</v>
      </c>
      <c r="D81" t="s">
        <v>5125</v>
      </c>
      <c r="E81" s="22">
        <v>43727391</v>
      </c>
      <c r="F81" t="s">
        <v>5126</v>
      </c>
      <c r="G81" s="20">
        <v>44638</v>
      </c>
      <c r="H81" t="s">
        <v>107</v>
      </c>
      <c r="I81">
        <f>VLOOKUP(Account_Appended[[#This Row],[Customer_ID]],Customer_Info_Appended[],3,0)</f>
        <v>34</v>
      </c>
      <c r="J81" t="str">
        <f>VLOOKUP(Account_Appended[[#This Row],[Customer_ID]],Customer_Info_Appended[],4,0)</f>
        <v>Female</v>
      </c>
      <c r="K81" t="str">
        <f>VLOOKUP(Account_Appended[[#This Row],[Customer_ID]],Customer_Info_Appended[],6,0)</f>
        <v>Mandalay</v>
      </c>
      <c r="L81" t="str">
        <f>VLOOKUP(Account_Appended[[#This Row],[Balance]],balance_t[],3,1)</f>
        <v>High</v>
      </c>
      <c r="M81" t="str">
        <f>VLOOKUP(Account_Appended[[#This Row],[Age]],age_t[],3,1)</f>
        <v>Middle</v>
      </c>
      <c r="N81" t="str">
        <f>Account_Appended[[#This Row],[Age Group]]&amp; "-" &amp;Account_Appended[[#This Row],[Balace Group]]</f>
        <v>Middle-High</v>
      </c>
    </row>
    <row r="82" spans="2:14" x14ac:dyDescent="0.25">
      <c r="B82" t="s">
        <v>5205</v>
      </c>
      <c r="C82" t="s">
        <v>295</v>
      </c>
      <c r="D82" t="s">
        <v>5131</v>
      </c>
      <c r="E82" s="22">
        <v>43505476</v>
      </c>
      <c r="F82" t="s">
        <v>5126</v>
      </c>
      <c r="G82" s="20">
        <v>44639</v>
      </c>
      <c r="H82" t="s">
        <v>107</v>
      </c>
      <c r="I82">
        <f>VLOOKUP(Account_Appended[[#This Row],[Customer_ID]],Customer_Info_Appended[],3,0)</f>
        <v>34</v>
      </c>
      <c r="J82" t="str">
        <f>VLOOKUP(Account_Appended[[#This Row],[Customer_ID]],Customer_Info_Appended[],4,0)</f>
        <v>Female</v>
      </c>
      <c r="K82" t="str">
        <f>VLOOKUP(Account_Appended[[#This Row],[Customer_ID]],Customer_Info_Appended[],6,0)</f>
        <v>Mandalay</v>
      </c>
      <c r="L82" t="str">
        <f>VLOOKUP(Account_Appended[[#This Row],[Balance]],balance_t[],3,1)</f>
        <v>High</v>
      </c>
      <c r="M82" t="str">
        <f>VLOOKUP(Account_Appended[[#This Row],[Age]],age_t[],3,1)</f>
        <v>Middle</v>
      </c>
      <c r="N82" t="str">
        <f>Account_Appended[[#This Row],[Age Group]]&amp; "-" &amp;Account_Appended[[#This Row],[Balace Group]]</f>
        <v>Middle-High</v>
      </c>
    </row>
    <row r="83" spans="2:14" x14ac:dyDescent="0.25">
      <c r="B83" t="s">
        <v>5206</v>
      </c>
      <c r="C83" t="s">
        <v>295</v>
      </c>
      <c r="D83" t="s">
        <v>5134</v>
      </c>
      <c r="E83" s="22">
        <v>46489268</v>
      </c>
      <c r="F83" t="s">
        <v>5126</v>
      </c>
      <c r="G83" s="20">
        <v>44640</v>
      </c>
      <c r="H83" t="s">
        <v>107</v>
      </c>
      <c r="I83">
        <f>VLOOKUP(Account_Appended[[#This Row],[Customer_ID]],Customer_Info_Appended[],3,0)</f>
        <v>34</v>
      </c>
      <c r="J83" t="str">
        <f>VLOOKUP(Account_Appended[[#This Row],[Customer_ID]],Customer_Info_Appended[],4,0)</f>
        <v>Female</v>
      </c>
      <c r="K83" t="str">
        <f>VLOOKUP(Account_Appended[[#This Row],[Customer_ID]],Customer_Info_Appended[],6,0)</f>
        <v>Mandalay</v>
      </c>
      <c r="L83" t="str">
        <f>VLOOKUP(Account_Appended[[#This Row],[Balance]],balance_t[],3,1)</f>
        <v>High</v>
      </c>
      <c r="M83" t="str">
        <f>VLOOKUP(Account_Appended[[#This Row],[Age]],age_t[],3,1)</f>
        <v>Middle</v>
      </c>
      <c r="N83" t="str">
        <f>Account_Appended[[#This Row],[Age Group]]&amp; "-" &amp;Account_Appended[[#This Row],[Balace Group]]</f>
        <v>Middle-High</v>
      </c>
    </row>
    <row r="84" spans="2:14" x14ac:dyDescent="0.25">
      <c r="B84" t="s">
        <v>5207</v>
      </c>
      <c r="C84" t="s">
        <v>300</v>
      </c>
      <c r="D84" t="s">
        <v>5131</v>
      </c>
      <c r="E84" s="22">
        <v>28146417</v>
      </c>
      <c r="F84" t="s">
        <v>5126</v>
      </c>
      <c r="G84" s="20">
        <v>44641</v>
      </c>
      <c r="H84" t="s">
        <v>107</v>
      </c>
      <c r="I84">
        <f>VLOOKUP(Account_Appended[[#This Row],[Customer_ID]],Customer_Info_Appended[],3,0)</f>
        <v>33</v>
      </c>
      <c r="J84" t="str">
        <f>VLOOKUP(Account_Appended[[#This Row],[Customer_ID]],Customer_Info_Appended[],4,0)</f>
        <v>Male</v>
      </c>
      <c r="K84" t="str">
        <f>VLOOKUP(Account_Appended[[#This Row],[Customer_ID]],Customer_Info_Appended[],6,0)</f>
        <v>Mandalay</v>
      </c>
      <c r="L84" t="str">
        <f>VLOOKUP(Account_Appended[[#This Row],[Balance]],balance_t[],3,1)</f>
        <v>High</v>
      </c>
      <c r="M84" t="str">
        <f>VLOOKUP(Account_Appended[[#This Row],[Age]],age_t[],3,1)</f>
        <v>Middle</v>
      </c>
      <c r="N84" t="str">
        <f>Account_Appended[[#This Row],[Age Group]]&amp; "-" &amp;Account_Appended[[#This Row],[Balace Group]]</f>
        <v>Middle-High</v>
      </c>
    </row>
    <row r="85" spans="2:14" x14ac:dyDescent="0.25">
      <c r="B85" t="s">
        <v>5208</v>
      </c>
      <c r="C85" t="s">
        <v>300</v>
      </c>
      <c r="D85" t="s">
        <v>5125</v>
      </c>
      <c r="E85" s="22">
        <v>18740452</v>
      </c>
      <c r="F85" t="s">
        <v>5126</v>
      </c>
      <c r="G85" s="20">
        <v>44642</v>
      </c>
      <c r="H85" t="s">
        <v>107</v>
      </c>
      <c r="I85">
        <f>VLOOKUP(Account_Appended[[#This Row],[Customer_ID]],Customer_Info_Appended[],3,0)</f>
        <v>33</v>
      </c>
      <c r="J85" t="str">
        <f>VLOOKUP(Account_Appended[[#This Row],[Customer_ID]],Customer_Info_Appended[],4,0)</f>
        <v>Male</v>
      </c>
      <c r="K85" t="str">
        <f>VLOOKUP(Account_Appended[[#This Row],[Customer_ID]],Customer_Info_Appended[],6,0)</f>
        <v>Mandalay</v>
      </c>
      <c r="L85" t="str">
        <f>VLOOKUP(Account_Appended[[#This Row],[Balance]],balance_t[],3,1)</f>
        <v>High</v>
      </c>
      <c r="M85" t="str">
        <f>VLOOKUP(Account_Appended[[#This Row],[Age]],age_t[],3,1)</f>
        <v>Middle</v>
      </c>
      <c r="N85" t="str">
        <f>Account_Appended[[#This Row],[Age Group]]&amp; "-" &amp;Account_Appended[[#This Row],[Balace Group]]</f>
        <v>Middle-High</v>
      </c>
    </row>
    <row r="86" spans="2:14" x14ac:dyDescent="0.25">
      <c r="B86" t="s">
        <v>5209</v>
      </c>
      <c r="C86" t="s">
        <v>300</v>
      </c>
      <c r="D86" t="s">
        <v>5131</v>
      </c>
      <c r="E86" s="22">
        <v>27612406</v>
      </c>
      <c r="F86" t="s">
        <v>5126</v>
      </c>
      <c r="G86" s="20">
        <v>44643</v>
      </c>
      <c r="H86" t="s">
        <v>107</v>
      </c>
      <c r="I86">
        <f>VLOOKUP(Account_Appended[[#This Row],[Customer_ID]],Customer_Info_Appended[],3,0)</f>
        <v>33</v>
      </c>
      <c r="J86" t="str">
        <f>VLOOKUP(Account_Appended[[#This Row],[Customer_ID]],Customer_Info_Appended[],4,0)</f>
        <v>Male</v>
      </c>
      <c r="K86" t="str">
        <f>VLOOKUP(Account_Appended[[#This Row],[Customer_ID]],Customer_Info_Appended[],6,0)</f>
        <v>Mandalay</v>
      </c>
      <c r="L86" t="str">
        <f>VLOOKUP(Account_Appended[[#This Row],[Balance]],balance_t[],3,1)</f>
        <v>High</v>
      </c>
      <c r="M86" t="str">
        <f>VLOOKUP(Account_Appended[[#This Row],[Age]],age_t[],3,1)</f>
        <v>Middle</v>
      </c>
      <c r="N86" t="str">
        <f>Account_Appended[[#This Row],[Age Group]]&amp; "-" &amp;Account_Appended[[#This Row],[Balace Group]]</f>
        <v>Middle-High</v>
      </c>
    </row>
    <row r="87" spans="2:14" x14ac:dyDescent="0.25">
      <c r="B87" t="s">
        <v>5210</v>
      </c>
      <c r="C87" t="s">
        <v>305</v>
      </c>
      <c r="D87" t="s">
        <v>5131</v>
      </c>
      <c r="E87" s="22">
        <v>45616505</v>
      </c>
      <c r="F87" t="s">
        <v>5126</v>
      </c>
      <c r="G87" s="20">
        <v>44644</v>
      </c>
      <c r="H87" t="s">
        <v>107</v>
      </c>
      <c r="I87">
        <f>VLOOKUP(Account_Appended[[#This Row],[Customer_ID]],Customer_Info_Appended[],3,0)</f>
        <v>40</v>
      </c>
      <c r="J87" t="str">
        <f>VLOOKUP(Account_Appended[[#This Row],[Customer_ID]],Customer_Info_Appended[],4,0)</f>
        <v>Male</v>
      </c>
      <c r="K87" t="str">
        <f>VLOOKUP(Account_Appended[[#This Row],[Customer_ID]],Customer_Info_Appended[],6,0)</f>
        <v>Yangon</v>
      </c>
      <c r="L87" t="str">
        <f>VLOOKUP(Account_Appended[[#This Row],[Balance]],balance_t[],3,1)</f>
        <v>High</v>
      </c>
      <c r="M87" t="str">
        <f>VLOOKUP(Account_Appended[[#This Row],[Age]],age_t[],3,1)</f>
        <v>Middle</v>
      </c>
      <c r="N87" t="str">
        <f>Account_Appended[[#This Row],[Age Group]]&amp; "-" &amp;Account_Appended[[#This Row],[Balace Group]]</f>
        <v>Middle-High</v>
      </c>
    </row>
    <row r="88" spans="2:14" x14ac:dyDescent="0.25">
      <c r="B88" t="s">
        <v>5211</v>
      </c>
      <c r="C88" t="s">
        <v>310</v>
      </c>
      <c r="D88" t="s">
        <v>5134</v>
      </c>
      <c r="E88" s="22">
        <v>15951428</v>
      </c>
      <c r="F88" t="s">
        <v>5126</v>
      </c>
      <c r="G88" s="20">
        <v>44645</v>
      </c>
      <c r="H88" t="s">
        <v>107</v>
      </c>
      <c r="I88">
        <f>VLOOKUP(Account_Appended[[#This Row],[Customer_ID]],Customer_Info_Appended[],3,0)</f>
        <v>48</v>
      </c>
      <c r="J88" t="str">
        <f>VLOOKUP(Account_Appended[[#This Row],[Customer_ID]],Customer_Info_Appended[],4,0)</f>
        <v>Male</v>
      </c>
      <c r="K88" t="str">
        <f>VLOOKUP(Account_Appended[[#This Row],[Customer_ID]],Customer_Info_Appended[],6,0)</f>
        <v>Shan</v>
      </c>
      <c r="L88" t="str">
        <f>VLOOKUP(Account_Appended[[#This Row],[Balance]],balance_t[],3,1)</f>
        <v>High</v>
      </c>
      <c r="M88" t="str">
        <f>VLOOKUP(Account_Appended[[#This Row],[Age]],age_t[],3,1)</f>
        <v>Middle</v>
      </c>
      <c r="N88" t="str">
        <f>Account_Appended[[#This Row],[Age Group]]&amp; "-" &amp;Account_Appended[[#This Row],[Balace Group]]</f>
        <v>Middle-High</v>
      </c>
    </row>
    <row r="89" spans="2:14" x14ac:dyDescent="0.25">
      <c r="B89" t="s">
        <v>5212</v>
      </c>
      <c r="C89" t="s">
        <v>310</v>
      </c>
      <c r="D89" t="s">
        <v>5134</v>
      </c>
      <c r="E89" s="22">
        <v>12255863</v>
      </c>
      <c r="F89" t="s">
        <v>5126</v>
      </c>
      <c r="G89" s="20">
        <v>44646</v>
      </c>
      <c r="H89" t="s">
        <v>107</v>
      </c>
      <c r="I89">
        <f>VLOOKUP(Account_Appended[[#This Row],[Customer_ID]],Customer_Info_Appended[],3,0)</f>
        <v>48</v>
      </c>
      <c r="J89" t="str">
        <f>VLOOKUP(Account_Appended[[#This Row],[Customer_ID]],Customer_Info_Appended[],4,0)</f>
        <v>Male</v>
      </c>
      <c r="K89" t="str">
        <f>VLOOKUP(Account_Appended[[#This Row],[Customer_ID]],Customer_Info_Appended[],6,0)</f>
        <v>Shan</v>
      </c>
      <c r="L89" t="str">
        <f>VLOOKUP(Account_Appended[[#This Row],[Balance]],balance_t[],3,1)</f>
        <v>Medium</v>
      </c>
      <c r="M89" t="str">
        <f>VLOOKUP(Account_Appended[[#This Row],[Age]],age_t[],3,1)</f>
        <v>Middle</v>
      </c>
      <c r="N89" t="str">
        <f>Account_Appended[[#This Row],[Age Group]]&amp; "-" &amp;Account_Appended[[#This Row],[Balace Group]]</f>
        <v>Middle-Medium</v>
      </c>
    </row>
    <row r="90" spans="2:14" x14ac:dyDescent="0.25">
      <c r="B90" t="s">
        <v>5213</v>
      </c>
      <c r="C90" t="s">
        <v>310</v>
      </c>
      <c r="D90" t="s">
        <v>5125</v>
      </c>
      <c r="E90" s="22">
        <v>43642832</v>
      </c>
      <c r="F90" t="s">
        <v>5126</v>
      </c>
      <c r="G90" s="20">
        <v>44647</v>
      </c>
      <c r="H90" t="s">
        <v>107</v>
      </c>
      <c r="I90">
        <f>VLOOKUP(Account_Appended[[#This Row],[Customer_ID]],Customer_Info_Appended[],3,0)</f>
        <v>48</v>
      </c>
      <c r="J90" t="str">
        <f>VLOOKUP(Account_Appended[[#This Row],[Customer_ID]],Customer_Info_Appended[],4,0)</f>
        <v>Male</v>
      </c>
      <c r="K90" t="str">
        <f>VLOOKUP(Account_Appended[[#This Row],[Customer_ID]],Customer_Info_Appended[],6,0)</f>
        <v>Shan</v>
      </c>
      <c r="L90" t="str">
        <f>VLOOKUP(Account_Appended[[#This Row],[Balance]],balance_t[],3,1)</f>
        <v>High</v>
      </c>
      <c r="M90" t="str">
        <f>VLOOKUP(Account_Appended[[#This Row],[Age]],age_t[],3,1)</f>
        <v>Middle</v>
      </c>
      <c r="N90" t="str">
        <f>Account_Appended[[#This Row],[Age Group]]&amp; "-" &amp;Account_Appended[[#This Row],[Balace Group]]</f>
        <v>Middle-High</v>
      </c>
    </row>
    <row r="91" spans="2:14" x14ac:dyDescent="0.25">
      <c r="B91" t="s">
        <v>5214</v>
      </c>
      <c r="C91" t="s">
        <v>315</v>
      </c>
      <c r="D91" t="s">
        <v>5131</v>
      </c>
      <c r="E91" s="22">
        <v>46517810</v>
      </c>
      <c r="F91" t="s">
        <v>5126</v>
      </c>
      <c r="G91" s="20">
        <v>44648</v>
      </c>
      <c r="H91" t="s">
        <v>107</v>
      </c>
      <c r="I91">
        <f>VLOOKUP(Account_Appended[[#This Row],[Customer_ID]],Customer_Info_Appended[],3,0)</f>
        <v>20</v>
      </c>
      <c r="J91" t="str">
        <f>VLOOKUP(Account_Appended[[#This Row],[Customer_ID]],Customer_Info_Appended[],4,0)</f>
        <v>Female</v>
      </c>
      <c r="K91" t="str">
        <f>VLOOKUP(Account_Appended[[#This Row],[Customer_ID]],Customer_Info_Appended[],6,0)</f>
        <v>Shan</v>
      </c>
      <c r="L91" t="str">
        <f>VLOOKUP(Account_Appended[[#This Row],[Balance]],balance_t[],3,1)</f>
        <v>High</v>
      </c>
      <c r="M91" t="str">
        <f>VLOOKUP(Account_Appended[[#This Row],[Age]],age_t[],3,1)</f>
        <v>Young</v>
      </c>
      <c r="N91" t="str">
        <f>Account_Appended[[#This Row],[Age Group]]&amp; "-" &amp;Account_Appended[[#This Row],[Balace Group]]</f>
        <v>Young-High</v>
      </c>
    </row>
    <row r="92" spans="2:14" x14ac:dyDescent="0.25">
      <c r="B92" t="s">
        <v>5215</v>
      </c>
      <c r="C92" t="s">
        <v>320</v>
      </c>
      <c r="D92" t="s">
        <v>5131</v>
      </c>
      <c r="E92" s="22">
        <v>14081528</v>
      </c>
      <c r="F92" t="s">
        <v>5126</v>
      </c>
      <c r="G92" s="20">
        <v>44649</v>
      </c>
      <c r="H92" t="s">
        <v>107</v>
      </c>
      <c r="I92">
        <f>VLOOKUP(Account_Appended[[#This Row],[Customer_ID]],Customer_Info_Appended[],3,0)</f>
        <v>38</v>
      </c>
      <c r="J92" t="str">
        <f>VLOOKUP(Account_Appended[[#This Row],[Customer_ID]],Customer_Info_Appended[],4,0)</f>
        <v>Female</v>
      </c>
      <c r="K92" t="str">
        <f>VLOOKUP(Account_Appended[[#This Row],[Customer_ID]],Customer_Info_Appended[],6,0)</f>
        <v>Mandalay</v>
      </c>
      <c r="L92" t="str">
        <f>VLOOKUP(Account_Appended[[#This Row],[Balance]],balance_t[],3,1)</f>
        <v>Medium</v>
      </c>
      <c r="M92" t="str">
        <f>VLOOKUP(Account_Appended[[#This Row],[Age]],age_t[],3,1)</f>
        <v>Middle</v>
      </c>
      <c r="N92" t="str">
        <f>Account_Appended[[#This Row],[Age Group]]&amp; "-" &amp;Account_Appended[[#This Row],[Balace Group]]</f>
        <v>Middle-Medium</v>
      </c>
    </row>
    <row r="93" spans="2:14" x14ac:dyDescent="0.25">
      <c r="B93" t="s">
        <v>5216</v>
      </c>
      <c r="C93" t="s">
        <v>320</v>
      </c>
      <c r="D93" t="s">
        <v>5131</v>
      </c>
      <c r="E93" s="22">
        <v>41056756</v>
      </c>
      <c r="F93" t="s">
        <v>5126</v>
      </c>
      <c r="G93" s="20">
        <v>44650</v>
      </c>
      <c r="H93" t="s">
        <v>107</v>
      </c>
      <c r="I93">
        <f>VLOOKUP(Account_Appended[[#This Row],[Customer_ID]],Customer_Info_Appended[],3,0)</f>
        <v>38</v>
      </c>
      <c r="J93" t="str">
        <f>VLOOKUP(Account_Appended[[#This Row],[Customer_ID]],Customer_Info_Appended[],4,0)</f>
        <v>Female</v>
      </c>
      <c r="K93" t="str">
        <f>VLOOKUP(Account_Appended[[#This Row],[Customer_ID]],Customer_Info_Appended[],6,0)</f>
        <v>Mandalay</v>
      </c>
      <c r="L93" t="str">
        <f>VLOOKUP(Account_Appended[[#This Row],[Balance]],balance_t[],3,1)</f>
        <v>High</v>
      </c>
      <c r="M93" t="str">
        <f>VLOOKUP(Account_Appended[[#This Row],[Age]],age_t[],3,1)</f>
        <v>Middle</v>
      </c>
      <c r="N93" t="str">
        <f>Account_Appended[[#This Row],[Age Group]]&amp; "-" &amp;Account_Appended[[#This Row],[Balace Group]]</f>
        <v>Middle-High</v>
      </c>
    </row>
    <row r="94" spans="2:14" x14ac:dyDescent="0.25">
      <c r="B94" t="s">
        <v>5217</v>
      </c>
      <c r="C94" t="s">
        <v>320</v>
      </c>
      <c r="D94" t="s">
        <v>5125</v>
      </c>
      <c r="E94" s="22">
        <v>24823448</v>
      </c>
      <c r="F94" t="s">
        <v>5126</v>
      </c>
      <c r="G94" s="20">
        <v>44651</v>
      </c>
      <c r="H94" t="s">
        <v>107</v>
      </c>
      <c r="I94">
        <f>VLOOKUP(Account_Appended[[#This Row],[Customer_ID]],Customer_Info_Appended[],3,0)</f>
        <v>38</v>
      </c>
      <c r="J94" t="str">
        <f>VLOOKUP(Account_Appended[[#This Row],[Customer_ID]],Customer_Info_Appended[],4,0)</f>
        <v>Female</v>
      </c>
      <c r="K94" t="str">
        <f>VLOOKUP(Account_Appended[[#This Row],[Customer_ID]],Customer_Info_Appended[],6,0)</f>
        <v>Mandalay</v>
      </c>
      <c r="L94" t="str">
        <f>VLOOKUP(Account_Appended[[#This Row],[Balance]],balance_t[],3,1)</f>
        <v>High</v>
      </c>
      <c r="M94" t="str">
        <f>VLOOKUP(Account_Appended[[#This Row],[Age]],age_t[],3,1)</f>
        <v>Middle</v>
      </c>
      <c r="N94" t="str">
        <f>Account_Appended[[#This Row],[Age Group]]&amp; "-" &amp;Account_Appended[[#This Row],[Balace Group]]</f>
        <v>Middle-High</v>
      </c>
    </row>
    <row r="95" spans="2:14" x14ac:dyDescent="0.25">
      <c r="B95" t="s">
        <v>5218</v>
      </c>
      <c r="C95" t="s">
        <v>325</v>
      </c>
      <c r="D95" t="s">
        <v>5125</v>
      </c>
      <c r="E95" s="22">
        <v>47947868</v>
      </c>
      <c r="F95" t="s">
        <v>5126</v>
      </c>
      <c r="G95" s="20">
        <v>44652</v>
      </c>
      <c r="H95" t="s">
        <v>107</v>
      </c>
      <c r="I95">
        <f>VLOOKUP(Account_Appended[[#This Row],[Customer_ID]],Customer_Info_Appended[],3,0)</f>
        <v>43</v>
      </c>
      <c r="J95" t="str">
        <f>VLOOKUP(Account_Appended[[#This Row],[Customer_ID]],Customer_Info_Appended[],4,0)</f>
        <v>Female</v>
      </c>
      <c r="K95" t="str">
        <f>VLOOKUP(Account_Appended[[#This Row],[Customer_ID]],Customer_Info_Appended[],6,0)</f>
        <v>Mandalay</v>
      </c>
      <c r="L95" t="str">
        <f>VLOOKUP(Account_Appended[[#This Row],[Balance]],balance_t[],3,1)</f>
        <v>High</v>
      </c>
      <c r="M95" t="str">
        <f>VLOOKUP(Account_Appended[[#This Row],[Age]],age_t[],3,1)</f>
        <v>Middle</v>
      </c>
      <c r="N95" t="str">
        <f>Account_Appended[[#This Row],[Age Group]]&amp; "-" &amp;Account_Appended[[#This Row],[Balace Group]]</f>
        <v>Middle-High</v>
      </c>
    </row>
    <row r="96" spans="2:14" x14ac:dyDescent="0.25">
      <c r="B96" t="s">
        <v>5219</v>
      </c>
      <c r="C96" t="s">
        <v>325</v>
      </c>
      <c r="D96" t="s">
        <v>5134</v>
      </c>
      <c r="E96" s="22">
        <v>20375624</v>
      </c>
      <c r="F96" t="s">
        <v>5126</v>
      </c>
      <c r="G96" s="20">
        <v>44653</v>
      </c>
      <c r="H96" t="s">
        <v>107</v>
      </c>
      <c r="I96">
        <f>VLOOKUP(Account_Appended[[#This Row],[Customer_ID]],Customer_Info_Appended[],3,0)</f>
        <v>43</v>
      </c>
      <c r="J96" t="str">
        <f>VLOOKUP(Account_Appended[[#This Row],[Customer_ID]],Customer_Info_Appended[],4,0)</f>
        <v>Female</v>
      </c>
      <c r="K96" t="str">
        <f>VLOOKUP(Account_Appended[[#This Row],[Customer_ID]],Customer_Info_Appended[],6,0)</f>
        <v>Mandalay</v>
      </c>
      <c r="L96" t="str">
        <f>VLOOKUP(Account_Appended[[#This Row],[Balance]],balance_t[],3,1)</f>
        <v>High</v>
      </c>
      <c r="M96" t="str">
        <f>VLOOKUP(Account_Appended[[#This Row],[Age]],age_t[],3,1)</f>
        <v>Middle</v>
      </c>
      <c r="N96" t="str">
        <f>Account_Appended[[#This Row],[Age Group]]&amp; "-" &amp;Account_Appended[[#This Row],[Balace Group]]</f>
        <v>Middle-High</v>
      </c>
    </row>
    <row r="97" spans="2:14" x14ac:dyDescent="0.25">
      <c r="B97" t="s">
        <v>5220</v>
      </c>
      <c r="C97" t="s">
        <v>325</v>
      </c>
      <c r="D97" t="s">
        <v>5134</v>
      </c>
      <c r="E97" s="22">
        <v>27631424</v>
      </c>
      <c r="F97" t="s">
        <v>5126</v>
      </c>
      <c r="G97" s="20">
        <v>44654</v>
      </c>
      <c r="H97" t="s">
        <v>107</v>
      </c>
      <c r="I97">
        <f>VLOOKUP(Account_Appended[[#This Row],[Customer_ID]],Customer_Info_Appended[],3,0)</f>
        <v>43</v>
      </c>
      <c r="J97" t="str">
        <f>VLOOKUP(Account_Appended[[#This Row],[Customer_ID]],Customer_Info_Appended[],4,0)</f>
        <v>Female</v>
      </c>
      <c r="K97" t="str">
        <f>VLOOKUP(Account_Appended[[#This Row],[Customer_ID]],Customer_Info_Appended[],6,0)</f>
        <v>Mandalay</v>
      </c>
      <c r="L97" t="str">
        <f>VLOOKUP(Account_Appended[[#This Row],[Balance]],balance_t[],3,1)</f>
        <v>High</v>
      </c>
      <c r="M97" t="str">
        <f>VLOOKUP(Account_Appended[[#This Row],[Age]],age_t[],3,1)</f>
        <v>Middle</v>
      </c>
      <c r="N97" t="str">
        <f>Account_Appended[[#This Row],[Age Group]]&amp; "-" &amp;Account_Appended[[#This Row],[Balace Group]]</f>
        <v>Middle-High</v>
      </c>
    </row>
    <row r="98" spans="2:14" x14ac:dyDescent="0.25">
      <c r="B98" t="s">
        <v>5221</v>
      </c>
      <c r="C98" t="s">
        <v>330</v>
      </c>
      <c r="D98" t="s">
        <v>5134</v>
      </c>
      <c r="E98" s="22">
        <v>45720401</v>
      </c>
      <c r="F98" t="s">
        <v>5126</v>
      </c>
      <c r="G98" s="20">
        <v>44655</v>
      </c>
      <c r="H98" t="s">
        <v>107</v>
      </c>
      <c r="I98">
        <f>VLOOKUP(Account_Appended[[#This Row],[Customer_ID]],Customer_Info_Appended[],3,0)</f>
        <v>53</v>
      </c>
      <c r="J98" t="str">
        <f>VLOOKUP(Account_Appended[[#This Row],[Customer_ID]],Customer_Info_Appended[],4,0)</f>
        <v>Female</v>
      </c>
      <c r="K98" t="str">
        <f>VLOOKUP(Account_Appended[[#This Row],[Customer_ID]],Customer_Info_Appended[],6,0)</f>
        <v>Mandalay</v>
      </c>
      <c r="L98" t="str">
        <f>VLOOKUP(Account_Appended[[#This Row],[Balance]],balance_t[],3,1)</f>
        <v>High</v>
      </c>
      <c r="M98" t="str">
        <f>VLOOKUP(Account_Appended[[#This Row],[Age]],age_t[],3,1)</f>
        <v>Senior</v>
      </c>
      <c r="N98" t="str">
        <f>Account_Appended[[#This Row],[Age Group]]&amp; "-" &amp;Account_Appended[[#This Row],[Balace Group]]</f>
        <v>Senior-High</v>
      </c>
    </row>
    <row r="99" spans="2:14" x14ac:dyDescent="0.25">
      <c r="B99" t="s">
        <v>5222</v>
      </c>
      <c r="C99" t="s">
        <v>335</v>
      </c>
      <c r="D99" t="s">
        <v>5131</v>
      </c>
      <c r="E99" s="22">
        <v>5503252</v>
      </c>
      <c r="F99" t="s">
        <v>5126</v>
      </c>
      <c r="G99" s="20">
        <v>44656</v>
      </c>
      <c r="H99" t="s">
        <v>107</v>
      </c>
      <c r="I99">
        <f>VLOOKUP(Account_Appended[[#This Row],[Customer_ID]],Customer_Info_Appended[],3,0)</f>
        <v>59</v>
      </c>
      <c r="J99" t="str">
        <f>VLOOKUP(Account_Appended[[#This Row],[Customer_ID]],Customer_Info_Appended[],4,0)</f>
        <v>Male</v>
      </c>
      <c r="K99" t="str">
        <f>VLOOKUP(Account_Appended[[#This Row],[Customer_ID]],Customer_Info_Appended[],6,0)</f>
        <v>Naypyitaw</v>
      </c>
      <c r="L99" t="str">
        <f>VLOOKUP(Account_Appended[[#This Row],[Balance]],balance_t[],3,1)</f>
        <v>Medium</v>
      </c>
      <c r="M99" t="str">
        <f>VLOOKUP(Account_Appended[[#This Row],[Age]],age_t[],3,1)</f>
        <v>Senior</v>
      </c>
      <c r="N99" t="str">
        <f>Account_Appended[[#This Row],[Age Group]]&amp; "-" &amp;Account_Appended[[#This Row],[Balace Group]]</f>
        <v>Senior-Medium</v>
      </c>
    </row>
    <row r="100" spans="2:14" x14ac:dyDescent="0.25">
      <c r="B100" t="s">
        <v>5223</v>
      </c>
      <c r="C100" t="s">
        <v>340</v>
      </c>
      <c r="D100" t="s">
        <v>5131</v>
      </c>
      <c r="E100" s="22">
        <v>28304739</v>
      </c>
      <c r="F100" t="s">
        <v>5126</v>
      </c>
      <c r="G100" s="20">
        <v>44657</v>
      </c>
      <c r="H100" t="s">
        <v>107</v>
      </c>
      <c r="I100">
        <f>VLOOKUP(Account_Appended[[#This Row],[Customer_ID]],Customer_Info_Appended[],3,0)</f>
        <v>54</v>
      </c>
      <c r="J100" t="str">
        <f>VLOOKUP(Account_Appended[[#This Row],[Customer_ID]],Customer_Info_Appended[],4,0)</f>
        <v>Female</v>
      </c>
      <c r="K100" t="str">
        <f>VLOOKUP(Account_Appended[[#This Row],[Customer_ID]],Customer_Info_Appended[],6,0)</f>
        <v>Bago</v>
      </c>
      <c r="L100" t="str">
        <f>VLOOKUP(Account_Appended[[#This Row],[Balance]],balance_t[],3,1)</f>
        <v>High</v>
      </c>
      <c r="M100" t="str">
        <f>VLOOKUP(Account_Appended[[#This Row],[Age]],age_t[],3,1)</f>
        <v>Senior</v>
      </c>
      <c r="N100" t="str">
        <f>Account_Appended[[#This Row],[Age Group]]&amp; "-" &amp;Account_Appended[[#This Row],[Balace Group]]</f>
        <v>Senior-High</v>
      </c>
    </row>
    <row r="101" spans="2:14" x14ac:dyDescent="0.25">
      <c r="B101" t="s">
        <v>5224</v>
      </c>
      <c r="C101" t="s">
        <v>340</v>
      </c>
      <c r="D101" t="s">
        <v>5134</v>
      </c>
      <c r="E101" s="22">
        <v>4251785</v>
      </c>
      <c r="F101" t="s">
        <v>5126</v>
      </c>
      <c r="G101" s="20">
        <v>44658</v>
      </c>
      <c r="H101" t="s">
        <v>107</v>
      </c>
      <c r="I101">
        <f>VLOOKUP(Account_Appended[[#This Row],[Customer_ID]],Customer_Info_Appended[],3,0)</f>
        <v>54</v>
      </c>
      <c r="J101" t="str">
        <f>VLOOKUP(Account_Appended[[#This Row],[Customer_ID]],Customer_Info_Appended[],4,0)</f>
        <v>Female</v>
      </c>
      <c r="K101" t="str">
        <f>VLOOKUP(Account_Appended[[#This Row],[Customer_ID]],Customer_Info_Appended[],6,0)</f>
        <v>Bago</v>
      </c>
      <c r="L101" t="str">
        <f>VLOOKUP(Account_Appended[[#This Row],[Balance]],balance_t[],3,1)</f>
        <v>Low</v>
      </c>
      <c r="M101" t="str">
        <f>VLOOKUP(Account_Appended[[#This Row],[Age]],age_t[],3,1)</f>
        <v>Senior</v>
      </c>
      <c r="N101" t="str">
        <f>Account_Appended[[#This Row],[Age Group]]&amp; "-" &amp;Account_Appended[[#This Row],[Balace Group]]</f>
        <v>Senior-Low</v>
      </c>
    </row>
    <row r="102" spans="2:14" x14ac:dyDescent="0.25">
      <c r="B102" t="s">
        <v>5225</v>
      </c>
      <c r="C102" t="s">
        <v>340</v>
      </c>
      <c r="D102" t="s">
        <v>5131</v>
      </c>
      <c r="E102" s="22">
        <v>46121624</v>
      </c>
      <c r="F102" t="s">
        <v>5126</v>
      </c>
      <c r="G102" s="20">
        <v>44659</v>
      </c>
      <c r="H102" t="s">
        <v>107</v>
      </c>
      <c r="I102">
        <f>VLOOKUP(Account_Appended[[#This Row],[Customer_ID]],Customer_Info_Appended[],3,0)</f>
        <v>54</v>
      </c>
      <c r="J102" t="str">
        <f>VLOOKUP(Account_Appended[[#This Row],[Customer_ID]],Customer_Info_Appended[],4,0)</f>
        <v>Female</v>
      </c>
      <c r="K102" t="str">
        <f>VLOOKUP(Account_Appended[[#This Row],[Customer_ID]],Customer_Info_Appended[],6,0)</f>
        <v>Bago</v>
      </c>
      <c r="L102" t="str">
        <f>VLOOKUP(Account_Appended[[#This Row],[Balance]],balance_t[],3,1)</f>
        <v>High</v>
      </c>
      <c r="M102" t="str">
        <f>VLOOKUP(Account_Appended[[#This Row],[Age]],age_t[],3,1)</f>
        <v>Senior</v>
      </c>
      <c r="N102" t="str">
        <f>Account_Appended[[#This Row],[Age Group]]&amp; "-" &amp;Account_Appended[[#This Row],[Balace Group]]</f>
        <v>Senior-High</v>
      </c>
    </row>
    <row r="103" spans="2:14" x14ac:dyDescent="0.25">
      <c r="B103" t="s">
        <v>5226</v>
      </c>
      <c r="C103" t="s">
        <v>345</v>
      </c>
      <c r="D103" t="s">
        <v>5134</v>
      </c>
      <c r="E103" s="22">
        <v>29589478</v>
      </c>
      <c r="F103" t="s">
        <v>5126</v>
      </c>
      <c r="G103" s="20">
        <v>44660</v>
      </c>
      <c r="H103" t="s">
        <v>107</v>
      </c>
      <c r="I103">
        <f>VLOOKUP(Account_Appended[[#This Row],[Customer_ID]],Customer_Info_Appended[],3,0)</f>
        <v>39</v>
      </c>
      <c r="J103" t="str">
        <f>VLOOKUP(Account_Appended[[#This Row],[Customer_ID]],Customer_Info_Appended[],4,0)</f>
        <v>Male</v>
      </c>
      <c r="K103" t="str">
        <f>VLOOKUP(Account_Appended[[#This Row],[Customer_ID]],Customer_Info_Appended[],6,0)</f>
        <v>Naypyitaw</v>
      </c>
      <c r="L103" t="str">
        <f>VLOOKUP(Account_Appended[[#This Row],[Balance]],balance_t[],3,1)</f>
        <v>High</v>
      </c>
      <c r="M103" t="str">
        <f>VLOOKUP(Account_Appended[[#This Row],[Age]],age_t[],3,1)</f>
        <v>Middle</v>
      </c>
      <c r="N103" t="str">
        <f>Account_Appended[[#This Row],[Age Group]]&amp; "-" &amp;Account_Appended[[#This Row],[Balace Group]]</f>
        <v>Middle-High</v>
      </c>
    </row>
    <row r="104" spans="2:14" x14ac:dyDescent="0.25">
      <c r="B104" t="s">
        <v>5227</v>
      </c>
      <c r="C104" t="s">
        <v>345</v>
      </c>
      <c r="D104" t="s">
        <v>5125</v>
      </c>
      <c r="E104" s="22">
        <v>33454320</v>
      </c>
      <c r="F104" t="s">
        <v>5126</v>
      </c>
      <c r="G104" s="20">
        <v>44661</v>
      </c>
      <c r="H104" t="s">
        <v>107</v>
      </c>
      <c r="I104">
        <f>VLOOKUP(Account_Appended[[#This Row],[Customer_ID]],Customer_Info_Appended[],3,0)</f>
        <v>39</v>
      </c>
      <c r="J104" t="str">
        <f>VLOOKUP(Account_Appended[[#This Row],[Customer_ID]],Customer_Info_Appended[],4,0)</f>
        <v>Male</v>
      </c>
      <c r="K104" t="str">
        <f>VLOOKUP(Account_Appended[[#This Row],[Customer_ID]],Customer_Info_Appended[],6,0)</f>
        <v>Naypyitaw</v>
      </c>
      <c r="L104" t="str">
        <f>VLOOKUP(Account_Appended[[#This Row],[Balance]],balance_t[],3,1)</f>
        <v>High</v>
      </c>
      <c r="M104" t="str">
        <f>VLOOKUP(Account_Appended[[#This Row],[Age]],age_t[],3,1)</f>
        <v>Middle</v>
      </c>
      <c r="N104" t="str">
        <f>Account_Appended[[#This Row],[Age Group]]&amp; "-" &amp;Account_Appended[[#This Row],[Balace Group]]</f>
        <v>Middle-High</v>
      </c>
    </row>
    <row r="105" spans="2:14" x14ac:dyDescent="0.25">
      <c r="B105" t="s">
        <v>5228</v>
      </c>
      <c r="C105" t="s">
        <v>350</v>
      </c>
      <c r="D105" t="s">
        <v>5134</v>
      </c>
      <c r="E105" s="22">
        <v>23266524</v>
      </c>
      <c r="F105" t="s">
        <v>5126</v>
      </c>
      <c r="G105" s="20">
        <v>44662</v>
      </c>
      <c r="H105" t="s">
        <v>107</v>
      </c>
      <c r="I105">
        <f>VLOOKUP(Account_Appended[[#This Row],[Customer_ID]],Customer_Info_Appended[],3,0)</f>
        <v>59</v>
      </c>
      <c r="J105" t="str">
        <f>VLOOKUP(Account_Appended[[#This Row],[Customer_ID]],Customer_Info_Appended[],4,0)</f>
        <v>Female</v>
      </c>
      <c r="K105" t="str">
        <f>VLOOKUP(Account_Appended[[#This Row],[Customer_ID]],Customer_Info_Appended[],6,0)</f>
        <v>Shan</v>
      </c>
      <c r="L105" t="str">
        <f>VLOOKUP(Account_Appended[[#This Row],[Balance]],balance_t[],3,1)</f>
        <v>High</v>
      </c>
      <c r="M105" t="str">
        <f>VLOOKUP(Account_Appended[[#This Row],[Age]],age_t[],3,1)</f>
        <v>Senior</v>
      </c>
      <c r="N105" t="str">
        <f>Account_Appended[[#This Row],[Age Group]]&amp; "-" &amp;Account_Appended[[#This Row],[Balace Group]]</f>
        <v>Senior-High</v>
      </c>
    </row>
    <row r="106" spans="2:14" x14ac:dyDescent="0.25">
      <c r="B106" t="s">
        <v>5229</v>
      </c>
      <c r="C106" t="s">
        <v>355</v>
      </c>
      <c r="D106" t="s">
        <v>5125</v>
      </c>
      <c r="E106" s="22">
        <v>37292252</v>
      </c>
      <c r="F106" t="s">
        <v>5126</v>
      </c>
      <c r="G106" s="20">
        <v>44663</v>
      </c>
      <c r="H106" t="s">
        <v>107</v>
      </c>
      <c r="I106">
        <f>VLOOKUP(Account_Appended[[#This Row],[Customer_ID]],Customer_Info_Appended[],3,0)</f>
        <v>29</v>
      </c>
      <c r="J106" t="str">
        <f>VLOOKUP(Account_Appended[[#This Row],[Customer_ID]],Customer_Info_Appended[],4,0)</f>
        <v>Female</v>
      </c>
      <c r="K106" t="str">
        <f>VLOOKUP(Account_Appended[[#This Row],[Customer_ID]],Customer_Info_Appended[],6,0)</f>
        <v>Yangon</v>
      </c>
      <c r="L106" t="str">
        <f>VLOOKUP(Account_Appended[[#This Row],[Balance]],balance_t[],3,1)</f>
        <v>High</v>
      </c>
      <c r="M106" t="str">
        <f>VLOOKUP(Account_Appended[[#This Row],[Age]],age_t[],3,1)</f>
        <v>Young</v>
      </c>
      <c r="N106" t="str">
        <f>Account_Appended[[#This Row],[Age Group]]&amp; "-" &amp;Account_Appended[[#This Row],[Balace Group]]</f>
        <v>Young-High</v>
      </c>
    </row>
    <row r="107" spans="2:14" x14ac:dyDescent="0.25">
      <c r="B107" t="s">
        <v>5230</v>
      </c>
      <c r="C107" t="s">
        <v>355</v>
      </c>
      <c r="D107" t="s">
        <v>5131</v>
      </c>
      <c r="E107" s="22">
        <v>3384321</v>
      </c>
      <c r="F107" t="s">
        <v>5126</v>
      </c>
      <c r="G107" s="20">
        <v>44664</v>
      </c>
      <c r="H107" t="s">
        <v>107</v>
      </c>
      <c r="I107">
        <f>VLOOKUP(Account_Appended[[#This Row],[Customer_ID]],Customer_Info_Appended[],3,0)</f>
        <v>29</v>
      </c>
      <c r="J107" t="str">
        <f>VLOOKUP(Account_Appended[[#This Row],[Customer_ID]],Customer_Info_Appended[],4,0)</f>
        <v>Female</v>
      </c>
      <c r="K107" t="str">
        <f>VLOOKUP(Account_Appended[[#This Row],[Customer_ID]],Customer_Info_Appended[],6,0)</f>
        <v>Yangon</v>
      </c>
      <c r="L107" t="str">
        <f>VLOOKUP(Account_Appended[[#This Row],[Balance]],balance_t[],3,1)</f>
        <v>Low</v>
      </c>
      <c r="M107" t="str">
        <f>VLOOKUP(Account_Appended[[#This Row],[Age]],age_t[],3,1)</f>
        <v>Young</v>
      </c>
      <c r="N107" t="str">
        <f>Account_Appended[[#This Row],[Age Group]]&amp; "-" &amp;Account_Appended[[#This Row],[Balace Group]]</f>
        <v>Young-Low</v>
      </c>
    </row>
    <row r="108" spans="2:14" x14ac:dyDescent="0.25">
      <c r="B108" t="s">
        <v>5231</v>
      </c>
      <c r="C108" t="s">
        <v>360</v>
      </c>
      <c r="D108" t="s">
        <v>5134</v>
      </c>
      <c r="E108" s="22">
        <v>17556057</v>
      </c>
      <c r="F108" t="s">
        <v>5126</v>
      </c>
      <c r="G108" s="20">
        <v>44665</v>
      </c>
      <c r="H108" t="s">
        <v>107</v>
      </c>
      <c r="I108">
        <f>VLOOKUP(Account_Appended[[#This Row],[Customer_ID]],Customer_Info_Appended[],3,0)</f>
        <v>59</v>
      </c>
      <c r="J108" t="str">
        <f>VLOOKUP(Account_Appended[[#This Row],[Customer_ID]],Customer_Info_Appended[],4,0)</f>
        <v>Female</v>
      </c>
      <c r="K108" t="str">
        <f>VLOOKUP(Account_Appended[[#This Row],[Customer_ID]],Customer_Info_Appended[],6,0)</f>
        <v>Bago</v>
      </c>
      <c r="L108" t="str">
        <f>VLOOKUP(Account_Appended[[#This Row],[Balance]],balance_t[],3,1)</f>
        <v>High</v>
      </c>
      <c r="M108" t="str">
        <f>VLOOKUP(Account_Appended[[#This Row],[Age]],age_t[],3,1)</f>
        <v>Senior</v>
      </c>
      <c r="N108" t="str">
        <f>Account_Appended[[#This Row],[Age Group]]&amp; "-" &amp;Account_Appended[[#This Row],[Balace Group]]</f>
        <v>Senior-High</v>
      </c>
    </row>
    <row r="109" spans="2:14" x14ac:dyDescent="0.25">
      <c r="B109" t="s">
        <v>5232</v>
      </c>
      <c r="C109" t="s">
        <v>360</v>
      </c>
      <c r="D109" t="s">
        <v>5131</v>
      </c>
      <c r="E109" s="22">
        <v>48615114</v>
      </c>
      <c r="F109" t="s">
        <v>5126</v>
      </c>
      <c r="G109" s="20">
        <v>44666</v>
      </c>
      <c r="H109" t="s">
        <v>107</v>
      </c>
      <c r="I109">
        <f>VLOOKUP(Account_Appended[[#This Row],[Customer_ID]],Customer_Info_Appended[],3,0)</f>
        <v>59</v>
      </c>
      <c r="J109" t="str">
        <f>VLOOKUP(Account_Appended[[#This Row],[Customer_ID]],Customer_Info_Appended[],4,0)</f>
        <v>Female</v>
      </c>
      <c r="K109" t="str">
        <f>VLOOKUP(Account_Appended[[#This Row],[Customer_ID]],Customer_Info_Appended[],6,0)</f>
        <v>Bago</v>
      </c>
      <c r="L109" t="str">
        <f>VLOOKUP(Account_Appended[[#This Row],[Balance]],balance_t[],3,1)</f>
        <v>High</v>
      </c>
      <c r="M109" t="str">
        <f>VLOOKUP(Account_Appended[[#This Row],[Age]],age_t[],3,1)</f>
        <v>Senior</v>
      </c>
      <c r="N109" t="str">
        <f>Account_Appended[[#This Row],[Age Group]]&amp; "-" &amp;Account_Appended[[#This Row],[Balace Group]]</f>
        <v>Senior-High</v>
      </c>
    </row>
    <row r="110" spans="2:14" x14ac:dyDescent="0.25">
      <c r="B110" t="s">
        <v>5233</v>
      </c>
      <c r="C110" t="s">
        <v>365</v>
      </c>
      <c r="D110" t="s">
        <v>5125</v>
      </c>
      <c r="E110" s="22">
        <v>22297928</v>
      </c>
      <c r="F110" t="s">
        <v>5126</v>
      </c>
      <c r="G110" s="20">
        <v>44667</v>
      </c>
      <c r="H110" t="s">
        <v>107</v>
      </c>
      <c r="I110">
        <f>VLOOKUP(Account_Appended[[#This Row],[Customer_ID]],Customer_Info_Appended[],3,0)</f>
        <v>30</v>
      </c>
      <c r="J110" t="str">
        <f>VLOOKUP(Account_Appended[[#This Row],[Customer_ID]],Customer_Info_Appended[],4,0)</f>
        <v>Male</v>
      </c>
      <c r="K110" t="str">
        <f>VLOOKUP(Account_Appended[[#This Row],[Customer_ID]],Customer_Info_Appended[],6,0)</f>
        <v>Yangon</v>
      </c>
      <c r="L110" t="str">
        <f>VLOOKUP(Account_Appended[[#This Row],[Balance]],balance_t[],3,1)</f>
        <v>High</v>
      </c>
      <c r="M110" t="str">
        <f>VLOOKUP(Account_Appended[[#This Row],[Age]],age_t[],3,1)</f>
        <v>Young</v>
      </c>
      <c r="N110" t="str">
        <f>Account_Appended[[#This Row],[Age Group]]&amp; "-" &amp;Account_Appended[[#This Row],[Balace Group]]</f>
        <v>Young-High</v>
      </c>
    </row>
    <row r="111" spans="2:14" x14ac:dyDescent="0.25">
      <c r="B111" t="s">
        <v>5234</v>
      </c>
      <c r="C111" t="s">
        <v>365</v>
      </c>
      <c r="D111" t="s">
        <v>5125</v>
      </c>
      <c r="E111" s="22">
        <v>44982342</v>
      </c>
      <c r="F111" t="s">
        <v>5126</v>
      </c>
      <c r="G111" s="20">
        <v>44668</v>
      </c>
      <c r="H111" t="s">
        <v>107</v>
      </c>
      <c r="I111">
        <f>VLOOKUP(Account_Appended[[#This Row],[Customer_ID]],Customer_Info_Appended[],3,0)</f>
        <v>30</v>
      </c>
      <c r="J111" t="str">
        <f>VLOOKUP(Account_Appended[[#This Row],[Customer_ID]],Customer_Info_Appended[],4,0)</f>
        <v>Male</v>
      </c>
      <c r="K111" t="str">
        <f>VLOOKUP(Account_Appended[[#This Row],[Customer_ID]],Customer_Info_Appended[],6,0)</f>
        <v>Yangon</v>
      </c>
      <c r="L111" t="str">
        <f>VLOOKUP(Account_Appended[[#This Row],[Balance]],balance_t[],3,1)</f>
        <v>High</v>
      </c>
      <c r="M111" t="str">
        <f>VLOOKUP(Account_Appended[[#This Row],[Age]],age_t[],3,1)</f>
        <v>Young</v>
      </c>
      <c r="N111" t="str">
        <f>Account_Appended[[#This Row],[Age Group]]&amp; "-" &amp;Account_Appended[[#This Row],[Balace Group]]</f>
        <v>Young-High</v>
      </c>
    </row>
    <row r="112" spans="2:14" x14ac:dyDescent="0.25">
      <c r="B112" t="s">
        <v>5235</v>
      </c>
      <c r="C112" t="s">
        <v>370</v>
      </c>
      <c r="D112" t="s">
        <v>5125</v>
      </c>
      <c r="E112" s="22">
        <v>20329717</v>
      </c>
      <c r="F112" t="s">
        <v>5126</v>
      </c>
      <c r="G112" s="20">
        <v>44669</v>
      </c>
      <c r="H112" t="s">
        <v>107</v>
      </c>
      <c r="I112">
        <f>VLOOKUP(Account_Appended[[#This Row],[Customer_ID]],Customer_Info_Appended[],3,0)</f>
        <v>28</v>
      </c>
      <c r="J112" t="str">
        <f>VLOOKUP(Account_Appended[[#This Row],[Customer_ID]],Customer_Info_Appended[],4,0)</f>
        <v>Male</v>
      </c>
      <c r="K112" t="str">
        <f>VLOOKUP(Account_Appended[[#This Row],[Customer_ID]],Customer_Info_Appended[],6,0)</f>
        <v>Shan</v>
      </c>
      <c r="L112" t="str">
        <f>VLOOKUP(Account_Appended[[#This Row],[Balance]],balance_t[],3,1)</f>
        <v>High</v>
      </c>
      <c r="M112" t="str">
        <f>VLOOKUP(Account_Appended[[#This Row],[Age]],age_t[],3,1)</f>
        <v>Young</v>
      </c>
      <c r="N112" t="str">
        <f>Account_Appended[[#This Row],[Age Group]]&amp; "-" &amp;Account_Appended[[#This Row],[Balace Group]]</f>
        <v>Young-High</v>
      </c>
    </row>
    <row r="113" spans="2:14" x14ac:dyDescent="0.25">
      <c r="B113" t="s">
        <v>5236</v>
      </c>
      <c r="C113" t="s">
        <v>375</v>
      </c>
      <c r="D113" t="s">
        <v>5131</v>
      </c>
      <c r="E113" s="22">
        <v>8533840</v>
      </c>
      <c r="F113" t="s">
        <v>5126</v>
      </c>
      <c r="G113" s="20">
        <v>44670</v>
      </c>
      <c r="H113" t="s">
        <v>107</v>
      </c>
      <c r="I113">
        <f>VLOOKUP(Account_Appended[[#This Row],[Customer_ID]],Customer_Info_Appended[],3,0)</f>
        <v>33</v>
      </c>
      <c r="J113" t="str">
        <f>VLOOKUP(Account_Appended[[#This Row],[Customer_ID]],Customer_Info_Appended[],4,0)</f>
        <v>Male</v>
      </c>
      <c r="K113" t="str">
        <f>VLOOKUP(Account_Appended[[#This Row],[Customer_ID]],Customer_Info_Appended[],6,0)</f>
        <v>Shan</v>
      </c>
      <c r="L113" t="str">
        <f>VLOOKUP(Account_Appended[[#This Row],[Balance]],balance_t[],3,1)</f>
        <v>Medium</v>
      </c>
      <c r="M113" t="str">
        <f>VLOOKUP(Account_Appended[[#This Row],[Age]],age_t[],3,1)</f>
        <v>Middle</v>
      </c>
      <c r="N113" t="str">
        <f>Account_Appended[[#This Row],[Age Group]]&amp; "-" &amp;Account_Appended[[#This Row],[Balace Group]]</f>
        <v>Middle-Medium</v>
      </c>
    </row>
    <row r="114" spans="2:14" x14ac:dyDescent="0.25">
      <c r="B114" t="s">
        <v>5237</v>
      </c>
      <c r="C114" t="s">
        <v>375</v>
      </c>
      <c r="D114" t="s">
        <v>5131</v>
      </c>
      <c r="E114" s="22">
        <v>15240449</v>
      </c>
      <c r="F114" t="s">
        <v>5126</v>
      </c>
      <c r="G114" s="20">
        <v>44671</v>
      </c>
      <c r="H114" t="s">
        <v>107</v>
      </c>
      <c r="I114">
        <f>VLOOKUP(Account_Appended[[#This Row],[Customer_ID]],Customer_Info_Appended[],3,0)</f>
        <v>33</v>
      </c>
      <c r="J114" t="str">
        <f>VLOOKUP(Account_Appended[[#This Row],[Customer_ID]],Customer_Info_Appended[],4,0)</f>
        <v>Male</v>
      </c>
      <c r="K114" t="str">
        <f>VLOOKUP(Account_Appended[[#This Row],[Customer_ID]],Customer_Info_Appended[],6,0)</f>
        <v>Shan</v>
      </c>
      <c r="L114" t="str">
        <f>VLOOKUP(Account_Appended[[#This Row],[Balance]],balance_t[],3,1)</f>
        <v>High</v>
      </c>
      <c r="M114" t="str">
        <f>VLOOKUP(Account_Appended[[#This Row],[Age]],age_t[],3,1)</f>
        <v>Middle</v>
      </c>
      <c r="N114" t="str">
        <f>Account_Appended[[#This Row],[Age Group]]&amp; "-" &amp;Account_Appended[[#This Row],[Balace Group]]</f>
        <v>Middle-High</v>
      </c>
    </row>
    <row r="115" spans="2:14" x14ac:dyDescent="0.25">
      <c r="B115" t="s">
        <v>5238</v>
      </c>
      <c r="C115" t="s">
        <v>380</v>
      </c>
      <c r="D115" t="s">
        <v>5131</v>
      </c>
      <c r="E115" s="22">
        <v>15563365</v>
      </c>
      <c r="F115" t="s">
        <v>5126</v>
      </c>
      <c r="G115" s="20">
        <v>44672</v>
      </c>
      <c r="H115" t="s">
        <v>107</v>
      </c>
      <c r="I115">
        <f>VLOOKUP(Account_Appended[[#This Row],[Customer_ID]],Customer_Info_Appended[],3,0)</f>
        <v>25</v>
      </c>
      <c r="J115" t="str">
        <f>VLOOKUP(Account_Appended[[#This Row],[Customer_ID]],Customer_Info_Appended[],4,0)</f>
        <v>Male</v>
      </c>
      <c r="K115" t="str">
        <f>VLOOKUP(Account_Appended[[#This Row],[Customer_ID]],Customer_Info_Appended[],6,0)</f>
        <v>Yangon</v>
      </c>
      <c r="L115" t="str">
        <f>VLOOKUP(Account_Appended[[#This Row],[Balance]],balance_t[],3,1)</f>
        <v>High</v>
      </c>
      <c r="M115" t="str">
        <f>VLOOKUP(Account_Appended[[#This Row],[Age]],age_t[],3,1)</f>
        <v>Young</v>
      </c>
      <c r="N115" t="str">
        <f>Account_Appended[[#This Row],[Age Group]]&amp; "-" &amp;Account_Appended[[#This Row],[Balace Group]]</f>
        <v>Young-High</v>
      </c>
    </row>
    <row r="116" spans="2:14" x14ac:dyDescent="0.25">
      <c r="B116" t="s">
        <v>5239</v>
      </c>
      <c r="C116" t="s">
        <v>385</v>
      </c>
      <c r="D116" t="s">
        <v>5131</v>
      </c>
      <c r="E116" s="22">
        <v>31870093</v>
      </c>
      <c r="F116" t="s">
        <v>5126</v>
      </c>
      <c r="G116" s="20">
        <v>44673</v>
      </c>
      <c r="H116" t="s">
        <v>107</v>
      </c>
      <c r="I116">
        <f>VLOOKUP(Account_Appended[[#This Row],[Customer_ID]],Customer_Info_Appended[],3,0)</f>
        <v>57</v>
      </c>
      <c r="J116" t="str">
        <f>VLOOKUP(Account_Appended[[#This Row],[Customer_ID]],Customer_Info_Appended[],4,0)</f>
        <v>Male</v>
      </c>
      <c r="K116" t="str">
        <f>VLOOKUP(Account_Appended[[#This Row],[Customer_ID]],Customer_Info_Appended[],6,0)</f>
        <v>Yangon</v>
      </c>
      <c r="L116" t="str">
        <f>VLOOKUP(Account_Appended[[#This Row],[Balance]],balance_t[],3,1)</f>
        <v>High</v>
      </c>
      <c r="M116" t="str">
        <f>VLOOKUP(Account_Appended[[#This Row],[Age]],age_t[],3,1)</f>
        <v>Senior</v>
      </c>
      <c r="N116" t="str">
        <f>Account_Appended[[#This Row],[Age Group]]&amp; "-" &amp;Account_Appended[[#This Row],[Balace Group]]</f>
        <v>Senior-High</v>
      </c>
    </row>
    <row r="117" spans="2:14" x14ac:dyDescent="0.25">
      <c r="B117" t="s">
        <v>5240</v>
      </c>
      <c r="C117" t="s">
        <v>385</v>
      </c>
      <c r="D117" t="s">
        <v>5125</v>
      </c>
      <c r="E117" s="22">
        <v>22329189</v>
      </c>
      <c r="F117" t="s">
        <v>5126</v>
      </c>
      <c r="G117" s="20">
        <v>44674</v>
      </c>
      <c r="H117" t="s">
        <v>107</v>
      </c>
      <c r="I117">
        <f>VLOOKUP(Account_Appended[[#This Row],[Customer_ID]],Customer_Info_Appended[],3,0)</f>
        <v>57</v>
      </c>
      <c r="J117" t="str">
        <f>VLOOKUP(Account_Appended[[#This Row],[Customer_ID]],Customer_Info_Appended[],4,0)</f>
        <v>Male</v>
      </c>
      <c r="K117" t="str">
        <f>VLOOKUP(Account_Appended[[#This Row],[Customer_ID]],Customer_Info_Appended[],6,0)</f>
        <v>Yangon</v>
      </c>
      <c r="L117" t="str">
        <f>VLOOKUP(Account_Appended[[#This Row],[Balance]],balance_t[],3,1)</f>
        <v>High</v>
      </c>
      <c r="M117" t="str">
        <f>VLOOKUP(Account_Appended[[#This Row],[Age]],age_t[],3,1)</f>
        <v>Senior</v>
      </c>
      <c r="N117" t="str">
        <f>Account_Appended[[#This Row],[Age Group]]&amp; "-" &amp;Account_Appended[[#This Row],[Balace Group]]</f>
        <v>Senior-High</v>
      </c>
    </row>
    <row r="118" spans="2:14" x14ac:dyDescent="0.25">
      <c r="B118" t="s">
        <v>5241</v>
      </c>
      <c r="C118" t="s">
        <v>390</v>
      </c>
      <c r="D118" t="s">
        <v>5125</v>
      </c>
      <c r="E118" s="22">
        <v>13709569</v>
      </c>
      <c r="F118" t="s">
        <v>5126</v>
      </c>
      <c r="G118" s="20">
        <v>44675</v>
      </c>
      <c r="H118" t="s">
        <v>107</v>
      </c>
      <c r="I118">
        <f>VLOOKUP(Account_Appended[[#This Row],[Customer_ID]],Customer_Info_Appended[],3,0)</f>
        <v>57</v>
      </c>
      <c r="J118" t="str">
        <f>VLOOKUP(Account_Appended[[#This Row],[Customer_ID]],Customer_Info_Appended[],4,0)</f>
        <v>Female</v>
      </c>
      <c r="K118" t="str">
        <f>VLOOKUP(Account_Appended[[#This Row],[Customer_ID]],Customer_Info_Appended[],6,0)</f>
        <v>Yangon</v>
      </c>
      <c r="L118" t="str">
        <f>VLOOKUP(Account_Appended[[#This Row],[Balance]],balance_t[],3,1)</f>
        <v>Medium</v>
      </c>
      <c r="M118" t="str">
        <f>VLOOKUP(Account_Appended[[#This Row],[Age]],age_t[],3,1)</f>
        <v>Senior</v>
      </c>
      <c r="N118" t="str">
        <f>Account_Appended[[#This Row],[Age Group]]&amp; "-" &amp;Account_Appended[[#This Row],[Balace Group]]</f>
        <v>Senior-Medium</v>
      </c>
    </row>
    <row r="119" spans="2:14" x14ac:dyDescent="0.25">
      <c r="B119" t="s">
        <v>5242</v>
      </c>
      <c r="C119" t="s">
        <v>390</v>
      </c>
      <c r="D119" t="s">
        <v>5134</v>
      </c>
      <c r="E119" s="22">
        <v>1479904</v>
      </c>
      <c r="F119" t="s">
        <v>5126</v>
      </c>
      <c r="G119" s="20">
        <v>44676</v>
      </c>
      <c r="H119" t="s">
        <v>107</v>
      </c>
      <c r="I119">
        <f>VLOOKUP(Account_Appended[[#This Row],[Customer_ID]],Customer_Info_Appended[],3,0)</f>
        <v>57</v>
      </c>
      <c r="J119" t="str">
        <f>VLOOKUP(Account_Appended[[#This Row],[Customer_ID]],Customer_Info_Appended[],4,0)</f>
        <v>Female</v>
      </c>
      <c r="K119" t="str">
        <f>VLOOKUP(Account_Appended[[#This Row],[Customer_ID]],Customer_Info_Appended[],6,0)</f>
        <v>Yangon</v>
      </c>
      <c r="L119" t="str">
        <f>VLOOKUP(Account_Appended[[#This Row],[Balance]],balance_t[],3,1)</f>
        <v>Low</v>
      </c>
      <c r="M119" t="str">
        <f>VLOOKUP(Account_Appended[[#This Row],[Age]],age_t[],3,1)</f>
        <v>Senior</v>
      </c>
      <c r="N119" t="str">
        <f>Account_Appended[[#This Row],[Age Group]]&amp; "-" &amp;Account_Appended[[#This Row],[Balace Group]]</f>
        <v>Senior-Low</v>
      </c>
    </row>
    <row r="120" spans="2:14" x14ac:dyDescent="0.25">
      <c r="B120" t="s">
        <v>5243</v>
      </c>
      <c r="C120" t="s">
        <v>390</v>
      </c>
      <c r="D120" t="s">
        <v>5134</v>
      </c>
      <c r="E120" s="22">
        <v>29114857</v>
      </c>
      <c r="F120" t="s">
        <v>5126</v>
      </c>
      <c r="G120" s="20">
        <v>44677</v>
      </c>
      <c r="H120" t="s">
        <v>107</v>
      </c>
      <c r="I120">
        <f>VLOOKUP(Account_Appended[[#This Row],[Customer_ID]],Customer_Info_Appended[],3,0)</f>
        <v>57</v>
      </c>
      <c r="J120" t="str">
        <f>VLOOKUP(Account_Appended[[#This Row],[Customer_ID]],Customer_Info_Appended[],4,0)</f>
        <v>Female</v>
      </c>
      <c r="K120" t="str">
        <f>VLOOKUP(Account_Appended[[#This Row],[Customer_ID]],Customer_Info_Appended[],6,0)</f>
        <v>Yangon</v>
      </c>
      <c r="L120" t="str">
        <f>VLOOKUP(Account_Appended[[#This Row],[Balance]],balance_t[],3,1)</f>
        <v>High</v>
      </c>
      <c r="M120" t="str">
        <f>VLOOKUP(Account_Appended[[#This Row],[Age]],age_t[],3,1)</f>
        <v>Senior</v>
      </c>
      <c r="N120" t="str">
        <f>Account_Appended[[#This Row],[Age Group]]&amp; "-" &amp;Account_Appended[[#This Row],[Balace Group]]</f>
        <v>Senior-High</v>
      </c>
    </row>
    <row r="121" spans="2:14" x14ac:dyDescent="0.25">
      <c r="B121" t="s">
        <v>5244</v>
      </c>
      <c r="C121" t="s">
        <v>395</v>
      </c>
      <c r="D121" t="s">
        <v>5131</v>
      </c>
      <c r="E121" s="22">
        <v>41007604</v>
      </c>
      <c r="F121" t="s">
        <v>5126</v>
      </c>
      <c r="G121" s="20">
        <v>44678</v>
      </c>
      <c r="H121" t="s">
        <v>107</v>
      </c>
      <c r="I121">
        <f>VLOOKUP(Account_Appended[[#This Row],[Customer_ID]],Customer_Info_Appended[],3,0)</f>
        <v>62</v>
      </c>
      <c r="J121" t="str">
        <f>VLOOKUP(Account_Appended[[#This Row],[Customer_ID]],Customer_Info_Appended[],4,0)</f>
        <v>Male</v>
      </c>
      <c r="K121" t="str">
        <f>VLOOKUP(Account_Appended[[#This Row],[Customer_ID]],Customer_Info_Appended[],6,0)</f>
        <v>Shan</v>
      </c>
      <c r="L121" t="str">
        <f>VLOOKUP(Account_Appended[[#This Row],[Balance]],balance_t[],3,1)</f>
        <v>High</v>
      </c>
      <c r="M121" t="str">
        <f>VLOOKUP(Account_Appended[[#This Row],[Age]],age_t[],3,1)</f>
        <v>Senior</v>
      </c>
      <c r="N121" t="str">
        <f>Account_Appended[[#This Row],[Age Group]]&amp; "-" &amp;Account_Appended[[#This Row],[Balace Group]]</f>
        <v>Senior-High</v>
      </c>
    </row>
    <row r="122" spans="2:14" x14ac:dyDescent="0.25">
      <c r="B122" t="s">
        <v>5245</v>
      </c>
      <c r="C122" t="s">
        <v>395</v>
      </c>
      <c r="D122" t="s">
        <v>5125</v>
      </c>
      <c r="E122" s="22">
        <v>1537188</v>
      </c>
      <c r="F122" t="s">
        <v>5126</v>
      </c>
      <c r="G122" s="20">
        <v>44679</v>
      </c>
      <c r="H122" t="s">
        <v>107</v>
      </c>
      <c r="I122">
        <f>VLOOKUP(Account_Appended[[#This Row],[Customer_ID]],Customer_Info_Appended[],3,0)</f>
        <v>62</v>
      </c>
      <c r="J122" t="str">
        <f>VLOOKUP(Account_Appended[[#This Row],[Customer_ID]],Customer_Info_Appended[],4,0)</f>
        <v>Male</v>
      </c>
      <c r="K122" t="str">
        <f>VLOOKUP(Account_Appended[[#This Row],[Customer_ID]],Customer_Info_Appended[],6,0)</f>
        <v>Shan</v>
      </c>
      <c r="L122" t="str">
        <f>VLOOKUP(Account_Appended[[#This Row],[Balance]],balance_t[],3,1)</f>
        <v>Low</v>
      </c>
      <c r="M122" t="str">
        <f>VLOOKUP(Account_Appended[[#This Row],[Age]],age_t[],3,1)</f>
        <v>Senior</v>
      </c>
      <c r="N122" t="str">
        <f>Account_Appended[[#This Row],[Age Group]]&amp; "-" &amp;Account_Appended[[#This Row],[Balace Group]]</f>
        <v>Senior-Low</v>
      </c>
    </row>
    <row r="123" spans="2:14" x14ac:dyDescent="0.25">
      <c r="B123" t="s">
        <v>5246</v>
      </c>
      <c r="C123" t="s">
        <v>395</v>
      </c>
      <c r="D123" t="s">
        <v>5125</v>
      </c>
      <c r="E123" s="22">
        <v>35310753</v>
      </c>
      <c r="F123" t="s">
        <v>5126</v>
      </c>
      <c r="G123" s="20">
        <v>44680</v>
      </c>
      <c r="H123" t="s">
        <v>107</v>
      </c>
      <c r="I123">
        <f>VLOOKUP(Account_Appended[[#This Row],[Customer_ID]],Customer_Info_Appended[],3,0)</f>
        <v>62</v>
      </c>
      <c r="J123" t="str">
        <f>VLOOKUP(Account_Appended[[#This Row],[Customer_ID]],Customer_Info_Appended[],4,0)</f>
        <v>Male</v>
      </c>
      <c r="K123" t="str">
        <f>VLOOKUP(Account_Appended[[#This Row],[Customer_ID]],Customer_Info_Appended[],6,0)</f>
        <v>Shan</v>
      </c>
      <c r="L123" t="str">
        <f>VLOOKUP(Account_Appended[[#This Row],[Balance]],balance_t[],3,1)</f>
        <v>High</v>
      </c>
      <c r="M123" t="str">
        <f>VLOOKUP(Account_Appended[[#This Row],[Age]],age_t[],3,1)</f>
        <v>Senior</v>
      </c>
      <c r="N123" t="str">
        <f>Account_Appended[[#This Row],[Age Group]]&amp; "-" &amp;Account_Appended[[#This Row],[Balace Group]]</f>
        <v>Senior-High</v>
      </c>
    </row>
    <row r="124" spans="2:14" x14ac:dyDescent="0.25">
      <c r="B124" t="s">
        <v>5247</v>
      </c>
      <c r="C124" t="s">
        <v>400</v>
      </c>
      <c r="D124" t="s">
        <v>5125</v>
      </c>
      <c r="E124" s="22">
        <v>34193077</v>
      </c>
      <c r="F124" t="s">
        <v>5126</v>
      </c>
      <c r="G124" s="20">
        <v>44681</v>
      </c>
      <c r="H124" t="s">
        <v>107</v>
      </c>
      <c r="I124">
        <f>VLOOKUP(Account_Appended[[#This Row],[Customer_ID]],Customer_Info_Appended[],3,0)</f>
        <v>19</v>
      </c>
      <c r="J124" t="str">
        <f>VLOOKUP(Account_Appended[[#This Row],[Customer_ID]],Customer_Info_Appended[],4,0)</f>
        <v>Male</v>
      </c>
      <c r="K124" t="str">
        <f>VLOOKUP(Account_Appended[[#This Row],[Customer_ID]],Customer_Info_Appended[],6,0)</f>
        <v>Mandalay</v>
      </c>
      <c r="L124" t="str">
        <f>VLOOKUP(Account_Appended[[#This Row],[Balance]],balance_t[],3,1)</f>
        <v>High</v>
      </c>
      <c r="M124" t="str">
        <f>VLOOKUP(Account_Appended[[#This Row],[Age]],age_t[],3,1)</f>
        <v>Young</v>
      </c>
      <c r="N124" t="str">
        <f>Account_Appended[[#This Row],[Age Group]]&amp; "-" &amp;Account_Appended[[#This Row],[Balace Group]]</f>
        <v>Young-High</v>
      </c>
    </row>
    <row r="125" spans="2:14" x14ac:dyDescent="0.25">
      <c r="B125" t="s">
        <v>5248</v>
      </c>
      <c r="C125" t="s">
        <v>405</v>
      </c>
      <c r="D125" t="s">
        <v>5134</v>
      </c>
      <c r="E125" s="22">
        <v>26837775</v>
      </c>
      <c r="F125" t="s">
        <v>5126</v>
      </c>
      <c r="G125" s="20">
        <v>44682</v>
      </c>
      <c r="H125" t="s">
        <v>107</v>
      </c>
      <c r="I125">
        <f>VLOOKUP(Account_Appended[[#This Row],[Customer_ID]],Customer_Info_Appended[],3,0)</f>
        <v>47</v>
      </c>
      <c r="J125" t="str">
        <f>VLOOKUP(Account_Appended[[#This Row],[Customer_ID]],Customer_Info_Appended[],4,0)</f>
        <v>Male</v>
      </c>
      <c r="K125" t="str">
        <f>VLOOKUP(Account_Appended[[#This Row],[Customer_ID]],Customer_Info_Appended[],6,0)</f>
        <v>Yangon</v>
      </c>
      <c r="L125" t="str">
        <f>VLOOKUP(Account_Appended[[#This Row],[Balance]],balance_t[],3,1)</f>
        <v>High</v>
      </c>
      <c r="M125" t="str">
        <f>VLOOKUP(Account_Appended[[#This Row],[Age]],age_t[],3,1)</f>
        <v>Middle</v>
      </c>
      <c r="N125" t="str">
        <f>Account_Appended[[#This Row],[Age Group]]&amp; "-" &amp;Account_Appended[[#This Row],[Balace Group]]</f>
        <v>Middle-High</v>
      </c>
    </row>
    <row r="126" spans="2:14" x14ac:dyDescent="0.25">
      <c r="B126" t="s">
        <v>5249</v>
      </c>
      <c r="C126" t="s">
        <v>405</v>
      </c>
      <c r="D126" t="s">
        <v>5134</v>
      </c>
      <c r="E126" s="22">
        <v>16474601</v>
      </c>
      <c r="F126" t="s">
        <v>5126</v>
      </c>
      <c r="G126" s="20">
        <v>44683</v>
      </c>
      <c r="H126" t="s">
        <v>107</v>
      </c>
      <c r="I126">
        <f>VLOOKUP(Account_Appended[[#This Row],[Customer_ID]],Customer_Info_Appended[],3,0)</f>
        <v>47</v>
      </c>
      <c r="J126" t="str">
        <f>VLOOKUP(Account_Appended[[#This Row],[Customer_ID]],Customer_Info_Appended[],4,0)</f>
        <v>Male</v>
      </c>
      <c r="K126" t="str">
        <f>VLOOKUP(Account_Appended[[#This Row],[Customer_ID]],Customer_Info_Appended[],6,0)</f>
        <v>Yangon</v>
      </c>
      <c r="L126" t="str">
        <f>VLOOKUP(Account_Appended[[#This Row],[Balance]],balance_t[],3,1)</f>
        <v>High</v>
      </c>
      <c r="M126" t="str">
        <f>VLOOKUP(Account_Appended[[#This Row],[Age]],age_t[],3,1)</f>
        <v>Middle</v>
      </c>
      <c r="N126" t="str">
        <f>Account_Appended[[#This Row],[Age Group]]&amp; "-" &amp;Account_Appended[[#This Row],[Balace Group]]</f>
        <v>Middle-High</v>
      </c>
    </row>
    <row r="127" spans="2:14" x14ac:dyDescent="0.25">
      <c r="B127" t="s">
        <v>5250</v>
      </c>
      <c r="C127" t="s">
        <v>405</v>
      </c>
      <c r="D127" t="s">
        <v>5125</v>
      </c>
      <c r="E127" s="22">
        <v>39487233</v>
      </c>
      <c r="F127" t="s">
        <v>5126</v>
      </c>
      <c r="G127" s="20">
        <v>44684</v>
      </c>
      <c r="H127" t="s">
        <v>107</v>
      </c>
      <c r="I127">
        <f>VLOOKUP(Account_Appended[[#This Row],[Customer_ID]],Customer_Info_Appended[],3,0)</f>
        <v>47</v>
      </c>
      <c r="J127" t="str">
        <f>VLOOKUP(Account_Appended[[#This Row],[Customer_ID]],Customer_Info_Appended[],4,0)</f>
        <v>Male</v>
      </c>
      <c r="K127" t="str">
        <f>VLOOKUP(Account_Appended[[#This Row],[Customer_ID]],Customer_Info_Appended[],6,0)</f>
        <v>Yangon</v>
      </c>
      <c r="L127" t="str">
        <f>VLOOKUP(Account_Appended[[#This Row],[Balance]],balance_t[],3,1)</f>
        <v>High</v>
      </c>
      <c r="M127" t="str">
        <f>VLOOKUP(Account_Appended[[#This Row],[Age]],age_t[],3,1)</f>
        <v>Middle</v>
      </c>
      <c r="N127" t="str">
        <f>Account_Appended[[#This Row],[Age Group]]&amp; "-" &amp;Account_Appended[[#This Row],[Balace Group]]</f>
        <v>Middle-High</v>
      </c>
    </row>
    <row r="128" spans="2:14" x14ac:dyDescent="0.25">
      <c r="B128" t="s">
        <v>5251</v>
      </c>
      <c r="C128" t="s">
        <v>410</v>
      </c>
      <c r="D128" t="s">
        <v>5125</v>
      </c>
      <c r="E128" s="22">
        <v>11318063</v>
      </c>
      <c r="F128" t="s">
        <v>5126</v>
      </c>
      <c r="G128" s="20">
        <v>44685</v>
      </c>
      <c r="H128" t="s">
        <v>107</v>
      </c>
      <c r="I128">
        <f>VLOOKUP(Account_Appended[[#This Row],[Customer_ID]],Customer_Info_Appended[],3,0)</f>
        <v>47</v>
      </c>
      <c r="J128" t="str">
        <f>VLOOKUP(Account_Appended[[#This Row],[Customer_ID]],Customer_Info_Appended[],4,0)</f>
        <v>Male</v>
      </c>
      <c r="K128" t="str">
        <f>VLOOKUP(Account_Appended[[#This Row],[Customer_ID]],Customer_Info_Appended[],6,0)</f>
        <v>Bago</v>
      </c>
      <c r="L128" t="str">
        <f>VLOOKUP(Account_Appended[[#This Row],[Balance]],balance_t[],3,1)</f>
        <v>Medium</v>
      </c>
      <c r="M128" t="str">
        <f>VLOOKUP(Account_Appended[[#This Row],[Age]],age_t[],3,1)</f>
        <v>Middle</v>
      </c>
      <c r="N128" t="str">
        <f>Account_Appended[[#This Row],[Age Group]]&amp; "-" &amp;Account_Appended[[#This Row],[Balace Group]]</f>
        <v>Middle-Medium</v>
      </c>
    </row>
    <row r="129" spans="2:14" x14ac:dyDescent="0.25">
      <c r="B129" t="s">
        <v>5252</v>
      </c>
      <c r="C129" t="s">
        <v>410</v>
      </c>
      <c r="D129" t="s">
        <v>5125</v>
      </c>
      <c r="E129" s="22">
        <v>23789071</v>
      </c>
      <c r="F129" t="s">
        <v>5126</v>
      </c>
      <c r="G129" s="20">
        <v>44686</v>
      </c>
      <c r="H129" t="s">
        <v>107</v>
      </c>
      <c r="I129">
        <f>VLOOKUP(Account_Appended[[#This Row],[Customer_ID]],Customer_Info_Appended[],3,0)</f>
        <v>47</v>
      </c>
      <c r="J129" t="str">
        <f>VLOOKUP(Account_Appended[[#This Row],[Customer_ID]],Customer_Info_Appended[],4,0)</f>
        <v>Male</v>
      </c>
      <c r="K129" t="str">
        <f>VLOOKUP(Account_Appended[[#This Row],[Customer_ID]],Customer_Info_Appended[],6,0)</f>
        <v>Bago</v>
      </c>
      <c r="L129" t="str">
        <f>VLOOKUP(Account_Appended[[#This Row],[Balance]],balance_t[],3,1)</f>
        <v>High</v>
      </c>
      <c r="M129" t="str">
        <f>VLOOKUP(Account_Appended[[#This Row],[Age]],age_t[],3,1)</f>
        <v>Middle</v>
      </c>
      <c r="N129" t="str">
        <f>Account_Appended[[#This Row],[Age Group]]&amp; "-" &amp;Account_Appended[[#This Row],[Balace Group]]</f>
        <v>Middle-High</v>
      </c>
    </row>
    <row r="130" spans="2:14" x14ac:dyDescent="0.25">
      <c r="B130" t="s">
        <v>5253</v>
      </c>
      <c r="C130" t="s">
        <v>410</v>
      </c>
      <c r="D130" t="s">
        <v>5134</v>
      </c>
      <c r="E130" s="22">
        <v>30324818</v>
      </c>
      <c r="F130" t="s">
        <v>5126</v>
      </c>
      <c r="G130" s="20">
        <v>44687</v>
      </c>
      <c r="H130" t="s">
        <v>107</v>
      </c>
      <c r="I130">
        <f>VLOOKUP(Account_Appended[[#This Row],[Customer_ID]],Customer_Info_Appended[],3,0)</f>
        <v>47</v>
      </c>
      <c r="J130" t="str">
        <f>VLOOKUP(Account_Appended[[#This Row],[Customer_ID]],Customer_Info_Appended[],4,0)</f>
        <v>Male</v>
      </c>
      <c r="K130" t="str">
        <f>VLOOKUP(Account_Appended[[#This Row],[Customer_ID]],Customer_Info_Appended[],6,0)</f>
        <v>Bago</v>
      </c>
      <c r="L130" t="str">
        <f>VLOOKUP(Account_Appended[[#This Row],[Balance]],balance_t[],3,1)</f>
        <v>High</v>
      </c>
      <c r="M130" t="str">
        <f>VLOOKUP(Account_Appended[[#This Row],[Age]],age_t[],3,1)</f>
        <v>Middle</v>
      </c>
      <c r="N130" t="str">
        <f>Account_Appended[[#This Row],[Age Group]]&amp; "-" &amp;Account_Appended[[#This Row],[Balace Group]]</f>
        <v>Middle-High</v>
      </c>
    </row>
    <row r="131" spans="2:14" x14ac:dyDescent="0.25">
      <c r="B131" t="s">
        <v>5254</v>
      </c>
      <c r="C131" t="s">
        <v>415</v>
      </c>
      <c r="D131" t="s">
        <v>5125</v>
      </c>
      <c r="E131" s="22">
        <v>44546332</v>
      </c>
      <c r="F131" t="s">
        <v>5126</v>
      </c>
      <c r="G131" s="20">
        <v>44688</v>
      </c>
      <c r="H131" t="s">
        <v>107</v>
      </c>
      <c r="I131">
        <f>VLOOKUP(Account_Appended[[#This Row],[Customer_ID]],Customer_Info_Appended[],3,0)</f>
        <v>29</v>
      </c>
      <c r="J131" t="str">
        <f>VLOOKUP(Account_Appended[[#This Row],[Customer_ID]],Customer_Info_Appended[],4,0)</f>
        <v>Female</v>
      </c>
      <c r="K131" t="str">
        <f>VLOOKUP(Account_Appended[[#This Row],[Customer_ID]],Customer_Info_Appended[],6,0)</f>
        <v>Shan</v>
      </c>
      <c r="L131" t="str">
        <f>VLOOKUP(Account_Appended[[#This Row],[Balance]],balance_t[],3,1)</f>
        <v>High</v>
      </c>
      <c r="M131" t="str">
        <f>VLOOKUP(Account_Appended[[#This Row],[Age]],age_t[],3,1)</f>
        <v>Young</v>
      </c>
      <c r="N131" t="str">
        <f>Account_Appended[[#This Row],[Age Group]]&amp; "-" &amp;Account_Appended[[#This Row],[Balace Group]]</f>
        <v>Young-High</v>
      </c>
    </row>
    <row r="132" spans="2:14" x14ac:dyDescent="0.25">
      <c r="B132" t="s">
        <v>5255</v>
      </c>
      <c r="C132" t="s">
        <v>415</v>
      </c>
      <c r="D132" t="s">
        <v>5125</v>
      </c>
      <c r="E132" s="22">
        <v>40204523</v>
      </c>
      <c r="F132" t="s">
        <v>5126</v>
      </c>
      <c r="G132" s="20">
        <v>44689</v>
      </c>
      <c r="H132" t="s">
        <v>107</v>
      </c>
      <c r="I132">
        <f>VLOOKUP(Account_Appended[[#This Row],[Customer_ID]],Customer_Info_Appended[],3,0)</f>
        <v>29</v>
      </c>
      <c r="J132" t="str">
        <f>VLOOKUP(Account_Appended[[#This Row],[Customer_ID]],Customer_Info_Appended[],4,0)</f>
        <v>Female</v>
      </c>
      <c r="K132" t="str">
        <f>VLOOKUP(Account_Appended[[#This Row],[Customer_ID]],Customer_Info_Appended[],6,0)</f>
        <v>Shan</v>
      </c>
      <c r="L132" t="str">
        <f>VLOOKUP(Account_Appended[[#This Row],[Balance]],balance_t[],3,1)</f>
        <v>High</v>
      </c>
      <c r="M132" t="str">
        <f>VLOOKUP(Account_Appended[[#This Row],[Age]],age_t[],3,1)</f>
        <v>Young</v>
      </c>
      <c r="N132" t="str">
        <f>Account_Appended[[#This Row],[Age Group]]&amp; "-" &amp;Account_Appended[[#This Row],[Balace Group]]</f>
        <v>Young-High</v>
      </c>
    </row>
    <row r="133" spans="2:14" x14ac:dyDescent="0.25">
      <c r="B133" t="s">
        <v>5256</v>
      </c>
      <c r="C133" t="s">
        <v>420</v>
      </c>
      <c r="D133" t="s">
        <v>5131</v>
      </c>
      <c r="E133" s="22">
        <v>24667790</v>
      </c>
      <c r="F133" t="s">
        <v>5126</v>
      </c>
      <c r="G133" s="20">
        <v>44690</v>
      </c>
      <c r="H133" t="s">
        <v>107</v>
      </c>
      <c r="I133">
        <f>VLOOKUP(Account_Appended[[#This Row],[Customer_ID]],Customer_Info_Appended[],3,0)</f>
        <v>27</v>
      </c>
      <c r="J133" t="str">
        <f>VLOOKUP(Account_Appended[[#This Row],[Customer_ID]],Customer_Info_Appended[],4,0)</f>
        <v>Male</v>
      </c>
      <c r="K133" t="str">
        <f>VLOOKUP(Account_Appended[[#This Row],[Customer_ID]],Customer_Info_Appended[],6,0)</f>
        <v>Naypyitaw</v>
      </c>
      <c r="L133" t="str">
        <f>VLOOKUP(Account_Appended[[#This Row],[Balance]],balance_t[],3,1)</f>
        <v>High</v>
      </c>
      <c r="M133" t="str">
        <f>VLOOKUP(Account_Appended[[#This Row],[Age]],age_t[],3,1)</f>
        <v>Young</v>
      </c>
      <c r="N133" t="str">
        <f>Account_Appended[[#This Row],[Age Group]]&amp; "-" &amp;Account_Appended[[#This Row],[Balace Group]]</f>
        <v>Young-High</v>
      </c>
    </row>
    <row r="134" spans="2:14" x14ac:dyDescent="0.25">
      <c r="B134" t="s">
        <v>5257</v>
      </c>
      <c r="C134" t="s">
        <v>425</v>
      </c>
      <c r="D134" t="s">
        <v>5131</v>
      </c>
      <c r="E134" s="22">
        <v>11099077</v>
      </c>
      <c r="F134" t="s">
        <v>5126</v>
      </c>
      <c r="G134" s="20">
        <v>44691</v>
      </c>
      <c r="H134" t="s">
        <v>107</v>
      </c>
      <c r="I134">
        <f>VLOOKUP(Account_Appended[[#This Row],[Customer_ID]],Customer_Info_Appended[],3,0)</f>
        <v>61</v>
      </c>
      <c r="J134" t="str">
        <f>VLOOKUP(Account_Appended[[#This Row],[Customer_ID]],Customer_Info_Appended[],4,0)</f>
        <v>Female</v>
      </c>
      <c r="K134" t="str">
        <f>VLOOKUP(Account_Appended[[#This Row],[Customer_ID]],Customer_Info_Appended[],6,0)</f>
        <v>Naypyitaw</v>
      </c>
      <c r="L134" t="str">
        <f>VLOOKUP(Account_Appended[[#This Row],[Balance]],balance_t[],3,1)</f>
        <v>Medium</v>
      </c>
      <c r="M134" t="str">
        <f>VLOOKUP(Account_Appended[[#This Row],[Age]],age_t[],3,1)</f>
        <v>Senior</v>
      </c>
      <c r="N134" t="str">
        <f>Account_Appended[[#This Row],[Age Group]]&amp; "-" &amp;Account_Appended[[#This Row],[Balace Group]]</f>
        <v>Senior-Medium</v>
      </c>
    </row>
    <row r="135" spans="2:14" x14ac:dyDescent="0.25">
      <c r="B135" t="s">
        <v>5258</v>
      </c>
      <c r="C135" t="s">
        <v>425</v>
      </c>
      <c r="D135" t="s">
        <v>5134</v>
      </c>
      <c r="E135" s="22">
        <v>41025115</v>
      </c>
      <c r="F135" t="s">
        <v>5126</v>
      </c>
      <c r="G135" s="20">
        <v>44692</v>
      </c>
      <c r="H135" t="s">
        <v>107</v>
      </c>
      <c r="I135">
        <f>VLOOKUP(Account_Appended[[#This Row],[Customer_ID]],Customer_Info_Appended[],3,0)</f>
        <v>61</v>
      </c>
      <c r="J135" t="str">
        <f>VLOOKUP(Account_Appended[[#This Row],[Customer_ID]],Customer_Info_Appended[],4,0)</f>
        <v>Female</v>
      </c>
      <c r="K135" t="str">
        <f>VLOOKUP(Account_Appended[[#This Row],[Customer_ID]],Customer_Info_Appended[],6,0)</f>
        <v>Naypyitaw</v>
      </c>
      <c r="L135" t="str">
        <f>VLOOKUP(Account_Appended[[#This Row],[Balance]],balance_t[],3,1)</f>
        <v>High</v>
      </c>
      <c r="M135" t="str">
        <f>VLOOKUP(Account_Appended[[#This Row],[Age]],age_t[],3,1)</f>
        <v>Senior</v>
      </c>
      <c r="N135" t="str">
        <f>Account_Appended[[#This Row],[Age Group]]&amp; "-" &amp;Account_Appended[[#This Row],[Balace Group]]</f>
        <v>Senior-High</v>
      </c>
    </row>
    <row r="136" spans="2:14" x14ac:dyDescent="0.25">
      <c r="B136" t="s">
        <v>5259</v>
      </c>
      <c r="C136" t="s">
        <v>430</v>
      </c>
      <c r="D136" t="s">
        <v>5125</v>
      </c>
      <c r="E136" s="22">
        <v>26363177</v>
      </c>
      <c r="F136" t="s">
        <v>5126</v>
      </c>
      <c r="G136" s="20">
        <v>44693</v>
      </c>
      <c r="H136" t="s">
        <v>107</v>
      </c>
      <c r="I136">
        <f>VLOOKUP(Account_Appended[[#This Row],[Customer_ID]],Customer_Info_Appended[],3,0)</f>
        <v>28</v>
      </c>
      <c r="J136" t="str">
        <f>VLOOKUP(Account_Appended[[#This Row],[Customer_ID]],Customer_Info_Appended[],4,0)</f>
        <v>Female</v>
      </c>
      <c r="K136" t="str">
        <f>VLOOKUP(Account_Appended[[#This Row],[Customer_ID]],Customer_Info_Appended[],6,0)</f>
        <v>Bago</v>
      </c>
      <c r="L136" t="str">
        <f>VLOOKUP(Account_Appended[[#This Row],[Balance]],balance_t[],3,1)</f>
        <v>High</v>
      </c>
      <c r="M136" t="str">
        <f>VLOOKUP(Account_Appended[[#This Row],[Age]],age_t[],3,1)</f>
        <v>Young</v>
      </c>
      <c r="N136" t="str">
        <f>Account_Appended[[#This Row],[Age Group]]&amp; "-" &amp;Account_Appended[[#This Row],[Balace Group]]</f>
        <v>Young-High</v>
      </c>
    </row>
    <row r="137" spans="2:14" x14ac:dyDescent="0.25">
      <c r="B137" t="s">
        <v>5260</v>
      </c>
      <c r="C137" t="s">
        <v>430</v>
      </c>
      <c r="D137" t="s">
        <v>5125</v>
      </c>
      <c r="E137" s="22">
        <v>40093954</v>
      </c>
      <c r="F137" t="s">
        <v>5126</v>
      </c>
      <c r="G137" s="20">
        <v>44694</v>
      </c>
      <c r="H137" t="s">
        <v>107</v>
      </c>
      <c r="I137">
        <f>VLOOKUP(Account_Appended[[#This Row],[Customer_ID]],Customer_Info_Appended[],3,0)</f>
        <v>28</v>
      </c>
      <c r="J137" t="str">
        <f>VLOOKUP(Account_Appended[[#This Row],[Customer_ID]],Customer_Info_Appended[],4,0)</f>
        <v>Female</v>
      </c>
      <c r="K137" t="str">
        <f>VLOOKUP(Account_Appended[[#This Row],[Customer_ID]],Customer_Info_Appended[],6,0)</f>
        <v>Bago</v>
      </c>
      <c r="L137" t="str">
        <f>VLOOKUP(Account_Appended[[#This Row],[Balance]],balance_t[],3,1)</f>
        <v>High</v>
      </c>
      <c r="M137" t="str">
        <f>VLOOKUP(Account_Appended[[#This Row],[Age]],age_t[],3,1)</f>
        <v>Young</v>
      </c>
      <c r="N137" t="str">
        <f>Account_Appended[[#This Row],[Age Group]]&amp; "-" &amp;Account_Appended[[#This Row],[Balace Group]]</f>
        <v>Young-High</v>
      </c>
    </row>
    <row r="138" spans="2:14" x14ac:dyDescent="0.25">
      <c r="B138" t="s">
        <v>5261</v>
      </c>
      <c r="C138" t="s">
        <v>435</v>
      </c>
      <c r="D138" t="s">
        <v>5131</v>
      </c>
      <c r="E138" s="22">
        <v>21925215</v>
      </c>
      <c r="F138" t="s">
        <v>5126</v>
      </c>
      <c r="G138" s="20">
        <v>44695</v>
      </c>
      <c r="H138" t="s">
        <v>107</v>
      </c>
      <c r="I138">
        <f>VLOOKUP(Account_Appended[[#This Row],[Customer_ID]],Customer_Info_Appended[],3,0)</f>
        <v>32</v>
      </c>
      <c r="J138" t="str">
        <f>VLOOKUP(Account_Appended[[#This Row],[Customer_ID]],Customer_Info_Appended[],4,0)</f>
        <v>Female</v>
      </c>
      <c r="K138" t="str">
        <f>VLOOKUP(Account_Appended[[#This Row],[Customer_ID]],Customer_Info_Appended[],6,0)</f>
        <v>Mandalay</v>
      </c>
      <c r="L138" t="str">
        <f>VLOOKUP(Account_Appended[[#This Row],[Balance]],balance_t[],3,1)</f>
        <v>High</v>
      </c>
      <c r="M138" t="str">
        <f>VLOOKUP(Account_Appended[[#This Row],[Age]],age_t[],3,1)</f>
        <v>Middle</v>
      </c>
      <c r="N138" t="str">
        <f>Account_Appended[[#This Row],[Age Group]]&amp; "-" &amp;Account_Appended[[#This Row],[Balace Group]]</f>
        <v>Middle-High</v>
      </c>
    </row>
    <row r="139" spans="2:14" x14ac:dyDescent="0.25">
      <c r="B139" t="s">
        <v>5262</v>
      </c>
      <c r="C139" t="s">
        <v>435</v>
      </c>
      <c r="D139" t="s">
        <v>5134</v>
      </c>
      <c r="E139" s="22">
        <v>21695966</v>
      </c>
      <c r="F139" t="s">
        <v>5126</v>
      </c>
      <c r="G139" s="20">
        <v>44696</v>
      </c>
      <c r="H139" t="s">
        <v>107</v>
      </c>
      <c r="I139">
        <f>VLOOKUP(Account_Appended[[#This Row],[Customer_ID]],Customer_Info_Appended[],3,0)</f>
        <v>32</v>
      </c>
      <c r="J139" t="str">
        <f>VLOOKUP(Account_Appended[[#This Row],[Customer_ID]],Customer_Info_Appended[],4,0)</f>
        <v>Female</v>
      </c>
      <c r="K139" t="str">
        <f>VLOOKUP(Account_Appended[[#This Row],[Customer_ID]],Customer_Info_Appended[],6,0)</f>
        <v>Mandalay</v>
      </c>
      <c r="L139" t="str">
        <f>VLOOKUP(Account_Appended[[#This Row],[Balance]],balance_t[],3,1)</f>
        <v>High</v>
      </c>
      <c r="M139" t="str">
        <f>VLOOKUP(Account_Appended[[#This Row],[Age]],age_t[],3,1)</f>
        <v>Middle</v>
      </c>
      <c r="N139" t="str">
        <f>Account_Appended[[#This Row],[Age Group]]&amp; "-" &amp;Account_Appended[[#This Row],[Balace Group]]</f>
        <v>Middle-High</v>
      </c>
    </row>
    <row r="140" spans="2:14" x14ac:dyDescent="0.25">
      <c r="B140" t="s">
        <v>5263</v>
      </c>
      <c r="C140" t="s">
        <v>440</v>
      </c>
      <c r="D140" t="s">
        <v>5131</v>
      </c>
      <c r="E140" s="22">
        <v>37126182</v>
      </c>
      <c r="F140" t="s">
        <v>5126</v>
      </c>
      <c r="G140" s="20">
        <v>44697</v>
      </c>
      <c r="H140" t="s">
        <v>107</v>
      </c>
      <c r="I140">
        <f>VLOOKUP(Account_Appended[[#This Row],[Customer_ID]],Customer_Info_Appended[],3,0)</f>
        <v>33</v>
      </c>
      <c r="J140" t="str">
        <f>VLOOKUP(Account_Appended[[#This Row],[Customer_ID]],Customer_Info_Appended[],4,0)</f>
        <v>Male</v>
      </c>
      <c r="K140" t="str">
        <f>VLOOKUP(Account_Appended[[#This Row],[Customer_ID]],Customer_Info_Appended[],6,0)</f>
        <v>Yangon</v>
      </c>
      <c r="L140" t="str">
        <f>VLOOKUP(Account_Appended[[#This Row],[Balance]],balance_t[],3,1)</f>
        <v>High</v>
      </c>
      <c r="M140" t="str">
        <f>VLOOKUP(Account_Appended[[#This Row],[Age]],age_t[],3,1)</f>
        <v>Middle</v>
      </c>
      <c r="N140" t="str">
        <f>Account_Appended[[#This Row],[Age Group]]&amp; "-" &amp;Account_Appended[[#This Row],[Balace Group]]</f>
        <v>Middle-High</v>
      </c>
    </row>
    <row r="141" spans="2:14" x14ac:dyDescent="0.25">
      <c r="B141" t="s">
        <v>5264</v>
      </c>
      <c r="C141" t="s">
        <v>440</v>
      </c>
      <c r="D141" t="s">
        <v>5131</v>
      </c>
      <c r="E141" s="22">
        <v>36419763</v>
      </c>
      <c r="F141" t="s">
        <v>5126</v>
      </c>
      <c r="G141" s="20">
        <v>44698</v>
      </c>
      <c r="H141" t="s">
        <v>107</v>
      </c>
      <c r="I141">
        <f>VLOOKUP(Account_Appended[[#This Row],[Customer_ID]],Customer_Info_Appended[],3,0)</f>
        <v>33</v>
      </c>
      <c r="J141" t="str">
        <f>VLOOKUP(Account_Appended[[#This Row],[Customer_ID]],Customer_Info_Appended[],4,0)</f>
        <v>Male</v>
      </c>
      <c r="K141" t="str">
        <f>VLOOKUP(Account_Appended[[#This Row],[Customer_ID]],Customer_Info_Appended[],6,0)</f>
        <v>Yangon</v>
      </c>
      <c r="L141" t="str">
        <f>VLOOKUP(Account_Appended[[#This Row],[Balance]],balance_t[],3,1)</f>
        <v>High</v>
      </c>
      <c r="M141" t="str">
        <f>VLOOKUP(Account_Appended[[#This Row],[Age]],age_t[],3,1)</f>
        <v>Middle</v>
      </c>
      <c r="N141" t="str">
        <f>Account_Appended[[#This Row],[Age Group]]&amp; "-" &amp;Account_Appended[[#This Row],[Balace Group]]</f>
        <v>Middle-High</v>
      </c>
    </row>
    <row r="142" spans="2:14" x14ac:dyDescent="0.25">
      <c r="B142" t="s">
        <v>5265</v>
      </c>
      <c r="C142" t="s">
        <v>445</v>
      </c>
      <c r="D142" t="s">
        <v>5131</v>
      </c>
      <c r="E142" s="22">
        <v>9076766</v>
      </c>
      <c r="F142" t="s">
        <v>5126</v>
      </c>
      <c r="G142" s="20">
        <v>44699</v>
      </c>
      <c r="H142" t="s">
        <v>107</v>
      </c>
      <c r="I142">
        <f>VLOOKUP(Account_Appended[[#This Row],[Customer_ID]],Customer_Info_Appended[],3,0)</f>
        <v>34</v>
      </c>
      <c r="J142" t="str">
        <f>VLOOKUP(Account_Appended[[#This Row],[Customer_ID]],Customer_Info_Appended[],4,0)</f>
        <v>Female</v>
      </c>
      <c r="K142" t="str">
        <f>VLOOKUP(Account_Appended[[#This Row],[Customer_ID]],Customer_Info_Appended[],6,0)</f>
        <v>Shan</v>
      </c>
      <c r="L142" t="str">
        <f>VLOOKUP(Account_Appended[[#This Row],[Balance]],balance_t[],3,1)</f>
        <v>Medium</v>
      </c>
      <c r="M142" t="str">
        <f>VLOOKUP(Account_Appended[[#This Row],[Age]],age_t[],3,1)</f>
        <v>Middle</v>
      </c>
      <c r="N142" t="str">
        <f>Account_Appended[[#This Row],[Age Group]]&amp; "-" &amp;Account_Appended[[#This Row],[Balace Group]]</f>
        <v>Middle-Medium</v>
      </c>
    </row>
    <row r="143" spans="2:14" x14ac:dyDescent="0.25">
      <c r="B143" t="s">
        <v>5266</v>
      </c>
      <c r="C143" t="s">
        <v>445</v>
      </c>
      <c r="D143" t="s">
        <v>5131</v>
      </c>
      <c r="E143" s="22">
        <v>36285155</v>
      </c>
      <c r="F143" t="s">
        <v>5126</v>
      </c>
      <c r="G143" s="20">
        <v>44700</v>
      </c>
      <c r="H143" t="s">
        <v>107</v>
      </c>
      <c r="I143">
        <f>VLOOKUP(Account_Appended[[#This Row],[Customer_ID]],Customer_Info_Appended[],3,0)</f>
        <v>34</v>
      </c>
      <c r="J143" t="str">
        <f>VLOOKUP(Account_Appended[[#This Row],[Customer_ID]],Customer_Info_Appended[],4,0)</f>
        <v>Female</v>
      </c>
      <c r="K143" t="str">
        <f>VLOOKUP(Account_Appended[[#This Row],[Customer_ID]],Customer_Info_Appended[],6,0)</f>
        <v>Shan</v>
      </c>
      <c r="L143" t="str">
        <f>VLOOKUP(Account_Appended[[#This Row],[Balance]],balance_t[],3,1)</f>
        <v>High</v>
      </c>
      <c r="M143" t="str">
        <f>VLOOKUP(Account_Appended[[#This Row],[Age]],age_t[],3,1)</f>
        <v>Middle</v>
      </c>
      <c r="N143" t="str">
        <f>Account_Appended[[#This Row],[Age Group]]&amp; "-" &amp;Account_Appended[[#This Row],[Balace Group]]</f>
        <v>Middle-High</v>
      </c>
    </row>
    <row r="144" spans="2:14" x14ac:dyDescent="0.25">
      <c r="B144" t="s">
        <v>5267</v>
      </c>
      <c r="C144" t="s">
        <v>450</v>
      </c>
      <c r="D144" t="s">
        <v>5125</v>
      </c>
      <c r="E144" s="22">
        <v>29097485</v>
      </c>
      <c r="F144" t="s">
        <v>5126</v>
      </c>
      <c r="G144" s="20">
        <v>44701</v>
      </c>
      <c r="H144" t="s">
        <v>107</v>
      </c>
      <c r="I144">
        <f>VLOOKUP(Account_Appended[[#This Row],[Customer_ID]],Customer_Info_Appended[],3,0)</f>
        <v>43</v>
      </c>
      <c r="J144" t="str">
        <f>VLOOKUP(Account_Appended[[#This Row],[Customer_ID]],Customer_Info_Appended[],4,0)</f>
        <v>Male</v>
      </c>
      <c r="K144" t="str">
        <f>VLOOKUP(Account_Appended[[#This Row],[Customer_ID]],Customer_Info_Appended[],6,0)</f>
        <v>Yangon</v>
      </c>
      <c r="L144" t="str">
        <f>VLOOKUP(Account_Appended[[#This Row],[Balance]],balance_t[],3,1)</f>
        <v>High</v>
      </c>
      <c r="M144" t="str">
        <f>VLOOKUP(Account_Appended[[#This Row],[Age]],age_t[],3,1)</f>
        <v>Middle</v>
      </c>
      <c r="N144" t="str">
        <f>Account_Appended[[#This Row],[Age Group]]&amp; "-" &amp;Account_Appended[[#This Row],[Balace Group]]</f>
        <v>Middle-High</v>
      </c>
    </row>
    <row r="145" spans="2:14" x14ac:dyDescent="0.25">
      <c r="B145" t="s">
        <v>5268</v>
      </c>
      <c r="C145" t="s">
        <v>450</v>
      </c>
      <c r="D145" t="s">
        <v>5125</v>
      </c>
      <c r="E145" s="22">
        <v>17742355</v>
      </c>
      <c r="F145" t="s">
        <v>5126</v>
      </c>
      <c r="G145" s="20">
        <v>44702</v>
      </c>
      <c r="H145" t="s">
        <v>107</v>
      </c>
      <c r="I145">
        <f>VLOOKUP(Account_Appended[[#This Row],[Customer_ID]],Customer_Info_Appended[],3,0)</f>
        <v>43</v>
      </c>
      <c r="J145" t="str">
        <f>VLOOKUP(Account_Appended[[#This Row],[Customer_ID]],Customer_Info_Appended[],4,0)</f>
        <v>Male</v>
      </c>
      <c r="K145" t="str">
        <f>VLOOKUP(Account_Appended[[#This Row],[Customer_ID]],Customer_Info_Appended[],6,0)</f>
        <v>Yangon</v>
      </c>
      <c r="L145" t="str">
        <f>VLOOKUP(Account_Appended[[#This Row],[Balance]],balance_t[],3,1)</f>
        <v>High</v>
      </c>
      <c r="M145" t="str">
        <f>VLOOKUP(Account_Appended[[#This Row],[Age]],age_t[],3,1)</f>
        <v>Middle</v>
      </c>
      <c r="N145" t="str">
        <f>Account_Appended[[#This Row],[Age Group]]&amp; "-" &amp;Account_Appended[[#This Row],[Balace Group]]</f>
        <v>Middle-High</v>
      </c>
    </row>
    <row r="146" spans="2:14" x14ac:dyDescent="0.25">
      <c r="B146" t="s">
        <v>5269</v>
      </c>
      <c r="C146" t="s">
        <v>455</v>
      </c>
      <c r="D146" t="s">
        <v>5131</v>
      </c>
      <c r="E146" s="22">
        <v>16252789</v>
      </c>
      <c r="F146" t="s">
        <v>5126</v>
      </c>
      <c r="G146" s="20">
        <v>44703</v>
      </c>
      <c r="H146" t="s">
        <v>107</v>
      </c>
      <c r="I146">
        <f>VLOOKUP(Account_Appended[[#This Row],[Customer_ID]],Customer_Info_Appended[],3,0)</f>
        <v>19</v>
      </c>
      <c r="J146" t="str">
        <f>VLOOKUP(Account_Appended[[#This Row],[Customer_ID]],Customer_Info_Appended[],4,0)</f>
        <v>Male</v>
      </c>
      <c r="K146" t="str">
        <f>VLOOKUP(Account_Appended[[#This Row],[Customer_ID]],Customer_Info_Appended[],6,0)</f>
        <v>Shan</v>
      </c>
      <c r="L146" t="str">
        <f>VLOOKUP(Account_Appended[[#This Row],[Balance]],balance_t[],3,1)</f>
        <v>High</v>
      </c>
      <c r="M146" t="str">
        <f>VLOOKUP(Account_Appended[[#This Row],[Age]],age_t[],3,1)</f>
        <v>Young</v>
      </c>
      <c r="N146" t="str">
        <f>Account_Appended[[#This Row],[Age Group]]&amp; "-" &amp;Account_Appended[[#This Row],[Balace Group]]</f>
        <v>Young-High</v>
      </c>
    </row>
    <row r="147" spans="2:14" x14ac:dyDescent="0.25">
      <c r="B147" t="s">
        <v>5270</v>
      </c>
      <c r="C147" t="s">
        <v>455</v>
      </c>
      <c r="D147" t="s">
        <v>5134</v>
      </c>
      <c r="E147" s="22">
        <v>10067246</v>
      </c>
      <c r="F147" t="s">
        <v>5126</v>
      </c>
      <c r="G147" s="20">
        <v>44704</v>
      </c>
      <c r="H147" t="s">
        <v>107</v>
      </c>
      <c r="I147">
        <f>VLOOKUP(Account_Appended[[#This Row],[Customer_ID]],Customer_Info_Appended[],3,0)</f>
        <v>19</v>
      </c>
      <c r="J147" t="str">
        <f>VLOOKUP(Account_Appended[[#This Row],[Customer_ID]],Customer_Info_Appended[],4,0)</f>
        <v>Male</v>
      </c>
      <c r="K147" t="str">
        <f>VLOOKUP(Account_Appended[[#This Row],[Customer_ID]],Customer_Info_Appended[],6,0)</f>
        <v>Shan</v>
      </c>
      <c r="L147" t="str">
        <f>VLOOKUP(Account_Appended[[#This Row],[Balance]],balance_t[],3,1)</f>
        <v>Medium</v>
      </c>
      <c r="M147" t="str">
        <f>VLOOKUP(Account_Appended[[#This Row],[Age]],age_t[],3,1)</f>
        <v>Young</v>
      </c>
      <c r="N147" t="str">
        <f>Account_Appended[[#This Row],[Age Group]]&amp; "-" &amp;Account_Appended[[#This Row],[Balace Group]]</f>
        <v>Young-Medium</v>
      </c>
    </row>
    <row r="148" spans="2:14" x14ac:dyDescent="0.25">
      <c r="B148" t="s">
        <v>5271</v>
      </c>
      <c r="C148" t="s">
        <v>460</v>
      </c>
      <c r="D148" t="s">
        <v>5134</v>
      </c>
      <c r="E148" s="22">
        <v>7643159</v>
      </c>
      <c r="F148" t="s">
        <v>5126</v>
      </c>
      <c r="G148" s="20">
        <v>44705</v>
      </c>
      <c r="H148" t="s">
        <v>107</v>
      </c>
      <c r="I148">
        <f>VLOOKUP(Account_Appended[[#This Row],[Customer_ID]],Customer_Info_Appended[],3,0)</f>
        <v>67</v>
      </c>
      <c r="J148" t="str">
        <f>VLOOKUP(Account_Appended[[#This Row],[Customer_ID]],Customer_Info_Appended[],4,0)</f>
        <v>Male</v>
      </c>
      <c r="K148" t="str">
        <f>VLOOKUP(Account_Appended[[#This Row],[Customer_ID]],Customer_Info_Appended[],6,0)</f>
        <v>Naypyitaw</v>
      </c>
      <c r="L148" t="str">
        <f>VLOOKUP(Account_Appended[[#This Row],[Balance]],balance_t[],3,1)</f>
        <v>Medium</v>
      </c>
      <c r="M148" t="str">
        <f>VLOOKUP(Account_Appended[[#This Row],[Age]],age_t[],3,1)</f>
        <v>Senior</v>
      </c>
      <c r="N148" t="str">
        <f>Account_Appended[[#This Row],[Age Group]]&amp; "-" &amp;Account_Appended[[#This Row],[Balace Group]]</f>
        <v>Senior-Medium</v>
      </c>
    </row>
    <row r="149" spans="2:14" x14ac:dyDescent="0.25">
      <c r="B149" t="s">
        <v>5272</v>
      </c>
      <c r="C149" t="s">
        <v>465</v>
      </c>
      <c r="D149" t="s">
        <v>5134</v>
      </c>
      <c r="E149" s="22">
        <v>5484935</v>
      </c>
      <c r="F149" t="s">
        <v>5126</v>
      </c>
      <c r="G149" s="20">
        <v>44706</v>
      </c>
      <c r="H149" t="s">
        <v>107</v>
      </c>
      <c r="I149">
        <f>VLOOKUP(Account_Appended[[#This Row],[Customer_ID]],Customer_Info_Appended[],3,0)</f>
        <v>29</v>
      </c>
      <c r="J149" t="str">
        <f>VLOOKUP(Account_Appended[[#This Row],[Customer_ID]],Customer_Info_Appended[],4,0)</f>
        <v>Male</v>
      </c>
      <c r="K149" t="str">
        <f>VLOOKUP(Account_Appended[[#This Row],[Customer_ID]],Customer_Info_Appended[],6,0)</f>
        <v>Yangon</v>
      </c>
      <c r="L149" t="str">
        <f>VLOOKUP(Account_Appended[[#This Row],[Balance]],balance_t[],3,1)</f>
        <v>Medium</v>
      </c>
      <c r="M149" t="str">
        <f>VLOOKUP(Account_Appended[[#This Row],[Age]],age_t[],3,1)</f>
        <v>Young</v>
      </c>
      <c r="N149" t="str">
        <f>Account_Appended[[#This Row],[Age Group]]&amp; "-" &amp;Account_Appended[[#This Row],[Balace Group]]</f>
        <v>Young-Medium</v>
      </c>
    </row>
    <row r="150" spans="2:14" x14ac:dyDescent="0.25">
      <c r="B150" t="s">
        <v>5273</v>
      </c>
      <c r="C150" t="s">
        <v>465</v>
      </c>
      <c r="D150" t="s">
        <v>5134</v>
      </c>
      <c r="E150" s="22">
        <v>12255092</v>
      </c>
      <c r="F150" t="s">
        <v>5126</v>
      </c>
      <c r="G150" s="20">
        <v>44707</v>
      </c>
      <c r="H150" t="s">
        <v>107</v>
      </c>
      <c r="I150">
        <f>VLOOKUP(Account_Appended[[#This Row],[Customer_ID]],Customer_Info_Appended[],3,0)</f>
        <v>29</v>
      </c>
      <c r="J150" t="str">
        <f>VLOOKUP(Account_Appended[[#This Row],[Customer_ID]],Customer_Info_Appended[],4,0)</f>
        <v>Male</v>
      </c>
      <c r="K150" t="str">
        <f>VLOOKUP(Account_Appended[[#This Row],[Customer_ID]],Customer_Info_Appended[],6,0)</f>
        <v>Yangon</v>
      </c>
      <c r="L150" t="str">
        <f>VLOOKUP(Account_Appended[[#This Row],[Balance]],balance_t[],3,1)</f>
        <v>Medium</v>
      </c>
      <c r="M150" t="str">
        <f>VLOOKUP(Account_Appended[[#This Row],[Age]],age_t[],3,1)</f>
        <v>Young</v>
      </c>
      <c r="N150" t="str">
        <f>Account_Appended[[#This Row],[Age Group]]&amp; "-" &amp;Account_Appended[[#This Row],[Balace Group]]</f>
        <v>Young-Medium</v>
      </c>
    </row>
    <row r="151" spans="2:14" x14ac:dyDescent="0.25">
      <c r="B151" t="s">
        <v>5274</v>
      </c>
      <c r="C151" t="s">
        <v>465</v>
      </c>
      <c r="D151" t="s">
        <v>5131</v>
      </c>
      <c r="E151" s="22">
        <v>14614254</v>
      </c>
      <c r="F151" t="s">
        <v>5126</v>
      </c>
      <c r="G151" s="20">
        <v>44708</v>
      </c>
      <c r="H151" t="s">
        <v>107</v>
      </c>
      <c r="I151">
        <f>VLOOKUP(Account_Appended[[#This Row],[Customer_ID]],Customer_Info_Appended[],3,0)</f>
        <v>29</v>
      </c>
      <c r="J151" t="str">
        <f>VLOOKUP(Account_Appended[[#This Row],[Customer_ID]],Customer_Info_Appended[],4,0)</f>
        <v>Male</v>
      </c>
      <c r="K151" t="str">
        <f>VLOOKUP(Account_Appended[[#This Row],[Customer_ID]],Customer_Info_Appended[],6,0)</f>
        <v>Yangon</v>
      </c>
      <c r="L151" t="str">
        <f>VLOOKUP(Account_Appended[[#This Row],[Balance]],balance_t[],3,1)</f>
        <v>Medium</v>
      </c>
      <c r="M151" t="str">
        <f>VLOOKUP(Account_Appended[[#This Row],[Age]],age_t[],3,1)</f>
        <v>Young</v>
      </c>
      <c r="N151" t="str">
        <f>Account_Appended[[#This Row],[Age Group]]&amp; "-" &amp;Account_Appended[[#This Row],[Balace Group]]</f>
        <v>Young-Medium</v>
      </c>
    </row>
    <row r="152" spans="2:14" x14ac:dyDescent="0.25">
      <c r="B152" t="s">
        <v>5275</v>
      </c>
      <c r="C152" t="s">
        <v>470</v>
      </c>
      <c r="D152" t="s">
        <v>5125</v>
      </c>
      <c r="E152" s="22">
        <v>19778933</v>
      </c>
      <c r="F152" t="s">
        <v>5126</v>
      </c>
      <c r="G152" s="20">
        <v>44709</v>
      </c>
      <c r="H152" t="s">
        <v>107</v>
      </c>
      <c r="I152">
        <f>VLOOKUP(Account_Appended[[#This Row],[Customer_ID]],Customer_Info_Appended[],3,0)</f>
        <v>68</v>
      </c>
      <c r="J152" t="str">
        <f>VLOOKUP(Account_Appended[[#This Row],[Customer_ID]],Customer_Info_Appended[],4,0)</f>
        <v>Male</v>
      </c>
      <c r="K152" t="str">
        <f>VLOOKUP(Account_Appended[[#This Row],[Customer_ID]],Customer_Info_Appended[],6,0)</f>
        <v>Bago</v>
      </c>
      <c r="L152" t="str">
        <f>VLOOKUP(Account_Appended[[#This Row],[Balance]],balance_t[],3,1)</f>
        <v>High</v>
      </c>
      <c r="M152" t="str">
        <f>VLOOKUP(Account_Appended[[#This Row],[Age]],age_t[],3,1)</f>
        <v>Senior</v>
      </c>
      <c r="N152" t="str">
        <f>Account_Appended[[#This Row],[Age Group]]&amp; "-" &amp;Account_Appended[[#This Row],[Balace Group]]</f>
        <v>Senior-High</v>
      </c>
    </row>
    <row r="153" spans="2:14" x14ac:dyDescent="0.25">
      <c r="B153" t="s">
        <v>5276</v>
      </c>
      <c r="C153" t="s">
        <v>470</v>
      </c>
      <c r="D153" t="s">
        <v>5134</v>
      </c>
      <c r="E153" s="22">
        <v>23163155</v>
      </c>
      <c r="F153" t="s">
        <v>5126</v>
      </c>
      <c r="G153" s="20">
        <v>44710</v>
      </c>
      <c r="H153" t="s">
        <v>107</v>
      </c>
      <c r="I153">
        <f>VLOOKUP(Account_Appended[[#This Row],[Customer_ID]],Customer_Info_Appended[],3,0)</f>
        <v>68</v>
      </c>
      <c r="J153" t="str">
        <f>VLOOKUP(Account_Appended[[#This Row],[Customer_ID]],Customer_Info_Appended[],4,0)</f>
        <v>Male</v>
      </c>
      <c r="K153" t="str">
        <f>VLOOKUP(Account_Appended[[#This Row],[Customer_ID]],Customer_Info_Appended[],6,0)</f>
        <v>Bago</v>
      </c>
      <c r="L153" t="str">
        <f>VLOOKUP(Account_Appended[[#This Row],[Balance]],balance_t[],3,1)</f>
        <v>High</v>
      </c>
      <c r="M153" t="str">
        <f>VLOOKUP(Account_Appended[[#This Row],[Age]],age_t[],3,1)</f>
        <v>Senior</v>
      </c>
      <c r="N153" t="str">
        <f>Account_Appended[[#This Row],[Age Group]]&amp; "-" &amp;Account_Appended[[#This Row],[Balace Group]]</f>
        <v>Senior-High</v>
      </c>
    </row>
    <row r="154" spans="2:14" x14ac:dyDescent="0.25">
      <c r="B154" t="s">
        <v>5277</v>
      </c>
      <c r="C154" t="s">
        <v>475</v>
      </c>
      <c r="D154" t="s">
        <v>5131</v>
      </c>
      <c r="E154" s="22">
        <v>48218363</v>
      </c>
      <c r="F154" t="s">
        <v>5126</v>
      </c>
      <c r="G154" s="20">
        <v>44711</v>
      </c>
      <c r="H154" t="s">
        <v>107</v>
      </c>
      <c r="I154">
        <f>VLOOKUP(Account_Appended[[#This Row],[Customer_ID]],Customer_Info_Appended[],3,0)</f>
        <v>43</v>
      </c>
      <c r="J154" t="str">
        <f>VLOOKUP(Account_Appended[[#This Row],[Customer_ID]],Customer_Info_Appended[],4,0)</f>
        <v>Female</v>
      </c>
      <c r="K154" t="str">
        <f>VLOOKUP(Account_Appended[[#This Row],[Customer_ID]],Customer_Info_Appended[],6,0)</f>
        <v>Mandalay</v>
      </c>
      <c r="L154" t="str">
        <f>VLOOKUP(Account_Appended[[#This Row],[Balance]],balance_t[],3,1)</f>
        <v>High</v>
      </c>
      <c r="M154" t="str">
        <f>VLOOKUP(Account_Appended[[#This Row],[Age]],age_t[],3,1)</f>
        <v>Middle</v>
      </c>
      <c r="N154" t="str">
        <f>Account_Appended[[#This Row],[Age Group]]&amp; "-" &amp;Account_Appended[[#This Row],[Balace Group]]</f>
        <v>Middle-High</v>
      </c>
    </row>
    <row r="155" spans="2:14" x14ac:dyDescent="0.25">
      <c r="B155" t="s">
        <v>5278</v>
      </c>
      <c r="C155" t="s">
        <v>475</v>
      </c>
      <c r="D155" t="s">
        <v>5134</v>
      </c>
      <c r="E155" s="22">
        <v>23693741</v>
      </c>
      <c r="F155" t="s">
        <v>5126</v>
      </c>
      <c r="G155" s="20">
        <v>44712</v>
      </c>
      <c r="H155" t="s">
        <v>107</v>
      </c>
      <c r="I155">
        <f>VLOOKUP(Account_Appended[[#This Row],[Customer_ID]],Customer_Info_Appended[],3,0)</f>
        <v>43</v>
      </c>
      <c r="J155" t="str">
        <f>VLOOKUP(Account_Appended[[#This Row],[Customer_ID]],Customer_Info_Appended[],4,0)</f>
        <v>Female</v>
      </c>
      <c r="K155" t="str">
        <f>VLOOKUP(Account_Appended[[#This Row],[Customer_ID]],Customer_Info_Appended[],6,0)</f>
        <v>Mandalay</v>
      </c>
      <c r="L155" t="str">
        <f>VLOOKUP(Account_Appended[[#This Row],[Balance]],balance_t[],3,1)</f>
        <v>High</v>
      </c>
      <c r="M155" t="str">
        <f>VLOOKUP(Account_Appended[[#This Row],[Age]],age_t[],3,1)</f>
        <v>Middle</v>
      </c>
      <c r="N155" t="str">
        <f>Account_Appended[[#This Row],[Age Group]]&amp; "-" &amp;Account_Appended[[#This Row],[Balace Group]]</f>
        <v>Middle-High</v>
      </c>
    </row>
    <row r="156" spans="2:14" x14ac:dyDescent="0.25">
      <c r="B156" t="s">
        <v>5279</v>
      </c>
      <c r="C156" t="s">
        <v>480</v>
      </c>
      <c r="D156" t="s">
        <v>5134</v>
      </c>
      <c r="E156" s="22">
        <v>19088954</v>
      </c>
      <c r="F156" t="s">
        <v>5126</v>
      </c>
      <c r="G156" s="20">
        <v>44713</v>
      </c>
      <c r="H156" t="s">
        <v>107</v>
      </c>
      <c r="I156">
        <f>VLOOKUP(Account_Appended[[#This Row],[Customer_ID]],Customer_Info_Appended[],3,0)</f>
        <v>40</v>
      </c>
      <c r="J156" t="str">
        <f>VLOOKUP(Account_Appended[[#This Row],[Customer_ID]],Customer_Info_Appended[],4,0)</f>
        <v>Female</v>
      </c>
      <c r="K156" t="str">
        <f>VLOOKUP(Account_Appended[[#This Row],[Customer_ID]],Customer_Info_Appended[],6,0)</f>
        <v>Bago</v>
      </c>
      <c r="L156" t="str">
        <f>VLOOKUP(Account_Appended[[#This Row],[Balance]],balance_t[],3,1)</f>
        <v>High</v>
      </c>
      <c r="M156" t="str">
        <f>VLOOKUP(Account_Appended[[#This Row],[Age]],age_t[],3,1)</f>
        <v>Middle</v>
      </c>
      <c r="N156" t="str">
        <f>Account_Appended[[#This Row],[Age Group]]&amp; "-" &amp;Account_Appended[[#This Row],[Balace Group]]</f>
        <v>Middle-High</v>
      </c>
    </row>
    <row r="157" spans="2:14" x14ac:dyDescent="0.25">
      <c r="B157" t="s">
        <v>5280</v>
      </c>
      <c r="C157" t="s">
        <v>480</v>
      </c>
      <c r="D157" t="s">
        <v>5131</v>
      </c>
      <c r="E157" s="22">
        <v>39347228</v>
      </c>
      <c r="F157" t="s">
        <v>5126</v>
      </c>
      <c r="G157" s="20">
        <v>44714</v>
      </c>
      <c r="H157" t="s">
        <v>107</v>
      </c>
      <c r="I157">
        <f>VLOOKUP(Account_Appended[[#This Row],[Customer_ID]],Customer_Info_Appended[],3,0)</f>
        <v>40</v>
      </c>
      <c r="J157" t="str">
        <f>VLOOKUP(Account_Appended[[#This Row],[Customer_ID]],Customer_Info_Appended[],4,0)</f>
        <v>Female</v>
      </c>
      <c r="K157" t="str">
        <f>VLOOKUP(Account_Appended[[#This Row],[Customer_ID]],Customer_Info_Appended[],6,0)</f>
        <v>Bago</v>
      </c>
      <c r="L157" t="str">
        <f>VLOOKUP(Account_Appended[[#This Row],[Balance]],balance_t[],3,1)</f>
        <v>High</v>
      </c>
      <c r="M157" t="str">
        <f>VLOOKUP(Account_Appended[[#This Row],[Age]],age_t[],3,1)</f>
        <v>Middle</v>
      </c>
      <c r="N157" t="str">
        <f>Account_Appended[[#This Row],[Age Group]]&amp; "-" &amp;Account_Appended[[#This Row],[Balace Group]]</f>
        <v>Middle-High</v>
      </c>
    </row>
    <row r="158" spans="2:14" x14ac:dyDescent="0.25">
      <c r="B158" t="s">
        <v>5281</v>
      </c>
      <c r="C158" t="s">
        <v>485</v>
      </c>
      <c r="D158" t="s">
        <v>5125</v>
      </c>
      <c r="E158" s="22">
        <v>2739929</v>
      </c>
      <c r="F158" t="s">
        <v>5126</v>
      </c>
      <c r="G158" s="20">
        <v>44715</v>
      </c>
      <c r="H158" t="s">
        <v>107</v>
      </c>
      <c r="I158">
        <f>VLOOKUP(Account_Appended[[#This Row],[Customer_ID]],Customer_Info_Appended[],3,0)</f>
        <v>35</v>
      </c>
      <c r="J158" t="str">
        <f>VLOOKUP(Account_Appended[[#This Row],[Customer_ID]],Customer_Info_Appended[],4,0)</f>
        <v>Male</v>
      </c>
      <c r="K158" t="str">
        <f>VLOOKUP(Account_Appended[[#This Row],[Customer_ID]],Customer_Info_Appended[],6,0)</f>
        <v>Mandalay</v>
      </c>
      <c r="L158" t="str">
        <f>VLOOKUP(Account_Appended[[#This Row],[Balance]],balance_t[],3,1)</f>
        <v>Low</v>
      </c>
      <c r="M158" t="str">
        <f>VLOOKUP(Account_Appended[[#This Row],[Age]],age_t[],3,1)</f>
        <v>Middle</v>
      </c>
      <c r="N158" t="str">
        <f>Account_Appended[[#This Row],[Age Group]]&amp; "-" &amp;Account_Appended[[#This Row],[Balace Group]]</f>
        <v>Middle-Low</v>
      </c>
    </row>
    <row r="159" spans="2:14" x14ac:dyDescent="0.25">
      <c r="B159" t="s">
        <v>5282</v>
      </c>
      <c r="C159" t="s">
        <v>485</v>
      </c>
      <c r="D159" t="s">
        <v>5125</v>
      </c>
      <c r="E159" s="22">
        <v>3233211</v>
      </c>
      <c r="F159" t="s">
        <v>5126</v>
      </c>
      <c r="G159" s="20">
        <v>44716</v>
      </c>
      <c r="H159" t="s">
        <v>107</v>
      </c>
      <c r="I159">
        <f>VLOOKUP(Account_Appended[[#This Row],[Customer_ID]],Customer_Info_Appended[],3,0)</f>
        <v>35</v>
      </c>
      <c r="J159" t="str">
        <f>VLOOKUP(Account_Appended[[#This Row],[Customer_ID]],Customer_Info_Appended[],4,0)</f>
        <v>Male</v>
      </c>
      <c r="K159" t="str">
        <f>VLOOKUP(Account_Appended[[#This Row],[Customer_ID]],Customer_Info_Appended[],6,0)</f>
        <v>Mandalay</v>
      </c>
      <c r="L159" t="str">
        <f>VLOOKUP(Account_Appended[[#This Row],[Balance]],balance_t[],3,1)</f>
        <v>Low</v>
      </c>
      <c r="M159" t="str">
        <f>VLOOKUP(Account_Appended[[#This Row],[Age]],age_t[],3,1)</f>
        <v>Middle</v>
      </c>
      <c r="N159" t="str">
        <f>Account_Appended[[#This Row],[Age Group]]&amp; "-" &amp;Account_Appended[[#This Row],[Balace Group]]</f>
        <v>Middle-Low</v>
      </c>
    </row>
    <row r="160" spans="2:14" x14ac:dyDescent="0.25">
      <c r="B160" t="s">
        <v>5283</v>
      </c>
      <c r="C160" t="s">
        <v>490</v>
      </c>
      <c r="D160" t="s">
        <v>5131</v>
      </c>
      <c r="E160" s="22">
        <v>27534009</v>
      </c>
      <c r="F160" t="s">
        <v>5126</v>
      </c>
      <c r="G160" s="20">
        <v>44717</v>
      </c>
      <c r="H160" t="s">
        <v>107</v>
      </c>
      <c r="I160">
        <f>VLOOKUP(Account_Appended[[#This Row],[Customer_ID]],Customer_Info_Appended[],3,0)</f>
        <v>49</v>
      </c>
      <c r="J160" t="str">
        <f>VLOOKUP(Account_Appended[[#This Row],[Customer_ID]],Customer_Info_Appended[],4,0)</f>
        <v>Female</v>
      </c>
      <c r="K160" t="str">
        <f>VLOOKUP(Account_Appended[[#This Row],[Customer_ID]],Customer_Info_Appended[],6,0)</f>
        <v>Yangon</v>
      </c>
      <c r="L160" t="str">
        <f>VLOOKUP(Account_Appended[[#This Row],[Balance]],balance_t[],3,1)</f>
        <v>High</v>
      </c>
      <c r="M160" t="str">
        <f>VLOOKUP(Account_Appended[[#This Row],[Age]],age_t[],3,1)</f>
        <v>Middle</v>
      </c>
      <c r="N160" t="str">
        <f>Account_Appended[[#This Row],[Age Group]]&amp; "-" &amp;Account_Appended[[#This Row],[Balace Group]]</f>
        <v>Middle-High</v>
      </c>
    </row>
    <row r="161" spans="2:14" x14ac:dyDescent="0.25">
      <c r="B161" t="s">
        <v>5284</v>
      </c>
      <c r="C161" t="s">
        <v>490</v>
      </c>
      <c r="D161" t="s">
        <v>5125</v>
      </c>
      <c r="E161" s="22">
        <v>47798800</v>
      </c>
      <c r="F161" t="s">
        <v>5126</v>
      </c>
      <c r="G161" s="20">
        <v>44718</v>
      </c>
      <c r="H161" t="s">
        <v>107</v>
      </c>
      <c r="I161">
        <f>VLOOKUP(Account_Appended[[#This Row],[Customer_ID]],Customer_Info_Appended[],3,0)</f>
        <v>49</v>
      </c>
      <c r="J161" t="str">
        <f>VLOOKUP(Account_Appended[[#This Row],[Customer_ID]],Customer_Info_Appended[],4,0)</f>
        <v>Female</v>
      </c>
      <c r="K161" t="str">
        <f>VLOOKUP(Account_Appended[[#This Row],[Customer_ID]],Customer_Info_Appended[],6,0)</f>
        <v>Yangon</v>
      </c>
      <c r="L161" t="str">
        <f>VLOOKUP(Account_Appended[[#This Row],[Balance]],balance_t[],3,1)</f>
        <v>High</v>
      </c>
      <c r="M161" t="str">
        <f>VLOOKUP(Account_Appended[[#This Row],[Age]],age_t[],3,1)</f>
        <v>Middle</v>
      </c>
      <c r="N161" t="str">
        <f>Account_Appended[[#This Row],[Age Group]]&amp; "-" &amp;Account_Appended[[#This Row],[Balace Group]]</f>
        <v>Middle-High</v>
      </c>
    </row>
    <row r="162" spans="2:14" x14ac:dyDescent="0.25">
      <c r="B162" t="s">
        <v>5285</v>
      </c>
      <c r="C162" t="s">
        <v>495</v>
      </c>
      <c r="D162" t="s">
        <v>5131</v>
      </c>
      <c r="E162" s="22">
        <v>49674334</v>
      </c>
      <c r="F162" t="s">
        <v>5126</v>
      </c>
      <c r="G162" s="20">
        <v>44719</v>
      </c>
      <c r="H162" t="s">
        <v>107</v>
      </c>
      <c r="I162">
        <f>VLOOKUP(Account_Appended[[#This Row],[Customer_ID]],Customer_Info_Appended[],3,0)</f>
        <v>66</v>
      </c>
      <c r="J162" t="str">
        <f>VLOOKUP(Account_Appended[[#This Row],[Customer_ID]],Customer_Info_Appended[],4,0)</f>
        <v>Male</v>
      </c>
      <c r="K162" t="str">
        <f>VLOOKUP(Account_Appended[[#This Row],[Customer_ID]],Customer_Info_Appended[],6,0)</f>
        <v>Yangon</v>
      </c>
      <c r="L162" t="str">
        <f>VLOOKUP(Account_Appended[[#This Row],[Balance]],balance_t[],3,1)</f>
        <v>High</v>
      </c>
      <c r="M162" t="str">
        <f>VLOOKUP(Account_Appended[[#This Row],[Age]],age_t[],3,1)</f>
        <v>Senior</v>
      </c>
      <c r="N162" t="str">
        <f>Account_Appended[[#This Row],[Age Group]]&amp; "-" &amp;Account_Appended[[#This Row],[Balace Group]]</f>
        <v>Senior-High</v>
      </c>
    </row>
    <row r="163" spans="2:14" x14ac:dyDescent="0.25">
      <c r="B163" t="s">
        <v>5286</v>
      </c>
      <c r="C163" t="s">
        <v>495</v>
      </c>
      <c r="D163" t="s">
        <v>5131</v>
      </c>
      <c r="E163" s="22">
        <v>24317665</v>
      </c>
      <c r="F163" t="s">
        <v>5126</v>
      </c>
      <c r="G163" s="20">
        <v>44720</v>
      </c>
      <c r="H163" t="s">
        <v>107</v>
      </c>
      <c r="I163">
        <f>VLOOKUP(Account_Appended[[#This Row],[Customer_ID]],Customer_Info_Appended[],3,0)</f>
        <v>66</v>
      </c>
      <c r="J163" t="str">
        <f>VLOOKUP(Account_Appended[[#This Row],[Customer_ID]],Customer_Info_Appended[],4,0)</f>
        <v>Male</v>
      </c>
      <c r="K163" t="str">
        <f>VLOOKUP(Account_Appended[[#This Row],[Customer_ID]],Customer_Info_Appended[],6,0)</f>
        <v>Yangon</v>
      </c>
      <c r="L163" t="str">
        <f>VLOOKUP(Account_Appended[[#This Row],[Balance]],balance_t[],3,1)</f>
        <v>High</v>
      </c>
      <c r="M163" t="str">
        <f>VLOOKUP(Account_Appended[[#This Row],[Age]],age_t[],3,1)</f>
        <v>Senior</v>
      </c>
      <c r="N163" t="str">
        <f>Account_Appended[[#This Row],[Age Group]]&amp; "-" &amp;Account_Appended[[#This Row],[Balace Group]]</f>
        <v>Senior-High</v>
      </c>
    </row>
    <row r="164" spans="2:14" x14ac:dyDescent="0.25">
      <c r="B164" t="s">
        <v>5287</v>
      </c>
      <c r="C164" t="s">
        <v>500</v>
      </c>
      <c r="D164" t="s">
        <v>5131</v>
      </c>
      <c r="E164" s="22">
        <v>11716152</v>
      </c>
      <c r="F164" t="s">
        <v>5126</v>
      </c>
      <c r="G164" s="20">
        <v>44721</v>
      </c>
      <c r="H164" t="s">
        <v>107</v>
      </c>
      <c r="I164">
        <f>VLOOKUP(Account_Appended[[#This Row],[Customer_ID]],Customer_Info_Appended[],3,0)</f>
        <v>55</v>
      </c>
      <c r="J164" t="str">
        <f>VLOOKUP(Account_Appended[[#This Row],[Customer_ID]],Customer_Info_Appended[],4,0)</f>
        <v>Female</v>
      </c>
      <c r="K164" t="str">
        <f>VLOOKUP(Account_Appended[[#This Row],[Customer_ID]],Customer_Info_Appended[],6,0)</f>
        <v>Mandalay</v>
      </c>
      <c r="L164" t="str">
        <f>VLOOKUP(Account_Appended[[#This Row],[Balance]],balance_t[],3,1)</f>
        <v>Medium</v>
      </c>
      <c r="M164" t="str">
        <f>VLOOKUP(Account_Appended[[#This Row],[Age]],age_t[],3,1)</f>
        <v>Senior</v>
      </c>
      <c r="N164" t="str">
        <f>Account_Appended[[#This Row],[Age Group]]&amp; "-" &amp;Account_Appended[[#This Row],[Balace Group]]</f>
        <v>Senior-Medium</v>
      </c>
    </row>
    <row r="165" spans="2:14" x14ac:dyDescent="0.25">
      <c r="B165" t="s">
        <v>5288</v>
      </c>
      <c r="C165" t="s">
        <v>500</v>
      </c>
      <c r="D165" t="s">
        <v>5125</v>
      </c>
      <c r="E165" s="22">
        <v>1826199</v>
      </c>
      <c r="F165" t="s">
        <v>5126</v>
      </c>
      <c r="G165" s="20">
        <v>44722</v>
      </c>
      <c r="H165" t="s">
        <v>107</v>
      </c>
      <c r="I165">
        <f>VLOOKUP(Account_Appended[[#This Row],[Customer_ID]],Customer_Info_Appended[],3,0)</f>
        <v>55</v>
      </c>
      <c r="J165" t="str">
        <f>VLOOKUP(Account_Appended[[#This Row],[Customer_ID]],Customer_Info_Appended[],4,0)</f>
        <v>Female</v>
      </c>
      <c r="K165" t="str">
        <f>VLOOKUP(Account_Appended[[#This Row],[Customer_ID]],Customer_Info_Appended[],6,0)</f>
        <v>Mandalay</v>
      </c>
      <c r="L165" t="str">
        <f>VLOOKUP(Account_Appended[[#This Row],[Balance]],balance_t[],3,1)</f>
        <v>Low</v>
      </c>
      <c r="M165" t="str">
        <f>VLOOKUP(Account_Appended[[#This Row],[Age]],age_t[],3,1)</f>
        <v>Senior</v>
      </c>
      <c r="N165" t="str">
        <f>Account_Appended[[#This Row],[Age Group]]&amp; "-" &amp;Account_Appended[[#This Row],[Balace Group]]</f>
        <v>Senior-Low</v>
      </c>
    </row>
    <row r="166" spans="2:14" x14ac:dyDescent="0.25">
      <c r="B166" t="s">
        <v>5289</v>
      </c>
      <c r="C166" t="s">
        <v>500</v>
      </c>
      <c r="D166" t="s">
        <v>5131</v>
      </c>
      <c r="E166" s="22">
        <v>46513053</v>
      </c>
      <c r="F166" t="s">
        <v>5126</v>
      </c>
      <c r="G166" s="20">
        <v>44723</v>
      </c>
      <c r="H166" t="s">
        <v>107</v>
      </c>
      <c r="I166">
        <f>VLOOKUP(Account_Appended[[#This Row],[Customer_ID]],Customer_Info_Appended[],3,0)</f>
        <v>55</v>
      </c>
      <c r="J166" t="str">
        <f>VLOOKUP(Account_Appended[[#This Row],[Customer_ID]],Customer_Info_Appended[],4,0)</f>
        <v>Female</v>
      </c>
      <c r="K166" t="str">
        <f>VLOOKUP(Account_Appended[[#This Row],[Customer_ID]],Customer_Info_Appended[],6,0)</f>
        <v>Mandalay</v>
      </c>
      <c r="L166" t="str">
        <f>VLOOKUP(Account_Appended[[#This Row],[Balance]],balance_t[],3,1)</f>
        <v>High</v>
      </c>
      <c r="M166" t="str">
        <f>VLOOKUP(Account_Appended[[#This Row],[Age]],age_t[],3,1)</f>
        <v>Senior</v>
      </c>
      <c r="N166" t="str">
        <f>Account_Appended[[#This Row],[Age Group]]&amp; "-" &amp;Account_Appended[[#This Row],[Balace Group]]</f>
        <v>Senior-High</v>
      </c>
    </row>
    <row r="167" spans="2:14" x14ac:dyDescent="0.25">
      <c r="B167" t="s">
        <v>5290</v>
      </c>
      <c r="C167" t="s">
        <v>505</v>
      </c>
      <c r="D167" t="s">
        <v>5134</v>
      </c>
      <c r="E167" s="22">
        <v>12856935</v>
      </c>
      <c r="F167" t="s">
        <v>5126</v>
      </c>
      <c r="G167" s="20">
        <v>44724</v>
      </c>
      <c r="H167" t="s">
        <v>107</v>
      </c>
      <c r="I167">
        <f>VLOOKUP(Account_Appended[[#This Row],[Customer_ID]],Customer_Info_Appended[],3,0)</f>
        <v>64</v>
      </c>
      <c r="J167" t="str">
        <f>VLOOKUP(Account_Appended[[#This Row],[Customer_ID]],Customer_Info_Appended[],4,0)</f>
        <v>Female</v>
      </c>
      <c r="K167" t="str">
        <f>VLOOKUP(Account_Appended[[#This Row],[Customer_ID]],Customer_Info_Appended[],6,0)</f>
        <v>Naypyitaw</v>
      </c>
      <c r="L167" t="str">
        <f>VLOOKUP(Account_Appended[[#This Row],[Balance]],balance_t[],3,1)</f>
        <v>Medium</v>
      </c>
      <c r="M167" t="str">
        <f>VLOOKUP(Account_Appended[[#This Row],[Age]],age_t[],3,1)</f>
        <v>Senior</v>
      </c>
      <c r="N167" t="str">
        <f>Account_Appended[[#This Row],[Age Group]]&amp; "-" &amp;Account_Appended[[#This Row],[Balace Group]]</f>
        <v>Senior-Medium</v>
      </c>
    </row>
    <row r="168" spans="2:14" x14ac:dyDescent="0.25">
      <c r="B168" t="s">
        <v>5291</v>
      </c>
      <c r="C168" t="s">
        <v>505</v>
      </c>
      <c r="D168" t="s">
        <v>5125</v>
      </c>
      <c r="E168" s="22">
        <v>5171915</v>
      </c>
      <c r="F168" t="s">
        <v>5126</v>
      </c>
      <c r="G168" s="20">
        <v>44725</v>
      </c>
      <c r="H168" t="s">
        <v>107</v>
      </c>
      <c r="I168">
        <f>VLOOKUP(Account_Appended[[#This Row],[Customer_ID]],Customer_Info_Appended[],3,0)</f>
        <v>64</v>
      </c>
      <c r="J168" t="str">
        <f>VLOOKUP(Account_Appended[[#This Row],[Customer_ID]],Customer_Info_Appended[],4,0)</f>
        <v>Female</v>
      </c>
      <c r="K168" t="str">
        <f>VLOOKUP(Account_Appended[[#This Row],[Customer_ID]],Customer_Info_Appended[],6,0)</f>
        <v>Naypyitaw</v>
      </c>
      <c r="L168" t="str">
        <f>VLOOKUP(Account_Appended[[#This Row],[Balance]],balance_t[],3,1)</f>
        <v>Medium</v>
      </c>
      <c r="M168" t="str">
        <f>VLOOKUP(Account_Appended[[#This Row],[Age]],age_t[],3,1)</f>
        <v>Senior</v>
      </c>
      <c r="N168" t="str">
        <f>Account_Appended[[#This Row],[Age Group]]&amp; "-" &amp;Account_Appended[[#This Row],[Balace Group]]</f>
        <v>Senior-Medium</v>
      </c>
    </row>
    <row r="169" spans="2:14" x14ac:dyDescent="0.25">
      <c r="B169" t="s">
        <v>5292</v>
      </c>
      <c r="C169" t="s">
        <v>505</v>
      </c>
      <c r="D169" t="s">
        <v>5125</v>
      </c>
      <c r="E169" s="22">
        <v>32105216</v>
      </c>
      <c r="F169" t="s">
        <v>5126</v>
      </c>
      <c r="G169" s="20">
        <v>44726</v>
      </c>
      <c r="H169" t="s">
        <v>107</v>
      </c>
      <c r="I169">
        <f>VLOOKUP(Account_Appended[[#This Row],[Customer_ID]],Customer_Info_Appended[],3,0)</f>
        <v>64</v>
      </c>
      <c r="J169" t="str">
        <f>VLOOKUP(Account_Appended[[#This Row],[Customer_ID]],Customer_Info_Appended[],4,0)</f>
        <v>Female</v>
      </c>
      <c r="K169" t="str">
        <f>VLOOKUP(Account_Appended[[#This Row],[Customer_ID]],Customer_Info_Appended[],6,0)</f>
        <v>Naypyitaw</v>
      </c>
      <c r="L169" t="str">
        <f>VLOOKUP(Account_Appended[[#This Row],[Balance]],balance_t[],3,1)</f>
        <v>High</v>
      </c>
      <c r="M169" t="str">
        <f>VLOOKUP(Account_Appended[[#This Row],[Age]],age_t[],3,1)</f>
        <v>Senior</v>
      </c>
      <c r="N169" t="str">
        <f>Account_Appended[[#This Row],[Age Group]]&amp; "-" &amp;Account_Appended[[#This Row],[Balace Group]]</f>
        <v>Senior-High</v>
      </c>
    </row>
    <row r="170" spans="2:14" x14ac:dyDescent="0.25">
      <c r="B170" t="s">
        <v>5293</v>
      </c>
      <c r="C170" t="s">
        <v>510</v>
      </c>
      <c r="D170" t="s">
        <v>5125</v>
      </c>
      <c r="E170" s="22">
        <v>543945</v>
      </c>
      <c r="F170" t="s">
        <v>5126</v>
      </c>
      <c r="G170" s="20">
        <v>44727</v>
      </c>
      <c r="H170" t="s">
        <v>107</v>
      </c>
      <c r="I170">
        <f>VLOOKUP(Account_Appended[[#This Row],[Customer_ID]],Customer_Info_Appended[],3,0)</f>
        <v>20</v>
      </c>
      <c r="J170" t="str">
        <f>VLOOKUP(Account_Appended[[#This Row],[Customer_ID]],Customer_Info_Appended[],4,0)</f>
        <v>Female</v>
      </c>
      <c r="K170" t="str">
        <f>VLOOKUP(Account_Appended[[#This Row],[Customer_ID]],Customer_Info_Appended[],6,0)</f>
        <v>Shan</v>
      </c>
      <c r="L170" t="str">
        <f>VLOOKUP(Account_Appended[[#This Row],[Balance]],balance_t[],3,1)</f>
        <v>Low</v>
      </c>
      <c r="M170" t="str">
        <f>VLOOKUP(Account_Appended[[#This Row],[Age]],age_t[],3,1)</f>
        <v>Young</v>
      </c>
      <c r="N170" t="str">
        <f>Account_Appended[[#This Row],[Age Group]]&amp; "-" &amp;Account_Appended[[#This Row],[Balace Group]]</f>
        <v>Young-Low</v>
      </c>
    </row>
    <row r="171" spans="2:14" x14ac:dyDescent="0.25">
      <c r="B171" t="s">
        <v>5294</v>
      </c>
      <c r="C171" t="s">
        <v>510</v>
      </c>
      <c r="D171" t="s">
        <v>5125</v>
      </c>
      <c r="E171" s="22">
        <v>6410114</v>
      </c>
      <c r="F171" t="s">
        <v>5126</v>
      </c>
      <c r="G171" s="20">
        <v>44728</v>
      </c>
      <c r="H171" t="s">
        <v>107</v>
      </c>
      <c r="I171">
        <f>VLOOKUP(Account_Appended[[#This Row],[Customer_ID]],Customer_Info_Appended[],3,0)</f>
        <v>20</v>
      </c>
      <c r="J171" t="str">
        <f>VLOOKUP(Account_Appended[[#This Row],[Customer_ID]],Customer_Info_Appended[],4,0)</f>
        <v>Female</v>
      </c>
      <c r="K171" t="str">
        <f>VLOOKUP(Account_Appended[[#This Row],[Customer_ID]],Customer_Info_Appended[],6,0)</f>
        <v>Shan</v>
      </c>
      <c r="L171" t="str">
        <f>VLOOKUP(Account_Appended[[#This Row],[Balance]],balance_t[],3,1)</f>
        <v>Medium</v>
      </c>
      <c r="M171" t="str">
        <f>VLOOKUP(Account_Appended[[#This Row],[Age]],age_t[],3,1)</f>
        <v>Young</v>
      </c>
      <c r="N171" t="str">
        <f>Account_Appended[[#This Row],[Age Group]]&amp; "-" &amp;Account_Appended[[#This Row],[Balace Group]]</f>
        <v>Young-Medium</v>
      </c>
    </row>
    <row r="172" spans="2:14" x14ac:dyDescent="0.25">
      <c r="B172" t="s">
        <v>5295</v>
      </c>
      <c r="C172" t="s">
        <v>515</v>
      </c>
      <c r="D172" t="s">
        <v>5134</v>
      </c>
      <c r="E172" s="22">
        <v>2376787</v>
      </c>
      <c r="F172" t="s">
        <v>5126</v>
      </c>
      <c r="G172" s="20">
        <v>44729</v>
      </c>
      <c r="H172" t="s">
        <v>107</v>
      </c>
      <c r="I172">
        <f>VLOOKUP(Account_Appended[[#This Row],[Customer_ID]],Customer_Info_Appended[],3,0)</f>
        <v>55</v>
      </c>
      <c r="J172" t="str">
        <f>VLOOKUP(Account_Appended[[#This Row],[Customer_ID]],Customer_Info_Appended[],4,0)</f>
        <v>Female</v>
      </c>
      <c r="K172" t="str">
        <f>VLOOKUP(Account_Appended[[#This Row],[Customer_ID]],Customer_Info_Appended[],6,0)</f>
        <v>Bago</v>
      </c>
      <c r="L172" t="str">
        <f>VLOOKUP(Account_Appended[[#This Row],[Balance]],balance_t[],3,1)</f>
        <v>Low</v>
      </c>
      <c r="M172" t="str">
        <f>VLOOKUP(Account_Appended[[#This Row],[Age]],age_t[],3,1)</f>
        <v>Senior</v>
      </c>
      <c r="N172" t="str">
        <f>Account_Appended[[#This Row],[Age Group]]&amp; "-" &amp;Account_Appended[[#This Row],[Balace Group]]</f>
        <v>Senior-Low</v>
      </c>
    </row>
    <row r="173" spans="2:14" x14ac:dyDescent="0.25">
      <c r="B173" t="s">
        <v>5296</v>
      </c>
      <c r="C173" t="s">
        <v>515</v>
      </c>
      <c r="D173" t="s">
        <v>5125</v>
      </c>
      <c r="E173" s="22">
        <v>41345272</v>
      </c>
      <c r="F173" t="s">
        <v>5126</v>
      </c>
      <c r="G173" s="20">
        <v>44730</v>
      </c>
      <c r="H173" t="s">
        <v>107</v>
      </c>
      <c r="I173">
        <f>VLOOKUP(Account_Appended[[#This Row],[Customer_ID]],Customer_Info_Appended[],3,0)</f>
        <v>55</v>
      </c>
      <c r="J173" t="str">
        <f>VLOOKUP(Account_Appended[[#This Row],[Customer_ID]],Customer_Info_Appended[],4,0)</f>
        <v>Female</v>
      </c>
      <c r="K173" t="str">
        <f>VLOOKUP(Account_Appended[[#This Row],[Customer_ID]],Customer_Info_Appended[],6,0)</f>
        <v>Bago</v>
      </c>
      <c r="L173" t="str">
        <f>VLOOKUP(Account_Appended[[#This Row],[Balance]],balance_t[],3,1)</f>
        <v>High</v>
      </c>
      <c r="M173" t="str">
        <f>VLOOKUP(Account_Appended[[#This Row],[Age]],age_t[],3,1)</f>
        <v>Senior</v>
      </c>
      <c r="N173" t="str">
        <f>Account_Appended[[#This Row],[Age Group]]&amp; "-" &amp;Account_Appended[[#This Row],[Balace Group]]</f>
        <v>Senior-High</v>
      </c>
    </row>
    <row r="174" spans="2:14" x14ac:dyDescent="0.25">
      <c r="B174" t="s">
        <v>5297</v>
      </c>
      <c r="C174" t="s">
        <v>515</v>
      </c>
      <c r="D174" t="s">
        <v>5125</v>
      </c>
      <c r="E174" s="22">
        <v>29118490</v>
      </c>
      <c r="F174" t="s">
        <v>5126</v>
      </c>
      <c r="G174" s="20">
        <v>44731</v>
      </c>
      <c r="H174" t="s">
        <v>107</v>
      </c>
      <c r="I174">
        <f>VLOOKUP(Account_Appended[[#This Row],[Customer_ID]],Customer_Info_Appended[],3,0)</f>
        <v>55</v>
      </c>
      <c r="J174" t="str">
        <f>VLOOKUP(Account_Appended[[#This Row],[Customer_ID]],Customer_Info_Appended[],4,0)</f>
        <v>Female</v>
      </c>
      <c r="K174" t="str">
        <f>VLOOKUP(Account_Appended[[#This Row],[Customer_ID]],Customer_Info_Appended[],6,0)</f>
        <v>Bago</v>
      </c>
      <c r="L174" t="str">
        <f>VLOOKUP(Account_Appended[[#This Row],[Balance]],balance_t[],3,1)</f>
        <v>High</v>
      </c>
      <c r="M174" t="str">
        <f>VLOOKUP(Account_Appended[[#This Row],[Age]],age_t[],3,1)</f>
        <v>Senior</v>
      </c>
      <c r="N174" t="str">
        <f>Account_Appended[[#This Row],[Age Group]]&amp; "-" &amp;Account_Appended[[#This Row],[Balace Group]]</f>
        <v>Senior-High</v>
      </c>
    </row>
    <row r="175" spans="2:14" x14ac:dyDescent="0.25">
      <c r="B175" t="s">
        <v>5298</v>
      </c>
      <c r="C175" t="s">
        <v>520</v>
      </c>
      <c r="D175" t="s">
        <v>5131</v>
      </c>
      <c r="E175" s="22">
        <v>23378769</v>
      </c>
      <c r="F175" t="s">
        <v>5126</v>
      </c>
      <c r="G175" s="20">
        <v>44732</v>
      </c>
      <c r="H175" t="s">
        <v>107</v>
      </c>
      <c r="I175">
        <f>VLOOKUP(Account_Appended[[#This Row],[Customer_ID]],Customer_Info_Appended[],3,0)</f>
        <v>20</v>
      </c>
      <c r="J175" t="str">
        <f>VLOOKUP(Account_Appended[[#This Row],[Customer_ID]],Customer_Info_Appended[],4,0)</f>
        <v>Female</v>
      </c>
      <c r="K175" t="str">
        <f>VLOOKUP(Account_Appended[[#This Row],[Customer_ID]],Customer_Info_Appended[],6,0)</f>
        <v>Bago</v>
      </c>
      <c r="L175" t="str">
        <f>VLOOKUP(Account_Appended[[#This Row],[Balance]],balance_t[],3,1)</f>
        <v>High</v>
      </c>
      <c r="M175" t="str">
        <f>VLOOKUP(Account_Appended[[#This Row],[Age]],age_t[],3,1)</f>
        <v>Young</v>
      </c>
      <c r="N175" t="str">
        <f>Account_Appended[[#This Row],[Age Group]]&amp; "-" &amp;Account_Appended[[#This Row],[Balace Group]]</f>
        <v>Young-High</v>
      </c>
    </row>
    <row r="176" spans="2:14" x14ac:dyDescent="0.25">
      <c r="B176" t="s">
        <v>5299</v>
      </c>
      <c r="C176" t="s">
        <v>525</v>
      </c>
      <c r="D176" t="s">
        <v>5125</v>
      </c>
      <c r="E176" s="22">
        <v>42993202</v>
      </c>
      <c r="F176" t="s">
        <v>5126</v>
      </c>
      <c r="G176" s="20">
        <v>44733</v>
      </c>
      <c r="H176" t="s">
        <v>107</v>
      </c>
      <c r="I176">
        <f>VLOOKUP(Account_Appended[[#This Row],[Customer_ID]],Customer_Info_Appended[],3,0)</f>
        <v>47</v>
      </c>
      <c r="J176" t="str">
        <f>VLOOKUP(Account_Appended[[#This Row],[Customer_ID]],Customer_Info_Appended[],4,0)</f>
        <v>Male</v>
      </c>
      <c r="K176" t="str">
        <f>VLOOKUP(Account_Appended[[#This Row],[Customer_ID]],Customer_Info_Appended[],6,0)</f>
        <v>Bago</v>
      </c>
      <c r="L176" t="str">
        <f>VLOOKUP(Account_Appended[[#This Row],[Balance]],balance_t[],3,1)</f>
        <v>High</v>
      </c>
      <c r="M176" t="str">
        <f>VLOOKUP(Account_Appended[[#This Row],[Age]],age_t[],3,1)</f>
        <v>Middle</v>
      </c>
      <c r="N176" t="str">
        <f>Account_Appended[[#This Row],[Age Group]]&amp; "-" &amp;Account_Appended[[#This Row],[Balace Group]]</f>
        <v>Middle-High</v>
      </c>
    </row>
    <row r="177" spans="2:14" x14ac:dyDescent="0.25">
      <c r="B177" t="s">
        <v>5300</v>
      </c>
      <c r="C177" t="s">
        <v>525</v>
      </c>
      <c r="D177" t="s">
        <v>5134</v>
      </c>
      <c r="E177" s="22">
        <v>15442276</v>
      </c>
      <c r="F177" t="s">
        <v>5126</v>
      </c>
      <c r="G177" s="20">
        <v>44734</v>
      </c>
      <c r="H177" t="s">
        <v>107</v>
      </c>
      <c r="I177">
        <f>VLOOKUP(Account_Appended[[#This Row],[Customer_ID]],Customer_Info_Appended[],3,0)</f>
        <v>47</v>
      </c>
      <c r="J177" t="str">
        <f>VLOOKUP(Account_Appended[[#This Row],[Customer_ID]],Customer_Info_Appended[],4,0)</f>
        <v>Male</v>
      </c>
      <c r="K177" t="str">
        <f>VLOOKUP(Account_Appended[[#This Row],[Customer_ID]],Customer_Info_Appended[],6,0)</f>
        <v>Bago</v>
      </c>
      <c r="L177" t="str">
        <f>VLOOKUP(Account_Appended[[#This Row],[Balance]],balance_t[],3,1)</f>
        <v>High</v>
      </c>
      <c r="M177" t="str">
        <f>VLOOKUP(Account_Appended[[#This Row],[Age]],age_t[],3,1)</f>
        <v>Middle</v>
      </c>
      <c r="N177" t="str">
        <f>Account_Appended[[#This Row],[Age Group]]&amp; "-" &amp;Account_Appended[[#This Row],[Balace Group]]</f>
        <v>Middle-High</v>
      </c>
    </row>
    <row r="178" spans="2:14" x14ac:dyDescent="0.25">
      <c r="B178" t="s">
        <v>5301</v>
      </c>
      <c r="C178" t="s">
        <v>530</v>
      </c>
      <c r="D178" t="s">
        <v>5134</v>
      </c>
      <c r="E178" s="22">
        <v>48854994</v>
      </c>
      <c r="F178" t="s">
        <v>5126</v>
      </c>
      <c r="G178" s="20">
        <v>44735</v>
      </c>
      <c r="H178" t="s">
        <v>107</v>
      </c>
      <c r="I178">
        <f>VLOOKUP(Account_Appended[[#This Row],[Customer_ID]],Customer_Info_Appended[],3,0)</f>
        <v>18</v>
      </c>
      <c r="J178" t="str">
        <f>VLOOKUP(Account_Appended[[#This Row],[Customer_ID]],Customer_Info_Appended[],4,0)</f>
        <v>Male</v>
      </c>
      <c r="K178" t="str">
        <f>VLOOKUP(Account_Appended[[#This Row],[Customer_ID]],Customer_Info_Appended[],6,0)</f>
        <v>Yangon</v>
      </c>
      <c r="L178" t="str">
        <f>VLOOKUP(Account_Appended[[#This Row],[Balance]],balance_t[],3,1)</f>
        <v>High</v>
      </c>
      <c r="M178" t="str">
        <f>VLOOKUP(Account_Appended[[#This Row],[Age]],age_t[],3,1)</f>
        <v>Young</v>
      </c>
      <c r="N178" t="str">
        <f>Account_Appended[[#This Row],[Age Group]]&amp; "-" &amp;Account_Appended[[#This Row],[Balace Group]]</f>
        <v>Young-High</v>
      </c>
    </row>
    <row r="179" spans="2:14" x14ac:dyDescent="0.25">
      <c r="B179" t="s">
        <v>5302</v>
      </c>
      <c r="C179" t="s">
        <v>535</v>
      </c>
      <c r="D179" t="s">
        <v>5134</v>
      </c>
      <c r="E179" s="22">
        <v>34929066</v>
      </c>
      <c r="F179" t="s">
        <v>5126</v>
      </c>
      <c r="G179" s="20">
        <v>44736</v>
      </c>
      <c r="H179" t="s">
        <v>107</v>
      </c>
      <c r="I179">
        <f>VLOOKUP(Account_Appended[[#This Row],[Customer_ID]],Customer_Info_Appended[],3,0)</f>
        <v>47</v>
      </c>
      <c r="J179" t="str">
        <f>VLOOKUP(Account_Appended[[#This Row],[Customer_ID]],Customer_Info_Appended[],4,0)</f>
        <v>Female</v>
      </c>
      <c r="K179" t="str">
        <f>VLOOKUP(Account_Appended[[#This Row],[Customer_ID]],Customer_Info_Appended[],6,0)</f>
        <v>Bago</v>
      </c>
      <c r="L179" t="str">
        <f>VLOOKUP(Account_Appended[[#This Row],[Balance]],balance_t[],3,1)</f>
        <v>High</v>
      </c>
      <c r="M179" t="str">
        <f>VLOOKUP(Account_Appended[[#This Row],[Age]],age_t[],3,1)</f>
        <v>Middle</v>
      </c>
      <c r="N179" t="str">
        <f>Account_Appended[[#This Row],[Age Group]]&amp; "-" &amp;Account_Appended[[#This Row],[Balace Group]]</f>
        <v>Middle-High</v>
      </c>
    </row>
    <row r="180" spans="2:14" x14ac:dyDescent="0.25">
      <c r="B180" t="s">
        <v>5303</v>
      </c>
      <c r="C180" t="s">
        <v>540</v>
      </c>
      <c r="D180" t="s">
        <v>5134</v>
      </c>
      <c r="E180" s="22">
        <v>2855063</v>
      </c>
      <c r="F180" t="s">
        <v>5126</v>
      </c>
      <c r="G180" s="20">
        <v>44737</v>
      </c>
      <c r="H180" t="s">
        <v>107</v>
      </c>
      <c r="I180">
        <f>VLOOKUP(Account_Appended[[#This Row],[Customer_ID]],Customer_Info_Appended[],3,0)</f>
        <v>62</v>
      </c>
      <c r="J180" t="str">
        <f>VLOOKUP(Account_Appended[[#This Row],[Customer_ID]],Customer_Info_Appended[],4,0)</f>
        <v>Male</v>
      </c>
      <c r="K180" t="str">
        <f>VLOOKUP(Account_Appended[[#This Row],[Customer_ID]],Customer_Info_Appended[],6,0)</f>
        <v>Shan</v>
      </c>
      <c r="L180" t="str">
        <f>VLOOKUP(Account_Appended[[#This Row],[Balance]],balance_t[],3,1)</f>
        <v>Low</v>
      </c>
      <c r="M180" t="str">
        <f>VLOOKUP(Account_Appended[[#This Row],[Age]],age_t[],3,1)</f>
        <v>Senior</v>
      </c>
      <c r="N180" t="str">
        <f>Account_Appended[[#This Row],[Age Group]]&amp; "-" &amp;Account_Appended[[#This Row],[Balace Group]]</f>
        <v>Senior-Low</v>
      </c>
    </row>
    <row r="181" spans="2:14" x14ac:dyDescent="0.25">
      <c r="B181" t="s">
        <v>5304</v>
      </c>
      <c r="C181" t="s">
        <v>540</v>
      </c>
      <c r="D181" t="s">
        <v>5125</v>
      </c>
      <c r="E181" s="22">
        <v>33191145</v>
      </c>
      <c r="F181" t="s">
        <v>5126</v>
      </c>
      <c r="G181" s="20">
        <v>44738</v>
      </c>
      <c r="H181" t="s">
        <v>107</v>
      </c>
      <c r="I181">
        <f>VLOOKUP(Account_Appended[[#This Row],[Customer_ID]],Customer_Info_Appended[],3,0)</f>
        <v>62</v>
      </c>
      <c r="J181" t="str">
        <f>VLOOKUP(Account_Appended[[#This Row],[Customer_ID]],Customer_Info_Appended[],4,0)</f>
        <v>Male</v>
      </c>
      <c r="K181" t="str">
        <f>VLOOKUP(Account_Appended[[#This Row],[Customer_ID]],Customer_Info_Appended[],6,0)</f>
        <v>Shan</v>
      </c>
      <c r="L181" t="str">
        <f>VLOOKUP(Account_Appended[[#This Row],[Balance]],balance_t[],3,1)</f>
        <v>High</v>
      </c>
      <c r="M181" t="str">
        <f>VLOOKUP(Account_Appended[[#This Row],[Age]],age_t[],3,1)</f>
        <v>Senior</v>
      </c>
      <c r="N181" t="str">
        <f>Account_Appended[[#This Row],[Age Group]]&amp; "-" &amp;Account_Appended[[#This Row],[Balace Group]]</f>
        <v>Senior-High</v>
      </c>
    </row>
    <row r="182" spans="2:14" x14ac:dyDescent="0.25">
      <c r="B182" t="s">
        <v>5305</v>
      </c>
      <c r="C182" t="s">
        <v>545</v>
      </c>
      <c r="D182" t="s">
        <v>5125</v>
      </c>
      <c r="E182" s="22">
        <v>1328807</v>
      </c>
      <c r="F182" t="s">
        <v>5126</v>
      </c>
      <c r="G182" s="20">
        <v>44739</v>
      </c>
      <c r="H182" t="s">
        <v>107</v>
      </c>
      <c r="I182">
        <f>VLOOKUP(Account_Appended[[#This Row],[Customer_ID]],Customer_Info_Appended[],3,0)</f>
        <v>49</v>
      </c>
      <c r="J182" t="str">
        <f>VLOOKUP(Account_Appended[[#This Row],[Customer_ID]],Customer_Info_Appended[],4,0)</f>
        <v>Female</v>
      </c>
      <c r="K182" t="str">
        <f>VLOOKUP(Account_Appended[[#This Row],[Customer_ID]],Customer_Info_Appended[],6,0)</f>
        <v>Shan</v>
      </c>
      <c r="L182" t="str">
        <f>VLOOKUP(Account_Appended[[#This Row],[Balance]],balance_t[],3,1)</f>
        <v>Low</v>
      </c>
      <c r="M182" t="str">
        <f>VLOOKUP(Account_Appended[[#This Row],[Age]],age_t[],3,1)</f>
        <v>Middle</v>
      </c>
      <c r="N182" t="str">
        <f>Account_Appended[[#This Row],[Age Group]]&amp; "-" &amp;Account_Appended[[#This Row],[Balace Group]]</f>
        <v>Middle-Low</v>
      </c>
    </row>
    <row r="183" spans="2:14" x14ac:dyDescent="0.25">
      <c r="B183" t="s">
        <v>5306</v>
      </c>
      <c r="C183" t="s">
        <v>545</v>
      </c>
      <c r="D183" t="s">
        <v>5134</v>
      </c>
      <c r="E183" s="22">
        <v>25388599</v>
      </c>
      <c r="F183" t="s">
        <v>5126</v>
      </c>
      <c r="G183" s="20">
        <v>44740</v>
      </c>
      <c r="H183" t="s">
        <v>107</v>
      </c>
      <c r="I183">
        <f>VLOOKUP(Account_Appended[[#This Row],[Customer_ID]],Customer_Info_Appended[],3,0)</f>
        <v>49</v>
      </c>
      <c r="J183" t="str">
        <f>VLOOKUP(Account_Appended[[#This Row],[Customer_ID]],Customer_Info_Appended[],4,0)</f>
        <v>Female</v>
      </c>
      <c r="K183" t="str">
        <f>VLOOKUP(Account_Appended[[#This Row],[Customer_ID]],Customer_Info_Appended[],6,0)</f>
        <v>Shan</v>
      </c>
      <c r="L183" t="str">
        <f>VLOOKUP(Account_Appended[[#This Row],[Balance]],balance_t[],3,1)</f>
        <v>High</v>
      </c>
      <c r="M183" t="str">
        <f>VLOOKUP(Account_Appended[[#This Row],[Age]],age_t[],3,1)</f>
        <v>Middle</v>
      </c>
      <c r="N183" t="str">
        <f>Account_Appended[[#This Row],[Age Group]]&amp; "-" &amp;Account_Appended[[#This Row],[Balace Group]]</f>
        <v>Middle-High</v>
      </c>
    </row>
    <row r="184" spans="2:14" x14ac:dyDescent="0.25">
      <c r="B184" t="s">
        <v>5307</v>
      </c>
      <c r="C184" t="s">
        <v>545</v>
      </c>
      <c r="D184" t="s">
        <v>5134</v>
      </c>
      <c r="E184" s="22">
        <v>49940603</v>
      </c>
      <c r="F184" t="s">
        <v>5126</v>
      </c>
      <c r="G184" s="20">
        <v>44741</v>
      </c>
      <c r="H184" t="s">
        <v>107</v>
      </c>
      <c r="I184">
        <f>VLOOKUP(Account_Appended[[#This Row],[Customer_ID]],Customer_Info_Appended[],3,0)</f>
        <v>49</v>
      </c>
      <c r="J184" t="str">
        <f>VLOOKUP(Account_Appended[[#This Row],[Customer_ID]],Customer_Info_Appended[],4,0)</f>
        <v>Female</v>
      </c>
      <c r="K184" t="str">
        <f>VLOOKUP(Account_Appended[[#This Row],[Customer_ID]],Customer_Info_Appended[],6,0)</f>
        <v>Shan</v>
      </c>
      <c r="L184" t="str">
        <f>VLOOKUP(Account_Appended[[#This Row],[Balance]],balance_t[],3,1)</f>
        <v>High</v>
      </c>
      <c r="M184" t="str">
        <f>VLOOKUP(Account_Appended[[#This Row],[Age]],age_t[],3,1)</f>
        <v>Middle</v>
      </c>
      <c r="N184" t="str">
        <f>Account_Appended[[#This Row],[Age Group]]&amp; "-" &amp;Account_Appended[[#This Row],[Balace Group]]</f>
        <v>Middle-High</v>
      </c>
    </row>
    <row r="185" spans="2:14" x14ac:dyDescent="0.25">
      <c r="B185" t="s">
        <v>5308</v>
      </c>
      <c r="C185" t="s">
        <v>550</v>
      </c>
      <c r="D185" t="s">
        <v>5125</v>
      </c>
      <c r="E185" s="22">
        <v>32234440</v>
      </c>
      <c r="F185" t="s">
        <v>5126</v>
      </c>
      <c r="G185" s="20">
        <v>44742</v>
      </c>
      <c r="H185" t="s">
        <v>107</v>
      </c>
      <c r="I185">
        <f>VLOOKUP(Account_Appended[[#This Row],[Customer_ID]],Customer_Info_Appended[],3,0)</f>
        <v>45</v>
      </c>
      <c r="J185" t="str">
        <f>VLOOKUP(Account_Appended[[#This Row],[Customer_ID]],Customer_Info_Appended[],4,0)</f>
        <v>Male</v>
      </c>
      <c r="K185" t="str">
        <f>VLOOKUP(Account_Appended[[#This Row],[Customer_ID]],Customer_Info_Appended[],6,0)</f>
        <v>Mandalay</v>
      </c>
      <c r="L185" t="str">
        <f>VLOOKUP(Account_Appended[[#This Row],[Balance]],balance_t[],3,1)</f>
        <v>High</v>
      </c>
      <c r="M185" t="str">
        <f>VLOOKUP(Account_Appended[[#This Row],[Age]],age_t[],3,1)</f>
        <v>Middle</v>
      </c>
      <c r="N185" t="str">
        <f>Account_Appended[[#This Row],[Age Group]]&amp; "-" &amp;Account_Appended[[#This Row],[Balace Group]]</f>
        <v>Middle-High</v>
      </c>
    </row>
    <row r="186" spans="2:14" x14ac:dyDescent="0.25">
      <c r="B186" t="s">
        <v>5309</v>
      </c>
      <c r="C186" t="s">
        <v>555</v>
      </c>
      <c r="D186" t="s">
        <v>5134</v>
      </c>
      <c r="E186" s="22">
        <v>46557316</v>
      </c>
      <c r="F186" t="s">
        <v>5126</v>
      </c>
      <c r="G186" s="20">
        <v>44743</v>
      </c>
      <c r="H186" t="s">
        <v>107</v>
      </c>
      <c r="I186">
        <f>VLOOKUP(Account_Appended[[#This Row],[Customer_ID]],Customer_Info_Appended[],3,0)</f>
        <v>38</v>
      </c>
      <c r="J186" t="str">
        <f>VLOOKUP(Account_Appended[[#This Row],[Customer_ID]],Customer_Info_Appended[],4,0)</f>
        <v>Female</v>
      </c>
      <c r="K186" t="str">
        <f>VLOOKUP(Account_Appended[[#This Row],[Customer_ID]],Customer_Info_Appended[],6,0)</f>
        <v>Yangon</v>
      </c>
      <c r="L186" t="str">
        <f>VLOOKUP(Account_Appended[[#This Row],[Balance]],balance_t[],3,1)</f>
        <v>High</v>
      </c>
      <c r="M186" t="str">
        <f>VLOOKUP(Account_Appended[[#This Row],[Age]],age_t[],3,1)</f>
        <v>Middle</v>
      </c>
      <c r="N186" t="str">
        <f>Account_Appended[[#This Row],[Age Group]]&amp; "-" &amp;Account_Appended[[#This Row],[Balace Group]]</f>
        <v>Middle-High</v>
      </c>
    </row>
    <row r="187" spans="2:14" x14ac:dyDescent="0.25">
      <c r="B187" t="s">
        <v>5310</v>
      </c>
      <c r="C187" t="s">
        <v>555</v>
      </c>
      <c r="D187" t="s">
        <v>5131</v>
      </c>
      <c r="E187" s="22">
        <v>41256180</v>
      </c>
      <c r="F187" t="s">
        <v>5126</v>
      </c>
      <c r="G187" s="20">
        <v>44744</v>
      </c>
      <c r="H187" t="s">
        <v>107</v>
      </c>
      <c r="I187">
        <f>VLOOKUP(Account_Appended[[#This Row],[Customer_ID]],Customer_Info_Appended[],3,0)</f>
        <v>38</v>
      </c>
      <c r="J187" t="str">
        <f>VLOOKUP(Account_Appended[[#This Row],[Customer_ID]],Customer_Info_Appended[],4,0)</f>
        <v>Female</v>
      </c>
      <c r="K187" t="str">
        <f>VLOOKUP(Account_Appended[[#This Row],[Customer_ID]],Customer_Info_Appended[],6,0)</f>
        <v>Yangon</v>
      </c>
      <c r="L187" t="str">
        <f>VLOOKUP(Account_Appended[[#This Row],[Balance]],balance_t[],3,1)</f>
        <v>High</v>
      </c>
      <c r="M187" t="str">
        <f>VLOOKUP(Account_Appended[[#This Row],[Age]],age_t[],3,1)</f>
        <v>Middle</v>
      </c>
      <c r="N187" t="str">
        <f>Account_Appended[[#This Row],[Age Group]]&amp; "-" &amp;Account_Appended[[#This Row],[Balace Group]]</f>
        <v>Middle-High</v>
      </c>
    </row>
    <row r="188" spans="2:14" x14ac:dyDescent="0.25">
      <c r="B188" t="s">
        <v>5311</v>
      </c>
      <c r="C188" t="s">
        <v>560</v>
      </c>
      <c r="D188" t="s">
        <v>5134</v>
      </c>
      <c r="E188" s="22">
        <v>4563158</v>
      </c>
      <c r="F188" t="s">
        <v>5126</v>
      </c>
      <c r="G188" s="20">
        <v>44745</v>
      </c>
      <c r="H188" t="s">
        <v>107</v>
      </c>
      <c r="I188">
        <f>VLOOKUP(Account_Appended[[#This Row],[Customer_ID]],Customer_Info_Appended[],3,0)</f>
        <v>63</v>
      </c>
      <c r="J188" t="str">
        <f>VLOOKUP(Account_Appended[[#This Row],[Customer_ID]],Customer_Info_Appended[],4,0)</f>
        <v>Female</v>
      </c>
      <c r="K188" t="str">
        <f>VLOOKUP(Account_Appended[[#This Row],[Customer_ID]],Customer_Info_Appended[],6,0)</f>
        <v>Shan</v>
      </c>
      <c r="L188" t="str">
        <f>VLOOKUP(Account_Appended[[#This Row],[Balance]],balance_t[],3,1)</f>
        <v>Low</v>
      </c>
      <c r="M188" t="str">
        <f>VLOOKUP(Account_Appended[[#This Row],[Age]],age_t[],3,1)</f>
        <v>Senior</v>
      </c>
      <c r="N188" t="str">
        <f>Account_Appended[[#This Row],[Age Group]]&amp; "-" &amp;Account_Appended[[#This Row],[Balace Group]]</f>
        <v>Senior-Low</v>
      </c>
    </row>
    <row r="189" spans="2:14" x14ac:dyDescent="0.25">
      <c r="B189" t="s">
        <v>5312</v>
      </c>
      <c r="C189" t="s">
        <v>565</v>
      </c>
      <c r="D189" t="s">
        <v>5134</v>
      </c>
      <c r="E189" s="22">
        <v>8903208</v>
      </c>
      <c r="F189" t="s">
        <v>5126</v>
      </c>
      <c r="G189" s="20">
        <v>44746</v>
      </c>
      <c r="H189" t="s">
        <v>107</v>
      </c>
      <c r="I189">
        <f>VLOOKUP(Account_Appended[[#This Row],[Customer_ID]],Customer_Info_Appended[],3,0)</f>
        <v>30</v>
      </c>
      <c r="J189" t="str">
        <f>VLOOKUP(Account_Appended[[#This Row],[Customer_ID]],Customer_Info_Appended[],4,0)</f>
        <v>Female</v>
      </c>
      <c r="K189" t="str">
        <f>VLOOKUP(Account_Appended[[#This Row],[Customer_ID]],Customer_Info_Appended[],6,0)</f>
        <v>Naypyitaw</v>
      </c>
      <c r="L189" t="str">
        <f>VLOOKUP(Account_Appended[[#This Row],[Balance]],balance_t[],3,1)</f>
        <v>Medium</v>
      </c>
      <c r="M189" t="str">
        <f>VLOOKUP(Account_Appended[[#This Row],[Age]],age_t[],3,1)</f>
        <v>Young</v>
      </c>
      <c r="N189" t="str">
        <f>Account_Appended[[#This Row],[Age Group]]&amp; "-" &amp;Account_Appended[[#This Row],[Balace Group]]</f>
        <v>Young-Medium</v>
      </c>
    </row>
    <row r="190" spans="2:14" x14ac:dyDescent="0.25">
      <c r="B190" t="s">
        <v>5313</v>
      </c>
      <c r="C190" t="s">
        <v>570</v>
      </c>
      <c r="D190" t="s">
        <v>5131</v>
      </c>
      <c r="E190" s="22">
        <v>23058638</v>
      </c>
      <c r="F190" t="s">
        <v>5126</v>
      </c>
      <c r="G190" s="20">
        <v>44747</v>
      </c>
      <c r="H190" t="s">
        <v>107</v>
      </c>
      <c r="I190">
        <f>VLOOKUP(Account_Appended[[#This Row],[Customer_ID]],Customer_Info_Appended[],3,0)</f>
        <v>44</v>
      </c>
      <c r="J190" t="str">
        <f>VLOOKUP(Account_Appended[[#This Row],[Customer_ID]],Customer_Info_Appended[],4,0)</f>
        <v>Male</v>
      </c>
      <c r="K190" t="str">
        <f>VLOOKUP(Account_Appended[[#This Row],[Customer_ID]],Customer_Info_Appended[],6,0)</f>
        <v>Yangon</v>
      </c>
      <c r="L190" t="str">
        <f>VLOOKUP(Account_Appended[[#This Row],[Balance]],balance_t[],3,1)</f>
        <v>High</v>
      </c>
      <c r="M190" t="str">
        <f>VLOOKUP(Account_Appended[[#This Row],[Age]],age_t[],3,1)</f>
        <v>Middle</v>
      </c>
      <c r="N190" t="str">
        <f>Account_Appended[[#This Row],[Age Group]]&amp; "-" &amp;Account_Appended[[#This Row],[Balace Group]]</f>
        <v>Middle-High</v>
      </c>
    </row>
    <row r="191" spans="2:14" x14ac:dyDescent="0.25">
      <c r="B191" t="s">
        <v>5314</v>
      </c>
      <c r="C191" t="s">
        <v>575</v>
      </c>
      <c r="D191" t="s">
        <v>5131</v>
      </c>
      <c r="E191" s="22">
        <v>35923502</v>
      </c>
      <c r="F191" t="s">
        <v>5126</v>
      </c>
      <c r="G191" s="20">
        <v>44748</v>
      </c>
      <c r="H191" t="s">
        <v>107</v>
      </c>
      <c r="I191">
        <f>VLOOKUP(Account_Appended[[#This Row],[Customer_ID]],Customer_Info_Appended[],3,0)</f>
        <v>53</v>
      </c>
      <c r="J191" t="str">
        <f>VLOOKUP(Account_Appended[[#This Row],[Customer_ID]],Customer_Info_Appended[],4,0)</f>
        <v>Male</v>
      </c>
      <c r="K191" t="str">
        <f>VLOOKUP(Account_Appended[[#This Row],[Customer_ID]],Customer_Info_Appended[],6,0)</f>
        <v>Yangon</v>
      </c>
      <c r="L191" t="str">
        <f>VLOOKUP(Account_Appended[[#This Row],[Balance]],balance_t[],3,1)</f>
        <v>High</v>
      </c>
      <c r="M191" t="str">
        <f>VLOOKUP(Account_Appended[[#This Row],[Age]],age_t[],3,1)</f>
        <v>Senior</v>
      </c>
      <c r="N191" t="str">
        <f>Account_Appended[[#This Row],[Age Group]]&amp; "-" &amp;Account_Appended[[#This Row],[Balace Group]]</f>
        <v>Senior-High</v>
      </c>
    </row>
    <row r="192" spans="2:14" x14ac:dyDescent="0.25">
      <c r="B192" t="s">
        <v>5315</v>
      </c>
      <c r="C192" t="s">
        <v>580</v>
      </c>
      <c r="D192" t="s">
        <v>5125</v>
      </c>
      <c r="E192" s="22">
        <v>38067791</v>
      </c>
      <c r="F192" t="s">
        <v>5126</v>
      </c>
      <c r="G192" s="20">
        <v>44749</v>
      </c>
      <c r="H192" t="s">
        <v>107</v>
      </c>
      <c r="I192">
        <f>VLOOKUP(Account_Appended[[#This Row],[Customer_ID]],Customer_Info_Appended[],3,0)</f>
        <v>24</v>
      </c>
      <c r="J192" t="str">
        <f>VLOOKUP(Account_Appended[[#This Row],[Customer_ID]],Customer_Info_Appended[],4,0)</f>
        <v>Female</v>
      </c>
      <c r="K192" t="str">
        <f>VLOOKUP(Account_Appended[[#This Row],[Customer_ID]],Customer_Info_Appended[],6,0)</f>
        <v>Shan</v>
      </c>
      <c r="L192" t="str">
        <f>VLOOKUP(Account_Appended[[#This Row],[Balance]],balance_t[],3,1)</f>
        <v>High</v>
      </c>
      <c r="M192" t="str">
        <f>VLOOKUP(Account_Appended[[#This Row],[Age]],age_t[],3,1)</f>
        <v>Young</v>
      </c>
      <c r="N192" t="str">
        <f>Account_Appended[[#This Row],[Age Group]]&amp; "-" &amp;Account_Appended[[#This Row],[Balace Group]]</f>
        <v>Young-High</v>
      </c>
    </row>
    <row r="193" spans="2:14" x14ac:dyDescent="0.25">
      <c r="B193" t="s">
        <v>5316</v>
      </c>
      <c r="C193" t="s">
        <v>580</v>
      </c>
      <c r="D193" t="s">
        <v>5125</v>
      </c>
      <c r="E193" s="22">
        <v>27299725</v>
      </c>
      <c r="F193" t="s">
        <v>5126</v>
      </c>
      <c r="G193" s="20">
        <v>44750</v>
      </c>
      <c r="H193" t="s">
        <v>107</v>
      </c>
      <c r="I193">
        <f>VLOOKUP(Account_Appended[[#This Row],[Customer_ID]],Customer_Info_Appended[],3,0)</f>
        <v>24</v>
      </c>
      <c r="J193" t="str">
        <f>VLOOKUP(Account_Appended[[#This Row],[Customer_ID]],Customer_Info_Appended[],4,0)</f>
        <v>Female</v>
      </c>
      <c r="K193" t="str">
        <f>VLOOKUP(Account_Appended[[#This Row],[Customer_ID]],Customer_Info_Appended[],6,0)</f>
        <v>Shan</v>
      </c>
      <c r="L193" t="str">
        <f>VLOOKUP(Account_Appended[[#This Row],[Balance]],balance_t[],3,1)</f>
        <v>High</v>
      </c>
      <c r="M193" t="str">
        <f>VLOOKUP(Account_Appended[[#This Row],[Age]],age_t[],3,1)</f>
        <v>Young</v>
      </c>
      <c r="N193" t="str">
        <f>Account_Appended[[#This Row],[Age Group]]&amp; "-" &amp;Account_Appended[[#This Row],[Balace Group]]</f>
        <v>Young-High</v>
      </c>
    </row>
    <row r="194" spans="2:14" x14ac:dyDescent="0.25">
      <c r="B194" t="s">
        <v>5317</v>
      </c>
      <c r="C194" t="s">
        <v>580</v>
      </c>
      <c r="D194" t="s">
        <v>5131</v>
      </c>
      <c r="E194" s="22">
        <v>7740167</v>
      </c>
      <c r="F194" t="s">
        <v>5126</v>
      </c>
      <c r="G194" s="20">
        <v>44751</v>
      </c>
      <c r="H194" t="s">
        <v>107</v>
      </c>
      <c r="I194">
        <f>VLOOKUP(Account_Appended[[#This Row],[Customer_ID]],Customer_Info_Appended[],3,0)</f>
        <v>24</v>
      </c>
      <c r="J194" t="str">
        <f>VLOOKUP(Account_Appended[[#This Row],[Customer_ID]],Customer_Info_Appended[],4,0)</f>
        <v>Female</v>
      </c>
      <c r="K194" t="str">
        <f>VLOOKUP(Account_Appended[[#This Row],[Customer_ID]],Customer_Info_Appended[],6,0)</f>
        <v>Shan</v>
      </c>
      <c r="L194" t="str">
        <f>VLOOKUP(Account_Appended[[#This Row],[Balance]],balance_t[],3,1)</f>
        <v>Medium</v>
      </c>
      <c r="M194" t="str">
        <f>VLOOKUP(Account_Appended[[#This Row],[Age]],age_t[],3,1)</f>
        <v>Young</v>
      </c>
      <c r="N194" t="str">
        <f>Account_Appended[[#This Row],[Age Group]]&amp; "-" &amp;Account_Appended[[#This Row],[Balace Group]]</f>
        <v>Young-Medium</v>
      </c>
    </row>
    <row r="195" spans="2:14" x14ac:dyDescent="0.25">
      <c r="B195" t="s">
        <v>5318</v>
      </c>
      <c r="C195" t="s">
        <v>585</v>
      </c>
      <c r="D195" t="s">
        <v>5131</v>
      </c>
      <c r="E195" s="22">
        <v>19708785</v>
      </c>
      <c r="F195" t="s">
        <v>5126</v>
      </c>
      <c r="G195" s="20">
        <v>44752</v>
      </c>
      <c r="H195" t="s">
        <v>107</v>
      </c>
      <c r="I195">
        <f>VLOOKUP(Account_Appended[[#This Row],[Customer_ID]],Customer_Info_Appended[],3,0)</f>
        <v>39</v>
      </c>
      <c r="J195" t="str">
        <f>VLOOKUP(Account_Appended[[#This Row],[Customer_ID]],Customer_Info_Appended[],4,0)</f>
        <v>Female</v>
      </c>
      <c r="K195" t="str">
        <f>VLOOKUP(Account_Appended[[#This Row],[Customer_ID]],Customer_Info_Appended[],6,0)</f>
        <v>Naypyitaw</v>
      </c>
      <c r="L195" t="str">
        <f>VLOOKUP(Account_Appended[[#This Row],[Balance]],balance_t[],3,1)</f>
        <v>High</v>
      </c>
      <c r="M195" t="str">
        <f>VLOOKUP(Account_Appended[[#This Row],[Age]],age_t[],3,1)</f>
        <v>Middle</v>
      </c>
      <c r="N195" t="str">
        <f>Account_Appended[[#This Row],[Age Group]]&amp; "-" &amp;Account_Appended[[#This Row],[Balace Group]]</f>
        <v>Middle-High</v>
      </c>
    </row>
    <row r="196" spans="2:14" x14ac:dyDescent="0.25">
      <c r="B196" t="s">
        <v>5319</v>
      </c>
      <c r="C196" t="s">
        <v>590</v>
      </c>
      <c r="D196" t="s">
        <v>5125</v>
      </c>
      <c r="E196" s="22">
        <v>7422153</v>
      </c>
      <c r="F196" t="s">
        <v>5126</v>
      </c>
      <c r="G196" s="20">
        <v>44753</v>
      </c>
      <c r="H196" t="s">
        <v>107</v>
      </c>
      <c r="I196">
        <f>VLOOKUP(Account_Appended[[#This Row],[Customer_ID]],Customer_Info_Appended[],3,0)</f>
        <v>27</v>
      </c>
      <c r="J196" t="str">
        <f>VLOOKUP(Account_Appended[[#This Row],[Customer_ID]],Customer_Info_Appended[],4,0)</f>
        <v>Male</v>
      </c>
      <c r="K196" t="str">
        <f>VLOOKUP(Account_Appended[[#This Row],[Customer_ID]],Customer_Info_Appended[],6,0)</f>
        <v>Mandalay</v>
      </c>
      <c r="L196" t="str">
        <f>VLOOKUP(Account_Appended[[#This Row],[Balance]],balance_t[],3,1)</f>
        <v>Medium</v>
      </c>
      <c r="M196" t="str">
        <f>VLOOKUP(Account_Appended[[#This Row],[Age]],age_t[],3,1)</f>
        <v>Young</v>
      </c>
      <c r="N196" t="str">
        <f>Account_Appended[[#This Row],[Age Group]]&amp; "-" &amp;Account_Appended[[#This Row],[Balace Group]]</f>
        <v>Young-Medium</v>
      </c>
    </row>
    <row r="197" spans="2:14" x14ac:dyDescent="0.25">
      <c r="B197" t="s">
        <v>5320</v>
      </c>
      <c r="C197" t="s">
        <v>595</v>
      </c>
      <c r="D197" t="s">
        <v>5134</v>
      </c>
      <c r="E197" s="22">
        <v>43491803</v>
      </c>
      <c r="F197" t="s">
        <v>5126</v>
      </c>
      <c r="G197" s="20">
        <v>44754</v>
      </c>
      <c r="H197" t="s">
        <v>107</v>
      </c>
      <c r="I197">
        <f>VLOOKUP(Account_Appended[[#This Row],[Customer_ID]],Customer_Info_Appended[],3,0)</f>
        <v>56</v>
      </c>
      <c r="J197" t="str">
        <f>VLOOKUP(Account_Appended[[#This Row],[Customer_ID]],Customer_Info_Appended[],4,0)</f>
        <v>Male</v>
      </c>
      <c r="K197" t="str">
        <f>VLOOKUP(Account_Appended[[#This Row],[Customer_ID]],Customer_Info_Appended[],6,0)</f>
        <v>Shan</v>
      </c>
      <c r="L197" t="str">
        <f>VLOOKUP(Account_Appended[[#This Row],[Balance]],balance_t[],3,1)</f>
        <v>High</v>
      </c>
      <c r="M197" t="str">
        <f>VLOOKUP(Account_Appended[[#This Row],[Age]],age_t[],3,1)</f>
        <v>Senior</v>
      </c>
      <c r="N197" t="str">
        <f>Account_Appended[[#This Row],[Age Group]]&amp; "-" &amp;Account_Appended[[#This Row],[Balace Group]]</f>
        <v>Senior-High</v>
      </c>
    </row>
    <row r="198" spans="2:14" x14ac:dyDescent="0.25">
      <c r="B198" t="s">
        <v>5321</v>
      </c>
      <c r="C198" t="s">
        <v>600</v>
      </c>
      <c r="D198" t="s">
        <v>5131</v>
      </c>
      <c r="E198" s="22">
        <v>36173939</v>
      </c>
      <c r="F198" t="s">
        <v>5126</v>
      </c>
      <c r="G198" s="20">
        <v>44755</v>
      </c>
      <c r="H198" t="s">
        <v>107</v>
      </c>
      <c r="I198">
        <f>VLOOKUP(Account_Appended[[#This Row],[Customer_ID]],Customer_Info_Appended[],3,0)</f>
        <v>32</v>
      </c>
      <c r="J198" t="str">
        <f>VLOOKUP(Account_Appended[[#This Row],[Customer_ID]],Customer_Info_Appended[],4,0)</f>
        <v>Male</v>
      </c>
      <c r="K198" t="str">
        <f>VLOOKUP(Account_Appended[[#This Row],[Customer_ID]],Customer_Info_Appended[],6,0)</f>
        <v>Naypyitaw</v>
      </c>
      <c r="L198" t="str">
        <f>VLOOKUP(Account_Appended[[#This Row],[Balance]],balance_t[],3,1)</f>
        <v>High</v>
      </c>
      <c r="M198" t="str">
        <f>VLOOKUP(Account_Appended[[#This Row],[Age]],age_t[],3,1)</f>
        <v>Middle</v>
      </c>
      <c r="N198" t="str">
        <f>Account_Appended[[#This Row],[Age Group]]&amp; "-" &amp;Account_Appended[[#This Row],[Balace Group]]</f>
        <v>Middle-High</v>
      </c>
    </row>
    <row r="199" spans="2:14" x14ac:dyDescent="0.25">
      <c r="B199" t="s">
        <v>5322</v>
      </c>
      <c r="C199" t="s">
        <v>600</v>
      </c>
      <c r="D199" t="s">
        <v>5125</v>
      </c>
      <c r="E199" s="22">
        <v>47109221</v>
      </c>
      <c r="F199" t="s">
        <v>5126</v>
      </c>
      <c r="G199" s="20">
        <v>44756</v>
      </c>
      <c r="H199" t="s">
        <v>107</v>
      </c>
      <c r="I199">
        <f>VLOOKUP(Account_Appended[[#This Row],[Customer_ID]],Customer_Info_Appended[],3,0)</f>
        <v>32</v>
      </c>
      <c r="J199" t="str">
        <f>VLOOKUP(Account_Appended[[#This Row],[Customer_ID]],Customer_Info_Appended[],4,0)</f>
        <v>Male</v>
      </c>
      <c r="K199" t="str">
        <f>VLOOKUP(Account_Appended[[#This Row],[Customer_ID]],Customer_Info_Appended[],6,0)</f>
        <v>Naypyitaw</v>
      </c>
      <c r="L199" t="str">
        <f>VLOOKUP(Account_Appended[[#This Row],[Balance]],balance_t[],3,1)</f>
        <v>High</v>
      </c>
      <c r="M199" t="str">
        <f>VLOOKUP(Account_Appended[[#This Row],[Age]],age_t[],3,1)</f>
        <v>Middle</v>
      </c>
      <c r="N199" t="str">
        <f>Account_Appended[[#This Row],[Age Group]]&amp; "-" &amp;Account_Appended[[#This Row],[Balace Group]]</f>
        <v>Middle-High</v>
      </c>
    </row>
    <row r="200" spans="2:14" x14ac:dyDescent="0.25">
      <c r="B200" t="s">
        <v>5323</v>
      </c>
      <c r="C200" t="s">
        <v>600</v>
      </c>
      <c r="D200" t="s">
        <v>5134</v>
      </c>
      <c r="E200" s="22">
        <v>42123297</v>
      </c>
      <c r="F200" t="s">
        <v>5126</v>
      </c>
      <c r="G200" s="20">
        <v>44757</v>
      </c>
      <c r="H200" t="s">
        <v>107</v>
      </c>
      <c r="I200">
        <f>VLOOKUP(Account_Appended[[#This Row],[Customer_ID]],Customer_Info_Appended[],3,0)</f>
        <v>32</v>
      </c>
      <c r="J200" t="str">
        <f>VLOOKUP(Account_Appended[[#This Row],[Customer_ID]],Customer_Info_Appended[],4,0)</f>
        <v>Male</v>
      </c>
      <c r="K200" t="str">
        <f>VLOOKUP(Account_Appended[[#This Row],[Customer_ID]],Customer_Info_Appended[],6,0)</f>
        <v>Naypyitaw</v>
      </c>
      <c r="L200" t="str">
        <f>VLOOKUP(Account_Appended[[#This Row],[Balance]],balance_t[],3,1)</f>
        <v>High</v>
      </c>
      <c r="M200" t="str">
        <f>VLOOKUP(Account_Appended[[#This Row],[Age]],age_t[],3,1)</f>
        <v>Middle</v>
      </c>
      <c r="N200" t="str">
        <f>Account_Appended[[#This Row],[Age Group]]&amp; "-" &amp;Account_Appended[[#This Row],[Balace Group]]</f>
        <v>Middle-High</v>
      </c>
    </row>
    <row r="201" spans="2:14" x14ac:dyDescent="0.25">
      <c r="B201" t="s">
        <v>5324</v>
      </c>
      <c r="C201" t="s">
        <v>605</v>
      </c>
      <c r="D201" t="s">
        <v>5131</v>
      </c>
      <c r="E201" s="22">
        <v>18403750</v>
      </c>
      <c r="F201" t="s">
        <v>5126</v>
      </c>
      <c r="G201" s="20">
        <v>44758</v>
      </c>
      <c r="H201" t="s">
        <v>107</v>
      </c>
      <c r="I201">
        <f>VLOOKUP(Account_Appended[[#This Row],[Customer_ID]],Customer_Info_Appended[],3,0)</f>
        <v>32</v>
      </c>
      <c r="J201" t="str">
        <f>VLOOKUP(Account_Appended[[#This Row],[Customer_ID]],Customer_Info_Appended[],4,0)</f>
        <v>Male</v>
      </c>
      <c r="K201" t="str">
        <f>VLOOKUP(Account_Appended[[#This Row],[Customer_ID]],Customer_Info_Appended[],6,0)</f>
        <v>Yangon</v>
      </c>
      <c r="L201" t="str">
        <f>VLOOKUP(Account_Appended[[#This Row],[Balance]],balance_t[],3,1)</f>
        <v>High</v>
      </c>
      <c r="M201" t="str">
        <f>VLOOKUP(Account_Appended[[#This Row],[Age]],age_t[],3,1)</f>
        <v>Middle</v>
      </c>
      <c r="N201" t="str">
        <f>Account_Appended[[#This Row],[Age Group]]&amp; "-" &amp;Account_Appended[[#This Row],[Balace Group]]</f>
        <v>Middle-High</v>
      </c>
    </row>
    <row r="202" spans="2:14" x14ac:dyDescent="0.25">
      <c r="B202" t="s">
        <v>5325</v>
      </c>
      <c r="C202" t="s">
        <v>610</v>
      </c>
      <c r="D202" t="s">
        <v>5134</v>
      </c>
      <c r="E202" s="22">
        <v>17701359</v>
      </c>
      <c r="F202" t="s">
        <v>5126</v>
      </c>
      <c r="G202" s="20">
        <v>44759</v>
      </c>
      <c r="H202" t="s">
        <v>107</v>
      </c>
      <c r="I202">
        <f>VLOOKUP(Account_Appended[[#This Row],[Customer_ID]],Customer_Info_Appended[],3,0)</f>
        <v>21</v>
      </c>
      <c r="J202" t="str">
        <f>VLOOKUP(Account_Appended[[#This Row],[Customer_ID]],Customer_Info_Appended[],4,0)</f>
        <v>Male</v>
      </c>
      <c r="K202" t="str">
        <f>VLOOKUP(Account_Appended[[#This Row],[Customer_ID]],Customer_Info_Appended[],6,0)</f>
        <v>Naypyitaw</v>
      </c>
      <c r="L202" t="str">
        <f>VLOOKUP(Account_Appended[[#This Row],[Balance]],balance_t[],3,1)</f>
        <v>High</v>
      </c>
      <c r="M202" t="str">
        <f>VLOOKUP(Account_Appended[[#This Row],[Age]],age_t[],3,1)</f>
        <v>Young</v>
      </c>
      <c r="N202" t="str">
        <f>Account_Appended[[#This Row],[Age Group]]&amp; "-" &amp;Account_Appended[[#This Row],[Balace Group]]</f>
        <v>Young-High</v>
      </c>
    </row>
    <row r="203" spans="2:14" x14ac:dyDescent="0.25">
      <c r="B203" t="s">
        <v>5326</v>
      </c>
      <c r="C203" t="s">
        <v>615</v>
      </c>
      <c r="D203" t="s">
        <v>5125</v>
      </c>
      <c r="E203" s="22">
        <v>16101900</v>
      </c>
      <c r="F203" t="s">
        <v>5126</v>
      </c>
      <c r="G203" s="20">
        <v>44760</v>
      </c>
      <c r="H203" t="s">
        <v>107</v>
      </c>
      <c r="I203">
        <f>VLOOKUP(Account_Appended[[#This Row],[Customer_ID]],Customer_Info_Appended[],3,0)</f>
        <v>49</v>
      </c>
      <c r="J203" t="str">
        <f>VLOOKUP(Account_Appended[[#This Row],[Customer_ID]],Customer_Info_Appended[],4,0)</f>
        <v>Female</v>
      </c>
      <c r="K203" t="str">
        <f>VLOOKUP(Account_Appended[[#This Row],[Customer_ID]],Customer_Info_Appended[],6,0)</f>
        <v>Yangon</v>
      </c>
      <c r="L203" t="str">
        <f>VLOOKUP(Account_Appended[[#This Row],[Balance]],balance_t[],3,1)</f>
        <v>High</v>
      </c>
      <c r="M203" t="str">
        <f>VLOOKUP(Account_Appended[[#This Row],[Age]],age_t[],3,1)</f>
        <v>Middle</v>
      </c>
      <c r="N203" t="str">
        <f>Account_Appended[[#This Row],[Age Group]]&amp; "-" &amp;Account_Appended[[#This Row],[Balace Group]]</f>
        <v>Middle-High</v>
      </c>
    </row>
    <row r="204" spans="2:14" x14ac:dyDescent="0.25">
      <c r="B204" t="s">
        <v>5327</v>
      </c>
      <c r="C204" t="s">
        <v>615</v>
      </c>
      <c r="D204" t="s">
        <v>5131</v>
      </c>
      <c r="E204" s="22">
        <v>28280762</v>
      </c>
      <c r="F204" t="s">
        <v>5126</v>
      </c>
      <c r="G204" s="20">
        <v>44761</v>
      </c>
      <c r="H204" t="s">
        <v>107</v>
      </c>
      <c r="I204">
        <f>VLOOKUP(Account_Appended[[#This Row],[Customer_ID]],Customer_Info_Appended[],3,0)</f>
        <v>49</v>
      </c>
      <c r="J204" t="str">
        <f>VLOOKUP(Account_Appended[[#This Row],[Customer_ID]],Customer_Info_Appended[],4,0)</f>
        <v>Female</v>
      </c>
      <c r="K204" t="str">
        <f>VLOOKUP(Account_Appended[[#This Row],[Customer_ID]],Customer_Info_Appended[],6,0)</f>
        <v>Yangon</v>
      </c>
      <c r="L204" t="str">
        <f>VLOOKUP(Account_Appended[[#This Row],[Balance]],balance_t[],3,1)</f>
        <v>High</v>
      </c>
      <c r="M204" t="str">
        <f>VLOOKUP(Account_Appended[[#This Row],[Age]],age_t[],3,1)</f>
        <v>Middle</v>
      </c>
      <c r="N204" t="str">
        <f>Account_Appended[[#This Row],[Age Group]]&amp; "-" &amp;Account_Appended[[#This Row],[Balace Group]]</f>
        <v>Middle-High</v>
      </c>
    </row>
    <row r="205" spans="2:14" x14ac:dyDescent="0.25">
      <c r="B205" t="s">
        <v>5328</v>
      </c>
      <c r="C205" t="s">
        <v>615</v>
      </c>
      <c r="D205" t="s">
        <v>5134</v>
      </c>
      <c r="E205" s="22">
        <v>48545041</v>
      </c>
      <c r="F205" t="s">
        <v>5126</v>
      </c>
      <c r="G205" s="20">
        <v>44762</v>
      </c>
      <c r="H205" t="s">
        <v>107</v>
      </c>
      <c r="I205">
        <f>VLOOKUP(Account_Appended[[#This Row],[Customer_ID]],Customer_Info_Appended[],3,0)</f>
        <v>49</v>
      </c>
      <c r="J205" t="str">
        <f>VLOOKUP(Account_Appended[[#This Row],[Customer_ID]],Customer_Info_Appended[],4,0)</f>
        <v>Female</v>
      </c>
      <c r="K205" t="str">
        <f>VLOOKUP(Account_Appended[[#This Row],[Customer_ID]],Customer_Info_Appended[],6,0)</f>
        <v>Yangon</v>
      </c>
      <c r="L205" t="str">
        <f>VLOOKUP(Account_Appended[[#This Row],[Balance]],balance_t[],3,1)</f>
        <v>High</v>
      </c>
      <c r="M205" t="str">
        <f>VLOOKUP(Account_Appended[[#This Row],[Age]],age_t[],3,1)</f>
        <v>Middle</v>
      </c>
      <c r="N205" t="str">
        <f>Account_Appended[[#This Row],[Age Group]]&amp; "-" &amp;Account_Appended[[#This Row],[Balace Group]]</f>
        <v>Middle-High</v>
      </c>
    </row>
    <row r="206" spans="2:14" x14ac:dyDescent="0.25">
      <c r="B206" t="s">
        <v>5329</v>
      </c>
      <c r="C206" t="s">
        <v>620</v>
      </c>
      <c r="D206" t="s">
        <v>5131</v>
      </c>
      <c r="E206" s="22">
        <v>30384261</v>
      </c>
      <c r="F206" t="s">
        <v>5126</v>
      </c>
      <c r="G206" s="20">
        <v>44763</v>
      </c>
      <c r="H206" t="s">
        <v>107</v>
      </c>
      <c r="I206">
        <f>VLOOKUP(Account_Appended[[#This Row],[Customer_ID]],Customer_Info_Appended[],3,0)</f>
        <v>40</v>
      </c>
      <c r="J206" t="str">
        <f>VLOOKUP(Account_Appended[[#This Row],[Customer_ID]],Customer_Info_Appended[],4,0)</f>
        <v>Male</v>
      </c>
      <c r="K206" t="str">
        <f>VLOOKUP(Account_Appended[[#This Row],[Customer_ID]],Customer_Info_Appended[],6,0)</f>
        <v>Shan</v>
      </c>
      <c r="L206" t="str">
        <f>VLOOKUP(Account_Appended[[#This Row],[Balance]],balance_t[],3,1)</f>
        <v>High</v>
      </c>
      <c r="M206" t="str">
        <f>VLOOKUP(Account_Appended[[#This Row],[Age]],age_t[],3,1)</f>
        <v>Middle</v>
      </c>
      <c r="N206" t="str">
        <f>Account_Appended[[#This Row],[Age Group]]&amp; "-" &amp;Account_Appended[[#This Row],[Balace Group]]</f>
        <v>Middle-High</v>
      </c>
    </row>
    <row r="207" spans="2:14" x14ac:dyDescent="0.25">
      <c r="B207" t="s">
        <v>5330</v>
      </c>
      <c r="C207" t="s">
        <v>620</v>
      </c>
      <c r="D207" t="s">
        <v>5134</v>
      </c>
      <c r="E207" s="22">
        <v>471616</v>
      </c>
      <c r="F207" t="s">
        <v>5126</v>
      </c>
      <c r="G207" s="20">
        <v>44764</v>
      </c>
      <c r="H207" t="s">
        <v>107</v>
      </c>
      <c r="I207">
        <f>VLOOKUP(Account_Appended[[#This Row],[Customer_ID]],Customer_Info_Appended[],3,0)</f>
        <v>40</v>
      </c>
      <c r="J207" t="str">
        <f>VLOOKUP(Account_Appended[[#This Row],[Customer_ID]],Customer_Info_Appended[],4,0)</f>
        <v>Male</v>
      </c>
      <c r="K207" t="str">
        <f>VLOOKUP(Account_Appended[[#This Row],[Customer_ID]],Customer_Info_Appended[],6,0)</f>
        <v>Shan</v>
      </c>
      <c r="L207" t="str">
        <f>VLOOKUP(Account_Appended[[#This Row],[Balance]],balance_t[],3,1)</f>
        <v>Low</v>
      </c>
      <c r="M207" t="str">
        <f>VLOOKUP(Account_Appended[[#This Row],[Age]],age_t[],3,1)</f>
        <v>Middle</v>
      </c>
      <c r="N207" t="str">
        <f>Account_Appended[[#This Row],[Age Group]]&amp; "-" &amp;Account_Appended[[#This Row],[Balace Group]]</f>
        <v>Middle-Low</v>
      </c>
    </row>
    <row r="208" spans="2:14" x14ac:dyDescent="0.25">
      <c r="B208" t="s">
        <v>5331</v>
      </c>
      <c r="C208" t="s">
        <v>620</v>
      </c>
      <c r="D208" t="s">
        <v>5125</v>
      </c>
      <c r="E208" s="22">
        <v>18837371</v>
      </c>
      <c r="F208" t="s">
        <v>5126</v>
      </c>
      <c r="G208" s="20">
        <v>44765</v>
      </c>
      <c r="H208" t="s">
        <v>107</v>
      </c>
      <c r="I208">
        <f>VLOOKUP(Account_Appended[[#This Row],[Customer_ID]],Customer_Info_Appended[],3,0)</f>
        <v>40</v>
      </c>
      <c r="J208" t="str">
        <f>VLOOKUP(Account_Appended[[#This Row],[Customer_ID]],Customer_Info_Appended[],4,0)</f>
        <v>Male</v>
      </c>
      <c r="K208" t="str">
        <f>VLOOKUP(Account_Appended[[#This Row],[Customer_ID]],Customer_Info_Appended[],6,0)</f>
        <v>Shan</v>
      </c>
      <c r="L208" t="str">
        <f>VLOOKUP(Account_Appended[[#This Row],[Balance]],balance_t[],3,1)</f>
        <v>High</v>
      </c>
      <c r="M208" t="str">
        <f>VLOOKUP(Account_Appended[[#This Row],[Age]],age_t[],3,1)</f>
        <v>Middle</v>
      </c>
      <c r="N208" t="str">
        <f>Account_Appended[[#This Row],[Age Group]]&amp; "-" &amp;Account_Appended[[#This Row],[Balace Group]]</f>
        <v>Middle-High</v>
      </c>
    </row>
    <row r="209" spans="2:14" x14ac:dyDescent="0.25">
      <c r="B209" t="s">
        <v>5332</v>
      </c>
      <c r="C209" t="s">
        <v>625</v>
      </c>
      <c r="D209" t="s">
        <v>5125</v>
      </c>
      <c r="E209" s="22">
        <v>9263766</v>
      </c>
      <c r="F209" t="s">
        <v>5126</v>
      </c>
      <c r="G209" s="20">
        <v>44766</v>
      </c>
      <c r="H209" t="s">
        <v>107</v>
      </c>
      <c r="I209">
        <f>VLOOKUP(Account_Appended[[#This Row],[Customer_ID]],Customer_Info_Appended[],3,0)</f>
        <v>23</v>
      </c>
      <c r="J209" t="str">
        <f>VLOOKUP(Account_Appended[[#This Row],[Customer_ID]],Customer_Info_Appended[],4,0)</f>
        <v>Female</v>
      </c>
      <c r="K209" t="str">
        <f>VLOOKUP(Account_Appended[[#This Row],[Customer_ID]],Customer_Info_Appended[],6,0)</f>
        <v>Shan</v>
      </c>
      <c r="L209" t="str">
        <f>VLOOKUP(Account_Appended[[#This Row],[Balance]],balance_t[],3,1)</f>
        <v>Medium</v>
      </c>
      <c r="M209" t="str">
        <f>VLOOKUP(Account_Appended[[#This Row],[Age]],age_t[],3,1)</f>
        <v>Young</v>
      </c>
      <c r="N209" t="str">
        <f>Account_Appended[[#This Row],[Age Group]]&amp; "-" &amp;Account_Appended[[#This Row],[Balace Group]]</f>
        <v>Young-Medium</v>
      </c>
    </row>
    <row r="210" spans="2:14" x14ac:dyDescent="0.25">
      <c r="B210" t="s">
        <v>5333</v>
      </c>
      <c r="C210" t="s">
        <v>625</v>
      </c>
      <c r="D210" t="s">
        <v>5131</v>
      </c>
      <c r="E210" s="22">
        <v>18646183</v>
      </c>
      <c r="F210" t="s">
        <v>5126</v>
      </c>
      <c r="G210" s="20">
        <v>44767</v>
      </c>
      <c r="H210" t="s">
        <v>107</v>
      </c>
      <c r="I210">
        <f>VLOOKUP(Account_Appended[[#This Row],[Customer_ID]],Customer_Info_Appended[],3,0)</f>
        <v>23</v>
      </c>
      <c r="J210" t="str">
        <f>VLOOKUP(Account_Appended[[#This Row],[Customer_ID]],Customer_Info_Appended[],4,0)</f>
        <v>Female</v>
      </c>
      <c r="K210" t="str">
        <f>VLOOKUP(Account_Appended[[#This Row],[Customer_ID]],Customer_Info_Appended[],6,0)</f>
        <v>Shan</v>
      </c>
      <c r="L210" t="str">
        <f>VLOOKUP(Account_Appended[[#This Row],[Balance]],balance_t[],3,1)</f>
        <v>High</v>
      </c>
      <c r="M210" t="str">
        <f>VLOOKUP(Account_Appended[[#This Row],[Age]],age_t[],3,1)</f>
        <v>Young</v>
      </c>
      <c r="N210" t="str">
        <f>Account_Appended[[#This Row],[Age Group]]&amp; "-" &amp;Account_Appended[[#This Row],[Balace Group]]</f>
        <v>Young-High</v>
      </c>
    </row>
    <row r="211" spans="2:14" x14ac:dyDescent="0.25">
      <c r="B211" t="s">
        <v>5334</v>
      </c>
      <c r="C211" t="s">
        <v>625</v>
      </c>
      <c r="D211" t="s">
        <v>5134</v>
      </c>
      <c r="E211" s="22">
        <v>14551300</v>
      </c>
      <c r="F211" t="s">
        <v>5126</v>
      </c>
      <c r="G211" s="20">
        <v>44768</v>
      </c>
      <c r="H211" t="s">
        <v>107</v>
      </c>
      <c r="I211">
        <f>VLOOKUP(Account_Appended[[#This Row],[Customer_ID]],Customer_Info_Appended[],3,0)</f>
        <v>23</v>
      </c>
      <c r="J211" t="str">
        <f>VLOOKUP(Account_Appended[[#This Row],[Customer_ID]],Customer_Info_Appended[],4,0)</f>
        <v>Female</v>
      </c>
      <c r="K211" t="str">
        <f>VLOOKUP(Account_Appended[[#This Row],[Customer_ID]],Customer_Info_Appended[],6,0)</f>
        <v>Shan</v>
      </c>
      <c r="L211" t="str">
        <f>VLOOKUP(Account_Appended[[#This Row],[Balance]],balance_t[],3,1)</f>
        <v>Medium</v>
      </c>
      <c r="M211" t="str">
        <f>VLOOKUP(Account_Appended[[#This Row],[Age]],age_t[],3,1)</f>
        <v>Young</v>
      </c>
      <c r="N211" t="str">
        <f>Account_Appended[[#This Row],[Age Group]]&amp; "-" &amp;Account_Appended[[#This Row],[Balace Group]]</f>
        <v>Young-Medium</v>
      </c>
    </row>
    <row r="212" spans="2:14" x14ac:dyDescent="0.25">
      <c r="B212" t="s">
        <v>5335</v>
      </c>
      <c r="C212" t="s">
        <v>630</v>
      </c>
      <c r="D212" t="s">
        <v>5131</v>
      </c>
      <c r="E212" s="22">
        <v>33933647</v>
      </c>
      <c r="F212" t="s">
        <v>5126</v>
      </c>
      <c r="G212" s="20">
        <v>44769</v>
      </c>
      <c r="H212" t="s">
        <v>107</v>
      </c>
      <c r="I212">
        <f>VLOOKUP(Account_Appended[[#This Row],[Customer_ID]],Customer_Info_Appended[],3,0)</f>
        <v>41</v>
      </c>
      <c r="J212" t="str">
        <f>VLOOKUP(Account_Appended[[#This Row],[Customer_ID]],Customer_Info_Appended[],4,0)</f>
        <v>Female</v>
      </c>
      <c r="K212" t="str">
        <f>VLOOKUP(Account_Appended[[#This Row],[Customer_ID]],Customer_Info_Appended[],6,0)</f>
        <v>Bago</v>
      </c>
      <c r="L212" t="str">
        <f>VLOOKUP(Account_Appended[[#This Row],[Balance]],balance_t[],3,1)</f>
        <v>High</v>
      </c>
      <c r="M212" t="str">
        <f>VLOOKUP(Account_Appended[[#This Row],[Age]],age_t[],3,1)</f>
        <v>Middle</v>
      </c>
      <c r="N212" t="str">
        <f>Account_Appended[[#This Row],[Age Group]]&amp; "-" &amp;Account_Appended[[#This Row],[Balace Group]]</f>
        <v>Middle-High</v>
      </c>
    </row>
    <row r="213" spans="2:14" x14ac:dyDescent="0.25">
      <c r="B213" t="s">
        <v>5336</v>
      </c>
      <c r="C213" t="s">
        <v>635</v>
      </c>
      <c r="D213" t="s">
        <v>5131</v>
      </c>
      <c r="E213" s="22">
        <v>49403146</v>
      </c>
      <c r="F213" t="s">
        <v>5126</v>
      </c>
      <c r="G213" s="20">
        <v>44770</v>
      </c>
      <c r="H213" t="s">
        <v>107</v>
      </c>
      <c r="I213">
        <f>VLOOKUP(Account_Appended[[#This Row],[Customer_ID]],Customer_Info_Appended[],3,0)</f>
        <v>37</v>
      </c>
      <c r="J213" t="str">
        <f>VLOOKUP(Account_Appended[[#This Row],[Customer_ID]],Customer_Info_Appended[],4,0)</f>
        <v>Male</v>
      </c>
      <c r="K213" t="str">
        <f>VLOOKUP(Account_Appended[[#This Row],[Customer_ID]],Customer_Info_Appended[],6,0)</f>
        <v>Bago</v>
      </c>
      <c r="L213" t="str">
        <f>VLOOKUP(Account_Appended[[#This Row],[Balance]],balance_t[],3,1)</f>
        <v>High</v>
      </c>
      <c r="M213" t="str">
        <f>VLOOKUP(Account_Appended[[#This Row],[Age]],age_t[],3,1)</f>
        <v>Middle</v>
      </c>
      <c r="N213" t="str">
        <f>Account_Appended[[#This Row],[Age Group]]&amp; "-" &amp;Account_Appended[[#This Row],[Balace Group]]</f>
        <v>Middle-High</v>
      </c>
    </row>
    <row r="214" spans="2:14" x14ac:dyDescent="0.25">
      <c r="B214" t="s">
        <v>5337</v>
      </c>
      <c r="C214" t="s">
        <v>635</v>
      </c>
      <c r="D214" t="s">
        <v>5134</v>
      </c>
      <c r="E214" s="22">
        <v>2943236</v>
      </c>
      <c r="F214" t="s">
        <v>5126</v>
      </c>
      <c r="G214" s="20">
        <v>44771</v>
      </c>
      <c r="H214" t="s">
        <v>107</v>
      </c>
      <c r="I214">
        <f>VLOOKUP(Account_Appended[[#This Row],[Customer_ID]],Customer_Info_Appended[],3,0)</f>
        <v>37</v>
      </c>
      <c r="J214" t="str">
        <f>VLOOKUP(Account_Appended[[#This Row],[Customer_ID]],Customer_Info_Appended[],4,0)</f>
        <v>Male</v>
      </c>
      <c r="K214" t="str">
        <f>VLOOKUP(Account_Appended[[#This Row],[Customer_ID]],Customer_Info_Appended[],6,0)</f>
        <v>Bago</v>
      </c>
      <c r="L214" t="str">
        <f>VLOOKUP(Account_Appended[[#This Row],[Balance]],balance_t[],3,1)</f>
        <v>Low</v>
      </c>
      <c r="M214" t="str">
        <f>VLOOKUP(Account_Appended[[#This Row],[Age]],age_t[],3,1)</f>
        <v>Middle</v>
      </c>
      <c r="N214" t="str">
        <f>Account_Appended[[#This Row],[Age Group]]&amp; "-" &amp;Account_Appended[[#This Row],[Balace Group]]</f>
        <v>Middle-Low</v>
      </c>
    </row>
    <row r="215" spans="2:14" x14ac:dyDescent="0.25">
      <c r="B215" t="s">
        <v>5338</v>
      </c>
      <c r="C215" t="s">
        <v>635</v>
      </c>
      <c r="D215" t="s">
        <v>5134</v>
      </c>
      <c r="E215" s="22">
        <v>12226467</v>
      </c>
      <c r="F215" t="s">
        <v>5126</v>
      </c>
      <c r="G215" s="20">
        <v>44772</v>
      </c>
      <c r="H215" t="s">
        <v>107</v>
      </c>
      <c r="I215">
        <f>VLOOKUP(Account_Appended[[#This Row],[Customer_ID]],Customer_Info_Appended[],3,0)</f>
        <v>37</v>
      </c>
      <c r="J215" t="str">
        <f>VLOOKUP(Account_Appended[[#This Row],[Customer_ID]],Customer_Info_Appended[],4,0)</f>
        <v>Male</v>
      </c>
      <c r="K215" t="str">
        <f>VLOOKUP(Account_Appended[[#This Row],[Customer_ID]],Customer_Info_Appended[],6,0)</f>
        <v>Bago</v>
      </c>
      <c r="L215" t="str">
        <f>VLOOKUP(Account_Appended[[#This Row],[Balance]],balance_t[],3,1)</f>
        <v>Medium</v>
      </c>
      <c r="M215" t="str">
        <f>VLOOKUP(Account_Appended[[#This Row],[Age]],age_t[],3,1)</f>
        <v>Middle</v>
      </c>
      <c r="N215" t="str">
        <f>Account_Appended[[#This Row],[Age Group]]&amp; "-" &amp;Account_Appended[[#This Row],[Balace Group]]</f>
        <v>Middle-Medium</v>
      </c>
    </row>
    <row r="216" spans="2:14" x14ac:dyDescent="0.25">
      <c r="B216" t="s">
        <v>5339</v>
      </c>
      <c r="C216" t="s">
        <v>640</v>
      </c>
      <c r="D216" t="s">
        <v>5134</v>
      </c>
      <c r="E216" s="22">
        <v>7479933</v>
      </c>
      <c r="F216" t="s">
        <v>5126</v>
      </c>
      <c r="G216" s="20">
        <v>44773</v>
      </c>
      <c r="H216" t="s">
        <v>107</v>
      </c>
      <c r="I216">
        <f>VLOOKUP(Account_Appended[[#This Row],[Customer_ID]],Customer_Info_Appended[],3,0)</f>
        <v>54</v>
      </c>
      <c r="J216" t="str">
        <f>VLOOKUP(Account_Appended[[#This Row],[Customer_ID]],Customer_Info_Appended[],4,0)</f>
        <v>Male</v>
      </c>
      <c r="K216" t="str">
        <f>VLOOKUP(Account_Appended[[#This Row],[Customer_ID]],Customer_Info_Appended[],6,0)</f>
        <v>Bago</v>
      </c>
      <c r="L216" t="str">
        <f>VLOOKUP(Account_Appended[[#This Row],[Balance]],balance_t[],3,1)</f>
        <v>Medium</v>
      </c>
      <c r="M216" t="str">
        <f>VLOOKUP(Account_Appended[[#This Row],[Age]],age_t[],3,1)</f>
        <v>Senior</v>
      </c>
      <c r="N216" t="str">
        <f>Account_Appended[[#This Row],[Age Group]]&amp; "-" &amp;Account_Appended[[#This Row],[Balace Group]]</f>
        <v>Senior-Medium</v>
      </c>
    </row>
    <row r="217" spans="2:14" x14ac:dyDescent="0.25">
      <c r="B217" t="s">
        <v>5340</v>
      </c>
      <c r="C217" t="s">
        <v>640</v>
      </c>
      <c r="D217" t="s">
        <v>5125</v>
      </c>
      <c r="E217" s="22">
        <v>25539173</v>
      </c>
      <c r="F217" t="s">
        <v>5126</v>
      </c>
      <c r="G217" s="20">
        <v>44774</v>
      </c>
      <c r="H217" t="s">
        <v>107</v>
      </c>
      <c r="I217">
        <f>VLOOKUP(Account_Appended[[#This Row],[Customer_ID]],Customer_Info_Appended[],3,0)</f>
        <v>54</v>
      </c>
      <c r="J217" t="str">
        <f>VLOOKUP(Account_Appended[[#This Row],[Customer_ID]],Customer_Info_Appended[],4,0)</f>
        <v>Male</v>
      </c>
      <c r="K217" t="str">
        <f>VLOOKUP(Account_Appended[[#This Row],[Customer_ID]],Customer_Info_Appended[],6,0)</f>
        <v>Bago</v>
      </c>
      <c r="L217" t="str">
        <f>VLOOKUP(Account_Appended[[#This Row],[Balance]],balance_t[],3,1)</f>
        <v>High</v>
      </c>
      <c r="M217" t="str">
        <f>VLOOKUP(Account_Appended[[#This Row],[Age]],age_t[],3,1)</f>
        <v>Senior</v>
      </c>
      <c r="N217" t="str">
        <f>Account_Appended[[#This Row],[Age Group]]&amp; "-" &amp;Account_Appended[[#This Row],[Balace Group]]</f>
        <v>Senior-High</v>
      </c>
    </row>
    <row r="218" spans="2:14" x14ac:dyDescent="0.25">
      <c r="B218" t="s">
        <v>5341</v>
      </c>
      <c r="C218" t="s">
        <v>640</v>
      </c>
      <c r="D218" t="s">
        <v>5131</v>
      </c>
      <c r="E218" s="22">
        <v>23031189</v>
      </c>
      <c r="F218" t="s">
        <v>5126</v>
      </c>
      <c r="G218" s="20">
        <v>44775</v>
      </c>
      <c r="H218" t="s">
        <v>107</v>
      </c>
      <c r="I218">
        <f>VLOOKUP(Account_Appended[[#This Row],[Customer_ID]],Customer_Info_Appended[],3,0)</f>
        <v>54</v>
      </c>
      <c r="J218" t="str">
        <f>VLOOKUP(Account_Appended[[#This Row],[Customer_ID]],Customer_Info_Appended[],4,0)</f>
        <v>Male</v>
      </c>
      <c r="K218" t="str">
        <f>VLOOKUP(Account_Appended[[#This Row],[Customer_ID]],Customer_Info_Appended[],6,0)</f>
        <v>Bago</v>
      </c>
      <c r="L218" t="str">
        <f>VLOOKUP(Account_Appended[[#This Row],[Balance]],balance_t[],3,1)</f>
        <v>High</v>
      </c>
      <c r="M218" t="str">
        <f>VLOOKUP(Account_Appended[[#This Row],[Age]],age_t[],3,1)</f>
        <v>Senior</v>
      </c>
      <c r="N218" t="str">
        <f>Account_Appended[[#This Row],[Age Group]]&amp; "-" &amp;Account_Appended[[#This Row],[Balace Group]]</f>
        <v>Senior-High</v>
      </c>
    </row>
    <row r="219" spans="2:14" x14ac:dyDescent="0.25">
      <c r="B219" t="s">
        <v>5342</v>
      </c>
      <c r="C219" t="s">
        <v>645</v>
      </c>
      <c r="D219" t="s">
        <v>5131</v>
      </c>
      <c r="E219" s="22">
        <v>31953087</v>
      </c>
      <c r="F219" t="s">
        <v>5126</v>
      </c>
      <c r="G219" s="20">
        <v>44776</v>
      </c>
      <c r="H219" t="s">
        <v>107</v>
      </c>
      <c r="I219">
        <f>VLOOKUP(Account_Appended[[#This Row],[Customer_ID]],Customer_Info_Appended[],3,0)</f>
        <v>37</v>
      </c>
      <c r="J219" t="str">
        <f>VLOOKUP(Account_Appended[[#This Row],[Customer_ID]],Customer_Info_Appended[],4,0)</f>
        <v>Female</v>
      </c>
      <c r="K219" t="str">
        <f>VLOOKUP(Account_Appended[[#This Row],[Customer_ID]],Customer_Info_Appended[],6,0)</f>
        <v>Shan</v>
      </c>
      <c r="L219" t="str">
        <f>VLOOKUP(Account_Appended[[#This Row],[Balance]],balance_t[],3,1)</f>
        <v>High</v>
      </c>
      <c r="M219" t="str">
        <f>VLOOKUP(Account_Appended[[#This Row],[Age]],age_t[],3,1)</f>
        <v>Middle</v>
      </c>
      <c r="N219" t="str">
        <f>Account_Appended[[#This Row],[Age Group]]&amp; "-" &amp;Account_Appended[[#This Row],[Balace Group]]</f>
        <v>Middle-High</v>
      </c>
    </row>
    <row r="220" spans="2:14" x14ac:dyDescent="0.25">
      <c r="B220" t="s">
        <v>5343</v>
      </c>
      <c r="C220" t="s">
        <v>650</v>
      </c>
      <c r="D220" t="s">
        <v>5125</v>
      </c>
      <c r="E220" s="22">
        <v>35615016</v>
      </c>
      <c r="F220" t="s">
        <v>5126</v>
      </c>
      <c r="G220" s="20">
        <v>44777</v>
      </c>
      <c r="H220" t="s">
        <v>107</v>
      </c>
      <c r="I220">
        <f>VLOOKUP(Account_Appended[[#This Row],[Customer_ID]],Customer_Info_Appended[],3,0)</f>
        <v>29</v>
      </c>
      <c r="J220" t="str">
        <f>VLOOKUP(Account_Appended[[#This Row],[Customer_ID]],Customer_Info_Appended[],4,0)</f>
        <v>Male</v>
      </c>
      <c r="K220" t="str">
        <f>VLOOKUP(Account_Appended[[#This Row],[Customer_ID]],Customer_Info_Appended[],6,0)</f>
        <v>Mandalay</v>
      </c>
      <c r="L220" t="str">
        <f>VLOOKUP(Account_Appended[[#This Row],[Balance]],balance_t[],3,1)</f>
        <v>High</v>
      </c>
      <c r="M220" t="str">
        <f>VLOOKUP(Account_Appended[[#This Row],[Age]],age_t[],3,1)</f>
        <v>Young</v>
      </c>
      <c r="N220" t="str">
        <f>Account_Appended[[#This Row],[Age Group]]&amp; "-" &amp;Account_Appended[[#This Row],[Balace Group]]</f>
        <v>Young-High</v>
      </c>
    </row>
    <row r="221" spans="2:14" x14ac:dyDescent="0.25">
      <c r="B221" t="s">
        <v>5344</v>
      </c>
      <c r="C221" t="s">
        <v>650</v>
      </c>
      <c r="D221" t="s">
        <v>5134</v>
      </c>
      <c r="E221" s="22">
        <v>28998827</v>
      </c>
      <c r="F221" t="s">
        <v>5126</v>
      </c>
      <c r="G221" s="20">
        <v>44778</v>
      </c>
      <c r="H221" t="s">
        <v>107</v>
      </c>
      <c r="I221">
        <f>VLOOKUP(Account_Appended[[#This Row],[Customer_ID]],Customer_Info_Appended[],3,0)</f>
        <v>29</v>
      </c>
      <c r="J221" t="str">
        <f>VLOOKUP(Account_Appended[[#This Row],[Customer_ID]],Customer_Info_Appended[],4,0)</f>
        <v>Male</v>
      </c>
      <c r="K221" t="str">
        <f>VLOOKUP(Account_Appended[[#This Row],[Customer_ID]],Customer_Info_Appended[],6,0)</f>
        <v>Mandalay</v>
      </c>
      <c r="L221" t="str">
        <f>VLOOKUP(Account_Appended[[#This Row],[Balance]],balance_t[],3,1)</f>
        <v>High</v>
      </c>
      <c r="M221" t="str">
        <f>VLOOKUP(Account_Appended[[#This Row],[Age]],age_t[],3,1)</f>
        <v>Young</v>
      </c>
      <c r="N221" t="str">
        <f>Account_Appended[[#This Row],[Age Group]]&amp; "-" &amp;Account_Appended[[#This Row],[Balace Group]]</f>
        <v>Young-High</v>
      </c>
    </row>
    <row r="222" spans="2:14" x14ac:dyDescent="0.25">
      <c r="B222" t="s">
        <v>5345</v>
      </c>
      <c r="C222" t="s">
        <v>650</v>
      </c>
      <c r="D222" t="s">
        <v>5125</v>
      </c>
      <c r="E222" s="22">
        <v>23100970</v>
      </c>
      <c r="F222" t="s">
        <v>5126</v>
      </c>
      <c r="G222" s="20">
        <v>44779</v>
      </c>
      <c r="H222" t="s">
        <v>107</v>
      </c>
      <c r="I222">
        <f>VLOOKUP(Account_Appended[[#This Row],[Customer_ID]],Customer_Info_Appended[],3,0)</f>
        <v>29</v>
      </c>
      <c r="J222" t="str">
        <f>VLOOKUP(Account_Appended[[#This Row],[Customer_ID]],Customer_Info_Appended[],4,0)</f>
        <v>Male</v>
      </c>
      <c r="K222" t="str">
        <f>VLOOKUP(Account_Appended[[#This Row],[Customer_ID]],Customer_Info_Appended[],6,0)</f>
        <v>Mandalay</v>
      </c>
      <c r="L222" t="str">
        <f>VLOOKUP(Account_Appended[[#This Row],[Balance]],balance_t[],3,1)</f>
        <v>High</v>
      </c>
      <c r="M222" t="str">
        <f>VLOOKUP(Account_Appended[[#This Row],[Age]],age_t[],3,1)</f>
        <v>Young</v>
      </c>
      <c r="N222" t="str">
        <f>Account_Appended[[#This Row],[Age Group]]&amp; "-" &amp;Account_Appended[[#This Row],[Balace Group]]</f>
        <v>Young-High</v>
      </c>
    </row>
    <row r="223" spans="2:14" x14ac:dyDescent="0.25">
      <c r="B223" t="s">
        <v>5346</v>
      </c>
      <c r="C223" t="s">
        <v>655</v>
      </c>
      <c r="D223" t="s">
        <v>5125</v>
      </c>
      <c r="E223" s="22">
        <v>22462925</v>
      </c>
      <c r="F223" t="s">
        <v>5126</v>
      </c>
      <c r="G223" s="20">
        <v>44780</v>
      </c>
      <c r="H223" t="s">
        <v>107</v>
      </c>
      <c r="I223">
        <f>VLOOKUP(Account_Appended[[#This Row],[Customer_ID]],Customer_Info_Appended[],3,0)</f>
        <v>50</v>
      </c>
      <c r="J223" t="str">
        <f>VLOOKUP(Account_Appended[[#This Row],[Customer_ID]],Customer_Info_Appended[],4,0)</f>
        <v>Female</v>
      </c>
      <c r="K223" t="str">
        <f>VLOOKUP(Account_Appended[[#This Row],[Customer_ID]],Customer_Info_Appended[],6,0)</f>
        <v>Shan</v>
      </c>
      <c r="L223" t="str">
        <f>VLOOKUP(Account_Appended[[#This Row],[Balance]],balance_t[],3,1)</f>
        <v>High</v>
      </c>
      <c r="M223" t="str">
        <f>VLOOKUP(Account_Appended[[#This Row],[Age]],age_t[],3,1)</f>
        <v>Middle</v>
      </c>
      <c r="N223" t="str">
        <f>Account_Appended[[#This Row],[Age Group]]&amp; "-" &amp;Account_Appended[[#This Row],[Balace Group]]</f>
        <v>Middle-High</v>
      </c>
    </row>
    <row r="224" spans="2:14" x14ac:dyDescent="0.25">
      <c r="B224" t="s">
        <v>5347</v>
      </c>
      <c r="C224" t="s">
        <v>660</v>
      </c>
      <c r="D224" t="s">
        <v>5125</v>
      </c>
      <c r="E224" s="22">
        <v>30881302</v>
      </c>
      <c r="F224" t="s">
        <v>5126</v>
      </c>
      <c r="G224" s="20">
        <v>44781</v>
      </c>
      <c r="H224" t="s">
        <v>107</v>
      </c>
      <c r="I224">
        <f>VLOOKUP(Account_Appended[[#This Row],[Customer_ID]],Customer_Info_Appended[],3,0)</f>
        <v>45</v>
      </c>
      <c r="J224" t="str">
        <f>VLOOKUP(Account_Appended[[#This Row],[Customer_ID]],Customer_Info_Appended[],4,0)</f>
        <v>Male</v>
      </c>
      <c r="K224" t="str">
        <f>VLOOKUP(Account_Appended[[#This Row],[Customer_ID]],Customer_Info_Appended[],6,0)</f>
        <v>Naypyitaw</v>
      </c>
      <c r="L224" t="str">
        <f>VLOOKUP(Account_Appended[[#This Row],[Balance]],balance_t[],3,1)</f>
        <v>High</v>
      </c>
      <c r="M224" t="str">
        <f>VLOOKUP(Account_Appended[[#This Row],[Age]],age_t[],3,1)</f>
        <v>Middle</v>
      </c>
      <c r="N224" t="str">
        <f>Account_Appended[[#This Row],[Age Group]]&amp; "-" &amp;Account_Appended[[#This Row],[Balace Group]]</f>
        <v>Middle-High</v>
      </c>
    </row>
    <row r="225" spans="2:14" x14ac:dyDescent="0.25">
      <c r="B225" t="s">
        <v>5348</v>
      </c>
      <c r="C225" t="s">
        <v>660</v>
      </c>
      <c r="D225" t="s">
        <v>5131</v>
      </c>
      <c r="E225" s="22">
        <v>17455904</v>
      </c>
      <c r="F225" t="s">
        <v>5126</v>
      </c>
      <c r="G225" s="20">
        <v>44782</v>
      </c>
      <c r="H225" t="s">
        <v>107</v>
      </c>
      <c r="I225">
        <f>VLOOKUP(Account_Appended[[#This Row],[Customer_ID]],Customer_Info_Appended[],3,0)</f>
        <v>45</v>
      </c>
      <c r="J225" t="str">
        <f>VLOOKUP(Account_Appended[[#This Row],[Customer_ID]],Customer_Info_Appended[],4,0)</f>
        <v>Male</v>
      </c>
      <c r="K225" t="str">
        <f>VLOOKUP(Account_Appended[[#This Row],[Customer_ID]],Customer_Info_Appended[],6,0)</f>
        <v>Naypyitaw</v>
      </c>
      <c r="L225" t="str">
        <f>VLOOKUP(Account_Appended[[#This Row],[Balance]],balance_t[],3,1)</f>
        <v>High</v>
      </c>
      <c r="M225" t="str">
        <f>VLOOKUP(Account_Appended[[#This Row],[Age]],age_t[],3,1)</f>
        <v>Middle</v>
      </c>
      <c r="N225" t="str">
        <f>Account_Appended[[#This Row],[Age Group]]&amp; "-" &amp;Account_Appended[[#This Row],[Balace Group]]</f>
        <v>Middle-High</v>
      </c>
    </row>
    <row r="226" spans="2:14" x14ac:dyDescent="0.25">
      <c r="B226" t="s">
        <v>5349</v>
      </c>
      <c r="C226" t="s">
        <v>665</v>
      </c>
      <c r="D226" t="s">
        <v>5125</v>
      </c>
      <c r="E226" s="22">
        <v>49539294</v>
      </c>
      <c r="F226" t="s">
        <v>5126</v>
      </c>
      <c r="G226" s="20">
        <v>44783</v>
      </c>
      <c r="H226" t="s">
        <v>107</v>
      </c>
      <c r="I226">
        <f>VLOOKUP(Account_Appended[[#This Row],[Customer_ID]],Customer_Info_Appended[],3,0)</f>
        <v>25</v>
      </c>
      <c r="J226" t="str">
        <f>VLOOKUP(Account_Appended[[#This Row],[Customer_ID]],Customer_Info_Appended[],4,0)</f>
        <v>Male</v>
      </c>
      <c r="K226" t="str">
        <f>VLOOKUP(Account_Appended[[#This Row],[Customer_ID]],Customer_Info_Appended[],6,0)</f>
        <v>Shan</v>
      </c>
      <c r="L226" t="str">
        <f>VLOOKUP(Account_Appended[[#This Row],[Balance]],balance_t[],3,1)</f>
        <v>High</v>
      </c>
      <c r="M226" t="str">
        <f>VLOOKUP(Account_Appended[[#This Row],[Age]],age_t[],3,1)</f>
        <v>Young</v>
      </c>
      <c r="N226" t="str">
        <f>Account_Appended[[#This Row],[Age Group]]&amp; "-" &amp;Account_Appended[[#This Row],[Balace Group]]</f>
        <v>Young-High</v>
      </c>
    </row>
    <row r="227" spans="2:14" x14ac:dyDescent="0.25">
      <c r="B227" t="s">
        <v>5350</v>
      </c>
      <c r="C227" t="s">
        <v>665</v>
      </c>
      <c r="D227" t="s">
        <v>5131</v>
      </c>
      <c r="E227" s="22">
        <v>4326156</v>
      </c>
      <c r="F227" t="s">
        <v>5126</v>
      </c>
      <c r="G227" s="20">
        <v>44784</v>
      </c>
      <c r="H227" t="s">
        <v>107</v>
      </c>
      <c r="I227">
        <f>VLOOKUP(Account_Appended[[#This Row],[Customer_ID]],Customer_Info_Appended[],3,0)</f>
        <v>25</v>
      </c>
      <c r="J227" t="str">
        <f>VLOOKUP(Account_Appended[[#This Row],[Customer_ID]],Customer_Info_Appended[],4,0)</f>
        <v>Male</v>
      </c>
      <c r="K227" t="str">
        <f>VLOOKUP(Account_Appended[[#This Row],[Customer_ID]],Customer_Info_Appended[],6,0)</f>
        <v>Shan</v>
      </c>
      <c r="L227" t="str">
        <f>VLOOKUP(Account_Appended[[#This Row],[Balance]],balance_t[],3,1)</f>
        <v>Low</v>
      </c>
      <c r="M227" t="str">
        <f>VLOOKUP(Account_Appended[[#This Row],[Age]],age_t[],3,1)</f>
        <v>Young</v>
      </c>
      <c r="N227" t="str">
        <f>Account_Appended[[#This Row],[Age Group]]&amp; "-" &amp;Account_Appended[[#This Row],[Balace Group]]</f>
        <v>Young-Low</v>
      </c>
    </row>
    <row r="228" spans="2:14" x14ac:dyDescent="0.25">
      <c r="B228" t="s">
        <v>5351</v>
      </c>
      <c r="C228" t="s">
        <v>665</v>
      </c>
      <c r="D228" t="s">
        <v>5131</v>
      </c>
      <c r="E228" s="22">
        <v>27740477</v>
      </c>
      <c r="F228" t="s">
        <v>5126</v>
      </c>
      <c r="G228" s="20">
        <v>44785</v>
      </c>
      <c r="H228" t="s">
        <v>107</v>
      </c>
      <c r="I228">
        <f>VLOOKUP(Account_Appended[[#This Row],[Customer_ID]],Customer_Info_Appended[],3,0)</f>
        <v>25</v>
      </c>
      <c r="J228" t="str">
        <f>VLOOKUP(Account_Appended[[#This Row],[Customer_ID]],Customer_Info_Appended[],4,0)</f>
        <v>Male</v>
      </c>
      <c r="K228" t="str">
        <f>VLOOKUP(Account_Appended[[#This Row],[Customer_ID]],Customer_Info_Appended[],6,0)</f>
        <v>Shan</v>
      </c>
      <c r="L228" t="str">
        <f>VLOOKUP(Account_Appended[[#This Row],[Balance]],balance_t[],3,1)</f>
        <v>High</v>
      </c>
      <c r="M228" t="str">
        <f>VLOOKUP(Account_Appended[[#This Row],[Age]],age_t[],3,1)</f>
        <v>Young</v>
      </c>
      <c r="N228" t="str">
        <f>Account_Appended[[#This Row],[Age Group]]&amp; "-" &amp;Account_Appended[[#This Row],[Balace Group]]</f>
        <v>Young-High</v>
      </c>
    </row>
    <row r="229" spans="2:14" x14ac:dyDescent="0.25">
      <c r="B229" t="s">
        <v>5352</v>
      </c>
      <c r="C229" t="s">
        <v>670</v>
      </c>
      <c r="D229" t="s">
        <v>5131</v>
      </c>
      <c r="E229" s="22">
        <v>41637804</v>
      </c>
      <c r="F229" t="s">
        <v>5126</v>
      </c>
      <c r="G229" s="20">
        <v>44786</v>
      </c>
      <c r="H229" t="s">
        <v>107</v>
      </c>
      <c r="I229">
        <f>VLOOKUP(Account_Appended[[#This Row],[Customer_ID]],Customer_Info_Appended[],3,0)</f>
        <v>18</v>
      </c>
      <c r="J229" t="str">
        <f>VLOOKUP(Account_Appended[[#This Row],[Customer_ID]],Customer_Info_Appended[],4,0)</f>
        <v>Male</v>
      </c>
      <c r="K229" t="str">
        <f>VLOOKUP(Account_Appended[[#This Row],[Customer_ID]],Customer_Info_Appended[],6,0)</f>
        <v>Shan</v>
      </c>
      <c r="L229" t="str">
        <f>VLOOKUP(Account_Appended[[#This Row],[Balance]],balance_t[],3,1)</f>
        <v>High</v>
      </c>
      <c r="M229" t="str">
        <f>VLOOKUP(Account_Appended[[#This Row],[Age]],age_t[],3,1)</f>
        <v>Young</v>
      </c>
      <c r="N229" t="str">
        <f>Account_Appended[[#This Row],[Age Group]]&amp; "-" &amp;Account_Appended[[#This Row],[Balace Group]]</f>
        <v>Young-High</v>
      </c>
    </row>
    <row r="230" spans="2:14" x14ac:dyDescent="0.25">
      <c r="B230" t="s">
        <v>5353</v>
      </c>
      <c r="C230" t="s">
        <v>670</v>
      </c>
      <c r="D230" t="s">
        <v>5134</v>
      </c>
      <c r="E230" s="22">
        <v>45245249</v>
      </c>
      <c r="F230" t="s">
        <v>5126</v>
      </c>
      <c r="G230" s="20">
        <v>44787</v>
      </c>
      <c r="H230" t="s">
        <v>107</v>
      </c>
      <c r="I230">
        <f>VLOOKUP(Account_Appended[[#This Row],[Customer_ID]],Customer_Info_Appended[],3,0)</f>
        <v>18</v>
      </c>
      <c r="J230" t="str">
        <f>VLOOKUP(Account_Appended[[#This Row],[Customer_ID]],Customer_Info_Appended[],4,0)</f>
        <v>Male</v>
      </c>
      <c r="K230" t="str">
        <f>VLOOKUP(Account_Appended[[#This Row],[Customer_ID]],Customer_Info_Appended[],6,0)</f>
        <v>Shan</v>
      </c>
      <c r="L230" t="str">
        <f>VLOOKUP(Account_Appended[[#This Row],[Balance]],balance_t[],3,1)</f>
        <v>High</v>
      </c>
      <c r="M230" t="str">
        <f>VLOOKUP(Account_Appended[[#This Row],[Age]],age_t[],3,1)</f>
        <v>Young</v>
      </c>
      <c r="N230" t="str">
        <f>Account_Appended[[#This Row],[Age Group]]&amp; "-" &amp;Account_Appended[[#This Row],[Balace Group]]</f>
        <v>Young-High</v>
      </c>
    </row>
    <row r="231" spans="2:14" x14ac:dyDescent="0.25">
      <c r="B231" t="s">
        <v>5354</v>
      </c>
      <c r="C231" t="s">
        <v>675</v>
      </c>
      <c r="D231" t="s">
        <v>5131</v>
      </c>
      <c r="E231" s="22">
        <v>41782179</v>
      </c>
      <c r="F231" t="s">
        <v>5126</v>
      </c>
      <c r="G231" s="20">
        <v>44788</v>
      </c>
      <c r="H231" t="s">
        <v>107</v>
      </c>
      <c r="I231">
        <f>VLOOKUP(Account_Appended[[#This Row],[Customer_ID]],Customer_Info_Appended[],3,0)</f>
        <v>54</v>
      </c>
      <c r="J231" t="str">
        <f>VLOOKUP(Account_Appended[[#This Row],[Customer_ID]],Customer_Info_Appended[],4,0)</f>
        <v>Female</v>
      </c>
      <c r="K231" t="str">
        <f>VLOOKUP(Account_Appended[[#This Row],[Customer_ID]],Customer_Info_Appended[],6,0)</f>
        <v>Yangon</v>
      </c>
      <c r="L231" t="str">
        <f>VLOOKUP(Account_Appended[[#This Row],[Balance]],balance_t[],3,1)</f>
        <v>High</v>
      </c>
      <c r="M231" t="str">
        <f>VLOOKUP(Account_Appended[[#This Row],[Age]],age_t[],3,1)</f>
        <v>Senior</v>
      </c>
      <c r="N231" t="str">
        <f>Account_Appended[[#This Row],[Age Group]]&amp; "-" &amp;Account_Appended[[#This Row],[Balace Group]]</f>
        <v>Senior-High</v>
      </c>
    </row>
    <row r="232" spans="2:14" x14ac:dyDescent="0.25">
      <c r="B232" t="s">
        <v>5355</v>
      </c>
      <c r="C232" t="s">
        <v>680</v>
      </c>
      <c r="D232" t="s">
        <v>5131</v>
      </c>
      <c r="E232" s="22">
        <v>29854469</v>
      </c>
      <c r="F232" t="s">
        <v>5126</v>
      </c>
      <c r="G232" s="20">
        <v>44789</v>
      </c>
      <c r="H232" t="s">
        <v>107</v>
      </c>
      <c r="I232">
        <f>VLOOKUP(Account_Appended[[#This Row],[Customer_ID]],Customer_Info_Appended[],3,0)</f>
        <v>39</v>
      </c>
      <c r="J232" t="str">
        <f>VLOOKUP(Account_Appended[[#This Row],[Customer_ID]],Customer_Info_Appended[],4,0)</f>
        <v>Male</v>
      </c>
      <c r="K232" t="str">
        <f>VLOOKUP(Account_Appended[[#This Row],[Customer_ID]],Customer_Info_Appended[],6,0)</f>
        <v>Yangon</v>
      </c>
      <c r="L232" t="str">
        <f>VLOOKUP(Account_Appended[[#This Row],[Balance]],balance_t[],3,1)</f>
        <v>High</v>
      </c>
      <c r="M232" t="str">
        <f>VLOOKUP(Account_Appended[[#This Row],[Age]],age_t[],3,1)</f>
        <v>Middle</v>
      </c>
      <c r="N232" t="str">
        <f>Account_Appended[[#This Row],[Age Group]]&amp; "-" &amp;Account_Appended[[#This Row],[Balace Group]]</f>
        <v>Middle-High</v>
      </c>
    </row>
    <row r="233" spans="2:14" x14ac:dyDescent="0.25">
      <c r="B233" t="s">
        <v>5356</v>
      </c>
      <c r="C233" t="s">
        <v>680</v>
      </c>
      <c r="D233" t="s">
        <v>5134</v>
      </c>
      <c r="E233" s="22">
        <v>47484057</v>
      </c>
      <c r="F233" t="s">
        <v>5126</v>
      </c>
      <c r="G233" s="20">
        <v>44790</v>
      </c>
      <c r="H233" t="s">
        <v>107</v>
      </c>
      <c r="I233">
        <f>VLOOKUP(Account_Appended[[#This Row],[Customer_ID]],Customer_Info_Appended[],3,0)</f>
        <v>39</v>
      </c>
      <c r="J233" t="str">
        <f>VLOOKUP(Account_Appended[[#This Row],[Customer_ID]],Customer_Info_Appended[],4,0)</f>
        <v>Male</v>
      </c>
      <c r="K233" t="str">
        <f>VLOOKUP(Account_Appended[[#This Row],[Customer_ID]],Customer_Info_Appended[],6,0)</f>
        <v>Yangon</v>
      </c>
      <c r="L233" t="str">
        <f>VLOOKUP(Account_Appended[[#This Row],[Balance]],balance_t[],3,1)</f>
        <v>High</v>
      </c>
      <c r="M233" t="str">
        <f>VLOOKUP(Account_Appended[[#This Row],[Age]],age_t[],3,1)</f>
        <v>Middle</v>
      </c>
      <c r="N233" t="str">
        <f>Account_Appended[[#This Row],[Age Group]]&amp; "-" &amp;Account_Appended[[#This Row],[Balace Group]]</f>
        <v>Middle-High</v>
      </c>
    </row>
    <row r="234" spans="2:14" x14ac:dyDescent="0.25">
      <c r="B234" t="s">
        <v>5357</v>
      </c>
      <c r="C234" t="s">
        <v>680</v>
      </c>
      <c r="D234" t="s">
        <v>5131</v>
      </c>
      <c r="E234" s="22">
        <v>24214910</v>
      </c>
      <c r="F234" t="s">
        <v>5126</v>
      </c>
      <c r="G234" s="20">
        <v>44791</v>
      </c>
      <c r="H234" t="s">
        <v>107</v>
      </c>
      <c r="I234">
        <f>VLOOKUP(Account_Appended[[#This Row],[Customer_ID]],Customer_Info_Appended[],3,0)</f>
        <v>39</v>
      </c>
      <c r="J234" t="str">
        <f>VLOOKUP(Account_Appended[[#This Row],[Customer_ID]],Customer_Info_Appended[],4,0)</f>
        <v>Male</v>
      </c>
      <c r="K234" t="str">
        <f>VLOOKUP(Account_Appended[[#This Row],[Customer_ID]],Customer_Info_Appended[],6,0)</f>
        <v>Yangon</v>
      </c>
      <c r="L234" t="str">
        <f>VLOOKUP(Account_Appended[[#This Row],[Balance]],balance_t[],3,1)</f>
        <v>High</v>
      </c>
      <c r="M234" t="str">
        <f>VLOOKUP(Account_Appended[[#This Row],[Age]],age_t[],3,1)</f>
        <v>Middle</v>
      </c>
      <c r="N234" t="str">
        <f>Account_Appended[[#This Row],[Age Group]]&amp; "-" &amp;Account_Appended[[#This Row],[Balace Group]]</f>
        <v>Middle-High</v>
      </c>
    </row>
    <row r="235" spans="2:14" x14ac:dyDescent="0.25">
      <c r="B235" t="s">
        <v>5358</v>
      </c>
      <c r="C235" t="s">
        <v>685</v>
      </c>
      <c r="D235" t="s">
        <v>5125</v>
      </c>
      <c r="E235" s="22">
        <v>25798550</v>
      </c>
      <c r="F235" t="s">
        <v>5126</v>
      </c>
      <c r="G235" s="20">
        <v>44792</v>
      </c>
      <c r="H235" t="s">
        <v>107</v>
      </c>
      <c r="I235">
        <f>VLOOKUP(Account_Appended[[#This Row],[Customer_ID]],Customer_Info_Appended[],3,0)</f>
        <v>23</v>
      </c>
      <c r="J235" t="str">
        <f>VLOOKUP(Account_Appended[[#This Row],[Customer_ID]],Customer_Info_Appended[],4,0)</f>
        <v>Female</v>
      </c>
      <c r="K235" t="str">
        <f>VLOOKUP(Account_Appended[[#This Row],[Customer_ID]],Customer_Info_Appended[],6,0)</f>
        <v>Yangon</v>
      </c>
      <c r="L235" t="str">
        <f>VLOOKUP(Account_Appended[[#This Row],[Balance]],balance_t[],3,1)</f>
        <v>High</v>
      </c>
      <c r="M235" t="str">
        <f>VLOOKUP(Account_Appended[[#This Row],[Age]],age_t[],3,1)</f>
        <v>Young</v>
      </c>
      <c r="N235" t="str">
        <f>Account_Appended[[#This Row],[Age Group]]&amp; "-" &amp;Account_Appended[[#This Row],[Balace Group]]</f>
        <v>Young-High</v>
      </c>
    </row>
    <row r="236" spans="2:14" x14ac:dyDescent="0.25">
      <c r="B236" t="s">
        <v>5359</v>
      </c>
      <c r="C236" t="s">
        <v>690</v>
      </c>
      <c r="D236" t="s">
        <v>5125</v>
      </c>
      <c r="E236" s="22">
        <v>20829471</v>
      </c>
      <c r="F236" t="s">
        <v>5126</v>
      </c>
      <c r="G236" s="20">
        <v>44793</v>
      </c>
      <c r="H236" t="s">
        <v>107</v>
      </c>
      <c r="I236">
        <f>VLOOKUP(Account_Appended[[#This Row],[Customer_ID]],Customer_Info_Appended[],3,0)</f>
        <v>38</v>
      </c>
      <c r="J236" t="str">
        <f>VLOOKUP(Account_Appended[[#This Row],[Customer_ID]],Customer_Info_Appended[],4,0)</f>
        <v>Male</v>
      </c>
      <c r="K236" t="str">
        <f>VLOOKUP(Account_Appended[[#This Row],[Customer_ID]],Customer_Info_Appended[],6,0)</f>
        <v>Shan</v>
      </c>
      <c r="L236" t="str">
        <f>VLOOKUP(Account_Appended[[#This Row],[Balance]],balance_t[],3,1)</f>
        <v>High</v>
      </c>
      <c r="M236" t="str">
        <f>VLOOKUP(Account_Appended[[#This Row],[Age]],age_t[],3,1)</f>
        <v>Middle</v>
      </c>
      <c r="N236" t="str">
        <f>Account_Appended[[#This Row],[Age Group]]&amp; "-" &amp;Account_Appended[[#This Row],[Balace Group]]</f>
        <v>Middle-High</v>
      </c>
    </row>
    <row r="237" spans="2:14" x14ac:dyDescent="0.25">
      <c r="B237" t="s">
        <v>5360</v>
      </c>
      <c r="C237" t="s">
        <v>690</v>
      </c>
      <c r="D237" t="s">
        <v>5131</v>
      </c>
      <c r="E237" s="22">
        <v>2692536</v>
      </c>
      <c r="F237" t="s">
        <v>5126</v>
      </c>
      <c r="G237" s="20">
        <v>44794</v>
      </c>
      <c r="H237" t="s">
        <v>107</v>
      </c>
      <c r="I237">
        <f>VLOOKUP(Account_Appended[[#This Row],[Customer_ID]],Customer_Info_Appended[],3,0)</f>
        <v>38</v>
      </c>
      <c r="J237" t="str">
        <f>VLOOKUP(Account_Appended[[#This Row],[Customer_ID]],Customer_Info_Appended[],4,0)</f>
        <v>Male</v>
      </c>
      <c r="K237" t="str">
        <f>VLOOKUP(Account_Appended[[#This Row],[Customer_ID]],Customer_Info_Appended[],6,0)</f>
        <v>Shan</v>
      </c>
      <c r="L237" t="str">
        <f>VLOOKUP(Account_Appended[[#This Row],[Balance]],balance_t[],3,1)</f>
        <v>Low</v>
      </c>
      <c r="M237" t="str">
        <f>VLOOKUP(Account_Appended[[#This Row],[Age]],age_t[],3,1)</f>
        <v>Middle</v>
      </c>
      <c r="N237" t="str">
        <f>Account_Appended[[#This Row],[Age Group]]&amp; "-" &amp;Account_Appended[[#This Row],[Balace Group]]</f>
        <v>Middle-Low</v>
      </c>
    </row>
    <row r="238" spans="2:14" x14ac:dyDescent="0.25">
      <c r="B238" t="s">
        <v>5361</v>
      </c>
      <c r="C238" t="s">
        <v>695</v>
      </c>
      <c r="D238" t="s">
        <v>5134</v>
      </c>
      <c r="E238" s="22">
        <v>45018675</v>
      </c>
      <c r="F238" t="s">
        <v>5126</v>
      </c>
      <c r="G238" s="20">
        <v>44795</v>
      </c>
      <c r="H238" t="s">
        <v>107</v>
      </c>
      <c r="I238">
        <f>VLOOKUP(Account_Appended[[#This Row],[Customer_ID]],Customer_Info_Appended[],3,0)</f>
        <v>49</v>
      </c>
      <c r="J238" t="str">
        <f>VLOOKUP(Account_Appended[[#This Row],[Customer_ID]],Customer_Info_Appended[],4,0)</f>
        <v>Female</v>
      </c>
      <c r="K238" t="str">
        <f>VLOOKUP(Account_Appended[[#This Row],[Customer_ID]],Customer_Info_Appended[],6,0)</f>
        <v>Mandalay</v>
      </c>
      <c r="L238" t="str">
        <f>VLOOKUP(Account_Appended[[#This Row],[Balance]],balance_t[],3,1)</f>
        <v>High</v>
      </c>
      <c r="M238" t="str">
        <f>VLOOKUP(Account_Appended[[#This Row],[Age]],age_t[],3,1)</f>
        <v>Middle</v>
      </c>
      <c r="N238" t="str">
        <f>Account_Appended[[#This Row],[Age Group]]&amp; "-" &amp;Account_Appended[[#This Row],[Balace Group]]</f>
        <v>Middle-High</v>
      </c>
    </row>
    <row r="239" spans="2:14" x14ac:dyDescent="0.25">
      <c r="B239" t="s">
        <v>5362</v>
      </c>
      <c r="C239" t="s">
        <v>700</v>
      </c>
      <c r="D239" t="s">
        <v>5125</v>
      </c>
      <c r="E239" s="22">
        <v>28566841</v>
      </c>
      <c r="F239" t="s">
        <v>5126</v>
      </c>
      <c r="G239" s="20">
        <v>44796</v>
      </c>
      <c r="H239" t="s">
        <v>107</v>
      </c>
      <c r="I239">
        <f>VLOOKUP(Account_Appended[[#This Row],[Customer_ID]],Customer_Info_Appended[],3,0)</f>
        <v>52</v>
      </c>
      <c r="J239" t="str">
        <f>VLOOKUP(Account_Appended[[#This Row],[Customer_ID]],Customer_Info_Appended[],4,0)</f>
        <v>Male</v>
      </c>
      <c r="K239" t="str">
        <f>VLOOKUP(Account_Appended[[#This Row],[Customer_ID]],Customer_Info_Appended[],6,0)</f>
        <v>Naypyitaw</v>
      </c>
      <c r="L239" t="str">
        <f>VLOOKUP(Account_Appended[[#This Row],[Balance]],balance_t[],3,1)</f>
        <v>High</v>
      </c>
      <c r="M239" t="str">
        <f>VLOOKUP(Account_Appended[[#This Row],[Age]],age_t[],3,1)</f>
        <v>Senior</v>
      </c>
      <c r="N239" t="str">
        <f>Account_Appended[[#This Row],[Age Group]]&amp; "-" &amp;Account_Appended[[#This Row],[Balace Group]]</f>
        <v>Senior-High</v>
      </c>
    </row>
    <row r="240" spans="2:14" x14ac:dyDescent="0.25">
      <c r="B240" t="s">
        <v>5363</v>
      </c>
      <c r="C240" t="s">
        <v>700</v>
      </c>
      <c r="D240" t="s">
        <v>5134</v>
      </c>
      <c r="E240" s="22">
        <v>5604381</v>
      </c>
      <c r="F240" t="s">
        <v>5126</v>
      </c>
      <c r="G240" s="20">
        <v>44797</v>
      </c>
      <c r="H240" t="s">
        <v>107</v>
      </c>
      <c r="I240">
        <f>VLOOKUP(Account_Appended[[#This Row],[Customer_ID]],Customer_Info_Appended[],3,0)</f>
        <v>52</v>
      </c>
      <c r="J240" t="str">
        <f>VLOOKUP(Account_Appended[[#This Row],[Customer_ID]],Customer_Info_Appended[],4,0)</f>
        <v>Male</v>
      </c>
      <c r="K240" t="str">
        <f>VLOOKUP(Account_Appended[[#This Row],[Customer_ID]],Customer_Info_Appended[],6,0)</f>
        <v>Naypyitaw</v>
      </c>
      <c r="L240" t="str">
        <f>VLOOKUP(Account_Appended[[#This Row],[Balance]],balance_t[],3,1)</f>
        <v>Medium</v>
      </c>
      <c r="M240" t="str">
        <f>VLOOKUP(Account_Appended[[#This Row],[Age]],age_t[],3,1)</f>
        <v>Senior</v>
      </c>
      <c r="N240" t="str">
        <f>Account_Appended[[#This Row],[Age Group]]&amp; "-" &amp;Account_Appended[[#This Row],[Balace Group]]</f>
        <v>Senior-Medium</v>
      </c>
    </row>
    <row r="241" spans="2:14" x14ac:dyDescent="0.25">
      <c r="B241" t="s">
        <v>5364</v>
      </c>
      <c r="C241" t="s">
        <v>700</v>
      </c>
      <c r="D241" t="s">
        <v>5134</v>
      </c>
      <c r="E241" s="22">
        <v>17396381</v>
      </c>
      <c r="F241" t="s">
        <v>5126</v>
      </c>
      <c r="G241" s="20">
        <v>44798</v>
      </c>
      <c r="H241" t="s">
        <v>107</v>
      </c>
      <c r="I241">
        <f>VLOOKUP(Account_Appended[[#This Row],[Customer_ID]],Customer_Info_Appended[],3,0)</f>
        <v>52</v>
      </c>
      <c r="J241" t="str">
        <f>VLOOKUP(Account_Appended[[#This Row],[Customer_ID]],Customer_Info_Appended[],4,0)</f>
        <v>Male</v>
      </c>
      <c r="K241" t="str">
        <f>VLOOKUP(Account_Appended[[#This Row],[Customer_ID]],Customer_Info_Appended[],6,0)</f>
        <v>Naypyitaw</v>
      </c>
      <c r="L241" t="str">
        <f>VLOOKUP(Account_Appended[[#This Row],[Balance]],balance_t[],3,1)</f>
        <v>High</v>
      </c>
      <c r="M241" t="str">
        <f>VLOOKUP(Account_Appended[[#This Row],[Age]],age_t[],3,1)</f>
        <v>Senior</v>
      </c>
      <c r="N241" t="str">
        <f>Account_Appended[[#This Row],[Age Group]]&amp; "-" &amp;Account_Appended[[#This Row],[Balace Group]]</f>
        <v>Senior-High</v>
      </c>
    </row>
    <row r="242" spans="2:14" x14ac:dyDescent="0.25">
      <c r="B242" t="s">
        <v>5365</v>
      </c>
      <c r="C242" t="s">
        <v>705</v>
      </c>
      <c r="D242" t="s">
        <v>5125</v>
      </c>
      <c r="E242" s="22">
        <v>20318082</v>
      </c>
      <c r="F242" t="s">
        <v>5126</v>
      </c>
      <c r="G242" s="20">
        <v>44799</v>
      </c>
      <c r="H242" t="s">
        <v>107</v>
      </c>
      <c r="I242">
        <f>VLOOKUP(Account_Appended[[#This Row],[Customer_ID]],Customer_Info_Appended[],3,0)</f>
        <v>32</v>
      </c>
      <c r="J242" t="str">
        <f>VLOOKUP(Account_Appended[[#This Row],[Customer_ID]],Customer_Info_Appended[],4,0)</f>
        <v>Female</v>
      </c>
      <c r="K242" t="str">
        <f>VLOOKUP(Account_Appended[[#This Row],[Customer_ID]],Customer_Info_Appended[],6,0)</f>
        <v>Naypyitaw</v>
      </c>
      <c r="L242" t="str">
        <f>VLOOKUP(Account_Appended[[#This Row],[Balance]],balance_t[],3,1)</f>
        <v>High</v>
      </c>
      <c r="M242" t="str">
        <f>VLOOKUP(Account_Appended[[#This Row],[Age]],age_t[],3,1)</f>
        <v>Middle</v>
      </c>
      <c r="N242" t="str">
        <f>Account_Appended[[#This Row],[Age Group]]&amp; "-" &amp;Account_Appended[[#This Row],[Balace Group]]</f>
        <v>Middle-High</v>
      </c>
    </row>
    <row r="243" spans="2:14" x14ac:dyDescent="0.25">
      <c r="B243" t="s">
        <v>5366</v>
      </c>
      <c r="C243" t="s">
        <v>705</v>
      </c>
      <c r="D243" t="s">
        <v>5134</v>
      </c>
      <c r="E243" s="22">
        <v>37532795</v>
      </c>
      <c r="F243" t="s">
        <v>5126</v>
      </c>
      <c r="G243" s="20">
        <v>44800</v>
      </c>
      <c r="H243" t="s">
        <v>107</v>
      </c>
      <c r="I243">
        <f>VLOOKUP(Account_Appended[[#This Row],[Customer_ID]],Customer_Info_Appended[],3,0)</f>
        <v>32</v>
      </c>
      <c r="J243" t="str">
        <f>VLOOKUP(Account_Appended[[#This Row],[Customer_ID]],Customer_Info_Appended[],4,0)</f>
        <v>Female</v>
      </c>
      <c r="K243" t="str">
        <f>VLOOKUP(Account_Appended[[#This Row],[Customer_ID]],Customer_Info_Appended[],6,0)</f>
        <v>Naypyitaw</v>
      </c>
      <c r="L243" t="str">
        <f>VLOOKUP(Account_Appended[[#This Row],[Balance]],balance_t[],3,1)</f>
        <v>High</v>
      </c>
      <c r="M243" t="str">
        <f>VLOOKUP(Account_Appended[[#This Row],[Age]],age_t[],3,1)</f>
        <v>Middle</v>
      </c>
      <c r="N243" t="str">
        <f>Account_Appended[[#This Row],[Age Group]]&amp; "-" &amp;Account_Appended[[#This Row],[Balace Group]]</f>
        <v>Middle-High</v>
      </c>
    </row>
    <row r="244" spans="2:14" x14ac:dyDescent="0.25">
      <c r="B244" t="s">
        <v>5367</v>
      </c>
      <c r="C244" t="s">
        <v>705</v>
      </c>
      <c r="D244" t="s">
        <v>5125</v>
      </c>
      <c r="E244" s="22">
        <v>28290067</v>
      </c>
      <c r="F244" t="s">
        <v>5126</v>
      </c>
      <c r="G244" s="20">
        <v>44801</v>
      </c>
      <c r="H244" t="s">
        <v>107</v>
      </c>
      <c r="I244">
        <f>VLOOKUP(Account_Appended[[#This Row],[Customer_ID]],Customer_Info_Appended[],3,0)</f>
        <v>32</v>
      </c>
      <c r="J244" t="str">
        <f>VLOOKUP(Account_Appended[[#This Row],[Customer_ID]],Customer_Info_Appended[],4,0)</f>
        <v>Female</v>
      </c>
      <c r="K244" t="str">
        <f>VLOOKUP(Account_Appended[[#This Row],[Customer_ID]],Customer_Info_Appended[],6,0)</f>
        <v>Naypyitaw</v>
      </c>
      <c r="L244" t="str">
        <f>VLOOKUP(Account_Appended[[#This Row],[Balance]],balance_t[],3,1)</f>
        <v>High</v>
      </c>
      <c r="M244" t="str">
        <f>VLOOKUP(Account_Appended[[#This Row],[Age]],age_t[],3,1)</f>
        <v>Middle</v>
      </c>
      <c r="N244" t="str">
        <f>Account_Appended[[#This Row],[Age Group]]&amp; "-" &amp;Account_Appended[[#This Row],[Balace Group]]</f>
        <v>Middle-High</v>
      </c>
    </row>
    <row r="245" spans="2:14" x14ac:dyDescent="0.25">
      <c r="B245" t="s">
        <v>5368</v>
      </c>
      <c r="C245" t="s">
        <v>710</v>
      </c>
      <c r="D245" t="s">
        <v>5134</v>
      </c>
      <c r="E245" s="22">
        <v>41090129</v>
      </c>
      <c r="F245" t="s">
        <v>5126</v>
      </c>
      <c r="G245" s="20">
        <v>44802</v>
      </c>
      <c r="H245" t="s">
        <v>107</v>
      </c>
      <c r="I245">
        <f>VLOOKUP(Account_Appended[[#This Row],[Customer_ID]],Customer_Info_Appended[],3,0)</f>
        <v>22</v>
      </c>
      <c r="J245" t="str">
        <f>VLOOKUP(Account_Appended[[#This Row],[Customer_ID]],Customer_Info_Appended[],4,0)</f>
        <v>Female</v>
      </c>
      <c r="K245" t="str">
        <f>VLOOKUP(Account_Appended[[#This Row],[Customer_ID]],Customer_Info_Appended[],6,0)</f>
        <v>Mandalay</v>
      </c>
      <c r="L245" t="str">
        <f>VLOOKUP(Account_Appended[[#This Row],[Balance]],balance_t[],3,1)</f>
        <v>High</v>
      </c>
      <c r="M245" t="str">
        <f>VLOOKUP(Account_Appended[[#This Row],[Age]],age_t[],3,1)</f>
        <v>Young</v>
      </c>
      <c r="N245" t="str">
        <f>Account_Appended[[#This Row],[Age Group]]&amp; "-" &amp;Account_Appended[[#This Row],[Balace Group]]</f>
        <v>Young-High</v>
      </c>
    </row>
    <row r="246" spans="2:14" x14ac:dyDescent="0.25">
      <c r="B246" t="s">
        <v>5369</v>
      </c>
      <c r="C246" t="s">
        <v>710</v>
      </c>
      <c r="D246" t="s">
        <v>5125</v>
      </c>
      <c r="E246" s="22">
        <v>5998885</v>
      </c>
      <c r="F246" t="s">
        <v>5126</v>
      </c>
      <c r="G246" s="20">
        <v>44803</v>
      </c>
      <c r="H246" t="s">
        <v>107</v>
      </c>
      <c r="I246">
        <f>VLOOKUP(Account_Appended[[#This Row],[Customer_ID]],Customer_Info_Appended[],3,0)</f>
        <v>22</v>
      </c>
      <c r="J246" t="str">
        <f>VLOOKUP(Account_Appended[[#This Row],[Customer_ID]],Customer_Info_Appended[],4,0)</f>
        <v>Female</v>
      </c>
      <c r="K246" t="str">
        <f>VLOOKUP(Account_Appended[[#This Row],[Customer_ID]],Customer_Info_Appended[],6,0)</f>
        <v>Mandalay</v>
      </c>
      <c r="L246" t="str">
        <f>VLOOKUP(Account_Appended[[#This Row],[Balance]],balance_t[],3,1)</f>
        <v>Medium</v>
      </c>
      <c r="M246" t="str">
        <f>VLOOKUP(Account_Appended[[#This Row],[Age]],age_t[],3,1)</f>
        <v>Young</v>
      </c>
      <c r="N246" t="str">
        <f>Account_Appended[[#This Row],[Age Group]]&amp; "-" &amp;Account_Appended[[#This Row],[Balace Group]]</f>
        <v>Young-Medium</v>
      </c>
    </row>
    <row r="247" spans="2:14" x14ac:dyDescent="0.25">
      <c r="B247" t="s">
        <v>5370</v>
      </c>
      <c r="C247" t="s">
        <v>715</v>
      </c>
      <c r="D247" t="s">
        <v>5131</v>
      </c>
      <c r="E247" s="22">
        <v>30670706</v>
      </c>
      <c r="F247" t="s">
        <v>5126</v>
      </c>
      <c r="G247" s="20">
        <v>44804</v>
      </c>
      <c r="H247" t="s">
        <v>107</v>
      </c>
      <c r="I247">
        <f>VLOOKUP(Account_Appended[[#This Row],[Customer_ID]],Customer_Info_Appended[],3,0)</f>
        <v>63</v>
      </c>
      <c r="J247" t="str">
        <f>VLOOKUP(Account_Appended[[#This Row],[Customer_ID]],Customer_Info_Appended[],4,0)</f>
        <v>Female</v>
      </c>
      <c r="K247" t="str">
        <f>VLOOKUP(Account_Appended[[#This Row],[Customer_ID]],Customer_Info_Appended[],6,0)</f>
        <v>Mandalay</v>
      </c>
      <c r="L247" t="str">
        <f>VLOOKUP(Account_Appended[[#This Row],[Balance]],balance_t[],3,1)</f>
        <v>High</v>
      </c>
      <c r="M247" t="str">
        <f>VLOOKUP(Account_Appended[[#This Row],[Age]],age_t[],3,1)</f>
        <v>Senior</v>
      </c>
      <c r="N247" t="str">
        <f>Account_Appended[[#This Row],[Age Group]]&amp; "-" &amp;Account_Appended[[#This Row],[Balace Group]]</f>
        <v>Senior-High</v>
      </c>
    </row>
    <row r="248" spans="2:14" x14ac:dyDescent="0.25">
      <c r="B248" t="s">
        <v>5371</v>
      </c>
      <c r="C248" t="s">
        <v>720</v>
      </c>
      <c r="D248" t="s">
        <v>5125</v>
      </c>
      <c r="E248" s="22">
        <v>41256155</v>
      </c>
      <c r="F248" t="s">
        <v>5126</v>
      </c>
      <c r="G248" s="20">
        <v>44805</v>
      </c>
      <c r="H248" t="s">
        <v>107</v>
      </c>
      <c r="I248">
        <f>VLOOKUP(Account_Appended[[#This Row],[Customer_ID]],Customer_Info_Appended[],3,0)</f>
        <v>67</v>
      </c>
      <c r="J248" t="str">
        <f>VLOOKUP(Account_Appended[[#This Row],[Customer_ID]],Customer_Info_Appended[],4,0)</f>
        <v>Female</v>
      </c>
      <c r="K248" t="str">
        <f>VLOOKUP(Account_Appended[[#This Row],[Customer_ID]],Customer_Info_Appended[],6,0)</f>
        <v>Naypyitaw</v>
      </c>
      <c r="L248" t="str">
        <f>VLOOKUP(Account_Appended[[#This Row],[Balance]],balance_t[],3,1)</f>
        <v>High</v>
      </c>
      <c r="M248" t="str">
        <f>VLOOKUP(Account_Appended[[#This Row],[Age]],age_t[],3,1)</f>
        <v>Senior</v>
      </c>
      <c r="N248" t="str">
        <f>Account_Appended[[#This Row],[Age Group]]&amp; "-" &amp;Account_Appended[[#This Row],[Balace Group]]</f>
        <v>Senior-High</v>
      </c>
    </row>
    <row r="249" spans="2:14" x14ac:dyDescent="0.25">
      <c r="B249" t="s">
        <v>5372</v>
      </c>
      <c r="C249" t="s">
        <v>720</v>
      </c>
      <c r="D249" t="s">
        <v>5125</v>
      </c>
      <c r="E249" s="22">
        <v>8046155</v>
      </c>
      <c r="F249" t="s">
        <v>5126</v>
      </c>
      <c r="G249" s="20">
        <v>44806</v>
      </c>
      <c r="H249" t="s">
        <v>107</v>
      </c>
      <c r="I249">
        <f>VLOOKUP(Account_Appended[[#This Row],[Customer_ID]],Customer_Info_Appended[],3,0)</f>
        <v>67</v>
      </c>
      <c r="J249" t="str">
        <f>VLOOKUP(Account_Appended[[#This Row],[Customer_ID]],Customer_Info_Appended[],4,0)</f>
        <v>Female</v>
      </c>
      <c r="K249" t="str">
        <f>VLOOKUP(Account_Appended[[#This Row],[Customer_ID]],Customer_Info_Appended[],6,0)</f>
        <v>Naypyitaw</v>
      </c>
      <c r="L249" t="str">
        <f>VLOOKUP(Account_Appended[[#This Row],[Balance]],balance_t[],3,1)</f>
        <v>Medium</v>
      </c>
      <c r="M249" t="str">
        <f>VLOOKUP(Account_Appended[[#This Row],[Age]],age_t[],3,1)</f>
        <v>Senior</v>
      </c>
      <c r="N249" t="str">
        <f>Account_Appended[[#This Row],[Age Group]]&amp; "-" &amp;Account_Appended[[#This Row],[Balace Group]]</f>
        <v>Senior-Medium</v>
      </c>
    </row>
    <row r="250" spans="2:14" x14ac:dyDescent="0.25">
      <c r="B250" t="s">
        <v>5373</v>
      </c>
      <c r="C250" t="s">
        <v>720</v>
      </c>
      <c r="D250" t="s">
        <v>5125</v>
      </c>
      <c r="E250" s="22">
        <v>15950872</v>
      </c>
      <c r="F250" t="s">
        <v>5126</v>
      </c>
      <c r="G250" s="20">
        <v>44807</v>
      </c>
      <c r="H250" t="s">
        <v>107</v>
      </c>
      <c r="I250">
        <f>VLOOKUP(Account_Appended[[#This Row],[Customer_ID]],Customer_Info_Appended[],3,0)</f>
        <v>67</v>
      </c>
      <c r="J250" t="str">
        <f>VLOOKUP(Account_Appended[[#This Row],[Customer_ID]],Customer_Info_Appended[],4,0)</f>
        <v>Female</v>
      </c>
      <c r="K250" t="str">
        <f>VLOOKUP(Account_Appended[[#This Row],[Customer_ID]],Customer_Info_Appended[],6,0)</f>
        <v>Naypyitaw</v>
      </c>
      <c r="L250" t="str">
        <f>VLOOKUP(Account_Appended[[#This Row],[Balance]],balance_t[],3,1)</f>
        <v>High</v>
      </c>
      <c r="M250" t="str">
        <f>VLOOKUP(Account_Appended[[#This Row],[Age]],age_t[],3,1)</f>
        <v>Senior</v>
      </c>
      <c r="N250" t="str">
        <f>Account_Appended[[#This Row],[Age Group]]&amp; "-" &amp;Account_Appended[[#This Row],[Balace Group]]</f>
        <v>Senior-High</v>
      </c>
    </row>
    <row r="251" spans="2:14" x14ac:dyDescent="0.25">
      <c r="B251" t="s">
        <v>5374</v>
      </c>
      <c r="C251" t="s">
        <v>725</v>
      </c>
      <c r="D251" t="s">
        <v>5125</v>
      </c>
      <c r="E251" s="22">
        <v>10484778</v>
      </c>
      <c r="F251" t="s">
        <v>5126</v>
      </c>
      <c r="G251" s="20">
        <v>44808</v>
      </c>
      <c r="H251" t="s">
        <v>107</v>
      </c>
      <c r="I251">
        <f>VLOOKUP(Account_Appended[[#This Row],[Customer_ID]],Customer_Info_Appended[],3,0)</f>
        <v>65</v>
      </c>
      <c r="J251" t="str">
        <f>VLOOKUP(Account_Appended[[#This Row],[Customer_ID]],Customer_Info_Appended[],4,0)</f>
        <v>Female</v>
      </c>
      <c r="K251" t="str">
        <f>VLOOKUP(Account_Appended[[#This Row],[Customer_ID]],Customer_Info_Appended[],6,0)</f>
        <v>Bago</v>
      </c>
      <c r="L251" t="str">
        <f>VLOOKUP(Account_Appended[[#This Row],[Balance]],balance_t[],3,1)</f>
        <v>Medium</v>
      </c>
      <c r="M251" t="str">
        <f>VLOOKUP(Account_Appended[[#This Row],[Age]],age_t[],3,1)</f>
        <v>Senior</v>
      </c>
      <c r="N251" t="str">
        <f>Account_Appended[[#This Row],[Age Group]]&amp; "-" &amp;Account_Appended[[#This Row],[Balace Group]]</f>
        <v>Senior-Medium</v>
      </c>
    </row>
    <row r="252" spans="2:14" x14ac:dyDescent="0.25">
      <c r="B252" t="s">
        <v>5375</v>
      </c>
      <c r="C252" t="s">
        <v>725</v>
      </c>
      <c r="D252" t="s">
        <v>5134</v>
      </c>
      <c r="E252" s="22">
        <v>45931617</v>
      </c>
      <c r="F252" t="s">
        <v>5126</v>
      </c>
      <c r="G252" s="20">
        <v>44809</v>
      </c>
      <c r="H252" t="s">
        <v>107</v>
      </c>
      <c r="I252">
        <f>VLOOKUP(Account_Appended[[#This Row],[Customer_ID]],Customer_Info_Appended[],3,0)</f>
        <v>65</v>
      </c>
      <c r="J252" t="str">
        <f>VLOOKUP(Account_Appended[[#This Row],[Customer_ID]],Customer_Info_Appended[],4,0)</f>
        <v>Female</v>
      </c>
      <c r="K252" t="str">
        <f>VLOOKUP(Account_Appended[[#This Row],[Customer_ID]],Customer_Info_Appended[],6,0)</f>
        <v>Bago</v>
      </c>
      <c r="L252" t="str">
        <f>VLOOKUP(Account_Appended[[#This Row],[Balance]],balance_t[],3,1)</f>
        <v>High</v>
      </c>
      <c r="M252" t="str">
        <f>VLOOKUP(Account_Appended[[#This Row],[Age]],age_t[],3,1)</f>
        <v>Senior</v>
      </c>
      <c r="N252" t="str">
        <f>Account_Appended[[#This Row],[Age Group]]&amp; "-" &amp;Account_Appended[[#This Row],[Balace Group]]</f>
        <v>Senior-High</v>
      </c>
    </row>
    <row r="253" spans="2:14" x14ac:dyDescent="0.25">
      <c r="B253" t="s">
        <v>5376</v>
      </c>
      <c r="C253" t="s">
        <v>730</v>
      </c>
      <c r="D253" t="s">
        <v>5131</v>
      </c>
      <c r="E253" s="22">
        <v>39342670</v>
      </c>
      <c r="F253" t="s">
        <v>5126</v>
      </c>
      <c r="G253" s="20">
        <v>44810</v>
      </c>
      <c r="H253" t="s">
        <v>107</v>
      </c>
      <c r="I253">
        <f>VLOOKUP(Account_Appended[[#This Row],[Customer_ID]],Customer_Info_Appended[],3,0)</f>
        <v>23</v>
      </c>
      <c r="J253" t="str">
        <f>VLOOKUP(Account_Appended[[#This Row],[Customer_ID]],Customer_Info_Appended[],4,0)</f>
        <v>Female</v>
      </c>
      <c r="K253" t="str">
        <f>VLOOKUP(Account_Appended[[#This Row],[Customer_ID]],Customer_Info_Appended[],6,0)</f>
        <v>Yangon</v>
      </c>
      <c r="L253" t="str">
        <f>VLOOKUP(Account_Appended[[#This Row],[Balance]],balance_t[],3,1)</f>
        <v>High</v>
      </c>
      <c r="M253" t="str">
        <f>VLOOKUP(Account_Appended[[#This Row],[Age]],age_t[],3,1)</f>
        <v>Young</v>
      </c>
      <c r="N253" t="str">
        <f>Account_Appended[[#This Row],[Age Group]]&amp; "-" &amp;Account_Appended[[#This Row],[Balace Group]]</f>
        <v>Young-High</v>
      </c>
    </row>
    <row r="254" spans="2:14" x14ac:dyDescent="0.25">
      <c r="B254" t="s">
        <v>5377</v>
      </c>
      <c r="C254" t="s">
        <v>730</v>
      </c>
      <c r="D254" t="s">
        <v>5125</v>
      </c>
      <c r="E254" s="22">
        <v>47528971</v>
      </c>
      <c r="F254" t="s">
        <v>5126</v>
      </c>
      <c r="G254" s="20">
        <v>44811</v>
      </c>
      <c r="H254" t="s">
        <v>107</v>
      </c>
      <c r="I254">
        <f>VLOOKUP(Account_Appended[[#This Row],[Customer_ID]],Customer_Info_Appended[],3,0)</f>
        <v>23</v>
      </c>
      <c r="J254" t="str">
        <f>VLOOKUP(Account_Appended[[#This Row],[Customer_ID]],Customer_Info_Appended[],4,0)</f>
        <v>Female</v>
      </c>
      <c r="K254" t="str">
        <f>VLOOKUP(Account_Appended[[#This Row],[Customer_ID]],Customer_Info_Appended[],6,0)</f>
        <v>Yangon</v>
      </c>
      <c r="L254" t="str">
        <f>VLOOKUP(Account_Appended[[#This Row],[Balance]],balance_t[],3,1)</f>
        <v>High</v>
      </c>
      <c r="M254" t="str">
        <f>VLOOKUP(Account_Appended[[#This Row],[Age]],age_t[],3,1)</f>
        <v>Young</v>
      </c>
      <c r="N254" t="str">
        <f>Account_Appended[[#This Row],[Age Group]]&amp; "-" &amp;Account_Appended[[#This Row],[Balace Group]]</f>
        <v>Young-High</v>
      </c>
    </row>
    <row r="255" spans="2:14" x14ac:dyDescent="0.25">
      <c r="B255" t="s">
        <v>5378</v>
      </c>
      <c r="C255" t="s">
        <v>730</v>
      </c>
      <c r="D255" t="s">
        <v>5134</v>
      </c>
      <c r="E255" s="22">
        <v>26471947</v>
      </c>
      <c r="F255" t="s">
        <v>5126</v>
      </c>
      <c r="G255" s="20">
        <v>44812</v>
      </c>
      <c r="H255" t="s">
        <v>107</v>
      </c>
      <c r="I255">
        <f>VLOOKUP(Account_Appended[[#This Row],[Customer_ID]],Customer_Info_Appended[],3,0)</f>
        <v>23</v>
      </c>
      <c r="J255" t="str">
        <f>VLOOKUP(Account_Appended[[#This Row],[Customer_ID]],Customer_Info_Appended[],4,0)</f>
        <v>Female</v>
      </c>
      <c r="K255" t="str">
        <f>VLOOKUP(Account_Appended[[#This Row],[Customer_ID]],Customer_Info_Appended[],6,0)</f>
        <v>Yangon</v>
      </c>
      <c r="L255" t="str">
        <f>VLOOKUP(Account_Appended[[#This Row],[Balance]],balance_t[],3,1)</f>
        <v>High</v>
      </c>
      <c r="M255" t="str">
        <f>VLOOKUP(Account_Appended[[#This Row],[Age]],age_t[],3,1)</f>
        <v>Young</v>
      </c>
      <c r="N255" t="str">
        <f>Account_Appended[[#This Row],[Age Group]]&amp; "-" &amp;Account_Appended[[#This Row],[Balace Group]]</f>
        <v>Young-High</v>
      </c>
    </row>
    <row r="256" spans="2:14" x14ac:dyDescent="0.25">
      <c r="B256" t="s">
        <v>5379</v>
      </c>
      <c r="C256" t="s">
        <v>735</v>
      </c>
      <c r="D256" t="s">
        <v>5131</v>
      </c>
      <c r="E256" s="22">
        <v>6803560</v>
      </c>
      <c r="F256" t="s">
        <v>5126</v>
      </c>
      <c r="G256" s="20">
        <v>44813</v>
      </c>
      <c r="H256" t="s">
        <v>107</v>
      </c>
      <c r="I256">
        <f>VLOOKUP(Account_Appended[[#This Row],[Customer_ID]],Customer_Info_Appended[],3,0)</f>
        <v>42</v>
      </c>
      <c r="J256" t="str">
        <f>VLOOKUP(Account_Appended[[#This Row],[Customer_ID]],Customer_Info_Appended[],4,0)</f>
        <v>Male</v>
      </c>
      <c r="K256" t="str">
        <f>VLOOKUP(Account_Appended[[#This Row],[Customer_ID]],Customer_Info_Appended[],6,0)</f>
        <v>Yangon</v>
      </c>
      <c r="L256" t="str">
        <f>VLOOKUP(Account_Appended[[#This Row],[Balance]],balance_t[],3,1)</f>
        <v>Medium</v>
      </c>
      <c r="M256" t="str">
        <f>VLOOKUP(Account_Appended[[#This Row],[Age]],age_t[],3,1)</f>
        <v>Middle</v>
      </c>
      <c r="N256" t="str">
        <f>Account_Appended[[#This Row],[Age Group]]&amp; "-" &amp;Account_Appended[[#This Row],[Balace Group]]</f>
        <v>Middle-Medium</v>
      </c>
    </row>
    <row r="257" spans="2:14" x14ac:dyDescent="0.25">
      <c r="B257" t="s">
        <v>5380</v>
      </c>
      <c r="C257" t="s">
        <v>735</v>
      </c>
      <c r="D257" t="s">
        <v>5131</v>
      </c>
      <c r="E257" s="22">
        <v>18662775</v>
      </c>
      <c r="F257" t="s">
        <v>5126</v>
      </c>
      <c r="G257" s="20">
        <v>44814</v>
      </c>
      <c r="H257" t="s">
        <v>107</v>
      </c>
      <c r="I257">
        <f>VLOOKUP(Account_Appended[[#This Row],[Customer_ID]],Customer_Info_Appended[],3,0)</f>
        <v>42</v>
      </c>
      <c r="J257" t="str">
        <f>VLOOKUP(Account_Appended[[#This Row],[Customer_ID]],Customer_Info_Appended[],4,0)</f>
        <v>Male</v>
      </c>
      <c r="K257" t="str">
        <f>VLOOKUP(Account_Appended[[#This Row],[Customer_ID]],Customer_Info_Appended[],6,0)</f>
        <v>Yangon</v>
      </c>
      <c r="L257" t="str">
        <f>VLOOKUP(Account_Appended[[#This Row],[Balance]],balance_t[],3,1)</f>
        <v>High</v>
      </c>
      <c r="M257" t="str">
        <f>VLOOKUP(Account_Appended[[#This Row],[Age]],age_t[],3,1)</f>
        <v>Middle</v>
      </c>
      <c r="N257" t="str">
        <f>Account_Appended[[#This Row],[Age Group]]&amp; "-" &amp;Account_Appended[[#This Row],[Balace Group]]</f>
        <v>Middle-High</v>
      </c>
    </row>
    <row r="258" spans="2:14" x14ac:dyDescent="0.25">
      <c r="B258" t="s">
        <v>5381</v>
      </c>
      <c r="C258" t="s">
        <v>735</v>
      </c>
      <c r="D258" t="s">
        <v>5131</v>
      </c>
      <c r="E258" s="22">
        <v>42351489</v>
      </c>
      <c r="F258" t="s">
        <v>5126</v>
      </c>
      <c r="G258" s="20">
        <v>44815</v>
      </c>
      <c r="H258" t="s">
        <v>107</v>
      </c>
      <c r="I258">
        <f>VLOOKUP(Account_Appended[[#This Row],[Customer_ID]],Customer_Info_Appended[],3,0)</f>
        <v>42</v>
      </c>
      <c r="J258" t="str">
        <f>VLOOKUP(Account_Appended[[#This Row],[Customer_ID]],Customer_Info_Appended[],4,0)</f>
        <v>Male</v>
      </c>
      <c r="K258" t="str">
        <f>VLOOKUP(Account_Appended[[#This Row],[Customer_ID]],Customer_Info_Appended[],6,0)</f>
        <v>Yangon</v>
      </c>
      <c r="L258" t="str">
        <f>VLOOKUP(Account_Appended[[#This Row],[Balance]],balance_t[],3,1)</f>
        <v>High</v>
      </c>
      <c r="M258" t="str">
        <f>VLOOKUP(Account_Appended[[#This Row],[Age]],age_t[],3,1)</f>
        <v>Middle</v>
      </c>
      <c r="N258" t="str">
        <f>Account_Appended[[#This Row],[Age Group]]&amp; "-" &amp;Account_Appended[[#This Row],[Balace Group]]</f>
        <v>Middle-High</v>
      </c>
    </row>
    <row r="259" spans="2:14" x14ac:dyDescent="0.25">
      <c r="B259" t="s">
        <v>5382</v>
      </c>
      <c r="C259" t="s">
        <v>740</v>
      </c>
      <c r="D259" t="s">
        <v>5131</v>
      </c>
      <c r="E259" s="22">
        <v>29112949</v>
      </c>
      <c r="F259" t="s">
        <v>5126</v>
      </c>
      <c r="G259" s="20">
        <v>44816</v>
      </c>
      <c r="H259" t="s">
        <v>107</v>
      </c>
      <c r="I259">
        <f>VLOOKUP(Account_Appended[[#This Row],[Customer_ID]],Customer_Info_Appended[],3,0)</f>
        <v>63</v>
      </c>
      <c r="J259" t="str">
        <f>VLOOKUP(Account_Appended[[#This Row],[Customer_ID]],Customer_Info_Appended[],4,0)</f>
        <v>Female</v>
      </c>
      <c r="K259" t="str">
        <f>VLOOKUP(Account_Appended[[#This Row],[Customer_ID]],Customer_Info_Appended[],6,0)</f>
        <v>Naypyitaw</v>
      </c>
      <c r="L259" t="str">
        <f>VLOOKUP(Account_Appended[[#This Row],[Balance]],balance_t[],3,1)</f>
        <v>High</v>
      </c>
      <c r="M259" t="str">
        <f>VLOOKUP(Account_Appended[[#This Row],[Age]],age_t[],3,1)</f>
        <v>Senior</v>
      </c>
      <c r="N259" t="str">
        <f>Account_Appended[[#This Row],[Age Group]]&amp; "-" &amp;Account_Appended[[#This Row],[Balace Group]]</f>
        <v>Senior-High</v>
      </c>
    </row>
    <row r="260" spans="2:14" x14ac:dyDescent="0.25">
      <c r="B260" t="s">
        <v>5383</v>
      </c>
      <c r="C260" t="s">
        <v>745</v>
      </c>
      <c r="D260" t="s">
        <v>5125</v>
      </c>
      <c r="E260" s="22">
        <v>633634</v>
      </c>
      <c r="F260" t="s">
        <v>5126</v>
      </c>
      <c r="G260" s="20">
        <v>44817</v>
      </c>
      <c r="H260" t="s">
        <v>107</v>
      </c>
      <c r="I260">
        <f>VLOOKUP(Account_Appended[[#This Row],[Customer_ID]],Customer_Info_Appended[],3,0)</f>
        <v>57</v>
      </c>
      <c r="J260" t="str">
        <f>VLOOKUP(Account_Appended[[#This Row],[Customer_ID]],Customer_Info_Appended[],4,0)</f>
        <v>Female</v>
      </c>
      <c r="K260" t="str">
        <f>VLOOKUP(Account_Appended[[#This Row],[Customer_ID]],Customer_Info_Appended[],6,0)</f>
        <v>Mandalay</v>
      </c>
      <c r="L260" t="str">
        <f>VLOOKUP(Account_Appended[[#This Row],[Balance]],balance_t[],3,1)</f>
        <v>Low</v>
      </c>
      <c r="M260" t="str">
        <f>VLOOKUP(Account_Appended[[#This Row],[Age]],age_t[],3,1)</f>
        <v>Senior</v>
      </c>
      <c r="N260" t="str">
        <f>Account_Appended[[#This Row],[Age Group]]&amp; "-" &amp;Account_Appended[[#This Row],[Balace Group]]</f>
        <v>Senior-Low</v>
      </c>
    </row>
    <row r="261" spans="2:14" x14ac:dyDescent="0.25">
      <c r="B261" t="s">
        <v>5384</v>
      </c>
      <c r="C261" t="s">
        <v>745</v>
      </c>
      <c r="D261" t="s">
        <v>5125</v>
      </c>
      <c r="E261" s="22">
        <v>20809963</v>
      </c>
      <c r="F261" t="s">
        <v>5126</v>
      </c>
      <c r="G261" s="20">
        <v>44818</v>
      </c>
      <c r="H261" t="s">
        <v>107</v>
      </c>
      <c r="I261">
        <f>VLOOKUP(Account_Appended[[#This Row],[Customer_ID]],Customer_Info_Appended[],3,0)</f>
        <v>57</v>
      </c>
      <c r="J261" t="str">
        <f>VLOOKUP(Account_Appended[[#This Row],[Customer_ID]],Customer_Info_Appended[],4,0)</f>
        <v>Female</v>
      </c>
      <c r="K261" t="str">
        <f>VLOOKUP(Account_Appended[[#This Row],[Customer_ID]],Customer_Info_Appended[],6,0)</f>
        <v>Mandalay</v>
      </c>
      <c r="L261" t="str">
        <f>VLOOKUP(Account_Appended[[#This Row],[Balance]],balance_t[],3,1)</f>
        <v>High</v>
      </c>
      <c r="M261" t="str">
        <f>VLOOKUP(Account_Appended[[#This Row],[Age]],age_t[],3,1)</f>
        <v>Senior</v>
      </c>
      <c r="N261" t="str">
        <f>Account_Appended[[#This Row],[Age Group]]&amp; "-" &amp;Account_Appended[[#This Row],[Balace Group]]</f>
        <v>Senior-High</v>
      </c>
    </row>
    <row r="262" spans="2:14" x14ac:dyDescent="0.25">
      <c r="B262" t="s">
        <v>5385</v>
      </c>
      <c r="C262" t="s">
        <v>745</v>
      </c>
      <c r="D262" t="s">
        <v>5134</v>
      </c>
      <c r="E262" s="22">
        <v>30521467</v>
      </c>
      <c r="F262" t="s">
        <v>5126</v>
      </c>
      <c r="G262" s="20">
        <v>44819</v>
      </c>
      <c r="H262" t="s">
        <v>107</v>
      </c>
      <c r="I262">
        <f>VLOOKUP(Account_Appended[[#This Row],[Customer_ID]],Customer_Info_Appended[],3,0)</f>
        <v>57</v>
      </c>
      <c r="J262" t="str">
        <f>VLOOKUP(Account_Appended[[#This Row],[Customer_ID]],Customer_Info_Appended[],4,0)</f>
        <v>Female</v>
      </c>
      <c r="K262" t="str">
        <f>VLOOKUP(Account_Appended[[#This Row],[Customer_ID]],Customer_Info_Appended[],6,0)</f>
        <v>Mandalay</v>
      </c>
      <c r="L262" t="str">
        <f>VLOOKUP(Account_Appended[[#This Row],[Balance]],balance_t[],3,1)</f>
        <v>High</v>
      </c>
      <c r="M262" t="str">
        <f>VLOOKUP(Account_Appended[[#This Row],[Age]],age_t[],3,1)</f>
        <v>Senior</v>
      </c>
      <c r="N262" t="str">
        <f>Account_Appended[[#This Row],[Age Group]]&amp; "-" &amp;Account_Appended[[#This Row],[Balace Group]]</f>
        <v>Senior-High</v>
      </c>
    </row>
    <row r="263" spans="2:14" x14ac:dyDescent="0.25">
      <c r="B263" t="s">
        <v>5386</v>
      </c>
      <c r="C263" t="s">
        <v>750</v>
      </c>
      <c r="D263" t="s">
        <v>5134</v>
      </c>
      <c r="E263" s="22">
        <v>42233277</v>
      </c>
      <c r="F263" t="s">
        <v>5126</v>
      </c>
      <c r="G263" s="20">
        <v>44820</v>
      </c>
      <c r="H263" t="s">
        <v>107</v>
      </c>
      <c r="I263">
        <f>VLOOKUP(Account_Appended[[#This Row],[Customer_ID]],Customer_Info_Appended[],3,0)</f>
        <v>46</v>
      </c>
      <c r="J263" t="str">
        <f>VLOOKUP(Account_Appended[[#This Row],[Customer_ID]],Customer_Info_Appended[],4,0)</f>
        <v>Female</v>
      </c>
      <c r="K263" t="str">
        <f>VLOOKUP(Account_Appended[[#This Row],[Customer_ID]],Customer_Info_Appended[],6,0)</f>
        <v>Bago</v>
      </c>
      <c r="L263" t="str">
        <f>VLOOKUP(Account_Appended[[#This Row],[Balance]],balance_t[],3,1)</f>
        <v>High</v>
      </c>
      <c r="M263" t="str">
        <f>VLOOKUP(Account_Appended[[#This Row],[Age]],age_t[],3,1)</f>
        <v>Middle</v>
      </c>
      <c r="N263" t="str">
        <f>Account_Appended[[#This Row],[Age Group]]&amp; "-" &amp;Account_Appended[[#This Row],[Balace Group]]</f>
        <v>Middle-High</v>
      </c>
    </row>
    <row r="264" spans="2:14" x14ac:dyDescent="0.25">
      <c r="B264" t="s">
        <v>5387</v>
      </c>
      <c r="C264" t="s">
        <v>755</v>
      </c>
      <c r="D264" t="s">
        <v>5134</v>
      </c>
      <c r="E264" s="22">
        <v>8202873</v>
      </c>
      <c r="F264" t="s">
        <v>5126</v>
      </c>
      <c r="G264" s="20">
        <v>44821</v>
      </c>
      <c r="H264" t="s">
        <v>107</v>
      </c>
      <c r="I264">
        <f>VLOOKUP(Account_Appended[[#This Row],[Customer_ID]],Customer_Info_Appended[],3,0)</f>
        <v>24</v>
      </c>
      <c r="J264" t="str">
        <f>VLOOKUP(Account_Appended[[#This Row],[Customer_ID]],Customer_Info_Appended[],4,0)</f>
        <v>Male</v>
      </c>
      <c r="K264" t="str">
        <f>VLOOKUP(Account_Appended[[#This Row],[Customer_ID]],Customer_Info_Appended[],6,0)</f>
        <v>Naypyitaw</v>
      </c>
      <c r="L264" t="str">
        <f>VLOOKUP(Account_Appended[[#This Row],[Balance]],balance_t[],3,1)</f>
        <v>Medium</v>
      </c>
      <c r="M264" t="str">
        <f>VLOOKUP(Account_Appended[[#This Row],[Age]],age_t[],3,1)</f>
        <v>Young</v>
      </c>
      <c r="N264" t="str">
        <f>Account_Appended[[#This Row],[Age Group]]&amp; "-" &amp;Account_Appended[[#This Row],[Balace Group]]</f>
        <v>Young-Medium</v>
      </c>
    </row>
    <row r="265" spans="2:14" x14ac:dyDescent="0.25">
      <c r="B265" t="s">
        <v>5388</v>
      </c>
      <c r="C265" t="s">
        <v>755</v>
      </c>
      <c r="D265" t="s">
        <v>5131</v>
      </c>
      <c r="E265" s="22">
        <v>42899087</v>
      </c>
      <c r="F265" t="s">
        <v>5126</v>
      </c>
      <c r="G265" s="20">
        <v>44822</v>
      </c>
      <c r="H265" t="s">
        <v>107</v>
      </c>
      <c r="I265">
        <f>VLOOKUP(Account_Appended[[#This Row],[Customer_ID]],Customer_Info_Appended[],3,0)</f>
        <v>24</v>
      </c>
      <c r="J265" t="str">
        <f>VLOOKUP(Account_Appended[[#This Row],[Customer_ID]],Customer_Info_Appended[],4,0)</f>
        <v>Male</v>
      </c>
      <c r="K265" t="str">
        <f>VLOOKUP(Account_Appended[[#This Row],[Customer_ID]],Customer_Info_Appended[],6,0)</f>
        <v>Naypyitaw</v>
      </c>
      <c r="L265" t="str">
        <f>VLOOKUP(Account_Appended[[#This Row],[Balance]],balance_t[],3,1)</f>
        <v>High</v>
      </c>
      <c r="M265" t="str">
        <f>VLOOKUP(Account_Appended[[#This Row],[Age]],age_t[],3,1)</f>
        <v>Young</v>
      </c>
      <c r="N265" t="str">
        <f>Account_Appended[[#This Row],[Age Group]]&amp; "-" &amp;Account_Appended[[#This Row],[Balace Group]]</f>
        <v>Young-High</v>
      </c>
    </row>
    <row r="266" spans="2:14" x14ac:dyDescent="0.25">
      <c r="B266" t="s">
        <v>5389</v>
      </c>
      <c r="C266" t="s">
        <v>755</v>
      </c>
      <c r="D266" t="s">
        <v>5131</v>
      </c>
      <c r="E266" s="22">
        <v>38278068</v>
      </c>
      <c r="F266" t="s">
        <v>5126</v>
      </c>
      <c r="G266" s="20">
        <v>44823</v>
      </c>
      <c r="H266" t="s">
        <v>107</v>
      </c>
      <c r="I266">
        <f>VLOOKUP(Account_Appended[[#This Row],[Customer_ID]],Customer_Info_Appended[],3,0)</f>
        <v>24</v>
      </c>
      <c r="J266" t="str">
        <f>VLOOKUP(Account_Appended[[#This Row],[Customer_ID]],Customer_Info_Appended[],4,0)</f>
        <v>Male</v>
      </c>
      <c r="K266" t="str">
        <f>VLOOKUP(Account_Appended[[#This Row],[Customer_ID]],Customer_Info_Appended[],6,0)</f>
        <v>Naypyitaw</v>
      </c>
      <c r="L266" t="str">
        <f>VLOOKUP(Account_Appended[[#This Row],[Balance]],balance_t[],3,1)</f>
        <v>High</v>
      </c>
      <c r="M266" t="str">
        <f>VLOOKUP(Account_Appended[[#This Row],[Age]],age_t[],3,1)</f>
        <v>Young</v>
      </c>
      <c r="N266" t="str">
        <f>Account_Appended[[#This Row],[Age Group]]&amp; "-" &amp;Account_Appended[[#This Row],[Balace Group]]</f>
        <v>Young-High</v>
      </c>
    </row>
    <row r="267" spans="2:14" x14ac:dyDescent="0.25">
      <c r="B267" t="s">
        <v>5390</v>
      </c>
      <c r="C267" t="s">
        <v>760</v>
      </c>
      <c r="D267" t="s">
        <v>5125</v>
      </c>
      <c r="E267" s="22">
        <v>15425339</v>
      </c>
      <c r="F267" t="s">
        <v>5126</v>
      </c>
      <c r="G267" s="20">
        <v>44824</v>
      </c>
      <c r="H267" t="s">
        <v>107</v>
      </c>
      <c r="I267">
        <f>VLOOKUP(Account_Appended[[#This Row],[Customer_ID]],Customer_Info_Appended[],3,0)</f>
        <v>57</v>
      </c>
      <c r="J267" t="str">
        <f>VLOOKUP(Account_Appended[[#This Row],[Customer_ID]],Customer_Info_Appended[],4,0)</f>
        <v>Male</v>
      </c>
      <c r="K267" t="str">
        <f>VLOOKUP(Account_Appended[[#This Row],[Customer_ID]],Customer_Info_Appended[],6,0)</f>
        <v>Yangon</v>
      </c>
      <c r="L267" t="str">
        <f>VLOOKUP(Account_Appended[[#This Row],[Balance]],balance_t[],3,1)</f>
        <v>High</v>
      </c>
      <c r="M267" t="str">
        <f>VLOOKUP(Account_Appended[[#This Row],[Age]],age_t[],3,1)</f>
        <v>Senior</v>
      </c>
      <c r="N267" t="str">
        <f>Account_Appended[[#This Row],[Age Group]]&amp; "-" &amp;Account_Appended[[#This Row],[Balace Group]]</f>
        <v>Senior-High</v>
      </c>
    </row>
    <row r="268" spans="2:14" x14ac:dyDescent="0.25">
      <c r="B268" t="s">
        <v>5391</v>
      </c>
      <c r="C268" t="s">
        <v>760</v>
      </c>
      <c r="D268" t="s">
        <v>5131</v>
      </c>
      <c r="E268" s="22">
        <v>38988665</v>
      </c>
      <c r="F268" t="s">
        <v>5126</v>
      </c>
      <c r="G268" s="20">
        <v>44825</v>
      </c>
      <c r="H268" t="s">
        <v>107</v>
      </c>
      <c r="I268">
        <f>VLOOKUP(Account_Appended[[#This Row],[Customer_ID]],Customer_Info_Appended[],3,0)</f>
        <v>57</v>
      </c>
      <c r="J268" t="str">
        <f>VLOOKUP(Account_Appended[[#This Row],[Customer_ID]],Customer_Info_Appended[],4,0)</f>
        <v>Male</v>
      </c>
      <c r="K268" t="str">
        <f>VLOOKUP(Account_Appended[[#This Row],[Customer_ID]],Customer_Info_Appended[],6,0)</f>
        <v>Yangon</v>
      </c>
      <c r="L268" t="str">
        <f>VLOOKUP(Account_Appended[[#This Row],[Balance]],balance_t[],3,1)</f>
        <v>High</v>
      </c>
      <c r="M268" t="str">
        <f>VLOOKUP(Account_Appended[[#This Row],[Age]],age_t[],3,1)</f>
        <v>Senior</v>
      </c>
      <c r="N268" t="str">
        <f>Account_Appended[[#This Row],[Age Group]]&amp; "-" &amp;Account_Appended[[#This Row],[Balace Group]]</f>
        <v>Senior-High</v>
      </c>
    </row>
    <row r="269" spans="2:14" x14ac:dyDescent="0.25">
      <c r="B269" t="s">
        <v>5392</v>
      </c>
      <c r="C269" t="s">
        <v>765</v>
      </c>
      <c r="D269" t="s">
        <v>5131</v>
      </c>
      <c r="E269" s="22">
        <v>29681501</v>
      </c>
      <c r="F269" t="s">
        <v>5126</v>
      </c>
      <c r="G269" s="20">
        <v>44826</v>
      </c>
      <c r="H269" t="s">
        <v>107</v>
      </c>
      <c r="I269">
        <f>VLOOKUP(Account_Appended[[#This Row],[Customer_ID]],Customer_Info_Appended[],3,0)</f>
        <v>30</v>
      </c>
      <c r="J269" t="str">
        <f>VLOOKUP(Account_Appended[[#This Row],[Customer_ID]],Customer_Info_Appended[],4,0)</f>
        <v>Male</v>
      </c>
      <c r="K269" t="str">
        <f>VLOOKUP(Account_Appended[[#This Row],[Customer_ID]],Customer_Info_Appended[],6,0)</f>
        <v>Shan</v>
      </c>
      <c r="L269" t="str">
        <f>VLOOKUP(Account_Appended[[#This Row],[Balance]],balance_t[],3,1)</f>
        <v>High</v>
      </c>
      <c r="M269" t="str">
        <f>VLOOKUP(Account_Appended[[#This Row],[Age]],age_t[],3,1)</f>
        <v>Young</v>
      </c>
      <c r="N269" t="str">
        <f>Account_Appended[[#This Row],[Age Group]]&amp; "-" &amp;Account_Appended[[#This Row],[Balace Group]]</f>
        <v>Young-High</v>
      </c>
    </row>
    <row r="270" spans="2:14" x14ac:dyDescent="0.25">
      <c r="B270" t="s">
        <v>5393</v>
      </c>
      <c r="C270" t="s">
        <v>765</v>
      </c>
      <c r="D270" t="s">
        <v>5131</v>
      </c>
      <c r="E270" s="22">
        <v>1506368</v>
      </c>
      <c r="F270" t="s">
        <v>5126</v>
      </c>
      <c r="G270" s="20">
        <v>44827</v>
      </c>
      <c r="H270" t="s">
        <v>107</v>
      </c>
      <c r="I270">
        <f>VLOOKUP(Account_Appended[[#This Row],[Customer_ID]],Customer_Info_Appended[],3,0)</f>
        <v>30</v>
      </c>
      <c r="J270" t="str">
        <f>VLOOKUP(Account_Appended[[#This Row],[Customer_ID]],Customer_Info_Appended[],4,0)</f>
        <v>Male</v>
      </c>
      <c r="K270" t="str">
        <f>VLOOKUP(Account_Appended[[#This Row],[Customer_ID]],Customer_Info_Appended[],6,0)</f>
        <v>Shan</v>
      </c>
      <c r="L270" t="str">
        <f>VLOOKUP(Account_Appended[[#This Row],[Balance]],balance_t[],3,1)</f>
        <v>Low</v>
      </c>
      <c r="M270" t="str">
        <f>VLOOKUP(Account_Appended[[#This Row],[Age]],age_t[],3,1)</f>
        <v>Young</v>
      </c>
      <c r="N270" t="str">
        <f>Account_Appended[[#This Row],[Age Group]]&amp; "-" &amp;Account_Appended[[#This Row],[Balace Group]]</f>
        <v>Young-Low</v>
      </c>
    </row>
    <row r="271" spans="2:14" x14ac:dyDescent="0.25">
      <c r="B271" t="s">
        <v>5394</v>
      </c>
      <c r="C271" t="s">
        <v>765</v>
      </c>
      <c r="D271" t="s">
        <v>5134</v>
      </c>
      <c r="E271" s="22">
        <v>23718516</v>
      </c>
      <c r="F271" t="s">
        <v>5126</v>
      </c>
      <c r="G271" s="20">
        <v>44828</v>
      </c>
      <c r="H271" t="s">
        <v>107</v>
      </c>
      <c r="I271">
        <f>VLOOKUP(Account_Appended[[#This Row],[Customer_ID]],Customer_Info_Appended[],3,0)</f>
        <v>30</v>
      </c>
      <c r="J271" t="str">
        <f>VLOOKUP(Account_Appended[[#This Row],[Customer_ID]],Customer_Info_Appended[],4,0)</f>
        <v>Male</v>
      </c>
      <c r="K271" t="str">
        <f>VLOOKUP(Account_Appended[[#This Row],[Customer_ID]],Customer_Info_Appended[],6,0)</f>
        <v>Shan</v>
      </c>
      <c r="L271" t="str">
        <f>VLOOKUP(Account_Appended[[#This Row],[Balance]],balance_t[],3,1)</f>
        <v>High</v>
      </c>
      <c r="M271" t="str">
        <f>VLOOKUP(Account_Appended[[#This Row],[Age]],age_t[],3,1)</f>
        <v>Young</v>
      </c>
      <c r="N271" t="str">
        <f>Account_Appended[[#This Row],[Age Group]]&amp; "-" &amp;Account_Appended[[#This Row],[Balace Group]]</f>
        <v>Young-High</v>
      </c>
    </row>
    <row r="272" spans="2:14" x14ac:dyDescent="0.25">
      <c r="B272" t="s">
        <v>5395</v>
      </c>
      <c r="C272" t="s">
        <v>770</v>
      </c>
      <c r="D272" t="s">
        <v>5134</v>
      </c>
      <c r="E272" s="22">
        <v>5885267</v>
      </c>
      <c r="F272" t="s">
        <v>5126</v>
      </c>
      <c r="G272" s="20">
        <v>44829</v>
      </c>
      <c r="H272" t="s">
        <v>107</v>
      </c>
      <c r="I272">
        <f>VLOOKUP(Account_Appended[[#This Row],[Customer_ID]],Customer_Info_Appended[],3,0)</f>
        <v>55</v>
      </c>
      <c r="J272" t="str">
        <f>VLOOKUP(Account_Appended[[#This Row],[Customer_ID]],Customer_Info_Appended[],4,0)</f>
        <v>Female</v>
      </c>
      <c r="K272" t="str">
        <f>VLOOKUP(Account_Appended[[#This Row],[Customer_ID]],Customer_Info_Appended[],6,0)</f>
        <v>Mandalay</v>
      </c>
      <c r="L272" t="str">
        <f>VLOOKUP(Account_Appended[[#This Row],[Balance]],balance_t[],3,1)</f>
        <v>Medium</v>
      </c>
      <c r="M272" t="str">
        <f>VLOOKUP(Account_Appended[[#This Row],[Age]],age_t[],3,1)</f>
        <v>Senior</v>
      </c>
      <c r="N272" t="str">
        <f>Account_Appended[[#This Row],[Age Group]]&amp; "-" &amp;Account_Appended[[#This Row],[Balace Group]]</f>
        <v>Senior-Medium</v>
      </c>
    </row>
    <row r="273" spans="2:14" x14ac:dyDescent="0.25">
      <c r="B273" t="s">
        <v>5396</v>
      </c>
      <c r="C273" t="s">
        <v>775</v>
      </c>
      <c r="D273" t="s">
        <v>5125</v>
      </c>
      <c r="E273" s="22">
        <v>18101960</v>
      </c>
      <c r="F273" t="s">
        <v>5126</v>
      </c>
      <c r="G273" s="20">
        <v>44830</v>
      </c>
      <c r="H273" t="s">
        <v>107</v>
      </c>
      <c r="I273">
        <f>VLOOKUP(Account_Appended[[#This Row],[Customer_ID]],Customer_Info_Appended[],3,0)</f>
        <v>35</v>
      </c>
      <c r="J273" t="str">
        <f>VLOOKUP(Account_Appended[[#This Row],[Customer_ID]],Customer_Info_Appended[],4,0)</f>
        <v>Male</v>
      </c>
      <c r="K273" t="str">
        <f>VLOOKUP(Account_Appended[[#This Row],[Customer_ID]],Customer_Info_Appended[],6,0)</f>
        <v>Shan</v>
      </c>
      <c r="L273" t="str">
        <f>VLOOKUP(Account_Appended[[#This Row],[Balance]],balance_t[],3,1)</f>
        <v>High</v>
      </c>
      <c r="M273" t="str">
        <f>VLOOKUP(Account_Appended[[#This Row],[Age]],age_t[],3,1)</f>
        <v>Middle</v>
      </c>
      <c r="N273" t="str">
        <f>Account_Appended[[#This Row],[Age Group]]&amp; "-" &amp;Account_Appended[[#This Row],[Balace Group]]</f>
        <v>Middle-High</v>
      </c>
    </row>
    <row r="274" spans="2:14" x14ac:dyDescent="0.25">
      <c r="B274" t="s">
        <v>5397</v>
      </c>
      <c r="C274" t="s">
        <v>780</v>
      </c>
      <c r="D274" t="s">
        <v>5131</v>
      </c>
      <c r="E274" s="22">
        <v>22847442</v>
      </c>
      <c r="F274" t="s">
        <v>5126</v>
      </c>
      <c r="G274" s="20">
        <v>44831</v>
      </c>
      <c r="H274" t="s">
        <v>107</v>
      </c>
      <c r="I274">
        <f>VLOOKUP(Account_Appended[[#This Row],[Customer_ID]],Customer_Info_Appended[],3,0)</f>
        <v>19</v>
      </c>
      <c r="J274" t="str">
        <f>VLOOKUP(Account_Appended[[#This Row],[Customer_ID]],Customer_Info_Appended[],4,0)</f>
        <v>Male</v>
      </c>
      <c r="K274" t="str">
        <f>VLOOKUP(Account_Appended[[#This Row],[Customer_ID]],Customer_Info_Appended[],6,0)</f>
        <v>Naypyitaw</v>
      </c>
      <c r="L274" t="str">
        <f>VLOOKUP(Account_Appended[[#This Row],[Balance]],balance_t[],3,1)</f>
        <v>High</v>
      </c>
      <c r="M274" t="str">
        <f>VLOOKUP(Account_Appended[[#This Row],[Age]],age_t[],3,1)</f>
        <v>Young</v>
      </c>
      <c r="N274" t="str">
        <f>Account_Appended[[#This Row],[Age Group]]&amp; "-" &amp;Account_Appended[[#This Row],[Balace Group]]</f>
        <v>Young-High</v>
      </c>
    </row>
    <row r="275" spans="2:14" x14ac:dyDescent="0.25">
      <c r="B275" t="s">
        <v>5398</v>
      </c>
      <c r="C275" t="s">
        <v>780</v>
      </c>
      <c r="D275" t="s">
        <v>5131</v>
      </c>
      <c r="E275" s="22">
        <v>16250865</v>
      </c>
      <c r="F275" t="s">
        <v>5126</v>
      </c>
      <c r="G275" s="20">
        <v>44832</v>
      </c>
      <c r="H275" t="s">
        <v>107</v>
      </c>
      <c r="I275">
        <f>VLOOKUP(Account_Appended[[#This Row],[Customer_ID]],Customer_Info_Appended[],3,0)</f>
        <v>19</v>
      </c>
      <c r="J275" t="str">
        <f>VLOOKUP(Account_Appended[[#This Row],[Customer_ID]],Customer_Info_Appended[],4,0)</f>
        <v>Male</v>
      </c>
      <c r="K275" t="str">
        <f>VLOOKUP(Account_Appended[[#This Row],[Customer_ID]],Customer_Info_Appended[],6,0)</f>
        <v>Naypyitaw</v>
      </c>
      <c r="L275" t="str">
        <f>VLOOKUP(Account_Appended[[#This Row],[Balance]],balance_t[],3,1)</f>
        <v>High</v>
      </c>
      <c r="M275" t="str">
        <f>VLOOKUP(Account_Appended[[#This Row],[Age]],age_t[],3,1)</f>
        <v>Young</v>
      </c>
      <c r="N275" t="str">
        <f>Account_Appended[[#This Row],[Age Group]]&amp; "-" &amp;Account_Appended[[#This Row],[Balace Group]]</f>
        <v>Young-High</v>
      </c>
    </row>
    <row r="276" spans="2:14" x14ac:dyDescent="0.25">
      <c r="B276" t="s">
        <v>5399</v>
      </c>
      <c r="C276" t="s">
        <v>785</v>
      </c>
      <c r="D276" t="s">
        <v>5125</v>
      </c>
      <c r="E276" s="22">
        <v>19008234</v>
      </c>
      <c r="F276" t="s">
        <v>5126</v>
      </c>
      <c r="G276" s="20">
        <v>44833</v>
      </c>
      <c r="H276" t="s">
        <v>107</v>
      </c>
      <c r="I276">
        <f>VLOOKUP(Account_Appended[[#This Row],[Customer_ID]],Customer_Info_Appended[],3,0)</f>
        <v>25</v>
      </c>
      <c r="J276" t="str">
        <f>VLOOKUP(Account_Appended[[#This Row],[Customer_ID]],Customer_Info_Appended[],4,0)</f>
        <v>Female</v>
      </c>
      <c r="K276" t="str">
        <f>VLOOKUP(Account_Appended[[#This Row],[Customer_ID]],Customer_Info_Appended[],6,0)</f>
        <v>Yangon</v>
      </c>
      <c r="L276" t="str">
        <f>VLOOKUP(Account_Appended[[#This Row],[Balance]],balance_t[],3,1)</f>
        <v>High</v>
      </c>
      <c r="M276" t="str">
        <f>VLOOKUP(Account_Appended[[#This Row],[Age]],age_t[],3,1)</f>
        <v>Young</v>
      </c>
      <c r="N276" t="str">
        <f>Account_Appended[[#This Row],[Age Group]]&amp; "-" &amp;Account_Appended[[#This Row],[Balace Group]]</f>
        <v>Young-High</v>
      </c>
    </row>
    <row r="277" spans="2:14" x14ac:dyDescent="0.25">
      <c r="B277" t="s">
        <v>5400</v>
      </c>
      <c r="C277" t="s">
        <v>785</v>
      </c>
      <c r="D277" t="s">
        <v>5131</v>
      </c>
      <c r="E277" s="22">
        <v>45294168</v>
      </c>
      <c r="F277" t="s">
        <v>5126</v>
      </c>
      <c r="G277" s="20">
        <v>44834</v>
      </c>
      <c r="H277" t="s">
        <v>107</v>
      </c>
      <c r="I277">
        <f>VLOOKUP(Account_Appended[[#This Row],[Customer_ID]],Customer_Info_Appended[],3,0)</f>
        <v>25</v>
      </c>
      <c r="J277" t="str">
        <f>VLOOKUP(Account_Appended[[#This Row],[Customer_ID]],Customer_Info_Appended[],4,0)</f>
        <v>Female</v>
      </c>
      <c r="K277" t="str">
        <f>VLOOKUP(Account_Appended[[#This Row],[Customer_ID]],Customer_Info_Appended[],6,0)</f>
        <v>Yangon</v>
      </c>
      <c r="L277" t="str">
        <f>VLOOKUP(Account_Appended[[#This Row],[Balance]],balance_t[],3,1)</f>
        <v>High</v>
      </c>
      <c r="M277" t="str">
        <f>VLOOKUP(Account_Appended[[#This Row],[Age]],age_t[],3,1)</f>
        <v>Young</v>
      </c>
      <c r="N277" t="str">
        <f>Account_Appended[[#This Row],[Age Group]]&amp; "-" &amp;Account_Appended[[#This Row],[Balace Group]]</f>
        <v>Young-High</v>
      </c>
    </row>
    <row r="278" spans="2:14" x14ac:dyDescent="0.25">
      <c r="B278" t="s">
        <v>5401</v>
      </c>
      <c r="C278" t="s">
        <v>785</v>
      </c>
      <c r="D278" t="s">
        <v>5131</v>
      </c>
      <c r="E278" s="22">
        <v>49722191</v>
      </c>
      <c r="F278" t="s">
        <v>5126</v>
      </c>
      <c r="G278" s="20">
        <v>44835</v>
      </c>
      <c r="H278" t="s">
        <v>107</v>
      </c>
      <c r="I278">
        <f>VLOOKUP(Account_Appended[[#This Row],[Customer_ID]],Customer_Info_Appended[],3,0)</f>
        <v>25</v>
      </c>
      <c r="J278" t="str">
        <f>VLOOKUP(Account_Appended[[#This Row],[Customer_ID]],Customer_Info_Appended[],4,0)</f>
        <v>Female</v>
      </c>
      <c r="K278" t="str">
        <f>VLOOKUP(Account_Appended[[#This Row],[Customer_ID]],Customer_Info_Appended[],6,0)</f>
        <v>Yangon</v>
      </c>
      <c r="L278" t="str">
        <f>VLOOKUP(Account_Appended[[#This Row],[Balance]],balance_t[],3,1)</f>
        <v>High</v>
      </c>
      <c r="M278" t="str">
        <f>VLOOKUP(Account_Appended[[#This Row],[Age]],age_t[],3,1)</f>
        <v>Young</v>
      </c>
      <c r="N278" t="str">
        <f>Account_Appended[[#This Row],[Age Group]]&amp; "-" &amp;Account_Appended[[#This Row],[Balace Group]]</f>
        <v>Young-High</v>
      </c>
    </row>
    <row r="279" spans="2:14" x14ac:dyDescent="0.25">
      <c r="B279" t="s">
        <v>5402</v>
      </c>
      <c r="C279" t="s">
        <v>790</v>
      </c>
      <c r="D279" t="s">
        <v>5134</v>
      </c>
      <c r="E279" s="22">
        <v>37143861</v>
      </c>
      <c r="F279" t="s">
        <v>5126</v>
      </c>
      <c r="G279" s="20">
        <v>44836</v>
      </c>
      <c r="H279" t="s">
        <v>107</v>
      </c>
      <c r="I279">
        <f>VLOOKUP(Account_Appended[[#This Row],[Customer_ID]],Customer_Info_Appended[],3,0)</f>
        <v>28</v>
      </c>
      <c r="J279" t="str">
        <f>VLOOKUP(Account_Appended[[#This Row],[Customer_ID]],Customer_Info_Appended[],4,0)</f>
        <v>Female</v>
      </c>
      <c r="K279" t="str">
        <f>VLOOKUP(Account_Appended[[#This Row],[Customer_ID]],Customer_Info_Appended[],6,0)</f>
        <v>Bago</v>
      </c>
      <c r="L279" t="str">
        <f>VLOOKUP(Account_Appended[[#This Row],[Balance]],balance_t[],3,1)</f>
        <v>High</v>
      </c>
      <c r="M279" t="str">
        <f>VLOOKUP(Account_Appended[[#This Row],[Age]],age_t[],3,1)</f>
        <v>Young</v>
      </c>
      <c r="N279" t="str">
        <f>Account_Appended[[#This Row],[Age Group]]&amp; "-" &amp;Account_Appended[[#This Row],[Balace Group]]</f>
        <v>Young-High</v>
      </c>
    </row>
    <row r="280" spans="2:14" x14ac:dyDescent="0.25">
      <c r="B280" t="s">
        <v>5403</v>
      </c>
      <c r="C280" t="s">
        <v>790</v>
      </c>
      <c r="D280" t="s">
        <v>5125</v>
      </c>
      <c r="E280" s="22">
        <v>15966128</v>
      </c>
      <c r="F280" t="s">
        <v>5126</v>
      </c>
      <c r="G280" s="20">
        <v>44837</v>
      </c>
      <c r="H280" t="s">
        <v>107</v>
      </c>
      <c r="I280">
        <f>VLOOKUP(Account_Appended[[#This Row],[Customer_ID]],Customer_Info_Appended[],3,0)</f>
        <v>28</v>
      </c>
      <c r="J280" t="str">
        <f>VLOOKUP(Account_Appended[[#This Row],[Customer_ID]],Customer_Info_Appended[],4,0)</f>
        <v>Female</v>
      </c>
      <c r="K280" t="str">
        <f>VLOOKUP(Account_Appended[[#This Row],[Customer_ID]],Customer_Info_Appended[],6,0)</f>
        <v>Bago</v>
      </c>
      <c r="L280" t="str">
        <f>VLOOKUP(Account_Appended[[#This Row],[Balance]],balance_t[],3,1)</f>
        <v>High</v>
      </c>
      <c r="M280" t="str">
        <f>VLOOKUP(Account_Appended[[#This Row],[Age]],age_t[],3,1)</f>
        <v>Young</v>
      </c>
      <c r="N280" t="str">
        <f>Account_Appended[[#This Row],[Age Group]]&amp; "-" &amp;Account_Appended[[#This Row],[Balace Group]]</f>
        <v>Young-High</v>
      </c>
    </row>
    <row r="281" spans="2:14" x14ac:dyDescent="0.25">
      <c r="B281" t="s">
        <v>5404</v>
      </c>
      <c r="C281" t="s">
        <v>790</v>
      </c>
      <c r="D281" t="s">
        <v>5125</v>
      </c>
      <c r="E281" s="22">
        <v>40132875</v>
      </c>
      <c r="F281" t="s">
        <v>5126</v>
      </c>
      <c r="G281" s="20">
        <v>44838</v>
      </c>
      <c r="H281" t="s">
        <v>107</v>
      </c>
      <c r="I281">
        <f>VLOOKUP(Account_Appended[[#This Row],[Customer_ID]],Customer_Info_Appended[],3,0)</f>
        <v>28</v>
      </c>
      <c r="J281" t="str">
        <f>VLOOKUP(Account_Appended[[#This Row],[Customer_ID]],Customer_Info_Appended[],4,0)</f>
        <v>Female</v>
      </c>
      <c r="K281" t="str">
        <f>VLOOKUP(Account_Appended[[#This Row],[Customer_ID]],Customer_Info_Appended[],6,0)</f>
        <v>Bago</v>
      </c>
      <c r="L281" t="str">
        <f>VLOOKUP(Account_Appended[[#This Row],[Balance]],balance_t[],3,1)</f>
        <v>High</v>
      </c>
      <c r="M281" t="str">
        <f>VLOOKUP(Account_Appended[[#This Row],[Age]],age_t[],3,1)</f>
        <v>Young</v>
      </c>
      <c r="N281" t="str">
        <f>Account_Appended[[#This Row],[Age Group]]&amp; "-" &amp;Account_Appended[[#This Row],[Balace Group]]</f>
        <v>Young-High</v>
      </c>
    </row>
    <row r="282" spans="2:14" x14ac:dyDescent="0.25">
      <c r="B282" t="s">
        <v>5405</v>
      </c>
      <c r="C282" t="s">
        <v>795</v>
      </c>
      <c r="D282" t="s">
        <v>5125</v>
      </c>
      <c r="E282" s="22">
        <v>10997034</v>
      </c>
      <c r="F282" t="s">
        <v>5126</v>
      </c>
      <c r="G282" s="20">
        <v>44839</v>
      </c>
      <c r="H282" t="s">
        <v>107</v>
      </c>
      <c r="I282">
        <f>VLOOKUP(Account_Appended[[#This Row],[Customer_ID]],Customer_Info_Appended[],3,0)</f>
        <v>50</v>
      </c>
      <c r="J282" t="str">
        <f>VLOOKUP(Account_Appended[[#This Row],[Customer_ID]],Customer_Info_Appended[],4,0)</f>
        <v>Male</v>
      </c>
      <c r="K282" t="str">
        <f>VLOOKUP(Account_Appended[[#This Row],[Customer_ID]],Customer_Info_Appended[],6,0)</f>
        <v>Shan</v>
      </c>
      <c r="L282" t="str">
        <f>VLOOKUP(Account_Appended[[#This Row],[Balance]],balance_t[],3,1)</f>
        <v>Medium</v>
      </c>
      <c r="M282" t="str">
        <f>VLOOKUP(Account_Appended[[#This Row],[Age]],age_t[],3,1)</f>
        <v>Middle</v>
      </c>
      <c r="N282" t="str">
        <f>Account_Appended[[#This Row],[Age Group]]&amp; "-" &amp;Account_Appended[[#This Row],[Balace Group]]</f>
        <v>Middle-Medium</v>
      </c>
    </row>
    <row r="283" spans="2:14" x14ac:dyDescent="0.25">
      <c r="B283" t="s">
        <v>5406</v>
      </c>
      <c r="C283" t="s">
        <v>795</v>
      </c>
      <c r="D283" t="s">
        <v>5125</v>
      </c>
      <c r="E283" s="22">
        <v>44574126</v>
      </c>
      <c r="F283" t="s">
        <v>5126</v>
      </c>
      <c r="G283" s="20">
        <v>44840</v>
      </c>
      <c r="H283" t="s">
        <v>107</v>
      </c>
      <c r="I283">
        <f>VLOOKUP(Account_Appended[[#This Row],[Customer_ID]],Customer_Info_Appended[],3,0)</f>
        <v>50</v>
      </c>
      <c r="J283" t="str">
        <f>VLOOKUP(Account_Appended[[#This Row],[Customer_ID]],Customer_Info_Appended[],4,0)</f>
        <v>Male</v>
      </c>
      <c r="K283" t="str">
        <f>VLOOKUP(Account_Appended[[#This Row],[Customer_ID]],Customer_Info_Appended[],6,0)</f>
        <v>Shan</v>
      </c>
      <c r="L283" t="str">
        <f>VLOOKUP(Account_Appended[[#This Row],[Balance]],balance_t[],3,1)</f>
        <v>High</v>
      </c>
      <c r="M283" t="str">
        <f>VLOOKUP(Account_Appended[[#This Row],[Age]],age_t[],3,1)</f>
        <v>Middle</v>
      </c>
      <c r="N283" t="str">
        <f>Account_Appended[[#This Row],[Age Group]]&amp; "-" &amp;Account_Appended[[#This Row],[Balace Group]]</f>
        <v>Middle-High</v>
      </c>
    </row>
    <row r="284" spans="2:14" x14ac:dyDescent="0.25">
      <c r="B284" t="s">
        <v>5407</v>
      </c>
      <c r="C284" t="s">
        <v>800</v>
      </c>
      <c r="D284" t="s">
        <v>5134</v>
      </c>
      <c r="E284" s="22">
        <v>17171962</v>
      </c>
      <c r="F284" t="s">
        <v>5126</v>
      </c>
      <c r="G284" s="20">
        <v>44841</v>
      </c>
      <c r="H284" t="s">
        <v>107</v>
      </c>
      <c r="I284">
        <f>VLOOKUP(Account_Appended[[#This Row],[Customer_ID]],Customer_Info_Appended[],3,0)</f>
        <v>55</v>
      </c>
      <c r="J284" t="str">
        <f>VLOOKUP(Account_Appended[[#This Row],[Customer_ID]],Customer_Info_Appended[],4,0)</f>
        <v>Female</v>
      </c>
      <c r="K284" t="str">
        <f>VLOOKUP(Account_Appended[[#This Row],[Customer_ID]],Customer_Info_Appended[],6,0)</f>
        <v>Bago</v>
      </c>
      <c r="L284" t="str">
        <f>VLOOKUP(Account_Appended[[#This Row],[Balance]],balance_t[],3,1)</f>
        <v>High</v>
      </c>
      <c r="M284" t="str">
        <f>VLOOKUP(Account_Appended[[#This Row],[Age]],age_t[],3,1)</f>
        <v>Senior</v>
      </c>
      <c r="N284" t="str">
        <f>Account_Appended[[#This Row],[Age Group]]&amp; "-" &amp;Account_Appended[[#This Row],[Balace Group]]</f>
        <v>Senior-High</v>
      </c>
    </row>
    <row r="285" spans="2:14" x14ac:dyDescent="0.25">
      <c r="B285" t="s">
        <v>5408</v>
      </c>
      <c r="C285" t="s">
        <v>800</v>
      </c>
      <c r="D285" t="s">
        <v>5134</v>
      </c>
      <c r="E285" s="22">
        <v>39365186</v>
      </c>
      <c r="F285" t="s">
        <v>5126</v>
      </c>
      <c r="G285" s="20">
        <v>44842</v>
      </c>
      <c r="H285" t="s">
        <v>107</v>
      </c>
      <c r="I285">
        <f>VLOOKUP(Account_Appended[[#This Row],[Customer_ID]],Customer_Info_Appended[],3,0)</f>
        <v>55</v>
      </c>
      <c r="J285" t="str">
        <f>VLOOKUP(Account_Appended[[#This Row],[Customer_ID]],Customer_Info_Appended[],4,0)</f>
        <v>Female</v>
      </c>
      <c r="K285" t="str">
        <f>VLOOKUP(Account_Appended[[#This Row],[Customer_ID]],Customer_Info_Appended[],6,0)</f>
        <v>Bago</v>
      </c>
      <c r="L285" t="str">
        <f>VLOOKUP(Account_Appended[[#This Row],[Balance]],balance_t[],3,1)</f>
        <v>High</v>
      </c>
      <c r="M285" t="str">
        <f>VLOOKUP(Account_Appended[[#This Row],[Age]],age_t[],3,1)</f>
        <v>Senior</v>
      </c>
      <c r="N285" t="str">
        <f>Account_Appended[[#This Row],[Age Group]]&amp; "-" &amp;Account_Appended[[#This Row],[Balace Group]]</f>
        <v>Senior-High</v>
      </c>
    </row>
    <row r="286" spans="2:14" x14ac:dyDescent="0.25">
      <c r="B286" t="s">
        <v>5409</v>
      </c>
      <c r="C286" t="s">
        <v>800</v>
      </c>
      <c r="D286" t="s">
        <v>5131</v>
      </c>
      <c r="E286" s="22">
        <v>5532019</v>
      </c>
      <c r="F286" t="s">
        <v>5126</v>
      </c>
      <c r="G286" s="20">
        <v>44843</v>
      </c>
      <c r="H286" t="s">
        <v>107</v>
      </c>
      <c r="I286">
        <f>VLOOKUP(Account_Appended[[#This Row],[Customer_ID]],Customer_Info_Appended[],3,0)</f>
        <v>55</v>
      </c>
      <c r="J286" t="str">
        <f>VLOOKUP(Account_Appended[[#This Row],[Customer_ID]],Customer_Info_Appended[],4,0)</f>
        <v>Female</v>
      </c>
      <c r="K286" t="str">
        <f>VLOOKUP(Account_Appended[[#This Row],[Customer_ID]],Customer_Info_Appended[],6,0)</f>
        <v>Bago</v>
      </c>
      <c r="L286" t="str">
        <f>VLOOKUP(Account_Appended[[#This Row],[Balance]],balance_t[],3,1)</f>
        <v>Medium</v>
      </c>
      <c r="M286" t="str">
        <f>VLOOKUP(Account_Appended[[#This Row],[Age]],age_t[],3,1)</f>
        <v>Senior</v>
      </c>
      <c r="N286" t="str">
        <f>Account_Appended[[#This Row],[Age Group]]&amp; "-" &amp;Account_Appended[[#This Row],[Balace Group]]</f>
        <v>Senior-Medium</v>
      </c>
    </row>
    <row r="287" spans="2:14" x14ac:dyDescent="0.25">
      <c r="B287" t="s">
        <v>5410</v>
      </c>
      <c r="C287" t="s">
        <v>805</v>
      </c>
      <c r="D287" t="s">
        <v>5131</v>
      </c>
      <c r="E287" s="22">
        <v>21230108</v>
      </c>
      <c r="F287" t="s">
        <v>5126</v>
      </c>
      <c r="G287" s="20">
        <v>44844</v>
      </c>
      <c r="H287" t="s">
        <v>107</v>
      </c>
      <c r="I287">
        <f>VLOOKUP(Account_Appended[[#This Row],[Customer_ID]],Customer_Info_Appended[],3,0)</f>
        <v>65</v>
      </c>
      <c r="J287" t="str">
        <f>VLOOKUP(Account_Appended[[#This Row],[Customer_ID]],Customer_Info_Appended[],4,0)</f>
        <v>Female</v>
      </c>
      <c r="K287" t="str">
        <f>VLOOKUP(Account_Appended[[#This Row],[Customer_ID]],Customer_Info_Appended[],6,0)</f>
        <v>Yangon</v>
      </c>
      <c r="L287" t="str">
        <f>VLOOKUP(Account_Appended[[#This Row],[Balance]],balance_t[],3,1)</f>
        <v>High</v>
      </c>
      <c r="M287" t="str">
        <f>VLOOKUP(Account_Appended[[#This Row],[Age]],age_t[],3,1)</f>
        <v>Senior</v>
      </c>
      <c r="N287" t="str">
        <f>Account_Appended[[#This Row],[Age Group]]&amp; "-" &amp;Account_Appended[[#This Row],[Balace Group]]</f>
        <v>Senior-High</v>
      </c>
    </row>
    <row r="288" spans="2:14" x14ac:dyDescent="0.25">
      <c r="B288" t="s">
        <v>5411</v>
      </c>
      <c r="C288" t="s">
        <v>805</v>
      </c>
      <c r="D288" t="s">
        <v>5131</v>
      </c>
      <c r="E288" s="22">
        <v>18579375</v>
      </c>
      <c r="F288" t="s">
        <v>5126</v>
      </c>
      <c r="G288" s="20">
        <v>44845</v>
      </c>
      <c r="H288" t="s">
        <v>107</v>
      </c>
      <c r="I288">
        <f>VLOOKUP(Account_Appended[[#This Row],[Customer_ID]],Customer_Info_Appended[],3,0)</f>
        <v>65</v>
      </c>
      <c r="J288" t="str">
        <f>VLOOKUP(Account_Appended[[#This Row],[Customer_ID]],Customer_Info_Appended[],4,0)</f>
        <v>Female</v>
      </c>
      <c r="K288" t="str">
        <f>VLOOKUP(Account_Appended[[#This Row],[Customer_ID]],Customer_Info_Appended[],6,0)</f>
        <v>Yangon</v>
      </c>
      <c r="L288" t="str">
        <f>VLOOKUP(Account_Appended[[#This Row],[Balance]],balance_t[],3,1)</f>
        <v>High</v>
      </c>
      <c r="M288" t="str">
        <f>VLOOKUP(Account_Appended[[#This Row],[Age]],age_t[],3,1)</f>
        <v>Senior</v>
      </c>
      <c r="N288" t="str">
        <f>Account_Appended[[#This Row],[Age Group]]&amp; "-" &amp;Account_Appended[[#This Row],[Balace Group]]</f>
        <v>Senior-High</v>
      </c>
    </row>
    <row r="289" spans="2:14" x14ac:dyDescent="0.25">
      <c r="B289" t="s">
        <v>5412</v>
      </c>
      <c r="C289" t="s">
        <v>805</v>
      </c>
      <c r="D289" t="s">
        <v>5131</v>
      </c>
      <c r="E289" s="22">
        <v>10492034</v>
      </c>
      <c r="F289" t="s">
        <v>5126</v>
      </c>
      <c r="G289" s="20">
        <v>44846</v>
      </c>
      <c r="H289" t="s">
        <v>107</v>
      </c>
      <c r="I289">
        <f>VLOOKUP(Account_Appended[[#This Row],[Customer_ID]],Customer_Info_Appended[],3,0)</f>
        <v>65</v>
      </c>
      <c r="J289" t="str">
        <f>VLOOKUP(Account_Appended[[#This Row],[Customer_ID]],Customer_Info_Appended[],4,0)</f>
        <v>Female</v>
      </c>
      <c r="K289" t="str">
        <f>VLOOKUP(Account_Appended[[#This Row],[Customer_ID]],Customer_Info_Appended[],6,0)</f>
        <v>Yangon</v>
      </c>
      <c r="L289" t="str">
        <f>VLOOKUP(Account_Appended[[#This Row],[Balance]],balance_t[],3,1)</f>
        <v>Medium</v>
      </c>
      <c r="M289" t="str">
        <f>VLOOKUP(Account_Appended[[#This Row],[Age]],age_t[],3,1)</f>
        <v>Senior</v>
      </c>
      <c r="N289" t="str">
        <f>Account_Appended[[#This Row],[Age Group]]&amp; "-" &amp;Account_Appended[[#This Row],[Balace Group]]</f>
        <v>Senior-Medium</v>
      </c>
    </row>
    <row r="290" spans="2:14" x14ac:dyDescent="0.25">
      <c r="B290" t="s">
        <v>5413</v>
      </c>
      <c r="C290" t="s">
        <v>810</v>
      </c>
      <c r="D290" t="s">
        <v>5134</v>
      </c>
      <c r="E290" s="22">
        <v>16494487</v>
      </c>
      <c r="F290" t="s">
        <v>5126</v>
      </c>
      <c r="G290" s="20">
        <v>44847</v>
      </c>
      <c r="H290" t="s">
        <v>107</v>
      </c>
      <c r="I290">
        <f>VLOOKUP(Account_Appended[[#This Row],[Customer_ID]],Customer_Info_Appended[],3,0)</f>
        <v>44</v>
      </c>
      <c r="J290" t="str">
        <f>VLOOKUP(Account_Appended[[#This Row],[Customer_ID]],Customer_Info_Appended[],4,0)</f>
        <v>Female</v>
      </c>
      <c r="K290" t="str">
        <f>VLOOKUP(Account_Appended[[#This Row],[Customer_ID]],Customer_Info_Appended[],6,0)</f>
        <v>Shan</v>
      </c>
      <c r="L290" t="str">
        <f>VLOOKUP(Account_Appended[[#This Row],[Balance]],balance_t[],3,1)</f>
        <v>High</v>
      </c>
      <c r="M290" t="str">
        <f>VLOOKUP(Account_Appended[[#This Row],[Age]],age_t[],3,1)</f>
        <v>Middle</v>
      </c>
      <c r="N290" t="str">
        <f>Account_Appended[[#This Row],[Age Group]]&amp; "-" &amp;Account_Appended[[#This Row],[Balace Group]]</f>
        <v>Middle-High</v>
      </c>
    </row>
    <row r="291" spans="2:14" x14ac:dyDescent="0.25">
      <c r="B291" t="s">
        <v>5414</v>
      </c>
      <c r="C291" t="s">
        <v>815</v>
      </c>
      <c r="D291" t="s">
        <v>5125</v>
      </c>
      <c r="E291" s="22">
        <v>30771003</v>
      </c>
      <c r="F291" t="s">
        <v>5126</v>
      </c>
      <c r="G291" s="20">
        <v>44848</v>
      </c>
      <c r="H291" t="s">
        <v>107</v>
      </c>
      <c r="I291">
        <f>VLOOKUP(Account_Appended[[#This Row],[Customer_ID]],Customer_Info_Appended[],3,0)</f>
        <v>37</v>
      </c>
      <c r="J291" t="str">
        <f>VLOOKUP(Account_Appended[[#This Row],[Customer_ID]],Customer_Info_Appended[],4,0)</f>
        <v>Female</v>
      </c>
      <c r="K291" t="str">
        <f>VLOOKUP(Account_Appended[[#This Row],[Customer_ID]],Customer_Info_Appended[],6,0)</f>
        <v>Bago</v>
      </c>
      <c r="L291" t="str">
        <f>VLOOKUP(Account_Appended[[#This Row],[Balance]],balance_t[],3,1)</f>
        <v>High</v>
      </c>
      <c r="M291" t="str">
        <f>VLOOKUP(Account_Appended[[#This Row],[Age]],age_t[],3,1)</f>
        <v>Middle</v>
      </c>
      <c r="N291" t="str">
        <f>Account_Appended[[#This Row],[Age Group]]&amp; "-" &amp;Account_Appended[[#This Row],[Balace Group]]</f>
        <v>Middle-High</v>
      </c>
    </row>
    <row r="292" spans="2:14" x14ac:dyDescent="0.25">
      <c r="B292" t="s">
        <v>5415</v>
      </c>
      <c r="C292" t="s">
        <v>815</v>
      </c>
      <c r="D292" t="s">
        <v>5134</v>
      </c>
      <c r="E292" s="22">
        <v>42166990</v>
      </c>
      <c r="F292" t="s">
        <v>5126</v>
      </c>
      <c r="G292" s="20">
        <v>44849</v>
      </c>
      <c r="H292" t="s">
        <v>107</v>
      </c>
      <c r="I292">
        <f>VLOOKUP(Account_Appended[[#This Row],[Customer_ID]],Customer_Info_Appended[],3,0)</f>
        <v>37</v>
      </c>
      <c r="J292" t="str">
        <f>VLOOKUP(Account_Appended[[#This Row],[Customer_ID]],Customer_Info_Appended[],4,0)</f>
        <v>Female</v>
      </c>
      <c r="K292" t="str">
        <f>VLOOKUP(Account_Appended[[#This Row],[Customer_ID]],Customer_Info_Appended[],6,0)</f>
        <v>Bago</v>
      </c>
      <c r="L292" t="str">
        <f>VLOOKUP(Account_Appended[[#This Row],[Balance]],balance_t[],3,1)</f>
        <v>High</v>
      </c>
      <c r="M292" t="str">
        <f>VLOOKUP(Account_Appended[[#This Row],[Age]],age_t[],3,1)</f>
        <v>Middle</v>
      </c>
      <c r="N292" t="str">
        <f>Account_Appended[[#This Row],[Age Group]]&amp; "-" &amp;Account_Appended[[#This Row],[Balace Group]]</f>
        <v>Middle-High</v>
      </c>
    </row>
    <row r="293" spans="2:14" x14ac:dyDescent="0.25">
      <c r="B293" t="s">
        <v>5416</v>
      </c>
      <c r="C293" t="s">
        <v>815</v>
      </c>
      <c r="D293" t="s">
        <v>5131</v>
      </c>
      <c r="E293" s="22">
        <v>13012550</v>
      </c>
      <c r="F293" t="s">
        <v>5126</v>
      </c>
      <c r="G293" s="20">
        <v>44850</v>
      </c>
      <c r="H293" t="s">
        <v>107</v>
      </c>
      <c r="I293">
        <f>VLOOKUP(Account_Appended[[#This Row],[Customer_ID]],Customer_Info_Appended[],3,0)</f>
        <v>37</v>
      </c>
      <c r="J293" t="str">
        <f>VLOOKUP(Account_Appended[[#This Row],[Customer_ID]],Customer_Info_Appended[],4,0)</f>
        <v>Female</v>
      </c>
      <c r="K293" t="str">
        <f>VLOOKUP(Account_Appended[[#This Row],[Customer_ID]],Customer_Info_Appended[],6,0)</f>
        <v>Bago</v>
      </c>
      <c r="L293" t="str">
        <f>VLOOKUP(Account_Appended[[#This Row],[Balance]],balance_t[],3,1)</f>
        <v>Medium</v>
      </c>
      <c r="M293" t="str">
        <f>VLOOKUP(Account_Appended[[#This Row],[Age]],age_t[],3,1)</f>
        <v>Middle</v>
      </c>
      <c r="N293" t="str">
        <f>Account_Appended[[#This Row],[Age Group]]&amp; "-" &amp;Account_Appended[[#This Row],[Balace Group]]</f>
        <v>Middle-Medium</v>
      </c>
    </row>
    <row r="294" spans="2:14" x14ac:dyDescent="0.25">
      <c r="B294" t="s">
        <v>5417</v>
      </c>
      <c r="C294" t="s">
        <v>820</v>
      </c>
      <c r="D294" t="s">
        <v>5134</v>
      </c>
      <c r="E294" s="22">
        <v>46837861</v>
      </c>
      <c r="F294" t="s">
        <v>5126</v>
      </c>
      <c r="G294" s="20">
        <v>44851</v>
      </c>
      <c r="H294" t="s">
        <v>107</v>
      </c>
      <c r="I294">
        <f>VLOOKUP(Account_Appended[[#This Row],[Customer_ID]],Customer_Info_Appended[],3,0)</f>
        <v>29</v>
      </c>
      <c r="J294" t="str">
        <f>VLOOKUP(Account_Appended[[#This Row],[Customer_ID]],Customer_Info_Appended[],4,0)</f>
        <v>Male</v>
      </c>
      <c r="K294" t="str">
        <f>VLOOKUP(Account_Appended[[#This Row],[Customer_ID]],Customer_Info_Appended[],6,0)</f>
        <v>Bago</v>
      </c>
      <c r="L294" t="str">
        <f>VLOOKUP(Account_Appended[[#This Row],[Balance]],balance_t[],3,1)</f>
        <v>High</v>
      </c>
      <c r="M294" t="str">
        <f>VLOOKUP(Account_Appended[[#This Row],[Age]],age_t[],3,1)</f>
        <v>Young</v>
      </c>
      <c r="N294" t="str">
        <f>Account_Appended[[#This Row],[Age Group]]&amp; "-" &amp;Account_Appended[[#This Row],[Balace Group]]</f>
        <v>Young-High</v>
      </c>
    </row>
    <row r="295" spans="2:14" x14ac:dyDescent="0.25">
      <c r="B295" t="s">
        <v>5418</v>
      </c>
      <c r="C295" t="s">
        <v>820</v>
      </c>
      <c r="D295" t="s">
        <v>5125</v>
      </c>
      <c r="E295" s="22">
        <v>36304667</v>
      </c>
      <c r="F295" t="s">
        <v>5126</v>
      </c>
      <c r="G295" s="20">
        <v>44852</v>
      </c>
      <c r="H295" t="s">
        <v>107</v>
      </c>
      <c r="I295">
        <f>VLOOKUP(Account_Appended[[#This Row],[Customer_ID]],Customer_Info_Appended[],3,0)</f>
        <v>29</v>
      </c>
      <c r="J295" t="str">
        <f>VLOOKUP(Account_Appended[[#This Row],[Customer_ID]],Customer_Info_Appended[],4,0)</f>
        <v>Male</v>
      </c>
      <c r="K295" t="str">
        <f>VLOOKUP(Account_Appended[[#This Row],[Customer_ID]],Customer_Info_Appended[],6,0)</f>
        <v>Bago</v>
      </c>
      <c r="L295" t="str">
        <f>VLOOKUP(Account_Appended[[#This Row],[Balance]],balance_t[],3,1)</f>
        <v>High</v>
      </c>
      <c r="M295" t="str">
        <f>VLOOKUP(Account_Appended[[#This Row],[Age]],age_t[],3,1)</f>
        <v>Young</v>
      </c>
      <c r="N295" t="str">
        <f>Account_Appended[[#This Row],[Age Group]]&amp; "-" &amp;Account_Appended[[#This Row],[Balace Group]]</f>
        <v>Young-High</v>
      </c>
    </row>
    <row r="296" spans="2:14" x14ac:dyDescent="0.25">
      <c r="B296" t="s">
        <v>5419</v>
      </c>
      <c r="C296" t="s">
        <v>820</v>
      </c>
      <c r="D296" t="s">
        <v>5125</v>
      </c>
      <c r="E296" s="22">
        <v>31743648</v>
      </c>
      <c r="F296" t="s">
        <v>5126</v>
      </c>
      <c r="G296" s="20">
        <v>44853</v>
      </c>
      <c r="H296" t="s">
        <v>107</v>
      </c>
      <c r="I296">
        <f>VLOOKUP(Account_Appended[[#This Row],[Customer_ID]],Customer_Info_Appended[],3,0)</f>
        <v>29</v>
      </c>
      <c r="J296" t="str">
        <f>VLOOKUP(Account_Appended[[#This Row],[Customer_ID]],Customer_Info_Appended[],4,0)</f>
        <v>Male</v>
      </c>
      <c r="K296" t="str">
        <f>VLOOKUP(Account_Appended[[#This Row],[Customer_ID]],Customer_Info_Appended[],6,0)</f>
        <v>Bago</v>
      </c>
      <c r="L296" t="str">
        <f>VLOOKUP(Account_Appended[[#This Row],[Balance]],balance_t[],3,1)</f>
        <v>High</v>
      </c>
      <c r="M296" t="str">
        <f>VLOOKUP(Account_Appended[[#This Row],[Age]],age_t[],3,1)</f>
        <v>Young</v>
      </c>
      <c r="N296" t="str">
        <f>Account_Appended[[#This Row],[Age Group]]&amp; "-" &amp;Account_Appended[[#This Row],[Balace Group]]</f>
        <v>Young-High</v>
      </c>
    </row>
    <row r="297" spans="2:14" x14ac:dyDescent="0.25">
      <c r="B297" t="s">
        <v>5420</v>
      </c>
      <c r="C297" t="s">
        <v>825</v>
      </c>
      <c r="D297" t="s">
        <v>5134</v>
      </c>
      <c r="E297" s="22">
        <v>38394471</v>
      </c>
      <c r="F297" t="s">
        <v>5126</v>
      </c>
      <c r="G297" s="20">
        <v>44854</v>
      </c>
      <c r="H297" t="s">
        <v>107</v>
      </c>
      <c r="I297">
        <f>VLOOKUP(Account_Appended[[#This Row],[Customer_ID]],Customer_Info_Appended[],3,0)</f>
        <v>60</v>
      </c>
      <c r="J297" t="str">
        <f>VLOOKUP(Account_Appended[[#This Row],[Customer_ID]],Customer_Info_Appended[],4,0)</f>
        <v>Female</v>
      </c>
      <c r="K297" t="str">
        <f>VLOOKUP(Account_Appended[[#This Row],[Customer_ID]],Customer_Info_Appended[],6,0)</f>
        <v>Shan</v>
      </c>
      <c r="L297" t="str">
        <f>VLOOKUP(Account_Appended[[#This Row],[Balance]],balance_t[],3,1)</f>
        <v>High</v>
      </c>
      <c r="M297" t="str">
        <f>VLOOKUP(Account_Appended[[#This Row],[Age]],age_t[],3,1)</f>
        <v>Senior</v>
      </c>
      <c r="N297" t="str">
        <f>Account_Appended[[#This Row],[Age Group]]&amp; "-" &amp;Account_Appended[[#This Row],[Balace Group]]</f>
        <v>Senior-High</v>
      </c>
    </row>
    <row r="298" spans="2:14" x14ac:dyDescent="0.25">
      <c r="B298" t="s">
        <v>5421</v>
      </c>
      <c r="C298" t="s">
        <v>825</v>
      </c>
      <c r="D298" t="s">
        <v>5134</v>
      </c>
      <c r="E298" s="22">
        <v>43783574</v>
      </c>
      <c r="F298" t="s">
        <v>5126</v>
      </c>
      <c r="G298" s="20">
        <v>44855</v>
      </c>
      <c r="H298" t="s">
        <v>107</v>
      </c>
      <c r="I298">
        <f>VLOOKUP(Account_Appended[[#This Row],[Customer_ID]],Customer_Info_Appended[],3,0)</f>
        <v>60</v>
      </c>
      <c r="J298" t="str">
        <f>VLOOKUP(Account_Appended[[#This Row],[Customer_ID]],Customer_Info_Appended[],4,0)</f>
        <v>Female</v>
      </c>
      <c r="K298" t="str">
        <f>VLOOKUP(Account_Appended[[#This Row],[Customer_ID]],Customer_Info_Appended[],6,0)</f>
        <v>Shan</v>
      </c>
      <c r="L298" t="str">
        <f>VLOOKUP(Account_Appended[[#This Row],[Balance]],balance_t[],3,1)</f>
        <v>High</v>
      </c>
      <c r="M298" t="str">
        <f>VLOOKUP(Account_Appended[[#This Row],[Age]],age_t[],3,1)</f>
        <v>Senior</v>
      </c>
      <c r="N298" t="str">
        <f>Account_Appended[[#This Row],[Age Group]]&amp; "-" &amp;Account_Appended[[#This Row],[Balace Group]]</f>
        <v>Senior-High</v>
      </c>
    </row>
    <row r="299" spans="2:14" x14ac:dyDescent="0.25">
      <c r="B299" t="s">
        <v>5422</v>
      </c>
      <c r="C299" t="s">
        <v>830</v>
      </c>
      <c r="D299" t="s">
        <v>5134</v>
      </c>
      <c r="E299" s="22">
        <v>9793374</v>
      </c>
      <c r="F299" t="s">
        <v>5126</v>
      </c>
      <c r="G299" s="20">
        <v>44856</v>
      </c>
      <c r="H299" t="s">
        <v>107</v>
      </c>
      <c r="I299">
        <f>VLOOKUP(Account_Appended[[#This Row],[Customer_ID]],Customer_Info_Appended[],3,0)</f>
        <v>48</v>
      </c>
      <c r="J299" t="str">
        <f>VLOOKUP(Account_Appended[[#This Row],[Customer_ID]],Customer_Info_Appended[],4,0)</f>
        <v>Male</v>
      </c>
      <c r="K299" t="str">
        <f>VLOOKUP(Account_Appended[[#This Row],[Customer_ID]],Customer_Info_Appended[],6,0)</f>
        <v>Yangon</v>
      </c>
      <c r="L299" t="str">
        <f>VLOOKUP(Account_Appended[[#This Row],[Balance]],balance_t[],3,1)</f>
        <v>Medium</v>
      </c>
      <c r="M299" t="str">
        <f>VLOOKUP(Account_Appended[[#This Row],[Age]],age_t[],3,1)</f>
        <v>Middle</v>
      </c>
      <c r="N299" t="str">
        <f>Account_Appended[[#This Row],[Age Group]]&amp; "-" &amp;Account_Appended[[#This Row],[Balace Group]]</f>
        <v>Middle-Medium</v>
      </c>
    </row>
    <row r="300" spans="2:14" x14ac:dyDescent="0.25">
      <c r="B300" t="s">
        <v>5423</v>
      </c>
      <c r="C300" t="s">
        <v>830</v>
      </c>
      <c r="D300" t="s">
        <v>5131</v>
      </c>
      <c r="E300" s="22">
        <v>28663971</v>
      </c>
      <c r="F300" t="s">
        <v>5126</v>
      </c>
      <c r="G300" s="20">
        <v>44857</v>
      </c>
      <c r="H300" t="s">
        <v>107</v>
      </c>
      <c r="I300">
        <f>VLOOKUP(Account_Appended[[#This Row],[Customer_ID]],Customer_Info_Appended[],3,0)</f>
        <v>48</v>
      </c>
      <c r="J300" t="str">
        <f>VLOOKUP(Account_Appended[[#This Row],[Customer_ID]],Customer_Info_Appended[],4,0)</f>
        <v>Male</v>
      </c>
      <c r="K300" t="str">
        <f>VLOOKUP(Account_Appended[[#This Row],[Customer_ID]],Customer_Info_Appended[],6,0)</f>
        <v>Yangon</v>
      </c>
      <c r="L300" t="str">
        <f>VLOOKUP(Account_Appended[[#This Row],[Balance]],balance_t[],3,1)</f>
        <v>High</v>
      </c>
      <c r="M300" t="str">
        <f>VLOOKUP(Account_Appended[[#This Row],[Age]],age_t[],3,1)</f>
        <v>Middle</v>
      </c>
      <c r="N300" t="str">
        <f>Account_Appended[[#This Row],[Age Group]]&amp; "-" &amp;Account_Appended[[#This Row],[Balace Group]]</f>
        <v>Middle-High</v>
      </c>
    </row>
    <row r="301" spans="2:14" x14ac:dyDescent="0.25">
      <c r="B301" t="s">
        <v>5424</v>
      </c>
      <c r="C301" t="s">
        <v>835</v>
      </c>
      <c r="D301" t="s">
        <v>5134</v>
      </c>
      <c r="E301" s="22">
        <v>30214233</v>
      </c>
      <c r="F301" t="s">
        <v>5126</v>
      </c>
      <c r="G301" s="20">
        <v>44858</v>
      </c>
      <c r="H301" t="s">
        <v>107</v>
      </c>
      <c r="I301">
        <f>VLOOKUP(Account_Appended[[#This Row],[Customer_ID]],Customer_Info_Appended[],3,0)</f>
        <v>44</v>
      </c>
      <c r="J301" t="str">
        <f>VLOOKUP(Account_Appended[[#This Row],[Customer_ID]],Customer_Info_Appended[],4,0)</f>
        <v>Male</v>
      </c>
      <c r="K301" t="str">
        <f>VLOOKUP(Account_Appended[[#This Row],[Customer_ID]],Customer_Info_Appended[],6,0)</f>
        <v>Bago</v>
      </c>
      <c r="L301" t="str">
        <f>VLOOKUP(Account_Appended[[#This Row],[Balance]],balance_t[],3,1)</f>
        <v>High</v>
      </c>
      <c r="M301" t="str">
        <f>VLOOKUP(Account_Appended[[#This Row],[Age]],age_t[],3,1)</f>
        <v>Middle</v>
      </c>
      <c r="N301" t="str">
        <f>Account_Appended[[#This Row],[Age Group]]&amp; "-" &amp;Account_Appended[[#This Row],[Balace Group]]</f>
        <v>Middle-High</v>
      </c>
    </row>
    <row r="302" spans="2:14" x14ac:dyDescent="0.25">
      <c r="B302" t="s">
        <v>5425</v>
      </c>
      <c r="C302" t="s">
        <v>840</v>
      </c>
      <c r="D302" t="s">
        <v>5134</v>
      </c>
      <c r="E302" s="22">
        <v>36330949</v>
      </c>
      <c r="F302" t="s">
        <v>5126</v>
      </c>
      <c r="G302" s="20">
        <v>44859</v>
      </c>
      <c r="H302" t="s">
        <v>107</v>
      </c>
      <c r="I302">
        <f>VLOOKUP(Account_Appended[[#This Row],[Customer_ID]],Customer_Info_Appended[],3,0)</f>
        <v>49</v>
      </c>
      <c r="J302" t="str">
        <f>VLOOKUP(Account_Appended[[#This Row],[Customer_ID]],Customer_Info_Appended[],4,0)</f>
        <v>Male</v>
      </c>
      <c r="K302" t="str">
        <f>VLOOKUP(Account_Appended[[#This Row],[Customer_ID]],Customer_Info_Appended[],6,0)</f>
        <v>Naypyitaw</v>
      </c>
      <c r="L302" t="str">
        <f>VLOOKUP(Account_Appended[[#This Row],[Balance]],balance_t[],3,1)</f>
        <v>High</v>
      </c>
      <c r="M302" t="str">
        <f>VLOOKUP(Account_Appended[[#This Row],[Age]],age_t[],3,1)</f>
        <v>Middle</v>
      </c>
      <c r="N302" t="str">
        <f>Account_Appended[[#This Row],[Age Group]]&amp; "-" &amp;Account_Appended[[#This Row],[Balace Group]]</f>
        <v>Middle-High</v>
      </c>
    </row>
    <row r="303" spans="2:14" x14ac:dyDescent="0.25">
      <c r="B303" t="s">
        <v>5426</v>
      </c>
      <c r="C303" t="s">
        <v>840</v>
      </c>
      <c r="D303" t="s">
        <v>5134</v>
      </c>
      <c r="E303" s="22">
        <v>4407086</v>
      </c>
      <c r="F303" t="s">
        <v>5126</v>
      </c>
      <c r="G303" s="20">
        <v>44860</v>
      </c>
      <c r="H303" t="s">
        <v>107</v>
      </c>
      <c r="I303">
        <f>VLOOKUP(Account_Appended[[#This Row],[Customer_ID]],Customer_Info_Appended[],3,0)</f>
        <v>49</v>
      </c>
      <c r="J303" t="str">
        <f>VLOOKUP(Account_Appended[[#This Row],[Customer_ID]],Customer_Info_Appended[],4,0)</f>
        <v>Male</v>
      </c>
      <c r="K303" t="str">
        <f>VLOOKUP(Account_Appended[[#This Row],[Customer_ID]],Customer_Info_Appended[],6,0)</f>
        <v>Naypyitaw</v>
      </c>
      <c r="L303" t="str">
        <f>VLOOKUP(Account_Appended[[#This Row],[Balance]],balance_t[],3,1)</f>
        <v>Low</v>
      </c>
      <c r="M303" t="str">
        <f>VLOOKUP(Account_Appended[[#This Row],[Age]],age_t[],3,1)</f>
        <v>Middle</v>
      </c>
      <c r="N303" t="str">
        <f>Account_Appended[[#This Row],[Age Group]]&amp; "-" &amp;Account_Appended[[#This Row],[Balace Group]]</f>
        <v>Middle-Low</v>
      </c>
    </row>
    <row r="304" spans="2:14" x14ac:dyDescent="0.25">
      <c r="B304" t="s">
        <v>5427</v>
      </c>
      <c r="C304" t="s">
        <v>840</v>
      </c>
      <c r="D304" t="s">
        <v>5125</v>
      </c>
      <c r="E304" s="22">
        <v>40985438</v>
      </c>
      <c r="F304" t="s">
        <v>5126</v>
      </c>
      <c r="G304" s="20">
        <v>44861</v>
      </c>
      <c r="H304" t="s">
        <v>107</v>
      </c>
      <c r="I304">
        <f>VLOOKUP(Account_Appended[[#This Row],[Customer_ID]],Customer_Info_Appended[],3,0)</f>
        <v>49</v>
      </c>
      <c r="J304" t="str">
        <f>VLOOKUP(Account_Appended[[#This Row],[Customer_ID]],Customer_Info_Appended[],4,0)</f>
        <v>Male</v>
      </c>
      <c r="K304" t="str">
        <f>VLOOKUP(Account_Appended[[#This Row],[Customer_ID]],Customer_Info_Appended[],6,0)</f>
        <v>Naypyitaw</v>
      </c>
      <c r="L304" t="str">
        <f>VLOOKUP(Account_Appended[[#This Row],[Balance]],balance_t[],3,1)</f>
        <v>High</v>
      </c>
      <c r="M304" t="str">
        <f>VLOOKUP(Account_Appended[[#This Row],[Age]],age_t[],3,1)</f>
        <v>Middle</v>
      </c>
      <c r="N304" t="str">
        <f>Account_Appended[[#This Row],[Age Group]]&amp; "-" &amp;Account_Appended[[#This Row],[Balace Group]]</f>
        <v>Middle-High</v>
      </c>
    </row>
    <row r="305" spans="2:14" x14ac:dyDescent="0.25">
      <c r="B305" t="s">
        <v>5428</v>
      </c>
      <c r="C305" t="s">
        <v>845</v>
      </c>
      <c r="D305" t="s">
        <v>5125</v>
      </c>
      <c r="E305" s="22">
        <v>25893044</v>
      </c>
      <c r="F305" t="s">
        <v>5126</v>
      </c>
      <c r="G305" s="20">
        <v>44862</v>
      </c>
      <c r="H305" t="s">
        <v>107</v>
      </c>
      <c r="I305">
        <f>VLOOKUP(Account_Appended[[#This Row],[Customer_ID]],Customer_Info_Appended[],3,0)</f>
        <v>27</v>
      </c>
      <c r="J305" t="str">
        <f>VLOOKUP(Account_Appended[[#This Row],[Customer_ID]],Customer_Info_Appended[],4,0)</f>
        <v>Male</v>
      </c>
      <c r="K305" t="str">
        <f>VLOOKUP(Account_Appended[[#This Row],[Customer_ID]],Customer_Info_Appended[],6,0)</f>
        <v>Shan</v>
      </c>
      <c r="L305" t="str">
        <f>VLOOKUP(Account_Appended[[#This Row],[Balance]],balance_t[],3,1)</f>
        <v>High</v>
      </c>
      <c r="M305" t="str">
        <f>VLOOKUP(Account_Appended[[#This Row],[Age]],age_t[],3,1)</f>
        <v>Young</v>
      </c>
      <c r="N305" t="str">
        <f>Account_Appended[[#This Row],[Age Group]]&amp; "-" &amp;Account_Appended[[#This Row],[Balace Group]]</f>
        <v>Young-High</v>
      </c>
    </row>
    <row r="306" spans="2:14" x14ac:dyDescent="0.25">
      <c r="B306" t="s">
        <v>5429</v>
      </c>
      <c r="C306" t="s">
        <v>845</v>
      </c>
      <c r="D306" t="s">
        <v>5131</v>
      </c>
      <c r="E306" s="22">
        <v>8429442</v>
      </c>
      <c r="F306" t="s">
        <v>5126</v>
      </c>
      <c r="G306" s="20">
        <v>44863</v>
      </c>
      <c r="H306" t="s">
        <v>107</v>
      </c>
      <c r="I306">
        <f>VLOOKUP(Account_Appended[[#This Row],[Customer_ID]],Customer_Info_Appended[],3,0)</f>
        <v>27</v>
      </c>
      <c r="J306" t="str">
        <f>VLOOKUP(Account_Appended[[#This Row],[Customer_ID]],Customer_Info_Appended[],4,0)</f>
        <v>Male</v>
      </c>
      <c r="K306" t="str">
        <f>VLOOKUP(Account_Appended[[#This Row],[Customer_ID]],Customer_Info_Appended[],6,0)</f>
        <v>Shan</v>
      </c>
      <c r="L306" t="str">
        <f>VLOOKUP(Account_Appended[[#This Row],[Balance]],balance_t[],3,1)</f>
        <v>Medium</v>
      </c>
      <c r="M306" t="str">
        <f>VLOOKUP(Account_Appended[[#This Row],[Age]],age_t[],3,1)</f>
        <v>Young</v>
      </c>
      <c r="N306" t="str">
        <f>Account_Appended[[#This Row],[Age Group]]&amp; "-" &amp;Account_Appended[[#This Row],[Balace Group]]</f>
        <v>Young-Medium</v>
      </c>
    </row>
    <row r="307" spans="2:14" x14ac:dyDescent="0.25">
      <c r="B307" t="s">
        <v>5430</v>
      </c>
      <c r="C307" t="s">
        <v>845</v>
      </c>
      <c r="D307" t="s">
        <v>5131</v>
      </c>
      <c r="E307" s="22">
        <v>30471444</v>
      </c>
      <c r="F307" t="s">
        <v>5126</v>
      </c>
      <c r="G307" s="20">
        <v>44864</v>
      </c>
      <c r="H307" t="s">
        <v>107</v>
      </c>
      <c r="I307">
        <f>VLOOKUP(Account_Appended[[#This Row],[Customer_ID]],Customer_Info_Appended[],3,0)</f>
        <v>27</v>
      </c>
      <c r="J307" t="str">
        <f>VLOOKUP(Account_Appended[[#This Row],[Customer_ID]],Customer_Info_Appended[],4,0)</f>
        <v>Male</v>
      </c>
      <c r="K307" t="str">
        <f>VLOOKUP(Account_Appended[[#This Row],[Customer_ID]],Customer_Info_Appended[],6,0)</f>
        <v>Shan</v>
      </c>
      <c r="L307" t="str">
        <f>VLOOKUP(Account_Appended[[#This Row],[Balance]],balance_t[],3,1)</f>
        <v>High</v>
      </c>
      <c r="M307" t="str">
        <f>VLOOKUP(Account_Appended[[#This Row],[Age]],age_t[],3,1)</f>
        <v>Young</v>
      </c>
      <c r="N307" t="str">
        <f>Account_Appended[[#This Row],[Age Group]]&amp; "-" &amp;Account_Appended[[#This Row],[Balace Group]]</f>
        <v>Young-High</v>
      </c>
    </row>
    <row r="308" spans="2:14" x14ac:dyDescent="0.25">
      <c r="B308" t="s">
        <v>5431</v>
      </c>
      <c r="C308" t="s">
        <v>850</v>
      </c>
      <c r="D308" t="s">
        <v>5125</v>
      </c>
      <c r="E308" s="22">
        <v>8931924</v>
      </c>
      <c r="F308" t="s">
        <v>5126</v>
      </c>
      <c r="G308" s="20">
        <v>44865</v>
      </c>
      <c r="H308" t="s">
        <v>107</v>
      </c>
      <c r="I308">
        <f>VLOOKUP(Account_Appended[[#This Row],[Customer_ID]],Customer_Info_Appended[],3,0)</f>
        <v>20</v>
      </c>
      <c r="J308" t="str">
        <f>VLOOKUP(Account_Appended[[#This Row],[Customer_ID]],Customer_Info_Appended[],4,0)</f>
        <v>Female</v>
      </c>
      <c r="K308" t="str">
        <f>VLOOKUP(Account_Appended[[#This Row],[Customer_ID]],Customer_Info_Appended[],6,0)</f>
        <v>Mandalay</v>
      </c>
      <c r="L308" t="str">
        <f>VLOOKUP(Account_Appended[[#This Row],[Balance]],balance_t[],3,1)</f>
        <v>Medium</v>
      </c>
      <c r="M308" t="str">
        <f>VLOOKUP(Account_Appended[[#This Row],[Age]],age_t[],3,1)</f>
        <v>Young</v>
      </c>
      <c r="N308" t="str">
        <f>Account_Appended[[#This Row],[Age Group]]&amp; "-" &amp;Account_Appended[[#This Row],[Balace Group]]</f>
        <v>Young-Medium</v>
      </c>
    </row>
    <row r="309" spans="2:14" x14ac:dyDescent="0.25">
      <c r="B309" t="s">
        <v>5432</v>
      </c>
      <c r="C309" t="s">
        <v>850</v>
      </c>
      <c r="D309" t="s">
        <v>5125</v>
      </c>
      <c r="E309" s="22">
        <v>39822995</v>
      </c>
      <c r="F309" t="s">
        <v>5126</v>
      </c>
      <c r="G309" s="20">
        <v>44866</v>
      </c>
      <c r="H309" t="s">
        <v>107</v>
      </c>
      <c r="I309">
        <f>VLOOKUP(Account_Appended[[#This Row],[Customer_ID]],Customer_Info_Appended[],3,0)</f>
        <v>20</v>
      </c>
      <c r="J309" t="str">
        <f>VLOOKUP(Account_Appended[[#This Row],[Customer_ID]],Customer_Info_Appended[],4,0)</f>
        <v>Female</v>
      </c>
      <c r="K309" t="str">
        <f>VLOOKUP(Account_Appended[[#This Row],[Customer_ID]],Customer_Info_Appended[],6,0)</f>
        <v>Mandalay</v>
      </c>
      <c r="L309" t="str">
        <f>VLOOKUP(Account_Appended[[#This Row],[Balance]],balance_t[],3,1)</f>
        <v>High</v>
      </c>
      <c r="M309" t="str">
        <f>VLOOKUP(Account_Appended[[#This Row],[Age]],age_t[],3,1)</f>
        <v>Young</v>
      </c>
      <c r="N309" t="str">
        <f>Account_Appended[[#This Row],[Age Group]]&amp; "-" &amp;Account_Appended[[#This Row],[Balace Group]]</f>
        <v>Young-High</v>
      </c>
    </row>
    <row r="310" spans="2:14" x14ac:dyDescent="0.25">
      <c r="B310" t="s">
        <v>5433</v>
      </c>
      <c r="C310" t="s">
        <v>850</v>
      </c>
      <c r="D310" t="s">
        <v>5125</v>
      </c>
      <c r="E310" s="22">
        <v>3556653</v>
      </c>
      <c r="F310" t="s">
        <v>5126</v>
      </c>
      <c r="G310" s="20">
        <v>44867</v>
      </c>
      <c r="H310" t="s">
        <v>107</v>
      </c>
      <c r="I310">
        <f>VLOOKUP(Account_Appended[[#This Row],[Customer_ID]],Customer_Info_Appended[],3,0)</f>
        <v>20</v>
      </c>
      <c r="J310" t="str">
        <f>VLOOKUP(Account_Appended[[#This Row],[Customer_ID]],Customer_Info_Appended[],4,0)</f>
        <v>Female</v>
      </c>
      <c r="K310" t="str">
        <f>VLOOKUP(Account_Appended[[#This Row],[Customer_ID]],Customer_Info_Appended[],6,0)</f>
        <v>Mandalay</v>
      </c>
      <c r="L310" t="str">
        <f>VLOOKUP(Account_Appended[[#This Row],[Balance]],balance_t[],3,1)</f>
        <v>Low</v>
      </c>
      <c r="M310" t="str">
        <f>VLOOKUP(Account_Appended[[#This Row],[Age]],age_t[],3,1)</f>
        <v>Young</v>
      </c>
      <c r="N310" t="str">
        <f>Account_Appended[[#This Row],[Age Group]]&amp; "-" &amp;Account_Appended[[#This Row],[Balace Group]]</f>
        <v>Young-Low</v>
      </c>
    </row>
    <row r="311" spans="2:14" x14ac:dyDescent="0.25">
      <c r="B311" t="s">
        <v>5434</v>
      </c>
      <c r="C311" t="s">
        <v>855</v>
      </c>
      <c r="D311" t="s">
        <v>5134</v>
      </c>
      <c r="E311" s="22">
        <v>1988806</v>
      </c>
      <c r="F311" t="s">
        <v>5126</v>
      </c>
      <c r="G311" s="20">
        <v>44868</v>
      </c>
      <c r="H311" t="s">
        <v>107</v>
      </c>
      <c r="I311">
        <f>VLOOKUP(Account_Appended[[#This Row],[Customer_ID]],Customer_Info_Appended[],3,0)</f>
        <v>62</v>
      </c>
      <c r="J311" t="str">
        <f>VLOOKUP(Account_Appended[[#This Row],[Customer_ID]],Customer_Info_Appended[],4,0)</f>
        <v>Female</v>
      </c>
      <c r="K311" t="str">
        <f>VLOOKUP(Account_Appended[[#This Row],[Customer_ID]],Customer_Info_Appended[],6,0)</f>
        <v>Mandalay</v>
      </c>
      <c r="L311" t="str">
        <f>VLOOKUP(Account_Appended[[#This Row],[Balance]],balance_t[],3,1)</f>
        <v>Low</v>
      </c>
      <c r="M311" t="str">
        <f>VLOOKUP(Account_Appended[[#This Row],[Age]],age_t[],3,1)</f>
        <v>Senior</v>
      </c>
      <c r="N311" t="str">
        <f>Account_Appended[[#This Row],[Age Group]]&amp; "-" &amp;Account_Appended[[#This Row],[Balace Group]]</f>
        <v>Senior-Low</v>
      </c>
    </row>
    <row r="312" spans="2:14" x14ac:dyDescent="0.25">
      <c r="B312" t="s">
        <v>5435</v>
      </c>
      <c r="C312" t="s">
        <v>860</v>
      </c>
      <c r="D312" t="s">
        <v>5134</v>
      </c>
      <c r="E312" s="22">
        <v>45287464</v>
      </c>
      <c r="F312" t="s">
        <v>5126</v>
      </c>
      <c r="G312" s="20">
        <v>44869</v>
      </c>
      <c r="H312" t="s">
        <v>107</v>
      </c>
      <c r="I312">
        <f>VLOOKUP(Account_Appended[[#This Row],[Customer_ID]],Customer_Info_Appended[],3,0)</f>
        <v>44</v>
      </c>
      <c r="J312" t="str">
        <f>VLOOKUP(Account_Appended[[#This Row],[Customer_ID]],Customer_Info_Appended[],4,0)</f>
        <v>Female</v>
      </c>
      <c r="K312" t="str">
        <f>VLOOKUP(Account_Appended[[#This Row],[Customer_ID]],Customer_Info_Appended[],6,0)</f>
        <v>Yangon</v>
      </c>
      <c r="L312" t="str">
        <f>VLOOKUP(Account_Appended[[#This Row],[Balance]],balance_t[],3,1)</f>
        <v>High</v>
      </c>
      <c r="M312" t="str">
        <f>VLOOKUP(Account_Appended[[#This Row],[Age]],age_t[],3,1)</f>
        <v>Middle</v>
      </c>
      <c r="N312" t="str">
        <f>Account_Appended[[#This Row],[Age Group]]&amp; "-" &amp;Account_Appended[[#This Row],[Balace Group]]</f>
        <v>Middle-High</v>
      </c>
    </row>
    <row r="313" spans="2:14" x14ac:dyDescent="0.25">
      <c r="B313" t="s">
        <v>5436</v>
      </c>
      <c r="C313" t="s">
        <v>865</v>
      </c>
      <c r="D313" t="s">
        <v>5125</v>
      </c>
      <c r="E313" s="22">
        <v>31012354</v>
      </c>
      <c r="F313" t="s">
        <v>5126</v>
      </c>
      <c r="G313" s="20">
        <v>44870</v>
      </c>
      <c r="H313" t="s">
        <v>107</v>
      </c>
      <c r="I313">
        <f>VLOOKUP(Account_Appended[[#This Row],[Customer_ID]],Customer_Info_Appended[],3,0)</f>
        <v>52</v>
      </c>
      <c r="J313" t="str">
        <f>VLOOKUP(Account_Appended[[#This Row],[Customer_ID]],Customer_Info_Appended[],4,0)</f>
        <v>Male</v>
      </c>
      <c r="K313" t="str">
        <f>VLOOKUP(Account_Appended[[#This Row],[Customer_ID]],Customer_Info_Appended[],6,0)</f>
        <v>Naypyitaw</v>
      </c>
      <c r="L313" t="str">
        <f>VLOOKUP(Account_Appended[[#This Row],[Balance]],balance_t[],3,1)</f>
        <v>High</v>
      </c>
      <c r="M313" t="str">
        <f>VLOOKUP(Account_Appended[[#This Row],[Age]],age_t[],3,1)</f>
        <v>Senior</v>
      </c>
      <c r="N313" t="str">
        <f>Account_Appended[[#This Row],[Age Group]]&amp; "-" &amp;Account_Appended[[#This Row],[Balace Group]]</f>
        <v>Senior-High</v>
      </c>
    </row>
    <row r="314" spans="2:14" x14ac:dyDescent="0.25">
      <c r="B314" t="s">
        <v>5437</v>
      </c>
      <c r="C314" t="s">
        <v>865</v>
      </c>
      <c r="D314" t="s">
        <v>5134</v>
      </c>
      <c r="E314" s="22">
        <v>37616108</v>
      </c>
      <c r="F314" t="s">
        <v>5126</v>
      </c>
      <c r="G314" s="20">
        <v>44871</v>
      </c>
      <c r="H314" t="s">
        <v>107</v>
      </c>
      <c r="I314">
        <f>VLOOKUP(Account_Appended[[#This Row],[Customer_ID]],Customer_Info_Appended[],3,0)</f>
        <v>52</v>
      </c>
      <c r="J314" t="str">
        <f>VLOOKUP(Account_Appended[[#This Row],[Customer_ID]],Customer_Info_Appended[],4,0)</f>
        <v>Male</v>
      </c>
      <c r="K314" t="str">
        <f>VLOOKUP(Account_Appended[[#This Row],[Customer_ID]],Customer_Info_Appended[],6,0)</f>
        <v>Naypyitaw</v>
      </c>
      <c r="L314" t="str">
        <f>VLOOKUP(Account_Appended[[#This Row],[Balance]],balance_t[],3,1)</f>
        <v>High</v>
      </c>
      <c r="M314" t="str">
        <f>VLOOKUP(Account_Appended[[#This Row],[Age]],age_t[],3,1)</f>
        <v>Senior</v>
      </c>
      <c r="N314" t="str">
        <f>Account_Appended[[#This Row],[Age Group]]&amp; "-" &amp;Account_Appended[[#This Row],[Balace Group]]</f>
        <v>Senior-High</v>
      </c>
    </row>
    <row r="315" spans="2:14" x14ac:dyDescent="0.25">
      <c r="B315" t="s">
        <v>5438</v>
      </c>
      <c r="C315" t="s">
        <v>870</v>
      </c>
      <c r="D315" t="s">
        <v>5134</v>
      </c>
      <c r="E315" s="22">
        <v>35414894</v>
      </c>
      <c r="F315" t="s">
        <v>5126</v>
      </c>
      <c r="G315" s="20">
        <v>44872</v>
      </c>
      <c r="H315" t="s">
        <v>107</v>
      </c>
      <c r="I315">
        <f>VLOOKUP(Account_Appended[[#This Row],[Customer_ID]],Customer_Info_Appended[],3,0)</f>
        <v>48</v>
      </c>
      <c r="J315" t="str">
        <f>VLOOKUP(Account_Appended[[#This Row],[Customer_ID]],Customer_Info_Appended[],4,0)</f>
        <v>Male</v>
      </c>
      <c r="K315" t="str">
        <f>VLOOKUP(Account_Appended[[#This Row],[Customer_ID]],Customer_Info_Appended[],6,0)</f>
        <v>Bago</v>
      </c>
      <c r="L315" t="str">
        <f>VLOOKUP(Account_Appended[[#This Row],[Balance]],balance_t[],3,1)</f>
        <v>High</v>
      </c>
      <c r="M315" t="str">
        <f>VLOOKUP(Account_Appended[[#This Row],[Age]],age_t[],3,1)</f>
        <v>Middle</v>
      </c>
      <c r="N315" t="str">
        <f>Account_Appended[[#This Row],[Age Group]]&amp; "-" &amp;Account_Appended[[#This Row],[Balace Group]]</f>
        <v>Middle-High</v>
      </c>
    </row>
    <row r="316" spans="2:14" x14ac:dyDescent="0.25">
      <c r="B316" t="s">
        <v>5439</v>
      </c>
      <c r="C316" t="s">
        <v>875</v>
      </c>
      <c r="D316" t="s">
        <v>5131</v>
      </c>
      <c r="E316" s="22">
        <v>44281713</v>
      </c>
      <c r="F316" t="s">
        <v>5126</v>
      </c>
      <c r="G316" s="20">
        <v>44873</v>
      </c>
      <c r="H316" t="s">
        <v>107</v>
      </c>
      <c r="I316">
        <f>VLOOKUP(Account_Appended[[#This Row],[Customer_ID]],Customer_Info_Appended[],3,0)</f>
        <v>32</v>
      </c>
      <c r="J316" t="str">
        <f>VLOOKUP(Account_Appended[[#This Row],[Customer_ID]],Customer_Info_Appended[],4,0)</f>
        <v>Male</v>
      </c>
      <c r="K316" t="str">
        <f>VLOOKUP(Account_Appended[[#This Row],[Customer_ID]],Customer_Info_Appended[],6,0)</f>
        <v>Mandalay</v>
      </c>
      <c r="L316" t="str">
        <f>VLOOKUP(Account_Appended[[#This Row],[Balance]],balance_t[],3,1)</f>
        <v>High</v>
      </c>
      <c r="M316" t="str">
        <f>VLOOKUP(Account_Appended[[#This Row],[Age]],age_t[],3,1)</f>
        <v>Middle</v>
      </c>
      <c r="N316" t="str">
        <f>Account_Appended[[#This Row],[Age Group]]&amp; "-" &amp;Account_Appended[[#This Row],[Balace Group]]</f>
        <v>Middle-High</v>
      </c>
    </row>
    <row r="317" spans="2:14" x14ac:dyDescent="0.25">
      <c r="B317" t="s">
        <v>5440</v>
      </c>
      <c r="C317" t="s">
        <v>875</v>
      </c>
      <c r="D317" t="s">
        <v>5125</v>
      </c>
      <c r="E317" s="22">
        <v>43666194</v>
      </c>
      <c r="F317" t="s">
        <v>5126</v>
      </c>
      <c r="G317" s="20">
        <v>44874</v>
      </c>
      <c r="H317" t="s">
        <v>107</v>
      </c>
      <c r="I317">
        <f>VLOOKUP(Account_Appended[[#This Row],[Customer_ID]],Customer_Info_Appended[],3,0)</f>
        <v>32</v>
      </c>
      <c r="J317" t="str">
        <f>VLOOKUP(Account_Appended[[#This Row],[Customer_ID]],Customer_Info_Appended[],4,0)</f>
        <v>Male</v>
      </c>
      <c r="K317" t="str">
        <f>VLOOKUP(Account_Appended[[#This Row],[Customer_ID]],Customer_Info_Appended[],6,0)</f>
        <v>Mandalay</v>
      </c>
      <c r="L317" t="str">
        <f>VLOOKUP(Account_Appended[[#This Row],[Balance]],balance_t[],3,1)</f>
        <v>High</v>
      </c>
      <c r="M317" t="str">
        <f>VLOOKUP(Account_Appended[[#This Row],[Age]],age_t[],3,1)</f>
        <v>Middle</v>
      </c>
      <c r="N317" t="str">
        <f>Account_Appended[[#This Row],[Age Group]]&amp; "-" &amp;Account_Appended[[#This Row],[Balace Group]]</f>
        <v>Middle-High</v>
      </c>
    </row>
    <row r="318" spans="2:14" x14ac:dyDescent="0.25">
      <c r="B318" t="s">
        <v>5441</v>
      </c>
      <c r="C318" t="s">
        <v>875</v>
      </c>
      <c r="D318" t="s">
        <v>5125</v>
      </c>
      <c r="E318" s="22">
        <v>4158848</v>
      </c>
      <c r="F318" t="s">
        <v>5126</v>
      </c>
      <c r="G318" s="20">
        <v>44875</v>
      </c>
      <c r="H318" t="s">
        <v>107</v>
      </c>
      <c r="I318">
        <f>VLOOKUP(Account_Appended[[#This Row],[Customer_ID]],Customer_Info_Appended[],3,0)</f>
        <v>32</v>
      </c>
      <c r="J318" t="str">
        <f>VLOOKUP(Account_Appended[[#This Row],[Customer_ID]],Customer_Info_Appended[],4,0)</f>
        <v>Male</v>
      </c>
      <c r="K318" t="str">
        <f>VLOOKUP(Account_Appended[[#This Row],[Customer_ID]],Customer_Info_Appended[],6,0)</f>
        <v>Mandalay</v>
      </c>
      <c r="L318" t="str">
        <f>VLOOKUP(Account_Appended[[#This Row],[Balance]],balance_t[],3,1)</f>
        <v>Low</v>
      </c>
      <c r="M318" t="str">
        <f>VLOOKUP(Account_Appended[[#This Row],[Age]],age_t[],3,1)</f>
        <v>Middle</v>
      </c>
      <c r="N318" t="str">
        <f>Account_Appended[[#This Row],[Age Group]]&amp; "-" &amp;Account_Appended[[#This Row],[Balace Group]]</f>
        <v>Middle-Low</v>
      </c>
    </row>
    <row r="319" spans="2:14" x14ac:dyDescent="0.25">
      <c r="B319" t="s">
        <v>5442</v>
      </c>
      <c r="C319" t="s">
        <v>880</v>
      </c>
      <c r="D319" t="s">
        <v>5134</v>
      </c>
      <c r="E319" s="22">
        <v>909178</v>
      </c>
      <c r="F319" t="s">
        <v>5126</v>
      </c>
      <c r="G319" s="20">
        <v>44876</v>
      </c>
      <c r="H319" t="s">
        <v>107</v>
      </c>
      <c r="I319">
        <f>VLOOKUP(Account_Appended[[#This Row],[Customer_ID]],Customer_Info_Appended[],3,0)</f>
        <v>33</v>
      </c>
      <c r="J319" t="str">
        <f>VLOOKUP(Account_Appended[[#This Row],[Customer_ID]],Customer_Info_Appended[],4,0)</f>
        <v>Female</v>
      </c>
      <c r="K319" t="str">
        <f>VLOOKUP(Account_Appended[[#This Row],[Customer_ID]],Customer_Info_Appended[],6,0)</f>
        <v>Yangon</v>
      </c>
      <c r="L319" t="str">
        <f>VLOOKUP(Account_Appended[[#This Row],[Balance]],balance_t[],3,1)</f>
        <v>Low</v>
      </c>
      <c r="M319" t="str">
        <f>VLOOKUP(Account_Appended[[#This Row],[Age]],age_t[],3,1)</f>
        <v>Middle</v>
      </c>
      <c r="N319" t="str">
        <f>Account_Appended[[#This Row],[Age Group]]&amp; "-" &amp;Account_Appended[[#This Row],[Balace Group]]</f>
        <v>Middle-Low</v>
      </c>
    </row>
    <row r="320" spans="2:14" x14ac:dyDescent="0.25">
      <c r="B320" t="s">
        <v>5443</v>
      </c>
      <c r="C320" t="s">
        <v>880</v>
      </c>
      <c r="D320" t="s">
        <v>5125</v>
      </c>
      <c r="E320" s="22">
        <v>7034106</v>
      </c>
      <c r="F320" t="s">
        <v>5126</v>
      </c>
      <c r="G320" s="20">
        <v>44877</v>
      </c>
      <c r="H320" t="s">
        <v>107</v>
      </c>
      <c r="I320">
        <f>VLOOKUP(Account_Appended[[#This Row],[Customer_ID]],Customer_Info_Appended[],3,0)</f>
        <v>33</v>
      </c>
      <c r="J320" t="str">
        <f>VLOOKUP(Account_Appended[[#This Row],[Customer_ID]],Customer_Info_Appended[],4,0)</f>
        <v>Female</v>
      </c>
      <c r="K320" t="str">
        <f>VLOOKUP(Account_Appended[[#This Row],[Customer_ID]],Customer_Info_Appended[],6,0)</f>
        <v>Yangon</v>
      </c>
      <c r="L320" t="str">
        <f>VLOOKUP(Account_Appended[[#This Row],[Balance]],balance_t[],3,1)</f>
        <v>Medium</v>
      </c>
      <c r="M320" t="str">
        <f>VLOOKUP(Account_Appended[[#This Row],[Age]],age_t[],3,1)</f>
        <v>Middle</v>
      </c>
      <c r="N320" t="str">
        <f>Account_Appended[[#This Row],[Age Group]]&amp; "-" &amp;Account_Appended[[#This Row],[Balace Group]]</f>
        <v>Middle-Medium</v>
      </c>
    </row>
    <row r="321" spans="2:14" x14ac:dyDescent="0.25">
      <c r="B321" t="s">
        <v>5444</v>
      </c>
      <c r="C321" t="s">
        <v>880</v>
      </c>
      <c r="D321" t="s">
        <v>5131</v>
      </c>
      <c r="E321" s="22">
        <v>41140759</v>
      </c>
      <c r="F321" t="s">
        <v>5126</v>
      </c>
      <c r="G321" s="20">
        <v>44878</v>
      </c>
      <c r="H321" t="s">
        <v>107</v>
      </c>
      <c r="I321">
        <f>VLOOKUP(Account_Appended[[#This Row],[Customer_ID]],Customer_Info_Appended[],3,0)</f>
        <v>33</v>
      </c>
      <c r="J321" t="str">
        <f>VLOOKUP(Account_Appended[[#This Row],[Customer_ID]],Customer_Info_Appended[],4,0)</f>
        <v>Female</v>
      </c>
      <c r="K321" t="str">
        <f>VLOOKUP(Account_Appended[[#This Row],[Customer_ID]],Customer_Info_Appended[],6,0)</f>
        <v>Yangon</v>
      </c>
      <c r="L321" t="str">
        <f>VLOOKUP(Account_Appended[[#This Row],[Balance]],balance_t[],3,1)</f>
        <v>High</v>
      </c>
      <c r="M321" t="str">
        <f>VLOOKUP(Account_Appended[[#This Row],[Age]],age_t[],3,1)</f>
        <v>Middle</v>
      </c>
      <c r="N321" t="str">
        <f>Account_Appended[[#This Row],[Age Group]]&amp; "-" &amp;Account_Appended[[#This Row],[Balace Group]]</f>
        <v>Middle-High</v>
      </c>
    </row>
    <row r="322" spans="2:14" x14ac:dyDescent="0.25">
      <c r="B322" t="s">
        <v>5445</v>
      </c>
      <c r="C322" t="s">
        <v>885</v>
      </c>
      <c r="D322" t="s">
        <v>5131</v>
      </c>
      <c r="E322" s="22">
        <v>19439821</v>
      </c>
      <c r="F322" t="s">
        <v>5126</v>
      </c>
      <c r="G322" s="20">
        <v>44879</v>
      </c>
      <c r="H322" t="s">
        <v>107</v>
      </c>
      <c r="I322">
        <f>VLOOKUP(Account_Appended[[#This Row],[Customer_ID]],Customer_Info_Appended[],3,0)</f>
        <v>30</v>
      </c>
      <c r="J322" t="str">
        <f>VLOOKUP(Account_Appended[[#This Row],[Customer_ID]],Customer_Info_Appended[],4,0)</f>
        <v>Male</v>
      </c>
      <c r="K322" t="str">
        <f>VLOOKUP(Account_Appended[[#This Row],[Customer_ID]],Customer_Info_Appended[],6,0)</f>
        <v>Naypyitaw</v>
      </c>
      <c r="L322" t="str">
        <f>VLOOKUP(Account_Appended[[#This Row],[Balance]],balance_t[],3,1)</f>
        <v>High</v>
      </c>
      <c r="M322" t="str">
        <f>VLOOKUP(Account_Appended[[#This Row],[Age]],age_t[],3,1)</f>
        <v>Young</v>
      </c>
      <c r="N322" t="str">
        <f>Account_Appended[[#This Row],[Age Group]]&amp; "-" &amp;Account_Appended[[#This Row],[Balace Group]]</f>
        <v>Young-High</v>
      </c>
    </row>
    <row r="323" spans="2:14" x14ac:dyDescent="0.25">
      <c r="B323" t="s">
        <v>5446</v>
      </c>
      <c r="C323" t="s">
        <v>890</v>
      </c>
      <c r="D323" t="s">
        <v>5131</v>
      </c>
      <c r="E323" s="22">
        <v>31166661</v>
      </c>
      <c r="F323" t="s">
        <v>5126</v>
      </c>
      <c r="G323" s="20">
        <v>44880</v>
      </c>
      <c r="H323" t="s">
        <v>107</v>
      </c>
      <c r="I323">
        <f>VLOOKUP(Account_Appended[[#This Row],[Customer_ID]],Customer_Info_Appended[],3,0)</f>
        <v>66</v>
      </c>
      <c r="J323" t="str">
        <f>VLOOKUP(Account_Appended[[#This Row],[Customer_ID]],Customer_Info_Appended[],4,0)</f>
        <v>Female</v>
      </c>
      <c r="K323" t="str">
        <f>VLOOKUP(Account_Appended[[#This Row],[Customer_ID]],Customer_Info_Appended[],6,0)</f>
        <v>Naypyitaw</v>
      </c>
      <c r="L323" t="str">
        <f>VLOOKUP(Account_Appended[[#This Row],[Balance]],balance_t[],3,1)</f>
        <v>High</v>
      </c>
      <c r="M323" t="str">
        <f>VLOOKUP(Account_Appended[[#This Row],[Age]],age_t[],3,1)</f>
        <v>Senior</v>
      </c>
      <c r="N323" t="str">
        <f>Account_Appended[[#This Row],[Age Group]]&amp; "-" &amp;Account_Appended[[#This Row],[Balace Group]]</f>
        <v>Senior-High</v>
      </c>
    </row>
    <row r="324" spans="2:14" x14ac:dyDescent="0.25">
      <c r="B324" t="s">
        <v>5447</v>
      </c>
      <c r="C324" t="s">
        <v>890</v>
      </c>
      <c r="D324" t="s">
        <v>5125</v>
      </c>
      <c r="E324" s="22">
        <v>34375469</v>
      </c>
      <c r="F324" t="s">
        <v>5126</v>
      </c>
      <c r="G324" s="20">
        <v>44881</v>
      </c>
      <c r="H324" t="s">
        <v>107</v>
      </c>
      <c r="I324">
        <f>VLOOKUP(Account_Appended[[#This Row],[Customer_ID]],Customer_Info_Appended[],3,0)</f>
        <v>66</v>
      </c>
      <c r="J324" t="str">
        <f>VLOOKUP(Account_Appended[[#This Row],[Customer_ID]],Customer_Info_Appended[],4,0)</f>
        <v>Female</v>
      </c>
      <c r="K324" t="str">
        <f>VLOOKUP(Account_Appended[[#This Row],[Customer_ID]],Customer_Info_Appended[],6,0)</f>
        <v>Naypyitaw</v>
      </c>
      <c r="L324" t="str">
        <f>VLOOKUP(Account_Appended[[#This Row],[Balance]],balance_t[],3,1)</f>
        <v>High</v>
      </c>
      <c r="M324" t="str">
        <f>VLOOKUP(Account_Appended[[#This Row],[Age]],age_t[],3,1)</f>
        <v>Senior</v>
      </c>
      <c r="N324" t="str">
        <f>Account_Appended[[#This Row],[Age Group]]&amp; "-" &amp;Account_Appended[[#This Row],[Balace Group]]</f>
        <v>Senior-High</v>
      </c>
    </row>
    <row r="325" spans="2:14" x14ac:dyDescent="0.25">
      <c r="B325" t="s">
        <v>5448</v>
      </c>
      <c r="C325" t="s">
        <v>890</v>
      </c>
      <c r="D325" t="s">
        <v>5125</v>
      </c>
      <c r="E325" s="22">
        <v>22384899</v>
      </c>
      <c r="F325" t="s">
        <v>5126</v>
      </c>
      <c r="G325" s="20">
        <v>44882</v>
      </c>
      <c r="H325" t="s">
        <v>107</v>
      </c>
      <c r="I325">
        <f>VLOOKUP(Account_Appended[[#This Row],[Customer_ID]],Customer_Info_Appended[],3,0)</f>
        <v>66</v>
      </c>
      <c r="J325" t="str">
        <f>VLOOKUP(Account_Appended[[#This Row],[Customer_ID]],Customer_Info_Appended[],4,0)</f>
        <v>Female</v>
      </c>
      <c r="K325" t="str">
        <f>VLOOKUP(Account_Appended[[#This Row],[Customer_ID]],Customer_Info_Appended[],6,0)</f>
        <v>Naypyitaw</v>
      </c>
      <c r="L325" t="str">
        <f>VLOOKUP(Account_Appended[[#This Row],[Balance]],balance_t[],3,1)</f>
        <v>High</v>
      </c>
      <c r="M325" t="str">
        <f>VLOOKUP(Account_Appended[[#This Row],[Age]],age_t[],3,1)</f>
        <v>Senior</v>
      </c>
      <c r="N325" t="str">
        <f>Account_Appended[[#This Row],[Age Group]]&amp; "-" &amp;Account_Appended[[#This Row],[Balace Group]]</f>
        <v>Senior-High</v>
      </c>
    </row>
    <row r="326" spans="2:14" x14ac:dyDescent="0.25">
      <c r="B326" t="s">
        <v>5449</v>
      </c>
      <c r="C326" t="s">
        <v>895</v>
      </c>
      <c r="D326" t="s">
        <v>5125</v>
      </c>
      <c r="E326" s="22">
        <v>28498068</v>
      </c>
      <c r="F326" t="s">
        <v>5126</v>
      </c>
      <c r="G326" s="20">
        <v>44883</v>
      </c>
      <c r="H326" t="s">
        <v>107</v>
      </c>
      <c r="I326">
        <f>VLOOKUP(Account_Appended[[#This Row],[Customer_ID]],Customer_Info_Appended[],3,0)</f>
        <v>52</v>
      </c>
      <c r="J326" t="str">
        <f>VLOOKUP(Account_Appended[[#This Row],[Customer_ID]],Customer_Info_Appended[],4,0)</f>
        <v>Female</v>
      </c>
      <c r="K326" t="str">
        <f>VLOOKUP(Account_Appended[[#This Row],[Customer_ID]],Customer_Info_Appended[],6,0)</f>
        <v>Yangon</v>
      </c>
      <c r="L326" t="str">
        <f>VLOOKUP(Account_Appended[[#This Row],[Balance]],balance_t[],3,1)</f>
        <v>High</v>
      </c>
      <c r="M326" t="str">
        <f>VLOOKUP(Account_Appended[[#This Row],[Age]],age_t[],3,1)</f>
        <v>Senior</v>
      </c>
      <c r="N326" t="str">
        <f>Account_Appended[[#This Row],[Age Group]]&amp; "-" &amp;Account_Appended[[#This Row],[Balace Group]]</f>
        <v>Senior-High</v>
      </c>
    </row>
    <row r="327" spans="2:14" x14ac:dyDescent="0.25">
      <c r="B327" t="s">
        <v>5450</v>
      </c>
      <c r="C327" t="s">
        <v>895</v>
      </c>
      <c r="D327" t="s">
        <v>5125</v>
      </c>
      <c r="E327" s="22">
        <v>16630109</v>
      </c>
      <c r="F327" t="s">
        <v>5126</v>
      </c>
      <c r="G327" s="20">
        <v>44884</v>
      </c>
      <c r="H327" t="s">
        <v>107</v>
      </c>
      <c r="I327">
        <f>VLOOKUP(Account_Appended[[#This Row],[Customer_ID]],Customer_Info_Appended[],3,0)</f>
        <v>52</v>
      </c>
      <c r="J327" t="str">
        <f>VLOOKUP(Account_Appended[[#This Row],[Customer_ID]],Customer_Info_Appended[],4,0)</f>
        <v>Female</v>
      </c>
      <c r="K327" t="str">
        <f>VLOOKUP(Account_Appended[[#This Row],[Customer_ID]],Customer_Info_Appended[],6,0)</f>
        <v>Yangon</v>
      </c>
      <c r="L327" t="str">
        <f>VLOOKUP(Account_Appended[[#This Row],[Balance]],balance_t[],3,1)</f>
        <v>High</v>
      </c>
      <c r="M327" t="str">
        <f>VLOOKUP(Account_Appended[[#This Row],[Age]],age_t[],3,1)</f>
        <v>Senior</v>
      </c>
      <c r="N327" t="str">
        <f>Account_Appended[[#This Row],[Age Group]]&amp; "-" &amp;Account_Appended[[#This Row],[Balace Group]]</f>
        <v>Senior-High</v>
      </c>
    </row>
    <row r="328" spans="2:14" x14ac:dyDescent="0.25">
      <c r="B328" t="s">
        <v>5451</v>
      </c>
      <c r="C328" t="s">
        <v>895</v>
      </c>
      <c r="D328" t="s">
        <v>5125</v>
      </c>
      <c r="E328" s="22">
        <v>23295170</v>
      </c>
      <c r="F328" t="s">
        <v>5126</v>
      </c>
      <c r="G328" s="20">
        <v>44885</v>
      </c>
      <c r="H328" t="s">
        <v>107</v>
      </c>
      <c r="I328">
        <f>VLOOKUP(Account_Appended[[#This Row],[Customer_ID]],Customer_Info_Appended[],3,0)</f>
        <v>52</v>
      </c>
      <c r="J328" t="str">
        <f>VLOOKUP(Account_Appended[[#This Row],[Customer_ID]],Customer_Info_Appended[],4,0)</f>
        <v>Female</v>
      </c>
      <c r="K328" t="str">
        <f>VLOOKUP(Account_Appended[[#This Row],[Customer_ID]],Customer_Info_Appended[],6,0)</f>
        <v>Yangon</v>
      </c>
      <c r="L328" t="str">
        <f>VLOOKUP(Account_Appended[[#This Row],[Balance]],balance_t[],3,1)</f>
        <v>High</v>
      </c>
      <c r="M328" t="str">
        <f>VLOOKUP(Account_Appended[[#This Row],[Age]],age_t[],3,1)</f>
        <v>Senior</v>
      </c>
      <c r="N328" t="str">
        <f>Account_Appended[[#This Row],[Age Group]]&amp; "-" &amp;Account_Appended[[#This Row],[Balace Group]]</f>
        <v>Senior-High</v>
      </c>
    </row>
    <row r="329" spans="2:14" x14ac:dyDescent="0.25">
      <c r="B329" t="s">
        <v>5452</v>
      </c>
      <c r="C329" t="s">
        <v>900</v>
      </c>
      <c r="D329" t="s">
        <v>5131</v>
      </c>
      <c r="E329" s="22">
        <v>28065074</v>
      </c>
      <c r="F329" t="s">
        <v>5126</v>
      </c>
      <c r="G329" s="20">
        <v>44886</v>
      </c>
      <c r="H329" t="s">
        <v>107</v>
      </c>
      <c r="I329">
        <f>VLOOKUP(Account_Appended[[#This Row],[Customer_ID]],Customer_Info_Appended[],3,0)</f>
        <v>69</v>
      </c>
      <c r="J329" t="str">
        <f>VLOOKUP(Account_Appended[[#This Row],[Customer_ID]],Customer_Info_Appended[],4,0)</f>
        <v>Female</v>
      </c>
      <c r="K329" t="str">
        <f>VLOOKUP(Account_Appended[[#This Row],[Customer_ID]],Customer_Info_Appended[],6,0)</f>
        <v>Yangon</v>
      </c>
      <c r="L329" t="str">
        <f>VLOOKUP(Account_Appended[[#This Row],[Balance]],balance_t[],3,1)</f>
        <v>High</v>
      </c>
      <c r="M329" t="str">
        <f>VLOOKUP(Account_Appended[[#This Row],[Age]],age_t[],3,1)</f>
        <v>Senior</v>
      </c>
      <c r="N329" t="str">
        <f>Account_Appended[[#This Row],[Age Group]]&amp; "-" &amp;Account_Appended[[#This Row],[Balace Group]]</f>
        <v>Senior-High</v>
      </c>
    </row>
    <row r="330" spans="2:14" x14ac:dyDescent="0.25">
      <c r="B330" t="s">
        <v>5453</v>
      </c>
      <c r="C330" t="s">
        <v>905</v>
      </c>
      <c r="D330" t="s">
        <v>5134</v>
      </c>
      <c r="E330" s="22">
        <v>34675901</v>
      </c>
      <c r="F330" t="s">
        <v>5126</v>
      </c>
      <c r="G330" s="20">
        <v>44887</v>
      </c>
      <c r="H330" t="s">
        <v>107</v>
      </c>
      <c r="I330">
        <f>VLOOKUP(Account_Appended[[#This Row],[Customer_ID]],Customer_Info_Appended[],3,0)</f>
        <v>28</v>
      </c>
      <c r="J330" t="str">
        <f>VLOOKUP(Account_Appended[[#This Row],[Customer_ID]],Customer_Info_Appended[],4,0)</f>
        <v>Female</v>
      </c>
      <c r="K330" t="str">
        <f>VLOOKUP(Account_Appended[[#This Row],[Customer_ID]],Customer_Info_Appended[],6,0)</f>
        <v>Bago</v>
      </c>
      <c r="L330" t="str">
        <f>VLOOKUP(Account_Appended[[#This Row],[Balance]],balance_t[],3,1)</f>
        <v>High</v>
      </c>
      <c r="M330" t="str">
        <f>VLOOKUP(Account_Appended[[#This Row],[Age]],age_t[],3,1)</f>
        <v>Young</v>
      </c>
      <c r="N330" t="str">
        <f>Account_Appended[[#This Row],[Age Group]]&amp; "-" &amp;Account_Appended[[#This Row],[Balace Group]]</f>
        <v>Young-High</v>
      </c>
    </row>
    <row r="331" spans="2:14" x14ac:dyDescent="0.25">
      <c r="B331" t="s">
        <v>5454</v>
      </c>
      <c r="C331" t="s">
        <v>910</v>
      </c>
      <c r="D331" t="s">
        <v>5131</v>
      </c>
      <c r="E331" s="22">
        <v>23633566</v>
      </c>
      <c r="F331" t="s">
        <v>5126</v>
      </c>
      <c r="G331" s="20">
        <v>44888</v>
      </c>
      <c r="H331" t="s">
        <v>107</v>
      </c>
      <c r="I331">
        <f>VLOOKUP(Account_Appended[[#This Row],[Customer_ID]],Customer_Info_Appended[],3,0)</f>
        <v>38</v>
      </c>
      <c r="J331" t="str">
        <f>VLOOKUP(Account_Appended[[#This Row],[Customer_ID]],Customer_Info_Appended[],4,0)</f>
        <v>Male</v>
      </c>
      <c r="K331" t="str">
        <f>VLOOKUP(Account_Appended[[#This Row],[Customer_ID]],Customer_Info_Appended[],6,0)</f>
        <v>Yangon</v>
      </c>
      <c r="L331" t="str">
        <f>VLOOKUP(Account_Appended[[#This Row],[Balance]],balance_t[],3,1)</f>
        <v>High</v>
      </c>
      <c r="M331" t="str">
        <f>VLOOKUP(Account_Appended[[#This Row],[Age]],age_t[],3,1)</f>
        <v>Middle</v>
      </c>
      <c r="N331" t="str">
        <f>Account_Appended[[#This Row],[Age Group]]&amp; "-" &amp;Account_Appended[[#This Row],[Balace Group]]</f>
        <v>Middle-High</v>
      </c>
    </row>
    <row r="332" spans="2:14" x14ac:dyDescent="0.25">
      <c r="B332" t="s">
        <v>5455</v>
      </c>
      <c r="C332" t="s">
        <v>910</v>
      </c>
      <c r="D332" t="s">
        <v>5125</v>
      </c>
      <c r="E332" s="22">
        <v>5879277</v>
      </c>
      <c r="F332" t="s">
        <v>5126</v>
      </c>
      <c r="G332" s="20">
        <v>44889</v>
      </c>
      <c r="H332" t="s">
        <v>107</v>
      </c>
      <c r="I332">
        <f>VLOOKUP(Account_Appended[[#This Row],[Customer_ID]],Customer_Info_Appended[],3,0)</f>
        <v>38</v>
      </c>
      <c r="J332" t="str">
        <f>VLOOKUP(Account_Appended[[#This Row],[Customer_ID]],Customer_Info_Appended[],4,0)</f>
        <v>Male</v>
      </c>
      <c r="K332" t="str">
        <f>VLOOKUP(Account_Appended[[#This Row],[Customer_ID]],Customer_Info_Appended[],6,0)</f>
        <v>Yangon</v>
      </c>
      <c r="L332" t="str">
        <f>VLOOKUP(Account_Appended[[#This Row],[Balance]],balance_t[],3,1)</f>
        <v>Medium</v>
      </c>
      <c r="M332" t="str">
        <f>VLOOKUP(Account_Appended[[#This Row],[Age]],age_t[],3,1)</f>
        <v>Middle</v>
      </c>
      <c r="N332" t="str">
        <f>Account_Appended[[#This Row],[Age Group]]&amp; "-" &amp;Account_Appended[[#This Row],[Balace Group]]</f>
        <v>Middle-Medium</v>
      </c>
    </row>
    <row r="333" spans="2:14" x14ac:dyDescent="0.25">
      <c r="B333" t="s">
        <v>5456</v>
      </c>
      <c r="C333" t="s">
        <v>910</v>
      </c>
      <c r="D333" t="s">
        <v>5131</v>
      </c>
      <c r="E333" s="22">
        <v>44424346</v>
      </c>
      <c r="F333" t="s">
        <v>5126</v>
      </c>
      <c r="G333" s="20">
        <v>44890</v>
      </c>
      <c r="H333" t="s">
        <v>107</v>
      </c>
      <c r="I333">
        <f>VLOOKUP(Account_Appended[[#This Row],[Customer_ID]],Customer_Info_Appended[],3,0)</f>
        <v>38</v>
      </c>
      <c r="J333" t="str">
        <f>VLOOKUP(Account_Appended[[#This Row],[Customer_ID]],Customer_Info_Appended[],4,0)</f>
        <v>Male</v>
      </c>
      <c r="K333" t="str">
        <f>VLOOKUP(Account_Appended[[#This Row],[Customer_ID]],Customer_Info_Appended[],6,0)</f>
        <v>Yangon</v>
      </c>
      <c r="L333" t="str">
        <f>VLOOKUP(Account_Appended[[#This Row],[Balance]],balance_t[],3,1)</f>
        <v>High</v>
      </c>
      <c r="M333" t="str">
        <f>VLOOKUP(Account_Appended[[#This Row],[Age]],age_t[],3,1)</f>
        <v>Middle</v>
      </c>
      <c r="N333" t="str">
        <f>Account_Appended[[#This Row],[Age Group]]&amp; "-" &amp;Account_Appended[[#This Row],[Balace Group]]</f>
        <v>Middle-High</v>
      </c>
    </row>
    <row r="334" spans="2:14" x14ac:dyDescent="0.25">
      <c r="B334" t="s">
        <v>5457</v>
      </c>
      <c r="C334" t="s">
        <v>915</v>
      </c>
      <c r="D334" t="s">
        <v>5125</v>
      </c>
      <c r="E334" s="22">
        <v>2992371</v>
      </c>
      <c r="F334" t="s">
        <v>5126</v>
      </c>
      <c r="G334" s="20">
        <v>44891</v>
      </c>
      <c r="H334" t="s">
        <v>107</v>
      </c>
      <c r="I334">
        <f>VLOOKUP(Account_Appended[[#This Row],[Customer_ID]],Customer_Info_Appended[],3,0)</f>
        <v>68</v>
      </c>
      <c r="J334" t="str">
        <f>VLOOKUP(Account_Appended[[#This Row],[Customer_ID]],Customer_Info_Appended[],4,0)</f>
        <v>Female</v>
      </c>
      <c r="K334" t="str">
        <f>VLOOKUP(Account_Appended[[#This Row],[Customer_ID]],Customer_Info_Appended[],6,0)</f>
        <v>Bago</v>
      </c>
      <c r="L334" t="str">
        <f>VLOOKUP(Account_Appended[[#This Row],[Balance]],balance_t[],3,1)</f>
        <v>Low</v>
      </c>
      <c r="M334" t="str">
        <f>VLOOKUP(Account_Appended[[#This Row],[Age]],age_t[],3,1)</f>
        <v>Senior</v>
      </c>
      <c r="N334" t="str">
        <f>Account_Appended[[#This Row],[Age Group]]&amp; "-" &amp;Account_Appended[[#This Row],[Balace Group]]</f>
        <v>Senior-Low</v>
      </c>
    </row>
    <row r="335" spans="2:14" x14ac:dyDescent="0.25">
      <c r="B335" t="s">
        <v>5458</v>
      </c>
      <c r="C335" t="s">
        <v>915</v>
      </c>
      <c r="D335" t="s">
        <v>5125</v>
      </c>
      <c r="E335" s="22">
        <v>10300944</v>
      </c>
      <c r="F335" t="s">
        <v>5126</v>
      </c>
      <c r="G335" s="20">
        <v>44892</v>
      </c>
      <c r="H335" t="s">
        <v>107</v>
      </c>
      <c r="I335">
        <f>VLOOKUP(Account_Appended[[#This Row],[Customer_ID]],Customer_Info_Appended[],3,0)</f>
        <v>68</v>
      </c>
      <c r="J335" t="str">
        <f>VLOOKUP(Account_Appended[[#This Row],[Customer_ID]],Customer_Info_Appended[],4,0)</f>
        <v>Female</v>
      </c>
      <c r="K335" t="str">
        <f>VLOOKUP(Account_Appended[[#This Row],[Customer_ID]],Customer_Info_Appended[],6,0)</f>
        <v>Bago</v>
      </c>
      <c r="L335" t="str">
        <f>VLOOKUP(Account_Appended[[#This Row],[Balance]],balance_t[],3,1)</f>
        <v>Medium</v>
      </c>
      <c r="M335" t="str">
        <f>VLOOKUP(Account_Appended[[#This Row],[Age]],age_t[],3,1)</f>
        <v>Senior</v>
      </c>
      <c r="N335" t="str">
        <f>Account_Appended[[#This Row],[Age Group]]&amp; "-" &amp;Account_Appended[[#This Row],[Balace Group]]</f>
        <v>Senior-Medium</v>
      </c>
    </row>
    <row r="336" spans="2:14" x14ac:dyDescent="0.25">
      <c r="B336" t="s">
        <v>5459</v>
      </c>
      <c r="C336" t="s">
        <v>915</v>
      </c>
      <c r="D336" t="s">
        <v>5131</v>
      </c>
      <c r="E336" s="22">
        <v>46376888</v>
      </c>
      <c r="F336" t="s">
        <v>5126</v>
      </c>
      <c r="G336" s="20">
        <v>44893</v>
      </c>
      <c r="H336" t="s">
        <v>107</v>
      </c>
      <c r="I336">
        <f>VLOOKUP(Account_Appended[[#This Row],[Customer_ID]],Customer_Info_Appended[],3,0)</f>
        <v>68</v>
      </c>
      <c r="J336" t="str">
        <f>VLOOKUP(Account_Appended[[#This Row],[Customer_ID]],Customer_Info_Appended[],4,0)</f>
        <v>Female</v>
      </c>
      <c r="K336" t="str">
        <f>VLOOKUP(Account_Appended[[#This Row],[Customer_ID]],Customer_Info_Appended[],6,0)</f>
        <v>Bago</v>
      </c>
      <c r="L336" t="str">
        <f>VLOOKUP(Account_Appended[[#This Row],[Balance]],balance_t[],3,1)</f>
        <v>High</v>
      </c>
      <c r="M336" t="str">
        <f>VLOOKUP(Account_Appended[[#This Row],[Age]],age_t[],3,1)</f>
        <v>Senior</v>
      </c>
      <c r="N336" t="str">
        <f>Account_Appended[[#This Row],[Age Group]]&amp; "-" &amp;Account_Appended[[#This Row],[Balace Group]]</f>
        <v>Senior-High</v>
      </c>
    </row>
    <row r="337" spans="2:14" x14ac:dyDescent="0.25">
      <c r="B337" t="s">
        <v>5460</v>
      </c>
      <c r="C337" t="s">
        <v>920</v>
      </c>
      <c r="D337" t="s">
        <v>5125</v>
      </c>
      <c r="E337" s="22">
        <v>23847415</v>
      </c>
      <c r="F337" t="s">
        <v>5126</v>
      </c>
      <c r="G337" s="20">
        <v>44894</v>
      </c>
      <c r="H337" t="s">
        <v>107</v>
      </c>
      <c r="I337">
        <f>VLOOKUP(Account_Appended[[#This Row],[Customer_ID]],Customer_Info_Appended[],3,0)</f>
        <v>28</v>
      </c>
      <c r="J337" t="str">
        <f>VLOOKUP(Account_Appended[[#This Row],[Customer_ID]],Customer_Info_Appended[],4,0)</f>
        <v>Male</v>
      </c>
      <c r="K337" t="str">
        <f>VLOOKUP(Account_Appended[[#This Row],[Customer_ID]],Customer_Info_Appended[],6,0)</f>
        <v>Bago</v>
      </c>
      <c r="L337" t="str">
        <f>VLOOKUP(Account_Appended[[#This Row],[Balance]],balance_t[],3,1)</f>
        <v>High</v>
      </c>
      <c r="M337" t="str">
        <f>VLOOKUP(Account_Appended[[#This Row],[Age]],age_t[],3,1)</f>
        <v>Young</v>
      </c>
      <c r="N337" t="str">
        <f>Account_Appended[[#This Row],[Age Group]]&amp; "-" &amp;Account_Appended[[#This Row],[Balace Group]]</f>
        <v>Young-High</v>
      </c>
    </row>
    <row r="338" spans="2:14" x14ac:dyDescent="0.25">
      <c r="B338" t="s">
        <v>5461</v>
      </c>
      <c r="C338" t="s">
        <v>920</v>
      </c>
      <c r="D338" t="s">
        <v>5134</v>
      </c>
      <c r="E338" s="22">
        <v>49706925</v>
      </c>
      <c r="F338" t="s">
        <v>5126</v>
      </c>
      <c r="G338" s="20">
        <v>44895</v>
      </c>
      <c r="H338" t="s">
        <v>107</v>
      </c>
      <c r="I338">
        <f>VLOOKUP(Account_Appended[[#This Row],[Customer_ID]],Customer_Info_Appended[],3,0)</f>
        <v>28</v>
      </c>
      <c r="J338" t="str">
        <f>VLOOKUP(Account_Appended[[#This Row],[Customer_ID]],Customer_Info_Appended[],4,0)</f>
        <v>Male</v>
      </c>
      <c r="K338" t="str">
        <f>VLOOKUP(Account_Appended[[#This Row],[Customer_ID]],Customer_Info_Appended[],6,0)</f>
        <v>Bago</v>
      </c>
      <c r="L338" t="str">
        <f>VLOOKUP(Account_Appended[[#This Row],[Balance]],balance_t[],3,1)</f>
        <v>High</v>
      </c>
      <c r="M338" t="str">
        <f>VLOOKUP(Account_Appended[[#This Row],[Age]],age_t[],3,1)</f>
        <v>Young</v>
      </c>
      <c r="N338" t="str">
        <f>Account_Appended[[#This Row],[Age Group]]&amp; "-" &amp;Account_Appended[[#This Row],[Balace Group]]</f>
        <v>Young-High</v>
      </c>
    </row>
    <row r="339" spans="2:14" x14ac:dyDescent="0.25">
      <c r="B339" t="s">
        <v>5462</v>
      </c>
      <c r="C339" t="s">
        <v>920</v>
      </c>
      <c r="D339" t="s">
        <v>5125</v>
      </c>
      <c r="E339" s="22">
        <v>10639669</v>
      </c>
      <c r="F339" t="s">
        <v>5126</v>
      </c>
      <c r="G339" s="20">
        <v>44896</v>
      </c>
      <c r="H339" t="s">
        <v>107</v>
      </c>
      <c r="I339">
        <f>VLOOKUP(Account_Appended[[#This Row],[Customer_ID]],Customer_Info_Appended[],3,0)</f>
        <v>28</v>
      </c>
      <c r="J339" t="str">
        <f>VLOOKUP(Account_Appended[[#This Row],[Customer_ID]],Customer_Info_Appended[],4,0)</f>
        <v>Male</v>
      </c>
      <c r="K339" t="str">
        <f>VLOOKUP(Account_Appended[[#This Row],[Customer_ID]],Customer_Info_Appended[],6,0)</f>
        <v>Bago</v>
      </c>
      <c r="L339" t="str">
        <f>VLOOKUP(Account_Appended[[#This Row],[Balance]],balance_t[],3,1)</f>
        <v>Medium</v>
      </c>
      <c r="M339" t="str">
        <f>VLOOKUP(Account_Appended[[#This Row],[Age]],age_t[],3,1)</f>
        <v>Young</v>
      </c>
      <c r="N339" t="str">
        <f>Account_Appended[[#This Row],[Age Group]]&amp; "-" &amp;Account_Appended[[#This Row],[Balace Group]]</f>
        <v>Young-Medium</v>
      </c>
    </row>
    <row r="340" spans="2:14" x14ac:dyDescent="0.25">
      <c r="B340" t="s">
        <v>5463</v>
      </c>
      <c r="C340" t="s">
        <v>925</v>
      </c>
      <c r="D340" t="s">
        <v>5134</v>
      </c>
      <c r="E340" s="22">
        <v>19699352</v>
      </c>
      <c r="F340" t="s">
        <v>5126</v>
      </c>
      <c r="G340" s="20">
        <v>44897</v>
      </c>
      <c r="H340" t="s">
        <v>107</v>
      </c>
      <c r="I340">
        <f>VLOOKUP(Account_Appended[[#This Row],[Customer_ID]],Customer_Info_Appended[],3,0)</f>
        <v>47</v>
      </c>
      <c r="J340" t="str">
        <f>VLOOKUP(Account_Appended[[#This Row],[Customer_ID]],Customer_Info_Appended[],4,0)</f>
        <v>Female</v>
      </c>
      <c r="K340" t="str">
        <f>VLOOKUP(Account_Appended[[#This Row],[Customer_ID]],Customer_Info_Appended[],6,0)</f>
        <v>Shan</v>
      </c>
      <c r="L340" t="str">
        <f>VLOOKUP(Account_Appended[[#This Row],[Balance]],balance_t[],3,1)</f>
        <v>High</v>
      </c>
      <c r="M340" t="str">
        <f>VLOOKUP(Account_Appended[[#This Row],[Age]],age_t[],3,1)</f>
        <v>Middle</v>
      </c>
      <c r="N340" t="str">
        <f>Account_Appended[[#This Row],[Age Group]]&amp; "-" &amp;Account_Appended[[#This Row],[Balace Group]]</f>
        <v>Middle-High</v>
      </c>
    </row>
    <row r="341" spans="2:14" x14ac:dyDescent="0.25">
      <c r="B341" t="s">
        <v>5464</v>
      </c>
      <c r="C341" t="s">
        <v>925</v>
      </c>
      <c r="D341" t="s">
        <v>5134</v>
      </c>
      <c r="E341" s="22">
        <v>47208178</v>
      </c>
      <c r="F341" t="s">
        <v>5126</v>
      </c>
      <c r="G341" s="20">
        <v>44898</v>
      </c>
      <c r="H341" t="s">
        <v>107</v>
      </c>
      <c r="I341">
        <f>VLOOKUP(Account_Appended[[#This Row],[Customer_ID]],Customer_Info_Appended[],3,0)</f>
        <v>47</v>
      </c>
      <c r="J341" t="str">
        <f>VLOOKUP(Account_Appended[[#This Row],[Customer_ID]],Customer_Info_Appended[],4,0)</f>
        <v>Female</v>
      </c>
      <c r="K341" t="str">
        <f>VLOOKUP(Account_Appended[[#This Row],[Customer_ID]],Customer_Info_Appended[],6,0)</f>
        <v>Shan</v>
      </c>
      <c r="L341" t="str">
        <f>VLOOKUP(Account_Appended[[#This Row],[Balance]],balance_t[],3,1)</f>
        <v>High</v>
      </c>
      <c r="M341" t="str">
        <f>VLOOKUP(Account_Appended[[#This Row],[Age]],age_t[],3,1)</f>
        <v>Middle</v>
      </c>
      <c r="N341" t="str">
        <f>Account_Appended[[#This Row],[Age Group]]&amp; "-" &amp;Account_Appended[[#This Row],[Balace Group]]</f>
        <v>Middle-High</v>
      </c>
    </row>
    <row r="342" spans="2:14" x14ac:dyDescent="0.25">
      <c r="B342" t="s">
        <v>5465</v>
      </c>
      <c r="C342" t="s">
        <v>930</v>
      </c>
      <c r="D342" t="s">
        <v>5125</v>
      </c>
      <c r="E342" s="22">
        <v>17392909</v>
      </c>
      <c r="F342" t="s">
        <v>5126</v>
      </c>
      <c r="G342" s="20">
        <v>44899</v>
      </c>
      <c r="H342" t="s">
        <v>107</v>
      </c>
      <c r="I342">
        <f>VLOOKUP(Account_Appended[[#This Row],[Customer_ID]],Customer_Info_Appended[],3,0)</f>
        <v>65</v>
      </c>
      <c r="J342" t="str">
        <f>VLOOKUP(Account_Appended[[#This Row],[Customer_ID]],Customer_Info_Appended[],4,0)</f>
        <v>Male</v>
      </c>
      <c r="K342" t="str">
        <f>VLOOKUP(Account_Appended[[#This Row],[Customer_ID]],Customer_Info_Appended[],6,0)</f>
        <v>Naypyitaw</v>
      </c>
      <c r="L342" t="str">
        <f>VLOOKUP(Account_Appended[[#This Row],[Balance]],balance_t[],3,1)</f>
        <v>High</v>
      </c>
      <c r="M342" t="str">
        <f>VLOOKUP(Account_Appended[[#This Row],[Age]],age_t[],3,1)</f>
        <v>Senior</v>
      </c>
      <c r="N342" t="str">
        <f>Account_Appended[[#This Row],[Age Group]]&amp; "-" &amp;Account_Appended[[#This Row],[Balace Group]]</f>
        <v>Senior-High</v>
      </c>
    </row>
    <row r="343" spans="2:14" x14ac:dyDescent="0.25">
      <c r="B343" t="s">
        <v>5466</v>
      </c>
      <c r="C343" t="s">
        <v>930</v>
      </c>
      <c r="D343" t="s">
        <v>5131</v>
      </c>
      <c r="E343" s="22">
        <v>19513938</v>
      </c>
      <c r="F343" t="s">
        <v>5126</v>
      </c>
      <c r="G343" s="20">
        <v>44900</v>
      </c>
      <c r="H343" t="s">
        <v>107</v>
      </c>
      <c r="I343">
        <f>VLOOKUP(Account_Appended[[#This Row],[Customer_ID]],Customer_Info_Appended[],3,0)</f>
        <v>65</v>
      </c>
      <c r="J343" t="str">
        <f>VLOOKUP(Account_Appended[[#This Row],[Customer_ID]],Customer_Info_Appended[],4,0)</f>
        <v>Male</v>
      </c>
      <c r="K343" t="str">
        <f>VLOOKUP(Account_Appended[[#This Row],[Customer_ID]],Customer_Info_Appended[],6,0)</f>
        <v>Naypyitaw</v>
      </c>
      <c r="L343" t="str">
        <f>VLOOKUP(Account_Appended[[#This Row],[Balance]],balance_t[],3,1)</f>
        <v>High</v>
      </c>
      <c r="M343" t="str">
        <f>VLOOKUP(Account_Appended[[#This Row],[Age]],age_t[],3,1)</f>
        <v>Senior</v>
      </c>
      <c r="N343" t="str">
        <f>Account_Appended[[#This Row],[Age Group]]&amp; "-" &amp;Account_Appended[[#This Row],[Balace Group]]</f>
        <v>Senior-High</v>
      </c>
    </row>
    <row r="344" spans="2:14" x14ac:dyDescent="0.25">
      <c r="B344" t="s">
        <v>5467</v>
      </c>
      <c r="C344" t="s">
        <v>935</v>
      </c>
      <c r="D344" t="s">
        <v>5134</v>
      </c>
      <c r="E344" s="22">
        <v>17116233</v>
      </c>
      <c r="F344" t="s">
        <v>5126</v>
      </c>
      <c r="G344" s="20">
        <v>44901</v>
      </c>
      <c r="H344" t="s">
        <v>107</v>
      </c>
      <c r="I344">
        <f>VLOOKUP(Account_Appended[[#This Row],[Customer_ID]],Customer_Info_Appended[],3,0)</f>
        <v>52</v>
      </c>
      <c r="J344" t="str">
        <f>VLOOKUP(Account_Appended[[#This Row],[Customer_ID]],Customer_Info_Appended[],4,0)</f>
        <v>Male</v>
      </c>
      <c r="K344" t="str">
        <f>VLOOKUP(Account_Appended[[#This Row],[Customer_ID]],Customer_Info_Appended[],6,0)</f>
        <v>Naypyitaw</v>
      </c>
      <c r="L344" t="str">
        <f>VLOOKUP(Account_Appended[[#This Row],[Balance]],balance_t[],3,1)</f>
        <v>High</v>
      </c>
      <c r="M344" t="str">
        <f>VLOOKUP(Account_Appended[[#This Row],[Age]],age_t[],3,1)</f>
        <v>Senior</v>
      </c>
      <c r="N344" t="str">
        <f>Account_Appended[[#This Row],[Age Group]]&amp; "-" &amp;Account_Appended[[#This Row],[Balace Group]]</f>
        <v>Senior-High</v>
      </c>
    </row>
    <row r="345" spans="2:14" x14ac:dyDescent="0.25">
      <c r="B345" t="s">
        <v>5468</v>
      </c>
      <c r="C345" t="s">
        <v>935</v>
      </c>
      <c r="D345" t="s">
        <v>5131</v>
      </c>
      <c r="E345" s="22">
        <v>34596200</v>
      </c>
      <c r="F345" t="s">
        <v>5126</v>
      </c>
      <c r="G345" s="20">
        <v>44902</v>
      </c>
      <c r="H345" t="s">
        <v>107</v>
      </c>
      <c r="I345">
        <f>VLOOKUP(Account_Appended[[#This Row],[Customer_ID]],Customer_Info_Appended[],3,0)</f>
        <v>52</v>
      </c>
      <c r="J345" t="str">
        <f>VLOOKUP(Account_Appended[[#This Row],[Customer_ID]],Customer_Info_Appended[],4,0)</f>
        <v>Male</v>
      </c>
      <c r="K345" t="str">
        <f>VLOOKUP(Account_Appended[[#This Row],[Customer_ID]],Customer_Info_Appended[],6,0)</f>
        <v>Naypyitaw</v>
      </c>
      <c r="L345" t="str">
        <f>VLOOKUP(Account_Appended[[#This Row],[Balance]],balance_t[],3,1)</f>
        <v>High</v>
      </c>
      <c r="M345" t="str">
        <f>VLOOKUP(Account_Appended[[#This Row],[Age]],age_t[],3,1)</f>
        <v>Senior</v>
      </c>
      <c r="N345" t="str">
        <f>Account_Appended[[#This Row],[Age Group]]&amp; "-" &amp;Account_Appended[[#This Row],[Balace Group]]</f>
        <v>Senior-High</v>
      </c>
    </row>
    <row r="346" spans="2:14" x14ac:dyDescent="0.25">
      <c r="B346" t="s">
        <v>5469</v>
      </c>
      <c r="C346" t="s">
        <v>940</v>
      </c>
      <c r="D346" t="s">
        <v>5134</v>
      </c>
      <c r="E346" s="22">
        <v>48787387</v>
      </c>
      <c r="F346" t="s">
        <v>5126</v>
      </c>
      <c r="G346" s="20">
        <v>44903</v>
      </c>
      <c r="H346" t="s">
        <v>107</v>
      </c>
      <c r="I346">
        <f>VLOOKUP(Account_Appended[[#This Row],[Customer_ID]],Customer_Info_Appended[],3,0)</f>
        <v>39</v>
      </c>
      <c r="J346" t="str">
        <f>VLOOKUP(Account_Appended[[#This Row],[Customer_ID]],Customer_Info_Appended[],4,0)</f>
        <v>Female</v>
      </c>
      <c r="K346" t="str">
        <f>VLOOKUP(Account_Appended[[#This Row],[Customer_ID]],Customer_Info_Appended[],6,0)</f>
        <v>Naypyitaw</v>
      </c>
      <c r="L346" t="str">
        <f>VLOOKUP(Account_Appended[[#This Row],[Balance]],balance_t[],3,1)</f>
        <v>High</v>
      </c>
      <c r="M346" t="str">
        <f>VLOOKUP(Account_Appended[[#This Row],[Age]],age_t[],3,1)</f>
        <v>Middle</v>
      </c>
      <c r="N346" t="str">
        <f>Account_Appended[[#This Row],[Age Group]]&amp; "-" &amp;Account_Appended[[#This Row],[Balace Group]]</f>
        <v>Middle-High</v>
      </c>
    </row>
    <row r="347" spans="2:14" x14ac:dyDescent="0.25">
      <c r="B347" t="s">
        <v>5470</v>
      </c>
      <c r="C347" t="s">
        <v>945</v>
      </c>
      <c r="D347" t="s">
        <v>5125</v>
      </c>
      <c r="E347" s="22">
        <v>10328691</v>
      </c>
      <c r="F347" t="s">
        <v>5126</v>
      </c>
      <c r="G347" s="20">
        <v>44904</v>
      </c>
      <c r="H347" t="s">
        <v>107</v>
      </c>
      <c r="I347">
        <f>VLOOKUP(Account_Appended[[#This Row],[Customer_ID]],Customer_Info_Appended[],3,0)</f>
        <v>55</v>
      </c>
      <c r="J347" t="str">
        <f>VLOOKUP(Account_Appended[[#This Row],[Customer_ID]],Customer_Info_Appended[],4,0)</f>
        <v>Female</v>
      </c>
      <c r="K347" t="str">
        <f>VLOOKUP(Account_Appended[[#This Row],[Customer_ID]],Customer_Info_Appended[],6,0)</f>
        <v>Shan</v>
      </c>
      <c r="L347" t="str">
        <f>VLOOKUP(Account_Appended[[#This Row],[Balance]],balance_t[],3,1)</f>
        <v>Medium</v>
      </c>
      <c r="M347" t="str">
        <f>VLOOKUP(Account_Appended[[#This Row],[Age]],age_t[],3,1)</f>
        <v>Senior</v>
      </c>
      <c r="N347" t="str">
        <f>Account_Appended[[#This Row],[Age Group]]&amp; "-" &amp;Account_Appended[[#This Row],[Balace Group]]</f>
        <v>Senior-Medium</v>
      </c>
    </row>
    <row r="348" spans="2:14" x14ac:dyDescent="0.25">
      <c r="B348" t="s">
        <v>5471</v>
      </c>
      <c r="C348" t="s">
        <v>945</v>
      </c>
      <c r="D348" t="s">
        <v>5125</v>
      </c>
      <c r="E348" s="22">
        <v>41698278</v>
      </c>
      <c r="F348" t="s">
        <v>5126</v>
      </c>
      <c r="G348" s="20">
        <v>44905</v>
      </c>
      <c r="H348" t="s">
        <v>107</v>
      </c>
      <c r="I348">
        <f>VLOOKUP(Account_Appended[[#This Row],[Customer_ID]],Customer_Info_Appended[],3,0)</f>
        <v>55</v>
      </c>
      <c r="J348" t="str">
        <f>VLOOKUP(Account_Appended[[#This Row],[Customer_ID]],Customer_Info_Appended[],4,0)</f>
        <v>Female</v>
      </c>
      <c r="K348" t="str">
        <f>VLOOKUP(Account_Appended[[#This Row],[Customer_ID]],Customer_Info_Appended[],6,0)</f>
        <v>Shan</v>
      </c>
      <c r="L348" t="str">
        <f>VLOOKUP(Account_Appended[[#This Row],[Balance]],balance_t[],3,1)</f>
        <v>High</v>
      </c>
      <c r="M348" t="str">
        <f>VLOOKUP(Account_Appended[[#This Row],[Age]],age_t[],3,1)</f>
        <v>Senior</v>
      </c>
      <c r="N348" t="str">
        <f>Account_Appended[[#This Row],[Age Group]]&amp; "-" &amp;Account_Appended[[#This Row],[Balace Group]]</f>
        <v>Senior-High</v>
      </c>
    </row>
    <row r="349" spans="2:14" x14ac:dyDescent="0.25">
      <c r="B349" t="s">
        <v>5472</v>
      </c>
      <c r="C349" t="s">
        <v>950</v>
      </c>
      <c r="D349" t="s">
        <v>5134</v>
      </c>
      <c r="E349" s="22">
        <v>34120414</v>
      </c>
      <c r="F349" t="s">
        <v>5126</v>
      </c>
      <c r="G349" s="20">
        <v>44906</v>
      </c>
      <c r="H349" t="s">
        <v>107</v>
      </c>
      <c r="I349">
        <f>VLOOKUP(Account_Appended[[#This Row],[Customer_ID]],Customer_Info_Appended[],3,0)</f>
        <v>48</v>
      </c>
      <c r="J349" t="str">
        <f>VLOOKUP(Account_Appended[[#This Row],[Customer_ID]],Customer_Info_Appended[],4,0)</f>
        <v>Female</v>
      </c>
      <c r="K349" t="str">
        <f>VLOOKUP(Account_Appended[[#This Row],[Customer_ID]],Customer_Info_Appended[],6,0)</f>
        <v>Bago</v>
      </c>
      <c r="L349" t="str">
        <f>VLOOKUP(Account_Appended[[#This Row],[Balance]],balance_t[],3,1)</f>
        <v>High</v>
      </c>
      <c r="M349" t="str">
        <f>VLOOKUP(Account_Appended[[#This Row],[Age]],age_t[],3,1)</f>
        <v>Middle</v>
      </c>
      <c r="N349" t="str">
        <f>Account_Appended[[#This Row],[Age Group]]&amp; "-" &amp;Account_Appended[[#This Row],[Balace Group]]</f>
        <v>Middle-High</v>
      </c>
    </row>
    <row r="350" spans="2:14" x14ac:dyDescent="0.25">
      <c r="B350" t="s">
        <v>5473</v>
      </c>
      <c r="C350" t="s">
        <v>955</v>
      </c>
      <c r="D350" t="s">
        <v>5125</v>
      </c>
      <c r="E350" s="22">
        <v>33927578</v>
      </c>
      <c r="F350" t="s">
        <v>5126</v>
      </c>
      <c r="G350" s="20">
        <v>44907</v>
      </c>
      <c r="H350" t="s">
        <v>107</v>
      </c>
      <c r="I350">
        <f>VLOOKUP(Account_Appended[[#This Row],[Customer_ID]],Customer_Info_Appended[],3,0)</f>
        <v>31</v>
      </c>
      <c r="J350" t="str">
        <f>VLOOKUP(Account_Appended[[#This Row],[Customer_ID]],Customer_Info_Appended[],4,0)</f>
        <v>Male</v>
      </c>
      <c r="K350" t="str">
        <f>VLOOKUP(Account_Appended[[#This Row],[Customer_ID]],Customer_Info_Appended[],6,0)</f>
        <v>Bago</v>
      </c>
      <c r="L350" t="str">
        <f>VLOOKUP(Account_Appended[[#This Row],[Balance]],balance_t[],3,1)</f>
        <v>High</v>
      </c>
      <c r="M350" t="str">
        <f>VLOOKUP(Account_Appended[[#This Row],[Age]],age_t[],3,1)</f>
        <v>Middle</v>
      </c>
      <c r="N350" t="str">
        <f>Account_Appended[[#This Row],[Age Group]]&amp; "-" &amp;Account_Appended[[#This Row],[Balace Group]]</f>
        <v>Middle-High</v>
      </c>
    </row>
    <row r="351" spans="2:14" x14ac:dyDescent="0.25">
      <c r="B351" t="s">
        <v>5474</v>
      </c>
      <c r="C351" t="s">
        <v>960</v>
      </c>
      <c r="D351" t="s">
        <v>5134</v>
      </c>
      <c r="E351" s="22">
        <v>14007579</v>
      </c>
      <c r="F351" t="s">
        <v>5126</v>
      </c>
      <c r="G351" s="20">
        <v>44908</v>
      </c>
      <c r="H351" t="s">
        <v>107</v>
      </c>
      <c r="I351">
        <f>VLOOKUP(Account_Appended[[#This Row],[Customer_ID]],Customer_Info_Appended[],3,0)</f>
        <v>41</v>
      </c>
      <c r="J351" t="str">
        <f>VLOOKUP(Account_Appended[[#This Row],[Customer_ID]],Customer_Info_Appended[],4,0)</f>
        <v>Female</v>
      </c>
      <c r="K351" t="str">
        <f>VLOOKUP(Account_Appended[[#This Row],[Customer_ID]],Customer_Info_Appended[],6,0)</f>
        <v>Yangon</v>
      </c>
      <c r="L351" t="str">
        <f>VLOOKUP(Account_Appended[[#This Row],[Balance]],balance_t[],3,1)</f>
        <v>Medium</v>
      </c>
      <c r="M351" t="str">
        <f>VLOOKUP(Account_Appended[[#This Row],[Age]],age_t[],3,1)</f>
        <v>Middle</v>
      </c>
      <c r="N351" t="str">
        <f>Account_Appended[[#This Row],[Age Group]]&amp; "-" &amp;Account_Appended[[#This Row],[Balace Group]]</f>
        <v>Middle-Medium</v>
      </c>
    </row>
    <row r="352" spans="2:14" x14ac:dyDescent="0.25">
      <c r="B352" t="s">
        <v>5475</v>
      </c>
      <c r="C352" t="s">
        <v>960</v>
      </c>
      <c r="D352" t="s">
        <v>5125</v>
      </c>
      <c r="E352" s="22">
        <v>5553174</v>
      </c>
      <c r="F352" t="s">
        <v>5126</v>
      </c>
      <c r="G352" s="20">
        <v>44909</v>
      </c>
      <c r="H352" t="s">
        <v>107</v>
      </c>
      <c r="I352">
        <f>VLOOKUP(Account_Appended[[#This Row],[Customer_ID]],Customer_Info_Appended[],3,0)</f>
        <v>41</v>
      </c>
      <c r="J352" t="str">
        <f>VLOOKUP(Account_Appended[[#This Row],[Customer_ID]],Customer_Info_Appended[],4,0)</f>
        <v>Female</v>
      </c>
      <c r="K352" t="str">
        <f>VLOOKUP(Account_Appended[[#This Row],[Customer_ID]],Customer_Info_Appended[],6,0)</f>
        <v>Yangon</v>
      </c>
      <c r="L352" t="str">
        <f>VLOOKUP(Account_Appended[[#This Row],[Balance]],balance_t[],3,1)</f>
        <v>Medium</v>
      </c>
      <c r="M352" t="str">
        <f>VLOOKUP(Account_Appended[[#This Row],[Age]],age_t[],3,1)</f>
        <v>Middle</v>
      </c>
      <c r="N352" t="str">
        <f>Account_Appended[[#This Row],[Age Group]]&amp; "-" &amp;Account_Appended[[#This Row],[Balace Group]]</f>
        <v>Middle-Medium</v>
      </c>
    </row>
    <row r="353" spans="2:14" x14ac:dyDescent="0.25">
      <c r="B353" t="s">
        <v>5476</v>
      </c>
      <c r="C353" t="s">
        <v>965</v>
      </c>
      <c r="D353" t="s">
        <v>5131</v>
      </c>
      <c r="E353" s="22">
        <v>6224152</v>
      </c>
      <c r="F353" t="s">
        <v>5126</v>
      </c>
      <c r="G353" s="20">
        <v>44910</v>
      </c>
      <c r="H353" t="s">
        <v>107</v>
      </c>
      <c r="I353">
        <f>VLOOKUP(Account_Appended[[#This Row],[Customer_ID]],Customer_Info_Appended[],3,0)</f>
        <v>67</v>
      </c>
      <c r="J353" t="str">
        <f>VLOOKUP(Account_Appended[[#This Row],[Customer_ID]],Customer_Info_Appended[],4,0)</f>
        <v>Female</v>
      </c>
      <c r="K353" t="str">
        <f>VLOOKUP(Account_Appended[[#This Row],[Customer_ID]],Customer_Info_Appended[],6,0)</f>
        <v>Shan</v>
      </c>
      <c r="L353" t="str">
        <f>VLOOKUP(Account_Appended[[#This Row],[Balance]],balance_t[],3,1)</f>
        <v>Medium</v>
      </c>
      <c r="M353" t="str">
        <f>VLOOKUP(Account_Appended[[#This Row],[Age]],age_t[],3,1)</f>
        <v>Senior</v>
      </c>
      <c r="N353" t="str">
        <f>Account_Appended[[#This Row],[Age Group]]&amp; "-" &amp;Account_Appended[[#This Row],[Balace Group]]</f>
        <v>Senior-Medium</v>
      </c>
    </row>
    <row r="354" spans="2:14" x14ac:dyDescent="0.25">
      <c r="B354" t="s">
        <v>5477</v>
      </c>
      <c r="C354" t="s">
        <v>965</v>
      </c>
      <c r="D354" t="s">
        <v>5125</v>
      </c>
      <c r="E354" s="22">
        <v>1264795</v>
      </c>
      <c r="F354" t="s">
        <v>5126</v>
      </c>
      <c r="G354" s="20">
        <v>44911</v>
      </c>
      <c r="H354" t="s">
        <v>107</v>
      </c>
      <c r="I354">
        <f>VLOOKUP(Account_Appended[[#This Row],[Customer_ID]],Customer_Info_Appended[],3,0)</f>
        <v>67</v>
      </c>
      <c r="J354" t="str">
        <f>VLOOKUP(Account_Appended[[#This Row],[Customer_ID]],Customer_Info_Appended[],4,0)</f>
        <v>Female</v>
      </c>
      <c r="K354" t="str">
        <f>VLOOKUP(Account_Appended[[#This Row],[Customer_ID]],Customer_Info_Appended[],6,0)</f>
        <v>Shan</v>
      </c>
      <c r="L354" t="str">
        <f>VLOOKUP(Account_Appended[[#This Row],[Balance]],balance_t[],3,1)</f>
        <v>Low</v>
      </c>
      <c r="M354" t="str">
        <f>VLOOKUP(Account_Appended[[#This Row],[Age]],age_t[],3,1)</f>
        <v>Senior</v>
      </c>
      <c r="N354" t="str">
        <f>Account_Appended[[#This Row],[Age Group]]&amp; "-" &amp;Account_Appended[[#This Row],[Balace Group]]</f>
        <v>Senior-Low</v>
      </c>
    </row>
    <row r="355" spans="2:14" x14ac:dyDescent="0.25">
      <c r="B355" t="s">
        <v>5478</v>
      </c>
      <c r="C355" t="s">
        <v>970</v>
      </c>
      <c r="D355" t="s">
        <v>5131</v>
      </c>
      <c r="E355" s="22">
        <v>43432370</v>
      </c>
      <c r="F355" t="s">
        <v>5126</v>
      </c>
      <c r="G355" s="20">
        <v>44912</v>
      </c>
      <c r="H355" t="s">
        <v>107</v>
      </c>
      <c r="I355">
        <f>VLOOKUP(Account_Appended[[#This Row],[Customer_ID]],Customer_Info_Appended[],3,0)</f>
        <v>66</v>
      </c>
      <c r="J355" t="str">
        <f>VLOOKUP(Account_Appended[[#This Row],[Customer_ID]],Customer_Info_Appended[],4,0)</f>
        <v>Male</v>
      </c>
      <c r="K355" t="str">
        <f>VLOOKUP(Account_Appended[[#This Row],[Customer_ID]],Customer_Info_Appended[],6,0)</f>
        <v>Yangon</v>
      </c>
      <c r="L355" t="str">
        <f>VLOOKUP(Account_Appended[[#This Row],[Balance]],balance_t[],3,1)</f>
        <v>High</v>
      </c>
      <c r="M355" t="str">
        <f>VLOOKUP(Account_Appended[[#This Row],[Age]],age_t[],3,1)</f>
        <v>Senior</v>
      </c>
      <c r="N355" t="str">
        <f>Account_Appended[[#This Row],[Age Group]]&amp; "-" &amp;Account_Appended[[#This Row],[Balace Group]]</f>
        <v>Senior-High</v>
      </c>
    </row>
    <row r="356" spans="2:14" x14ac:dyDescent="0.25">
      <c r="B356" t="s">
        <v>5479</v>
      </c>
      <c r="C356" t="s">
        <v>970</v>
      </c>
      <c r="D356" t="s">
        <v>5125</v>
      </c>
      <c r="E356" s="22">
        <v>13867053</v>
      </c>
      <c r="F356" t="s">
        <v>5126</v>
      </c>
      <c r="G356" s="20">
        <v>44913</v>
      </c>
      <c r="H356" t="s">
        <v>107</v>
      </c>
      <c r="I356">
        <f>VLOOKUP(Account_Appended[[#This Row],[Customer_ID]],Customer_Info_Appended[],3,0)</f>
        <v>66</v>
      </c>
      <c r="J356" t="str">
        <f>VLOOKUP(Account_Appended[[#This Row],[Customer_ID]],Customer_Info_Appended[],4,0)</f>
        <v>Male</v>
      </c>
      <c r="K356" t="str">
        <f>VLOOKUP(Account_Appended[[#This Row],[Customer_ID]],Customer_Info_Appended[],6,0)</f>
        <v>Yangon</v>
      </c>
      <c r="L356" t="str">
        <f>VLOOKUP(Account_Appended[[#This Row],[Balance]],balance_t[],3,1)</f>
        <v>Medium</v>
      </c>
      <c r="M356" t="str">
        <f>VLOOKUP(Account_Appended[[#This Row],[Age]],age_t[],3,1)</f>
        <v>Senior</v>
      </c>
      <c r="N356" t="str">
        <f>Account_Appended[[#This Row],[Age Group]]&amp; "-" &amp;Account_Appended[[#This Row],[Balace Group]]</f>
        <v>Senior-Medium</v>
      </c>
    </row>
    <row r="357" spans="2:14" x14ac:dyDescent="0.25">
      <c r="B357" t="s">
        <v>5480</v>
      </c>
      <c r="C357" t="s">
        <v>975</v>
      </c>
      <c r="D357" t="s">
        <v>5131</v>
      </c>
      <c r="E357" s="22">
        <v>2509381</v>
      </c>
      <c r="F357" t="s">
        <v>5126</v>
      </c>
      <c r="G357" s="20">
        <v>44914</v>
      </c>
      <c r="H357" t="s">
        <v>107</v>
      </c>
      <c r="I357">
        <f>VLOOKUP(Account_Appended[[#This Row],[Customer_ID]],Customer_Info_Appended[],3,0)</f>
        <v>49</v>
      </c>
      <c r="J357" t="str">
        <f>VLOOKUP(Account_Appended[[#This Row],[Customer_ID]],Customer_Info_Appended[],4,0)</f>
        <v>Female</v>
      </c>
      <c r="K357" t="str">
        <f>VLOOKUP(Account_Appended[[#This Row],[Customer_ID]],Customer_Info_Appended[],6,0)</f>
        <v>Shan</v>
      </c>
      <c r="L357" t="str">
        <f>VLOOKUP(Account_Appended[[#This Row],[Balance]],balance_t[],3,1)</f>
        <v>Low</v>
      </c>
      <c r="M357" t="str">
        <f>VLOOKUP(Account_Appended[[#This Row],[Age]],age_t[],3,1)</f>
        <v>Middle</v>
      </c>
      <c r="N357" t="str">
        <f>Account_Appended[[#This Row],[Age Group]]&amp; "-" &amp;Account_Appended[[#This Row],[Balace Group]]</f>
        <v>Middle-Low</v>
      </c>
    </row>
    <row r="358" spans="2:14" x14ac:dyDescent="0.25">
      <c r="B358" t="s">
        <v>5481</v>
      </c>
      <c r="C358" t="s">
        <v>975</v>
      </c>
      <c r="D358" t="s">
        <v>5125</v>
      </c>
      <c r="E358" s="22">
        <v>46795860</v>
      </c>
      <c r="F358" t="s">
        <v>5126</v>
      </c>
      <c r="G358" s="20">
        <v>44915</v>
      </c>
      <c r="H358" t="s">
        <v>107</v>
      </c>
      <c r="I358">
        <f>VLOOKUP(Account_Appended[[#This Row],[Customer_ID]],Customer_Info_Appended[],3,0)</f>
        <v>49</v>
      </c>
      <c r="J358" t="str">
        <f>VLOOKUP(Account_Appended[[#This Row],[Customer_ID]],Customer_Info_Appended[],4,0)</f>
        <v>Female</v>
      </c>
      <c r="K358" t="str">
        <f>VLOOKUP(Account_Appended[[#This Row],[Customer_ID]],Customer_Info_Appended[],6,0)</f>
        <v>Shan</v>
      </c>
      <c r="L358" t="str">
        <f>VLOOKUP(Account_Appended[[#This Row],[Balance]],balance_t[],3,1)</f>
        <v>High</v>
      </c>
      <c r="M358" t="str">
        <f>VLOOKUP(Account_Appended[[#This Row],[Age]],age_t[],3,1)</f>
        <v>Middle</v>
      </c>
      <c r="N358" t="str">
        <f>Account_Appended[[#This Row],[Age Group]]&amp; "-" &amp;Account_Appended[[#This Row],[Balace Group]]</f>
        <v>Middle-High</v>
      </c>
    </row>
    <row r="359" spans="2:14" x14ac:dyDescent="0.25">
      <c r="B359" t="s">
        <v>5482</v>
      </c>
      <c r="C359" t="s">
        <v>975</v>
      </c>
      <c r="D359" t="s">
        <v>5131</v>
      </c>
      <c r="E359" s="22">
        <v>40680924</v>
      </c>
      <c r="F359" t="s">
        <v>5126</v>
      </c>
      <c r="G359" s="20">
        <v>44916</v>
      </c>
      <c r="H359" t="s">
        <v>107</v>
      </c>
      <c r="I359">
        <f>VLOOKUP(Account_Appended[[#This Row],[Customer_ID]],Customer_Info_Appended[],3,0)</f>
        <v>49</v>
      </c>
      <c r="J359" t="str">
        <f>VLOOKUP(Account_Appended[[#This Row],[Customer_ID]],Customer_Info_Appended[],4,0)</f>
        <v>Female</v>
      </c>
      <c r="K359" t="str">
        <f>VLOOKUP(Account_Appended[[#This Row],[Customer_ID]],Customer_Info_Appended[],6,0)</f>
        <v>Shan</v>
      </c>
      <c r="L359" t="str">
        <f>VLOOKUP(Account_Appended[[#This Row],[Balance]],balance_t[],3,1)</f>
        <v>High</v>
      </c>
      <c r="M359" t="str">
        <f>VLOOKUP(Account_Appended[[#This Row],[Age]],age_t[],3,1)</f>
        <v>Middle</v>
      </c>
      <c r="N359" t="str">
        <f>Account_Appended[[#This Row],[Age Group]]&amp; "-" &amp;Account_Appended[[#This Row],[Balace Group]]</f>
        <v>Middle-High</v>
      </c>
    </row>
    <row r="360" spans="2:14" x14ac:dyDescent="0.25">
      <c r="B360" t="s">
        <v>5483</v>
      </c>
      <c r="C360" t="s">
        <v>980</v>
      </c>
      <c r="D360" t="s">
        <v>5134</v>
      </c>
      <c r="E360" s="22">
        <v>25186627</v>
      </c>
      <c r="F360" t="s">
        <v>5126</v>
      </c>
      <c r="G360" s="20">
        <v>44917</v>
      </c>
      <c r="H360" t="s">
        <v>107</v>
      </c>
      <c r="I360">
        <f>VLOOKUP(Account_Appended[[#This Row],[Customer_ID]],Customer_Info_Appended[],3,0)</f>
        <v>53</v>
      </c>
      <c r="J360" t="str">
        <f>VLOOKUP(Account_Appended[[#This Row],[Customer_ID]],Customer_Info_Appended[],4,0)</f>
        <v>Male</v>
      </c>
      <c r="K360" t="str">
        <f>VLOOKUP(Account_Appended[[#This Row],[Customer_ID]],Customer_Info_Appended[],6,0)</f>
        <v>Yangon</v>
      </c>
      <c r="L360" t="str">
        <f>VLOOKUP(Account_Appended[[#This Row],[Balance]],balance_t[],3,1)</f>
        <v>High</v>
      </c>
      <c r="M360" t="str">
        <f>VLOOKUP(Account_Appended[[#This Row],[Age]],age_t[],3,1)</f>
        <v>Senior</v>
      </c>
      <c r="N360" t="str">
        <f>Account_Appended[[#This Row],[Age Group]]&amp; "-" &amp;Account_Appended[[#This Row],[Balace Group]]</f>
        <v>Senior-High</v>
      </c>
    </row>
    <row r="361" spans="2:14" x14ac:dyDescent="0.25">
      <c r="B361" t="s">
        <v>5484</v>
      </c>
      <c r="C361" t="s">
        <v>980</v>
      </c>
      <c r="D361" t="s">
        <v>5134</v>
      </c>
      <c r="E361" s="22">
        <v>12059207</v>
      </c>
      <c r="F361" t="s">
        <v>5126</v>
      </c>
      <c r="G361" s="20">
        <v>44918</v>
      </c>
      <c r="H361" t="s">
        <v>107</v>
      </c>
      <c r="I361">
        <f>VLOOKUP(Account_Appended[[#This Row],[Customer_ID]],Customer_Info_Appended[],3,0)</f>
        <v>53</v>
      </c>
      <c r="J361" t="str">
        <f>VLOOKUP(Account_Appended[[#This Row],[Customer_ID]],Customer_Info_Appended[],4,0)</f>
        <v>Male</v>
      </c>
      <c r="K361" t="str">
        <f>VLOOKUP(Account_Appended[[#This Row],[Customer_ID]],Customer_Info_Appended[],6,0)</f>
        <v>Yangon</v>
      </c>
      <c r="L361" t="str">
        <f>VLOOKUP(Account_Appended[[#This Row],[Balance]],balance_t[],3,1)</f>
        <v>Medium</v>
      </c>
      <c r="M361" t="str">
        <f>VLOOKUP(Account_Appended[[#This Row],[Age]],age_t[],3,1)</f>
        <v>Senior</v>
      </c>
      <c r="N361" t="str">
        <f>Account_Appended[[#This Row],[Age Group]]&amp; "-" &amp;Account_Appended[[#This Row],[Balace Group]]</f>
        <v>Senior-Medium</v>
      </c>
    </row>
    <row r="362" spans="2:14" x14ac:dyDescent="0.25">
      <c r="B362" t="s">
        <v>5485</v>
      </c>
      <c r="C362" t="s">
        <v>985</v>
      </c>
      <c r="D362" t="s">
        <v>5131</v>
      </c>
      <c r="E362" s="22">
        <v>32393149</v>
      </c>
      <c r="F362" t="s">
        <v>5126</v>
      </c>
      <c r="G362" s="20">
        <v>44919</v>
      </c>
      <c r="H362" t="s">
        <v>107</v>
      </c>
      <c r="I362">
        <f>VLOOKUP(Account_Appended[[#This Row],[Customer_ID]],Customer_Info_Appended[],3,0)</f>
        <v>49</v>
      </c>
      <c r="J362" t="str">
        <f>VLOOKUP(Account_Appended[[#This Row],[Customer_ID]],Customer_Info_Appended[],4,0)</f>
        <v>Female</v>
      </c>
      <c r="K362" t="str">
        <f>VLOOKUP(Account_Appended[[#This Row],[Customer_ID]],Customer_Info_Appended[],6,0)</f>
        <v>Mandalay</v>
      </c>
      <c r="L362" t="str">
        <f>VLOOKUP(Account_Appended[[#This Row],[Balance]],balance_t[],3,1)</f>
        <v>High</v>
      </c>
      <c r="M362" t="str">
        <f>VLOOKUP(Account_Appended[[#This Row],[Age]],age_t[],3,1)</f>
        <v>Middle</v>
      </c>
      <c r="N362" t="str">
        <f>Account_Appended[[#This Row],[Age Group]]&amp; "-" &amp;Account_Appended[[#This Row],[Balace Group]]</f>
        <v>Middle-High</v>
      </c>
    </row>
    <row r="363" spans="2:14" x14ac:dyDescent="0.25">
      <c r="B363" t="s">
        <v>5486</v>
      </c>
      <c r="C363" t="s">
        <v>985</v>
      </c>
      <c r="D363" t="s">
        <v>5125</v>
      </c>
      <c r="E363" s="22">
        <v>20160832</v>
      </c>
      <c r="F363" t="s">
        <v>5126</v>
      </c>
      <c r="G363" s="20">
        <v>44920</v>
      </c>
      <c r="H363" t="s">
        <v>107</v>
      </c>
      <c r="I363">
        <f>VLOOKUP(Account_Appended[[#This Row],[Customer_ID]],Customer_Info_Appended[],3,0)</f>
        <v>49</v>
      </c>
      <c r="J363" t="str">
        <f>VLOOKUP(Account_Appended[[#This Row],[Customer_ID]],Customer_Info_Appended[],4,0)</f>
        <v>Female</v>
      </c>
      <c r="K363" t="str">
        <f>VLOOKUP(Account_Appended[[#This Row],[Customer_ID]],Customer_Info_Appended[],6,0)</f>
        <v>Mandalay</v>
      </c>
      <c r="L363" t="str">
        <f>VLOOKUP(Account_Appended[[#This Row],[Balance]],balance_t[],3,1)</f>
        <v>High</v>
      </c>
      <c r="M363" t="str">
        <f>VLOOKUP(Account_Appended[[#This Row],[Age]],age_t[],3,1)</f>
        <v>Middle</v>
      </c>
      <c r="N363" t="str">
        <f>Account_Appended[[#This Row],[Age Group]]&amp; "-" &amp;Account_Appended[[#This Row],[Balace Group]]</f>
        <v>Middle-High</v>
      </c>
    </row>
    <row r="364" spans="2:14" x14ac:dyDescent="0.25">
      <c r="B364" t="s">
        <v>5487</v>
      </c>
      <c r="C364" t="s">
        <v>985</v>
      </c>
      <c r="D364" t="s">
        <v>5131</v>
      </c>
      <c r="E364" s="22">
        <v>177175</v>
      </c>
      <c r="F364" t="s">
        <v>5126</v>
      </c>
      <c r="G364" s="20">
        <v>44921</v>
      </c>
      <c r="H364" t="s">
        <v>107</v>
      </c>
      <c r="I364">
        <f>VLOOKUP(Account_Appended[[#This Row],[Customer_ID]],Customer_Info_Appended[],3,0)</f>
        <v>49</v>
      </c>
      <c r="J364" t="str">
        <f>VLOOKUP(Account_Appended[[#This Row],[Customer_ID]],Customer_Info_Appended[],4,0)</f>
        <v>Female</v>
      </c>
      <c r="K364" t="str">
        <f>VLOOKUP(Account_Appended[[#This Row],[Customer_ID]],Customer_Info_Appended[],6,0)</f>
        <v>Mandalay</v>
      </c>
      <c r="L364" t="str">
        <f>VLOOKUP(Account_Appended[[#This Row],[Balance]],balance_t[],3,1)</f>
        <v>Low</v>
      </c>
      <c r="M364" t="str">
        <f>VLOOKUP(Account_Appended[[#This Row],[Age]],age_t[],3,1)</f>
        <v>Middle</v>
      </c>
      <c r="N364" t="str">
        <f>Account_Appended[[#This Row],[Age Group]]&amp; "-" &amp;Account_Appended[[#This Row],[Balace Group]]</f>
        <v>Middle-Low</v>
      </c>
    </row>
    <row r="365" spans="2:14" x14ac:dyDescent="0.25">
      <c r="B365" t="s">
        <v>5488</v>
      </c>
      <c r="C365" t="s">
        <v>990</v>
      </c>
      <c r="D365" t="s">
        <v>5125</v>
      </c>
      <c r="E365" s="22">
        <v>11174355</v>
      </c>
      <c r="F365" t="s">
        <v>5126</v>
      </c>
      <c r="G365" s="20">
        <v>44922</v>
      </c>
      <c r="H365" t="s">
        <v>107</v>
      </c>
      <c r="I365">
        <f>VLOOKUP(Account_Appended[[#This Row],[Customer_ID]],Customer_Info_Appended[],3,0)</f>
        <v>32</v>
      </c>
      <c r="J365" t="str">
        <f>VLOOKUP(Account_Appended[[#This Row],[Customer_ID]],Customer_Info_Appended[],4,0)</f>
        <v>Male</v>
      </c>
      <c r="K365" t="str">
        <f>VLOOKUP(Account_Appended[[#This Row],[Customer_ID]],Customer_Info_Appended[],6,0)</f>
        <v>Naypyitaw</v>
      </c>
      <c r="L365" t="str">
        <f>VLOOKUP(Account_Appended[[#This Row],[Balance]],balance_t[],3,1)</f>
        <v>Medium</v>
      </c>
      <c r="M365" t="str">
        <f>VLOOKUP(Account_Appended[[#This Row],[Age]],age_t[],3,1)</f>
        <v>Middle</v>
      </c>
      <c r="N365" t="str">
        <f>Account_Appended[[#This Row],[Age Group]]&amp; "-" &amp;Account_Appended[[#This Row],[Balace Group]]</f>
        <v>Middle-Medium</v>
      </c>
    </row>
    <row r="366" spans="2:14" x14ac:dyDescent="0.25">
      <c r="B366" t="s">
        <v>5489</v>
      </c>
      <c r="C366" t="s">
        <v>995</v>
      </c>
      <c r="D366" t="s">
        <v>5134</v>
      </c>
      <c r="E366" s="22">
        <v>18956024</v>
      </c>
      <c r="F366" t="s">
        <v>5126</v>
      </c>
      <c r="G366" s="20">
        <v>44923</v>
      </c>
      <c r="H366" t="s">
        <v>107</v>
      </c>
      <c r="I366">
        <f>VLOOKUP(Account_Appended[[#This Row],[Customer_ID]],Customer_Info_Appended[],3,0)</f>
        <v>60</v>
      </c>
      <c r="J366" t="str">
        <f>VLOOKUP(Account_Appended[[#This Row],[Customer_ID]],Customer_Info_Appended[],4,0)</f>
        <v>Male</v>
      </c>
      <c r="K366" t="str">
        <f>VLOOKUP(Account_Appended[[#This Row],[Customer_ID]],Customer_Info_Appended[],6,0)</f>
        <v>Naypyitaw</v>
      </c>
      <c r="L366" t="str">
        <f>VLOOKUP(Account_Appended[[#This Row],[Balance]],balance_t[],3,1)</f>
        <v>High</v>
      </c>
      <c r="M366" t="str">
        <f>VLOOKUP(Account_Appended[[#This Row],[Age]],age_t[],3,1)</f>
        <v>Senior</v>
      </c>
      <c r="N366" t="str">
        <f>Account_Appended[[#This Row],[Age Group]]&amp; "-" &amp;Account_Appended[[#This Row],[Balace Group]]</f>
        <v>Senior-High</v>
      </c>
    </row>
    <row r="367" spans="2:14" x14ac:dyDescent="0.25">
      <c r="B367" t="s">
        <v>5490</v>
      </c>
      <c r="C367" t="s">
        <v>995</v>
      </c>
      <c r="D367" t="s">
        <v>5125</v>
      </c>
      <c r="E367" s="22">
        <v>19889002</v>
      </c>
      <c r="F367" t="s">
        <v>5126</v>
      </c>
      <c r="G367" s="20">
        <v>44924</v>
      </c>
      <c r="H367" t="s">
        <v>107</v>
      </c>
      <c r="I367">
        <f>VLOOKUP(Account_Appended[[#This Row],[Customer_ID]],Customer_Info_Appended[],3,0)</f>
        <v>60</v>
      </c>
      <c r="J367" t="str">
        <f>VLOOKUP(Account_Appended[[#This Row],[Customer_ID]],Customer_Info_Appended[],4,0)</f>
        <v>Male</v>
      </c>
      <c r="K367" t="str">
        <f>VLOOKUP(Account_Appended[[#This Row],[Customer_ID]],Customer_Info_Appended[],6,0)</f>
        <v>Naypyitaw</v>
      </c>
      <c r="L367" t="str">
        <f>VLOOKUP(Account_Appended[[#This Row],[Balance]],balance_t[],3,1)</f>
        <v>High</v>
      </c>
      <c r="M367" t="str">
        <f>VLOOKUP(Account_Appended[[#This Row],[Age]],age_t[],3,1)</f>
        <v>Senior</v>
      </c>
      <c r="N367" t="str">
        <f>Account_Appended[[#This Row],[Age Group]]&amp; "-" &amp;Account_Appended[[#This Row],[Balace Group]]</f>
        <v>Senior-High</v>
      </c>
    </row>
    <row r="368" spans="2:14" x14ac:dyDescent="0.25">
      <c r="B368" t="s">
        <v>5491</v>
      </c>
      <c r="C368" t="s">
        <v>995</v>
      </c>
      <c r="D368" t="s">
        <v>5134</v>
      </c>
      <c r="E368" s="22">
        <v>1658242</v>
      </c>
      <c r="F368" t="s">
        <v>5126</v>
      </c>
      <c r="G368" s="20">
        <v>44925</v>
      </c>
      <c r="H368" t="s">
        <v>107</v>
      </c>
      <c r="I368">
        <f>VLOOKUP(Account_Appended[[#This Row],[Customer_ID]],Customer_Info_Appended[],3,0)</f>
        <v>60</v>
      </c>
      <c r="J368" t="str">
        <f>VLOOKUP(Account_Appended[[#This Row],[Customer_ID]],Customer_Info_Appended[],4,0)</f>
        <v>Male</v>
      </c>
      <c r="K368" t="str">
        <f>VLOOKUP(Account_Appended[[#This Row],[Customer_ID]],Customer_Info_Appended[],6,0)</f>
        <v>Naypyitaw</v>
      </c>
      <c r="L368" t="str">
        <f>VLOOKUP(Account_Appended[[#This Row],[Balance]],balance_t[],3,1)</f>
        <v>Low</v>
      </c>
      <c r="M368" t="str">
        <f>VLOOKUP(Account_Appended[[#This Row],[Age]],age_t[],3,1)</f>
        <v>Senior</v>
      </c>
      <c r="N368" t="str">
        <f>Account_Appended[[#This Row],[Age Group]]&amp; "-" &amp;Account_Appended[[#This Row],[Balace Group]]</f>
        <v>Senior-Low</v>
      </c>
    </row>
    <row r="369" spans="2:14" x14ac:dyDescent="0.25">
      <c r="B369" t="s">
        <v>5492</v>
      </c>
      <c r="C369" t="s">
        <v>1000</v>
      </c>
      <c r="D369" t="s">
        <v>5125</v>
      </c>
      <c r="E369" s="22">
        <v>32748168</v>
      </c>
      <c r="F369" t="s">
        <v>5126</v>
      </c>
      <c r="G369" s="20">
        <v>44926</v>
      </c>
      <c r="H369" t="s">
        <v>107</v>
      </c>
      <c r="I369">
        <f>VLOOKUP(Account_Appended[[#This Row],[Customer_ID]],Customer_Info_Appended[],3,0)</f>
        <v>52</v>
      </c>
      <c r="J369" t="str">
        <f>VLOOKUP(Account_Appended[[#This Row],[Customer_ID]],Customer_Info_Appended[],4,0)</f>
        <v>Female</v>
      </c>
      <c r="K369" t="str">
        <f>VLOOKUP(Account_Appended[[#This Row],[Customer_ID]],Customer_Info_Appended[],6,0)</f>
        <v>Bago</v>
      </c>
      <c r="L369" t="str">
        <f>VLOOKUP(Account_Appended[[#This Row],[Balance]],balance_t[],3,1)</f>
        <v>High</v>
      </c>
      <c r="M369" t="str">
        <f>VLOOKUP(Account_Appended[[#This Row],[Age]],age_t[],3,1)</f>
        <v>Senior</v>
      </c>
      <c r="N369" t="str">
        <f>Account_Appended[[#This Row],[Age Group]]&amp; "-" &amp;Account_Appended[[#This Row],[Balace Group]]</f>
        <v>Senior-High</v>
      </c>
    </row>
    <row r="370" spans="2:14" x14ac:dyDescent="0.25">
      <c r="B370" t="s">
        <v>5493</v>
      </c>
      <c r="C370" t="s">
        <v>1000</v>
      </c>
      <c r="D370" t="s">
        <v>5125</v>
      </c>
      <c r="E370" s="22">
        <v>13174362</v>
      </c>
      <c r="F370" t="s">
        <v>5126</v>
      </c>
      <c r="G370" s="20">
        <v>44927</v>
      </c>
      <c r="H370" t="s">
        <v>107</v>
      </c>
      <c r="I370">
        <f>VLOOKUP(Account_Appended[[#This Row],[Customer_ID]],Customer_Info_Appended[],3,0)</f>
        <v>52</v>
      </c>
      <c r="J370" t="str">
        <f>VLOOKUP(Account_Appended[[#This Row],[Customer_ID]],Customer_Info_Appended[],4,0)</f>
        <v>Female</v>
      </c>
      <c r="K370" t="str">
        <f>VLOOKUP(Account_Appended[[#This Row],[Customer_ID]],Customer_Info_Appended[],6,0)</f>
        <v>Bago</v>
      </c>
      <c r="L370" t="str">
        <f>VLOOKUP(Account_Appended[[#This Row],[Balance]],balance_t[],3,1)</f>
        <v>Medium</v>
      </c>
      <c r="M370" t="str">
        <f>VLOOKUP(Account_Appended[[#This Row],[Age]],age_t[],3,1)</f>
        <v>Senior</v>
      </c>
      <c r="N370" t="str">
        <f>Account_Appended[[#This Row],[Age Group]]&amp; "-" &amp;Account_Appended[[#This Row],[Balace Group]]</f>
        <v>Senior-Medium</v>
      </c>
    </row>
    <row r="371" spans="2:14" x14ac:dyDescent="0.25">
      <c r="B371" t="s">
        <v>5494</v>
      </c>
      <c r="C371" t="s">
        <v>1005</v>
      </c>
      <c r="D371" t="s">
        <v>5125</v>
      </c>
      <c r="E371" s="22">
        <v>49475565</v>
      </c>
      <c r="F371" t="s">
        <v>5126</v>
      </c>
      <c r="G371" s="20">
        <v>44928</v>
      </c>
      <c r="H371" t="s">
        <v>107</v>
      </c>
      <c r="I371">
        <f>VLOOKUP(Account_Appended[[#This Row],[Customer_ID]],Customer_Info_Appended[],3,0)</f>
        <v>20</v>
      </c>
      <c r="J371" t="str">
        <f>VLOOKUP(Account_Appended[[#This Row],[Customer_ID]],Customer_Info_Appended[],4,0)</f>
        <v>Male</v>
      </c>
      <c r="K371" t="str">
        <f>VLOOKUP(Account_Appended[[#This Row],[Customer_ID]],Customer_Info_Appended[],6,0)</f>
        <v>Mandalay</v>
      </c>
      <c r="L371" t="str">
        <f>VLOOKUP(Account_Appended[[#This Row],[Balance]],balance_t[],3,1)</f>
        <v>High</v>
      </c>
      <c r="M371" t="str">
        <f>VLOOKUP(Account_Appended[[#This Row],[Age]],age_t[],3,1)</f>
        <v>Young</v>
      </c>
      <c r="N371" t="str">
        <f>Account_Appended[[#This Row],[Age Group]]&amp; "-" &amp;Account_Appended[[#This Row],[Balace Group]]</f>
        <v>Young-High</v>
      </c>
    </row>
    <row r="372" spans="2:14" x14ac:dyDescent="0.25">
      <c r="B372" t="s">
        <v>5495</v>
      </c>
      <c r="C372" t="s">
        <v>1010</v>
      </c>
      <c r="D372" t="s">
        <v>5131</v>
      </c>
      <c r="E372" s="22">
        <v>37973885</v>
      </c>
      <c r="F372" t="s">
        <v>5126</v>
      </c>
      <c r="G372" s="20">
        <v>44929</v>
      </c>
      <c r="H372" t="s">
        <v>107</v>
      </c>
      <c r="I372">
        <f>VLOOKUP(Account_Appended[[#This Row],[Customer_ID]],Customer_Info_Appended[],3,0)</f>
        <v>33</v>
      </c>
      <c r="J372" t="str">
        <f>VLOOKUP(Account_Appended[[#This Row],[Customer_ID]],Customer_Info_Appended[],4,0)</f>
        <v>Female</v>
      </c>
      <c r="K372" t="str">
        <f>VLOOKUP(Account_Appended[[#This Row],[Customer_ID]],Customer_Info_Appended[],6,0)</f>
        <v>Naypyitaw</v>
      </c>
      <c r="L372" t="str">
        <f>VLOOKUP(Account_Appended[[#This Row],[Balance]],balance_t[],3,1)</f>
        <v>High</v>
      </c>
      <c r="M372" t="str">
        <f>VLOOKUP(Account_Appended[[#This Row],[Age]],age_t[],3,1)</f>
        <v>Middle</v>
      </c>
      <c r="N372" t="str">
        <f>Account_Appended[[#This Row],[Age Group]]&amp; "-" &amp;Account_Appended[[#This Row],[Balace Group]]</f>
        <v>Middle-High</v>
      </c>
    </row>
    <row r="373" spans="2:14" x14ac:dyDescent="0.25">
      <c r="B373" t="s">
        <v>5496</v>
      </c>
      <c r="C373" t="s">
        <v>1015</v>
      </c>
      <c r="D373" t="s">
        <v>5131</v>
      </c>
      <c r="E373" s="22">
        <v>21825224</v>
      </c>
      <c r="F373" t="s">
        <v>5126</v>
      </c>
      <c r="G373" s="20">
        <v>44930</v>
      </c>
      <c r="H373" t="s">
        <v>107</v>
      </c>
      <c r="I373">
        <f>VLOOKUP(Account_Appended[[#This Row],[Customer_ID]],Customer_Info_Appended[],3,0)</f>
        <v>22</v>
      </c>
      <c r="J373" t="str">
        <f>VLOOKUP(Account_Appended[[#This Row],[Customer_ID]],Customer_Info_Appended[],4,0)</f>
        <v>Female</v>
      </c>
      <c r="K373" t="str">
        <f>VLOOKUP(Account_Appended[[#This Row],[Customer_ID]],Customer_Info_Appended[],6,0)</f>
        <v>Bago</v>
      </c>
      <c r="L373" t="str">
        <f>VLOOKUP(Account_Appended[[#This Row],[Balance]],balance_t[],3,1)</f>
        <v>High</v>
      </c>
      <c r="M373" t="str">
        <f>VLOOKUP(Account_Appended[[#This Row],[Age]],age_t[],3,1)</f>
        <v>Young</v>
      </c>
      <c r="N373" t="str">
        <f>Account_Appended[[#This Row],[Age Group]]&amp; "-" &amp;Account_Appended[[#This Row],[Balace Group]]</f>
        <v>Young-High</v>
      </c>
    </row>
    <row r="374" spans="2:14" x14ac:dyDescent="0.25">
      <c r="B374" t="s">
        <v>5497</v>
      </c>
      <c r="C374" t="s">
        <v>1020</v>
      </c>
      <c r="D374" t="s">
        <v>5134</v>
      </c>
      <c r="E374" s="22">
        <v>5545315</v>
      </c>
      <c r="F374" t="s">
        <v>5126</v>
      </c>
      <c r="G374" s="20">
        <v>44931</v>
      </c>
      <c r="H374" t="s">
        <v>107</v>
      </c>
      <c r="I374">
        <f>VLOOKUP(Account_Appended[[#This Row],[Customer_ID]],Customer_Info_Appended[],3,0)</f>
        <v>38</v>
      </c>
      <c r="J374" t="str">
        <f>VLOOKUP(Account_Appended[[#This Row],[Customer_ID]],Customer_Info_Appended[],4,0)</f>
        <v>Male</v>
      </c>
      <c r="K374" t="str">
        <f>VLOOKUP(Account_Appended[[#This Row],[Customer_ID]],Customer_Info_Appended[],6,0)</f>
        <v>Mandalay</v>
      </c>
      <c r="L374" t="str">
        <f>VLOOKUP(Account_Appended[[#This Row],[Balance]],balance_t[],3,1)</f>
        <v>Medium</v>
      </c>
      <c r="M374" t="str">
        <f>VLOOKUP(Account_Appended[[#This Row],[Age]],age_t[],3,1)</f>
        <v>Middle</v>
      </c>
      <c r="N374" t="str">
        <f>Account_Appended[[#This Row],[Age Group]]&amp; "-" &amp;Account_Appended[[#This Row],[Balace Group]]</f>
        <v>Middle-Medium</v>
      </c>
    </row>
    <row r="375" spans="2:14" x14ac:dyDescent="0.25">
      <c r="B375" t="s">
        <v>5498</v>
      </c>
      <c r="C375" t="s">
        <v>1020</v>
      </c>
      <c r="D375" t="s">
        <v>5134</v>
      </c>
      <c r="E375" s="22">
        <v>8652442</v>
      </c>
      <c r="F375" t="s">
        <v>5126</v>
      </c>
      <c r="G375" s="20">
        <v>44932</v>
      </c>
      <c r="H375" t="s">
        <v>107</v>
      </c>
      <c r="I375">
        <f>VLOOKUP(Account_Appended[[#This Row],[Customer_ID]],Customer_Info_Appended[],3,0)</f>
        <v>38</v>
      </c>
      <c r="J375" t="str">
        <f>VLOOKUP(Account_Appended[[#This Row],[Customer_ID]],Customer_Info_Appended[],4,0)</f>
        <v>Male</v>
      </c>
      <c r="K375" t="str">
        <f>VLOOKUP(Account_Appended[[#This Row],[Customer_ID]],Customer_Info_Appended[],6,0)</f>
        <v>Mandalay</v>
      </c>
      <c r="L375" t="str">
        <f>VLOOKUP(Account_Appended[[#This Row],[Balance]],balance_t[],3,1)</f>
        <v>Medium</v>
      </c>
      <c r="M375" t="str">
        <f>VLOOKUP(Account_Appended[[#This Row],[Age]],age_t[],3,1)</f>
        <v>Middle</v>
      </c>
      <c r="N375" t="str">
        <f>Account_Appended[[#This Row],[Age Group]]&amp; "-" &amp;Account_Appended[[#This Row],[Balace Group]]</f>
        <v>Middle-Medium</v>
      </c>
    </row>
    <row r="376" spans="2:14" x14ac:dyDescent="0.25">
      <c r="B376" t="s">
        <v>5499</v>
      </c>
      <c r="C376" t="s">
        <v>1020</v>
      </c>
      <c r="D376" t="s">
        <v>5131</v>
      </c>
      <c r="E376" s="22">
        <v>9718395</v>
      </c>
      <c r="F376" t="s">
        <v>5126</v>
      </c>
      <c r="G376" s="20">
        <v>44933</v>
      </c>
      <c r="H376" t="s">
        <v>107</v>
      </c>
      <c r="I376">
        <f>VLOOKUP(Account_Appended[[#This Row],[Customer_ID]],Customer_Info_Appended[],3,0)</f>
        <v>38</v>
      </c>
      <c r="J376" t="str">
        <f>VLOOKUP(Account_Appended[[#This Row],[Customer_ID]],Customer_Info_Appended[],4,0)</f>
        <v>Male</v>
      </c>
      <c r="K376" t="str">
        <f>VLOOKUP(Account_Appended[[#This Row],[Customer_ID]],Customer_Info_Appended[],6,0)</f>
        <v>Mandalay</v>
      </c>
      <c r="L376" t="str">
        <f>VLOOKUP(Account_Appended[[#This Row],[Balance]],balance_t[],3,1)</f>
        <v>Medium</v>
      </c>
      <c r="M376" t="str">
        <f>VLOOKUP(Account_Appended[[#This Row],[Age]],age_t[],3,1)</f>
        <v>Middle</v>
      </c>
      <c r="N376" t="str">
        <f>Account_Appended[[#This Row],[Age Group]]&amp; "-" &amp;Account_Appended[[#This Row],[Balace Group]]</f>
        <v>Middle-Medium</v>
      </c>
    </row>
    <row r="377" spans="2:14" x14ac:dyDescent="0.25">
      <c r="B377" t="s">
        <v>5500</v>
      </c>
      <c r="C377" t="s">
        <v>1025</v>
      </c>
      <c r="D377" t="s">
        <v>5134</v>
      </c>
      <c r="E377" s="22">
        <v>36666791</v>
      </c>
      <c r="F377" t="s">
        <v>5126</v>
      </c>
      <c r="G377" s="20">
        <v>44934</v>
      </c>
      <c r="H377" t="s">
        <v>107</v>
      </c>
      <c r="I377">
        <f>VLOOKUP(Account_Appended[[#This Row],[Customer_ID]],Customer_Info_Appended[],3,0)</f>
        <v>27</v>
      </c>
      <c r="J377" t="str">
        <f>VLOOKUP(Account_Appended[[#This Row],[Customer_ID]],Customer_Info_Appended[],4,0)</f>
        <v>Female</v>
      </c>
      <c r="K377" t="str">
        <f>VLOOKUP(Account_Appended[[#This Row],[Customer_ID]],Customer_Info_Appended[],6,0)</f>
        <v>Naypyitaw</v>
      </c>
      <c r="L377" t="str">
        <f>VLOOKUP(Account_Appended[[#This Row],[Balance]],balance_t[],3,1)</f>
        <v>High</v>
      </c>
      <c r="M377" t="str">
        <f>VLOOKUP(Account_Appended[[#This Row],[Age]],age_t[],3,1)</f>
        <v>Young</v>
      </c>
      <c r="N377" t="str">
        <f>Account_Appended[[#This Row],[Age Group]]&amp; "-" &amp;Account_Appended[[#This Row],[Balace Group]]</f>
        <v>Young-High</v>
      </c>
    </row>
    <row r="378" spans="2:14" x14ac:dyDescent="0.25">
      <c r="B378" t="s">
        <v>5501</v>
      </c>
      <c r="C378" t="s">
        <v>1025</v>
      </c>
      <c r="D378" t="s">
        <v>5131</v>
      </c>
      <c r="E378" s="22">
        <v>9814177</v>
      </c>
      <c r="F378" t="s">
        <v>5126</v>
      </c>
      <c r="G378" s="20">
        <v>44935</v>
      </c>
      <c r="H378" t="s">
        <v>107</v>
      </c>
      <c r="I378">
        <f>VLOOKUP(Account_Appended[[#This Row],[Customer_ID]],Customer_Info_Appended[],3,0)</f>
        <v>27</v>
      </c>
      <c r="J378" t="str">
        <f>VLOOKUP(Account_Appended[[#This Row],[Customer_ID]],Customer_Info_Appended[],4,0)</f>
        <v>Female</v>
      </c>
      <c r="K378" t="str">
        <f>VLOOKUP(Account_Appended[[#This Row],[Customer_ID]],Customer_Info_Appended[],6,0)</f>
        <v>Naypyitaw</v>
      </c>
      <c r="L378" t="str">
        <f>VLOOKUP(Account_Appended[[#This Row],[Balance]],balance_t[],3,1)</f>
        <v>Medium</v>
      </c>
      <c r="M378" t="str">
        <f>VLOOKUP(Account_Appended[[#This Row],[Age]],age_t[],3,1)</f>
        <v>Young</v>
      </c>
      <c r="N378" t="str">
        <f>Account_Appended[[#This Row],[Age Group]]&amp; "-" &amp;Account_Appended[[#This Row],[Balace Group]]</f>
        <v>Young-Medium</v>
      </c>
    </row>
    <row r="379" spans="2:14" x14ac:dyDescent="0.25">
      <c r="B379" t="s">
        <v>5502</v>
      </c>
      <c r="C379" t="s">
        <v>1030</v>
      </c>
      <c r="D379" t="s">
        <v>5125</v>
      </c>
      <c r="E379" s="22">
        <v>49726984</v>
      </c>
      <c r="F379" t="s">
        <v>5126</v>
      </c>
      <c r="G379" s="20">
        <v>44936</v>
      </c>
      <c r="H379" t="s">
        <v>107</v>
      </c>
      <c r="I379">
        <f>VLOOKUP(Account_Appended[[#This Row],[Customer_ID]],Customer_Info_Appended[],3,0)</f>
        <v>36</v>
      </c>
      <c r="J379" t="str">
        <f>VLOOKUP(Account_Appended[[#This Row],[Customer_ID]],Customer_Info_Appended[],4,0)</f>
        <v>Male</v>
      </c>
      <c r="K379" t="str">
        <f>VLOOKUP(Account_Appended[[#This Row],[Customer_ID]],Customer_Info_Appended[],6,0)</f>
        <v>Yangon</v>
      </c>
      <c r="L379" t="str">
        <f>VLOOKUP(Account_Appended[[#This Row],[Balance]],balance_t[],3,1)</f>
        <v>High</v>
      </c>
      <c r="M379" t="str">
        <f>VLOOKUP(Account_Appended[[#This Row],[Age]],age_t[],3,1)</f>
        <v>Middle</v>
      </c>
      <c r="N379" t="str">
        <f>Account_Appended[[#This Row],[Age Group]]&amp; "-" &amp;Account_Appended[[#This Row],[Balace Group]]</f>
        <v>Middle-High</v>
      </c>
    </row>
    <row r="380" spans="2:14" x14ac:dyDescent="0.25">
      <c r="B380" t="s">
        <v>5503</v>
      </c>
      <c r="C380" t="s">
        <v>1035</v>
      </c>
      <c r="D380" t="s">
        <v>5134</v>
      </c>
      <c r="E380" s="22">
        <v>9905436</v>
      </c>
      <c r="F380" t="s">
        <v>5126</v>
      </c>
      <c r="G380" s="20">
        <v>44937</v>
      </c>
      <c r="H380" t="s">
        <v>107</v>
      </c>
      <c r="I380">
        <f>VLOOKUP(Account_Appended[[#This Row],[Customer_ID]],Customer_Info_Appended[],3,0)</f>
        <v>42</v>
      </c>
      <c r="J380" t="str">
        <f>VLOOKUP(Account_Appended[[#This Row],[Customer_ID]],Customer_Info_Appended[],4,0)</f>
        <v>Male</v>
      </c>
      <c r="K380" t="str">
        <f>VLOOKUP(Account_Appended[[#This Row],[Customer_ID]],Customer_Info_Appended[],6,0)</f>
        <v>Shan</v>
      </c>
      <c r="L380" t="str">
        <f>VLOOKUP(Account_Appended[[#This Row],[Balance]],balance_t[],3,1)</f>
        <v>Medium</v>
      </c>
      <c r="M380" t="str">
        <f>VLOOKUP(Account_Appended[[#This Row],[Age]],age_t[],3,1)</f>
        <v>Middle</v>
      </c>
      <c r="N380" t="str">
        <f>Account_Appended[[#This Row],[Age Group]]&amp; "-" &amp;Account_Appended[[#This Row],[Balace Group]]</f>
        <v>Middle-Medium</v>
      </c>
    </row>
    <row r="381" spans="2:14" x14ac:dyDescent="0.25">
      <c r="B381" t="s">
        <v>5504</v>
      </c>
      <c r="C381" t="s">
        <v>1040</v>
      </c>
      <c r="D381" t="s">
        <v>5134</v>
      </c>
      <c r="E381" s="22">
        <v>7304776</v>
      </c>
      <c r="F381" t="s">
        <v>5126</v>
      </c>
      <c r="G381" s="20">
        <v>44938</v>
      </c>
      <c r="H381" t="s">
        <v>107</v>
      </c>
      <c r="I381">
        <f>VLOOKUP(Account_Appended[[#This Row],[Customer_ID]],Customer_Info_Appended[],3,0)</f>
        <v>21</v>
      </c>
      <c r="J381" t="str">
        <f>VLOOKUP(Account_Appended[[#This Row],[Customer_ID]],Customer_Info_Appended[],4,0)</f>
        <v>Male</v>
      </c>
      <c r="K381" t="str">
        <f>VLOOKUP(Account_Appended[[#This Row],[Customer_ID]],Customer_Info_Appended[],6,0)</f>
        <v>Mandalay</v>
      </c>
      <c r="L381" t="str">
        <f>VLOOKUP(Account_Appended[[#This Row],[Balance]],balance_t[],3,1)</f>
        <v>Medium</v>
      </c>
      <c r="M381" t="str">
        <f>VLOOKUP(Account_Appended[[#This Row],[Age]],age_t[],3,1)</f>
        <v>Young</v>
      </c>
      <c r="N381" t="str">
        <f>Account_Appended[[#This Row],[Age Group]]&amp; "-" &amp;Account_Appended[[#This Row],[Balace Group]]</f>
        <v>Young-Medium</v>
      </c>
    </row>
    <row r="382" spans="2:14" x14ac:dyDescent="0.25">
      <c r="B382" t="s">
        <v>5505</v>
      </c>
      <c r="C382" t="s">
        <v>1045</v>
      </c>
      <c r="D382" t="s">
        <v>5131</v>
      </c>
      <c r="E382" s="22">
        <v>20086039</v>
      </c>
      <c r="F382" t="s">
        <v>5126</v>
      </c>
      <c r="G382" s="20">
        <v>44939</v>
      </c>
      <c r="H382" t="s">
        <v>107</v>
      </c>
      <c r="I382">
        <f>VLOOKUP(Account_Appended[[#This Row],[Customer_ID]],Customer_Info_Appended[],3,0)</f>
        <v>46</v>
      </c>
      <c r="J382" t="str">
        <f>VLOOKUP(Account_Appended[[#This Row],[Customer_ID]],Customer_Info_Appended[],4,0)</f>
        <v>Male</v>
      </c>
      <c r="K382" t="str">
        <f>VLOOKUP(Account_Appended[[#This Row],[Customer_ID]],Customer_Info_Appended[],6,0)</f>
        <v>Bago</v>
      </c>
      <c r="L382" t="str">
        <f>VLOOKUP(Account_Appended[[#This Row],[Balance]],balance_t[],3,1)</f>
        <v>High</v>
      </c>
      <c r="M382" t="str">
        <f>VLOOKUP(Account_Appended[[#This Row],[Age]],age_t[],3,1)</f>
        <v>Middle</v>
      </c>
      <c r="N382" t="str">
        <f>Account_Appended[[#This Row],[Age Group]]&amp; "-" &amp;Account_Appended[[#This Row],[Balace Group]]</f>
        <v>Middle-High</v>
      </c>
    </row>
    <row r="383" spans="2:14" x14ac:dyDescent="0.25">
      <c r="B383" t="s">
        <v>5506</v>
      </c>
      <c r="C383" t="s">
        <v>1045</v>
      </c>
      <c r="D383" t="s">
        <v>5134</v>
      </c>
      <c r="E383" s="22">
        <v>5151646</v>
      </c>
      <c r="F383" t="s">
        <v>5126</v>
      </c>
      <c r="G383" s="20">
        <v>44940</v>
      </c>
      <c r="H383" t="s">
        <v>107</v>
      </c>
      <c r="I383">
        <f>VLOOKUP(Account_Appended[[#This Row],[Customer_ID]],Customer_Info_Appended[],3,0)</f>
        <v>46</v>
      </c>
      <c r="J383" t="str">
        <f>VLOOKUP(Account_Appended[[#This Row],[Customer_ID]],Customer_Info_Appended[],4,0)</f>
        <v>Male</v>
      </c>
      <c r="K383" t="str">
        <f>VLOOKUP(Account_Appended[[#This Row],[Customer_ID]],Customer_Info_Appended[],6,0)</f>
        <v>Bago</v>
      </c>
      <c r="L383" t="str">
        <f>VLOOKUP(Account_Appended[[#This Row],[Balance]],balance_t[],3,1)</f>
        <v>Medium</v>
      </c>
      <c r="M383" t="str">
        <f>VLOOKUP(Account_Appended[[#This Row],[Age]],age_t[],3,1)</f>
        <v>Middle</v>
      </c>
      <c r="N383" t="str">
        <f>Account_Appended[[#This Row],[Age Group]]&amp; "-" &amp;Account_Appended[[#This Row],[Balace Group]]</f>
        <v>Middle-Medium</v>
      </c>
    </row>
    <row r="384" spans="2:14" x14ac:dyDescent="0.25">
      <c r="B384" t="s">
        <v>5507</v>
      </c>
      <c r="C384" t="s">
        <v>1045</v>
      </c>
      <c r="D384" t="s">
        <v>5134</v>
      </c>
      <c r="E384" s="22">
        <v>3725654</v>
      </c>
      <c r="F384" t="s">
        <v>5126</v>
      </c>
      <c r="G384" s="20">
        <v>44941</v>
      </c>
      <c r="H384" t="s">
        <v>107</v>
      </c>
      <c r="I384">
        <f>VLOOKUP(Account_Appended[[#This Row],[Customer_ID]],Customer_Info_Appended[],3,0)</f>
        <v>46</v>
      </c>
      <c r="J384" t="str">
        <f>VLOOKUP(Account_Appended[[#This Row],[Customer_ID]],Customer_Info_Appended[],4,0)</f>
        <v>Male</v>
      </c>
      <c r="K384" t="str">
        <f>VLOOKUP(Account_Appended[[#This Row],[Customer_ID]],Customer_Info_Appended[],6,0)</f>
        <v>Bago</v>
      </c>
      <c r="L384" t="str">
        <f>VLOOKUP(Account_Appended[[#This Row],[Balance]],balance_t[],3,1)</f>
        <v>Low</v>
      </c>
      <c r="M384" t="str">
        <f>VLOOKUP(Account_Appended[[#This Row],[Age]],age_t[],3,1)</f>
        <v>Middle</v>
      </c>
      <c r="N384" t="str">
        <f>Account_Appended[[#This Row],[Age Group]]&amp; "-" &amp;Account_Appended[[#This Row],[Balace Group]]</f>
        <v>Middle-Low</v>
      </c>
    </row>
    <row r="385" spans="2:14" x14ac:dyDescent="0.25">
      <c r="B385" t="s">
        <v>5508</v>
      </c>
      <c r="C385" t="s">
        <v>1050</v>
      </c>
      <c r="D385" t="s">
        <v>5125</v>
      </c>
      <c r="E385" s="22">
        <v>385711</v>
      </c>
      <c r="F385" t="s">
        <v>5126</v>
      </c>
      <c r="G385" s="20">
        <v>44942</v>
      </c>
      <c r="H385" t="s">
        <v>107</v>
      </c>
      <c r="I385">
        <f>VLOOKUP(Account_Appended[[#This Row],[Customer_ID]],Customer_Info_Appended[],3,0)</f>
        <v>36</v>
      </c>
      <c r="J385" t="str">
        <f>VLOOKUP(Account_Appended[[#This Row],[Customer_ID]],Customer_Info_Appended[],4,0)</f>
        <v>Male</v>
      </c>
      <c r="K385" t="str">
        <f>VLOOKUP(Account_Appended[[#This Row],[Customer_ID]],Customer_Info_Appended[],6,0)</f>
        <v>Mandalay</v>
      </c>
      <c r="L385" t="str">
        <f>VLOOKUP(Account_Appended[[#This Row],[Balance]],balance_t[],3,1)</f>
        <v>Low</v>
      </c>
      <c r="M385" t="str">
        <f>VLOOKUP(Account_Appended[[#This Row],[Age]],age_t[],3,1)</f>
        <v>Middle</v>
      </c>
      <c r="N385" t="str">
        <f>Account_Appended[[#This Row],[Age Group]]&amp; "-" &amp;Account_Appended[[#This Row],[Balace Group]]</f>
        <v>Middle-Low</v>
      </c>
    </row>
    <row r="386" spans="2:14" x14ac:dyDescent="0.25">
      <c r="B386" t="s">
        <v>5509</v>
      </c>
      <c r="C386" t="s">
        <v>1050</v>
      </c>
      <c r="D386" t="s">
        <v>5134</v>
      </c>
      <c r="E386" s="22">
        <v>22155388</v>
      </c>
      <c r="F386" t="s">
        <v>5126</v>
      </c>
      <c r="G386" s="20">
        <v>44943</v>
      </c>
      <c r="H386" t="s">
        <v>107</v>
      </c>
      <c r="I386">
        <f>VLOOKUP(Account_Appended[[#This Row],[Customer_ID]],Customer_Info_Appended[],3,0)</f>
        <v>36</v>
      </c>
      <c r="J386" t="str">
        <f>VLOOKUP(Account_Appended[[#This Row],[Customer_ID]],Customer_Info_Appended[],4,0)</f>
        <v>Male</v>
      </c>
      <c r="K386" t="str">
        <f>VLOOKUP(Account_Appended[[#This Row],[Customer_ID]],Customer_Info_Appended[],6,0)</f>
        <v>Mandalay</v>
      </c>
      <c r="L386" t="str">
        <f>VLOOKUP(Account_Appended[[#This Row],[Balance]],balance_t[],3,1)</f>
        <v>High</v>
      </c>
      <c r="M386" t="str">
        <f>VLOOKUP(Account_Appended[[#This Row],[Age]],age_t[],3,1)</f>
        <v>Middle</v>
      </c>
      <c r="N386" t="str">
        <f>Account_Appended[[#This Row],[Age Group]]&amp; "-" &amp;Account_Appended[[#This Row],[Balace Group]]</f>
        <v>Middle-High</v>
      </c>
    </row>
    <row r="387" spans="2:14" x14ac:dyDescent="0.25">
      <c r="B387" t="s">
        <v>5510</v>
      </c>
      <c r="C387" t="s">
        <v>1050</v>
      </c>
      <c r="D387" t="s">
        <v>5125</v>
      </c>
      <c r="E387" s="22">
        <v>43166429</v>
      </c>
      <c r="F387" t="s">
        <v>5126</v>
      </c>
      <c r="G387" s="20">
        <v>44944</v>
      </c>
      <c r="H387" t="s">
        <v>107</v>
      </c>
      <c r="I387">
        <f>VLOOKUP(Account_Appended[[#This Row],[Customer_ID]],Customer_Info_Appended[],3,0)</f>
        <v>36</v>
      </c>
      <c r="J387" t="str">
        <f>VLOOKUP(Account_Appended[[#This Row],[Customer_ID]],Customer_Info_Appended[],4,0)</f>
        <v>Male</v>
      </c>
      <c r="K387" t="str">
        <f>VLOOKUP(Account_Appended[[#This Row],[Customer_ID]],Customer_Info_Appended[],6,0)</f>
        <v>Mandalay</v>
      </c>
      <c r="L387" t="str">
        <f>VLOOKUP(Account_Appended[[#This Row],[Balance]],balance_t[],3,1)</f>
        <v>High</v>
      </c>
      <c r="M387" t="str">
        <f>VLOOKUP(Account_Appended[[#This Row],[Age]],age_t[],3,1)</f>
        <v>Middle</v>
      </c>
      <c r="N387" t="str">
        <f>Account_Appended[[#This Row],[Age Group]]&amp; "-" &amp;Account_Appended[[#This Row],[Balace Group]]</f>
        <v>Middle-High</v>
      </c>
    </row>
    <row r="388" spans="2:14" x14ac:dyDescent="0.25">
      <c r="B388" t="s">
        <v>5511</v>
      </c>
      <c r="C388" t="s">
        <v>1055</v>
      </c>
      <c r="D388" t="s">
        <v>5131</v>
      </c>
      <c r="E388" s="22">
        <v>17453135</v>
      </c>
      <c r="F388" t="s">
        <v>5126</v>
      </c>
      <c r="G388" s="20">
        <v>44945</v>
      </c>
      <c r="H388" t="s">
        <v>107</v>
      </c>
      <c r="I388">
        <f>VLOOKUP(Account_Appended[[#This Row],[Customer_ID]],Customer_Info_Appended[],3,0)</f>
        <v>60</v>
      </c>
      <c r="J388" t="str">
        <f>VLOOKUP(Account_Appended[[#This Row],[Customer_ID]],Customer_Info_Appended[],4,0)</f>
        <v>Male</v>
      </c>
      <c r="K388" t="str">
        <f>VLOOKUP(Account_Appended[[#This Row],[Customer_ID]],Customer_Info_Appended[],6,0)</f>
        <v>Bago</v>
      </c>
      <c r="L388" t="str">
        <f>VLOOKUP(Account_Appended[[#This Row],[Balance]],balance_t[],3,1)</f>
        <v>High</v>
      </c>
      <c r="M388" t="str">
        <f>VLOOKUP(Account_Appended[[#This Row],[Age]],age_t[],3,1)</f>
        <v>Senior</v>
      </c>
      <c r="N388" t="str">
        <f>Account_Appended[[#This Row],[Age Group]]&amp; "-" &amp;Account_Appended[[#This Row],[Balace Group]]</f>
        <v>Senior-High</v>
      </c>
    </row>
    <row r="389" spans="2:14" x14ac:dyDescent="0.25">
      <c r="B389" t="s">
        <v>5512</v>
      </c>
      <c r="C389" t="s">
        <v>1055</v>
      </c>
      <c r="D389" t="s">
        <v>5134</v>
      </c>
      <c r="E389" s="22">
        <v>14789949</v>
      </c>
      <c r="F389" t="s">
        <v>5126</v>
      </c>
      <c r="G389" s="20">
        <v>44946</v>
      </c>
      <c r="H389" t="s">
        <v>107</v>
      </c>
      <c r="I389">
        <f>VLOOKUP(Account_Appended[[#This Row],[Customer_ID]],Customer_Info_Appended[],3,0)</f>
        <v>60</v>
      </c>
      <c r="J389" t="str">
        <f>VLOOKUP(Account_Appended[[#This Row],[Customer_ID]],Customer_Info_Appended[],4,0)</f>
        <v>Male</v>
      </c>
      <c r="K389" t="str">
        <f>VLOOKUP(Account_Appended[[#This Row],[Customer_ID]],Customer_Info_Appended[],6,0)</f>
        <v>Bago</v>
      </c>
      <c r="L389" t="str">
        <f>VLOOKUP(Account_Appended[[#This Row],[Balance]],balance_t[],3,1)</f>
        <v>Medium</v>
      </c>
      <c r="M389" t="str">
        <f>VLOOKUP(Account_Appended[[#This Row],[Age]],age_t[],3,1)</f>
        <v>Senior</v>
      </c>
      <c r="N389" t="str">
        <f>Account_Appended[[#This Row],[Age Group]]&amp; "-" &amp;Account_Appended[[#This Row],[Balace Group]]</f>
        <v>Senior-Medium</v>
      </c>
    </row>
    <row r="390" spans="2:14" x14ac:dyDescent="0.25">
      <c r="B390" t="s">
        <v>5513</v>
      </c>
      <c r="C390" t="s">
        <v>1060</v>
      </c>
      <c r="D390" t="s">
        <v>5125</v>
      </c>
      <c r="E390" s="22">
        <v>31485867</v>
      </c>
      <c r="F390" t="s">
        <v>5126</v>
      </c>
      <c r="G390" s="20">
        <v>44947</v>
      </c>
      <c r="H390" t="s">
        <v>107</v>
      </c>
      <c r="I390">
        <f>VLOOKUP(Account_Appended[[#This Row],[Customer_ID]],Customer_Info_Appended[],3,0)</f>
        <v>19</v>
      </c>
      <c r="J390" t="str">
        <f>VLOOKUP(Account_Appended[[#This Row],[Customer_ID]],Customer_Info_Appended[],4,0)</f>
        <v>Male</v>
      </c>
      <c r="K390" t="str">
        <f>VLOOKUP(Account_Appended[[#This Row],[Customer_ID]],Customer_Info_Appended[],6,0)</f>
        <v>Mandalay</v>
      </c>
      <c r="L390" t="str">
        <f>VLOOKUP(Account_Appended[[#This Row],[Balance]],balance_t[],3,1)</f>
        <v>High</v>
      </c>
      <c r="M390" t="str">
        <f>VLOOKUP(Account_Appended[[#This Row],[Age]],age_t[],3,1)</f>
        <v>Young</v>
      </c>
      <c r="N390" t="str">
        <f>Account_Appended[[#This Row],[Age Group]]&amp; "-" &amp;Account_Appended[[#This Row],[Balace Group]]</f>
        <v>Young-High</v>
      </c>
    </row>
    <row r="391" spans="2:14" x14ac:dyDescent="0.25">
      <c r="B391" t="s">
        <v>5514</v>
      </c>
      <c r="C391" t="s">
        <v>1060</v>
      </c>
      <c r="D391" t="s">
        <v>5131</v>
      </c>
      <c r="E391" s="22">
        <v>20208322</v>
      </c>
      <c r="F391" t="s">
        <v>5126</v>
      </c>
      <c r="G391" s="20">
        <v>44948</v>
      </c>
      <c r="H391" t="s">
        <v>107</v>
      </c>
      <c r="I391">
        <f>VLOOKUP(Account_Appended[[#This Row],[Customer_ID]],Customer_Info_Appended[],3,0)</f>
        <v>19</v>
      </c>
      <c r="J391" t="str">
        <f>VLOOKUP(Account_Appended[[#This Row],[Customer_ID]],Customer_Info_Appended[],4,0)</f>
        <v>Male</v>
      </c>
      <c r="K391" t="str">
        <f>VLOOKUP(Account_Appended[[#This Row],[Customer_ID]],Customer_Info_Appended[],6,0)</f>
        <v>Mandalay</v>
      </c>
      <c r="L391" t="str">
        <f>VLOOKUP(Account_Appended[[#This Row],[Balance]],balance_t[],3,1)</f>
        <v>High</v>
      </c>
      <c r="M391" t="str">
        <f>VLOOKUP(Account_Appended[[#This Row],[Age]],age_t[],3,1)</f>
        <v>Young</v>
      </c>
      <c r="N391" t="str">
        <f>Account_Appended[[#This Row],[Age Group]]&amp; "-" &amp;Account_Appended[[#This Row],[Balace Group]]</f>
        <v>Young-High</v>
      </c>
    </row>
    <row r="392" spans="2:14" x14ac:dyDescent="0.25">
      <c r="B392" t="s">
        <v>5515</v>
      </c>
      <c r="C392" t="s">
        <v>1060</v>
      </c>
      <c r="D392" t="s">
        <v>5134</v>
      </c>
      <c r="E392" s="22">
        <v>9341354</v>
      </c>
      <c r="F392" t="s">
        <v>5126</v>
      </c>
      <c r="G392" s="20">
        <v>44949</v>
      </c>
      <c r="H392" t="s">
        <v>107</v>
      </c>
      <c r="I392">
        <f>VLOOKUP(Account_Appended[[#This Row],[Customer_ID]],Customer_Info_Appended[],3,0)</f>
        <v>19</v>
      </c>
      <c r="J392" t="str">
        <f>VLOOKUP(Account_Appended[[#This Row],[Customer_ID]],Customer_Info_Appended[],4,0)</f>
        <v>Male</v>
      </c>
      <c r="K392" t="str">
        <f>VLOOKUP(Account_Appended[[#This Row],[Customer_ID]],Customer_Info_Appended[],6,0)</f>
        <v>Mandalay</v>
      </c>
      <c r="L392" t="str">
        <f>VLOOKUP(Account_Appended[[#This Row],[Balance]],balance_t[],3,1)</f>
        <v>Medium</v>
      </c>
      <c r="M392" t="str">
        <f>VLOOKUP(Account_Appended[[#This Row],[Age]],age_t[],3,1)</f>
        <v>Young</v>
      </c>
      <c r="N392" t="str">
        <f>Account_Appended[[#This Row],[Age Group]]&amp; "-" &amp;Account_Appended[[#This Row],[Balace Group]]</f>
        <v>Young-Medium</v>
      </c>
    </row>
    <row r="393" spans="2:14" x14ac:dyDescent="0.25">
      <c r="B393" t="s">
        <v>5516</v>
      </c>
      <c r="C393" t="s">
        <v>1065</v>
      </c>
      <c r="D393" t="s">
        <v>5131</v>
      </c>
      <c r="E393" s="22">
        <v>47613151</v>
      </c>
      <c r="F393" t="s">
        <v>5126</v>
      </c>
      <c r="G393" s="20">
        <v>44950</v>
      </c>
      <c r="H393" t="s">
        <v>107</v>
      </c>
      <c r="I393">
        <f>VLOOKUP(Account_Appended[[#This Row],[Customer_ID]],Customer_Info_Appended[],3,0)</f>
        <v>27</v>
      </c>
      <c r="J393" t="str">
        <f>VLOOKUP(Account_Appended[[#This Row],[Customer_ID]],Customer_Info_Appended[],4,0)</f>
        <v>Male</v>
      </c>
      <c r="K393" t="str">
        <f>VLOOKUP(Account_Appended[[#This Row],[Customer_ID]],Customer_Info_Appended[],6,0)</f>
        <v>Bago</v>
      </c>
      <c r="L393" t="str">
        <f>VLOOKUP(Account_Appended[[#This Row],[Balance]],balance_t[],3,1)</f>
        <v>High</v>
      </c>
      <c r="M393" t="str">
        <f>VLOOKUP(Account_Appended[[#This Row],[Age]],age_t[],3,1)</f>
        <v>Young</v>
      </c>
      <c r="N393" t="str">
        <f>Account_Appended[[#This Row],[Age Group]]&amp; "-" &amp;Account_Appended[[#This Row],[Balace Group]]</f>
        <v>Young-High</v>
      </c>
    </row>
    <row r="394" spans="2:14" x14ac:dyDescent="0.25">
      <c r="B394" t="s">
        <v>5517</v>
      </c>
      <c r="C394" t="s">
        <v>1070</v>
      </c>
      <c r="D394" t="s">
        <v>5134</v>
      </c>
      <c r="E394" s="22">
        <v>34076813</v>
      </c>
      <c r="F394" t="s">
        <v>5126</v>
      </c>
      <c r="G394" s="20">
        <v>44951</v>
      </c>
      <c r="H394" t="s">
        <v>107</v>
      </c>
      <c r="I394">
        <f>VLOOKUP(Account_Appended[[#This Row],[Customer_ID]],Customer_Info_Appended[],3,0)</f>
        <v>60</v>
      </c>
      <c r="J394" t="str">
        <f>VLOOKUP(Account_Appended[[#This Row],[Customer_ID]],Customer_Info_Appended[],4,0)</f>
        <v>Female</v>
      </c>
      <c r="K394" t="str">
        <f>VLOOKUP(Account_Appended[[#This Row],[Customer_ID]],Customer_Info_Appended[],6,0)</f>
        <v>Naypyitaw</v>
      </c>
      <c r="L394" t="str">
        <f>VLOOKUP(Account_Appended[[#This Row],[Balance]],balance_t[],3,1)</f>
        <v>High</v>
      </c>
      <c r="M394" t="str">
        <f>VLOOKUP(Account_Appended[[#This Row],[Age]],age_t[],3,1)</f>
        <v>Senior</v>
      </c>
      <c r="N394" t="str">
        <f>Account_Appended[[#This Row],[Age Group]]&amp; "-" &amp;Account_Appended[[#This Row],[Balace Group]]</f>
        <v>Senior-High</v>
      </c>
    </row>
    <row r="395" spans="2:14" x14ac:dyDescent="0.25">
      <c r="B395" t="s">
        <v>5518</v>
      </c>
      <c r="C395" t="s">
        <v>1070</v>
      </c>
      <c r="D395" t="s">
        <v>5131</v>
      </c>
      <c r="E395" s="22">
        <v>46697588</v>
      </c>
      <c r="F395" t="s">
        <v>5126</v>
      </c>
      <c r="G395" s="20">
        <v>44952</v>
      </c>
      <c r="H395" t="s">
        <v>107</v>
      </c>
      <c r="I395">
        <f>VLOOKUP(Account_Appended[[#This Row],[Customer_ID]],Customer_Info_Appended[],3,0)</f>
        <v>60</v>
      </c>
      <c r="J395" t="str">
        <f>VLOOKUP(Account_Appended[[#This Row],[Customer_ID]],Customer_Info_Appended[],4,0)</f>
        <v>Female</v>
      </c>
      <c r="K395" t="str">
        <f>VLOOKUP(Account_Appended[[#This Row],[Customer_ID]],Customer_Info_Appended[],6,0)</f>
        <v>Naypyitaw</v>
      </c>
      <c r="L395" t="str">
        <f>VLOOKUP(Account_Appended[[#This Row],[Balance]],balance_t[],3,1)</f>
        <v>High</v>
      </c>
      <c r="M395" t="str">
        <f>VLOOKUP(Account_Appended[[#This Row],[Age]],age_t[],3,1)</f>
        <v>Senior</v>
      </c>
      <c r="N395" t="str">
        <f>Account_Appended[[#This Row],[Age Group]]&amp; "-" &amp;Account_Appended[[#This Row],[Balace Group]]</f>
        <v>Senior-High</v>
      </c>
    </row>
    <row r="396" spans="2:14" x14ac:dyDescent="0.25">
      <c r="B396" t="s">
        <v>5519</v>
      </c>
      <c r="C396" t="s">
        <v>1075</v>
      </c>
      <c r="D396" t="s">
        <v>5131</v>
      </c>
      <c r="E396" s="22">
        <v>25099678</v>
      </c>
      <c r="F396" t="s">
        <v>5126</v>
      </c>
      <c r="G396" s="20">
        <v>44953</v>
      </c>
      <c r="H396" t="s">
        <v>107</v>
      </c>
      <c r="I396">
        <f>VLOOKUP(Account_Appended[[#This Row],[Customer_ID]],Customer_Info_Appended[],3,0)</f>
        <v>42</v>
      </c>
      <c r="J396" t="str">
        <f>VLOOKUP(Account_Appended[[#This Row],[Customer_ID]],Customer_Info_Appended[],4,0)</f>
        <v>Female</v>
      </c>
      <c r="K396" t="str">
        <f>VLOOKUP(Account_Appended[[#This Row],[Customer_ID]],Customer_Info_Appended[],6,0)</f>
        <v>Yangon</v>
      </c>
      <c r="L396" t="str">
        <f>VLOOKUP(Account_Appended[[#This Row],[Balance]],balance_t[],3,1)</f>
        <v>High</v>
      </c>
      <c r="M396" t="str">
        <f>VLOOKUP(Account_Appended[[#This Row],[Age]],age_t[],3,1)</f>
        <v>Middle</v>
      </c>
      <c r="N396" t="str">
        <f>Account_Appended[[#This Row],[Age Group]]&amp; "-" &amp;Account_Appended[[#This Row],[Balace Group]]</f>
        <v>Middle-High</v>
      </c>
    </row>
    <row r="397" spans="2:14" x14ac:dyDescent="0.25">
      <c r="B397" t="s">
        <v>5520</v>
      </c>
      <c r="C397" t="s">
        <v>1080</v>
      </c>
      <c r="D397" t="s">
        <v>5125</v>
      </c>
      <c r="E397" s="22">
        <v>11159860</v>
      </c>
      <c r="F397" t="s">
        <v>5126</v>
      </c>
      <c r="G397" s="20">
        <v>44954</v>
      </c>
      <c r="H397" t="s">
        <v>107</v>
      </c>
      <c r="I397">
        <f>VLOOKUP(Account_Appended[[#This Row],[Customer_ID]],Customer_Info_Appended[],3,0)</f>
        <v>37</v>
      </c>
      <c r="J397" t="str">
        <f>VLOOKUP(Account_Appended[[#This Row],[Customer_ID]],Customer_Info_Appended[],4,0)</f>
        <v>Male</v>
      </c>
      <c r="K397" t="str">
        <f>VLOOKUP(Account_Appended[[#This Row],[Customer_ID]],Customer_Info_Appended[],6,0)</f>
        <v>Naypyitaw</v>
      </c>
      <c r="L397" t="str">
        <f>VLOOKUP(Account_Appended[[#This Row],[Balance]],balance_t[],3,1)</f>
        <v>Medium</v>
      </c>
      <c r="M397" t="str">
        <f>VLOOKUP(Account_Appended[[#This Row],[Age]],age_t[],3,1)</f>
        <v>Middle</v>
      </c>
      <c r="N397" t="str">
        <f>Account_Appended[[#This Row],[Age Group]]&amp; "-" &amp;Account_Appended[[#This Row],[Balace Group]]</f>
        <v>Middle-Medium</v>
      </c>
    </row>
    <row r="398" spans="2:14" x14ac:dyDescent="0.25">
      <c r="B398" t="s">
        <v>5521</v>
      </c>
      <c r="C398" t="s">
        <v>1085</v>
      </c>
      <c r="D398" t="s">
        <v>5131</v>
      </c>
      <c r="E398" s="22">
        <v>5000164</v>
      </c>
      <c r="F398" t="s">
        <v>5126</v>
      </c>
      <c r="G398" s="20">
        <v>44955</v>
      </c>
      <c r="H398" t="s">
        <v>107</v>
      </c>
      <c r="I398">
        <f>VLOOKUP(Account_Appended[[#This Row],[Customer_ID]],Customer_Info_Appended[],3,0)</f>
        <v>65</v>
      </c>
      <c r="J398" t="str">
        <f>VLOOKUP(Account_Appended[[#This Row],[Customer_ID]],Customer_Info_Appended[],4,0)</f>
        <v>Female</v>
      </c>
      <c r="K398" t="str">
        <f>VLOOKUP(Account_Appended[[#This Row],[Customer_ID]],Customer_Info_Appended[],6,0)</f>
        <v>Yangon</v>
      </c>
      <c r="L398" t="str">
        <f>VLOOKUP(Account_Appended[[#This Row],[Balance]],balance_t[],3,1)</f>
        <v>Medium</v>
      </c>
      <c r="M398" t="str">
        <f>VLOOKUP(Account_Appended[[#This Row],[Age]],age_t[],3,1)</f>
        <v>Senior</v>
      </c>
      <c r="N398" t="str">
        <f>Account_Appended[[#This Row],[Age Group]]&amp; "-" &amp;Account_Appended[[#This Row],[Balace Group]]</f>
        <v>Senior-Medium</v>
      </c>
    </row>
    <row r="399" spans="2:14" x14ac:dyDescent="0.25">
      <c r="B399" t="s">
        <v>5522</v>
      </c>
      <c r="C399" t="s">
        <v>1085</v>
      </c>
      <c r="D399" t="s">
        <v>5134</v>
      </c>
      <c r="E399" s="22">
        <v>10009551</v>
      </c>
      <c r="F399" t="s">
        <v>5126</v>
      </c>
      <c r="G399" s="20">
        <v>44956</v>
      </c>
      <c r="H399" t="s">
        <v>107</v>
      </c>
      <c r="I399">
        <f>VLOOKUP(Account_Appended[[#This Row],[Customer_ID]],Customer_Info_Appended[],3,0)</f>
        <v>65</v>
      </c>
      <c r="J399" t="str">
        <f>VLOOKUP(Account_Appended[[#This Row],[Customer_ID]],Customer_Info_Appended[],4,0)</f>
        <v>Female</v>
      </c>
      <c r="K399" t="str">
        <f>VLOOKUP(Account_Appended[[#This Row],[Customer_ID]],Customer_Info_Appended[],6,0)</f>
        <v>Yangon</v>
      </c>
      <c r="L399" t="str">
        <f>VLOOKUP(Account_Appended[[#This Row],[Balance]],balance_t[],3,1)</f>
        <v>Medium</v>
      </c>
      <c r="M399" t="str">
        <f>VLOOKUP(Account_Appended[[#This Row],[Age]],age_t[],3,1)</f>
        <v>Senior</v>
      </c>
      <c r="N399" t="str">
        <f>Account_Appended[[#This Row],[Age Group]]&amp; "-" &amp;Account_Appended[[#This Row],[Balace Group]]</f>
        <v>Senior-Medium</v>
      </c>
    </row>
    <row r="400" spans="2:14" x14ac:dyDescent="0.25">
      <c r="B400" t="s">
        <v>5523</v>
      </c>
      <c r="C400" t="s">
        <v>1085</v>
      </c>
      <c r="D400" t="s">
        <v>5134</v>
      </c>
      <c r="E400" s="22">
        <v>14052275</v>
      </c>
      <c r="F400" t="s">
        <v>5126</v>
      </c>
      <c r="G400" s="20">
        <v>44957</v>
      </c>
      <c r="H400" t="s">
        <v>107</v>
      </c>
      <c r="I400">
        <f>VLOOKUP(Account_Appended[[#This Row],[Customer_ID]],Customer_Info_Appended[],3,0)</f>
        <v>65</v>
      </c>
      <c r="J400" t="str">
        <f>VLOOKUP(Account_Appended[[#This Row],[Customer_ID]],Customer_Info_Appended[],4,0)</f>
        <v>Female</v>
      </c>
      <c r="K400" t="str">
        <f>VLOOKUP(Account_Appended[[#This Row],[Customer_ID]],Customer_Info_Appended[],6,0)</f>
        <v>Yangon</v>
      </c>
      <c r="L400" t="str">
        <f>VLOOKUP(Account_Appended[[#This Row],[Balance]],balance_t[],3,1)</f>
        <v>Medium</v>
      </c>
      <c r="M400" t="str">
        <f>VLOOKUP(Account_Appended[[#This Row],[Age]],age_t[],3,1)</f>
        <v>Senior</v>
      </c>
      <c r="N400" t="str">
        <f>Account_Appended[[#This Row],[Age Group]]&amp; "-" &amp;Account_Appended[[#This Row],[Balace Group]]</f>
        <v>Senior-Medium</v>
      </c>
    </row>
    <row r="401" spans="2:14" x14ac:dyDescent="0.25">
      <c r="B401" t="s">
        <v>5524</v>
      </c>
      <c r="C401" t="s">
        <v>1090</v>
      </c>
      <c r="D401" t="s">
        <v>5125</v>
      </c>
      <c r="E401" s="22">
        <v>6436356</v>
      </c>
      <c r="F401" t="s">
        <v>5126</v>
      </c>
      <c r="G401" s="20">
        <v>44958</v>
      </c>
      <c r="H401" t="s">
        <v>107</v>
      </c>
      <c r="I401">
        <f>VLOOKUP(Account_Appended[[#This Row],[Customer_ID]],Customer_Info_Appended[],3,0)</f>
        <v>36</v>
      </c>
      <c r="J401" t="str">
        <f>VLOOKUP(Account_Appended[[#This Row],[Customer_ID]],Customer_Info_Appended[],4,0)</f>
        <v>Female</v>
      </c>
      <c r="K401" t="str">
        <f>VLOOKUP(Account_Appended[[#This Row],[Customer_ID]],Customer_Info_Appended[],6,0)</f>
        <v>Naypyitaw</v>
      </c>
      <c r="L401" t="str">
        <f>VLOOKUP(Account_Appended[[#This Row],[Balance]],balance_t[],3,1)</f>
        <v>Medium</v>
      </c>
      <c r="M401" t="str">
        <f>VLOOKUP(Account_Appended[[#This Row],[Age]],age_t[],3,1)</f>
        <v>Middle</v>
      </c>
      <c r="N401" t="str">
        <f>Account_Appended[[#This Row],[Age Group]]&amp; "-" &amp;Account_Appended[[#This Row],[Balace Group]]</f>
        <v>Middle-Medium</v>
      </c>
    </row>
    <row r="402" spans="2:14" x14ac:dyDescent="0.25">
      <c r="B402" t="s">
        <v>5525</v>
      </c>
      <c r="C402" t="s">
        <v>1090</v>
      </c>
      <c r="D402" t="s">
        <v>5134</v>
      </c>
      <c r="E402" s="22">
        <v>22556258</v>
      </c>
      <c r="F402" t="s">
        <v>5126</v>
      </c>
      <c r="G402" s="20">
        <v>44959</v>
      </c>
      <c r="H402" t="s">
        <v>107</v>
      </c>
      <c r="I402">
        <f>VLOOKUP(Account_Appended[[#This Row],[Customer_ID]],Customer_Info_Appended[],3,0)</f>
        <v>36</v>
      </c>
      <c r="J402" t="str">
        <f>VLOOKUP(Account_Appended[[#This Row],[Customer_ID]],Customer_Info_Appended[],4,0)</f>
        <v>Female</v>
      </c>
      <c r="K402" t="str">
        <f>VLOOKUP(Account_Appended[[#This Row],[Customer_ID]],Customer_Info_Appended[],6,0)</f>
        <v>Naypyitaw</v>
      </c>
      <c r="L402" t="str">
        <f>VLOOKUP(Account_Appended[[#This Row],[Balance]],balance_t[],3,1)</f>
        <v>High</v>
      </c>
      <c r="M402" t="str">
        <f>VLOOKUP(Account_Appended[[#This Row],[Age]],age_t[],3,1)</f>
        <v>Middle</v>
      </c>
      <c r="N402" t="str">
        <f>Account_Appended[[#This Row],[Age Group]]&amp; "-" &amp;Account_Appended[[#This Row],[Balace Group]]</f>
        <v>Middle-High</v>
      </c>
    </row>
    <row r="403" spans="2:14" x14ac:dyDescent="0.25">
      <c r="B403" t="s">
        <v>5526</v>
      </c>
      <c r="C403" t="s">
        <v>1095</v>
      </c>
      <c r="D403" t="s">
        <v>5134</v>
      </c>
      <c r="E403" s="22">
        <v>17278283</v>
      </c>
      <c r="F403" t="s">
        <v>5126</v>
      </c>
      <c r="G403" s="20">
        <v>44960</v>
      </c>
      <c r="H403" t="s">
        <v>107</v>
      </c>
      <c r="I403">
        <f>VLOOKUP(Account_Appended[[#This Row],[Customer_ID]],Customer_Info_Appended[],3,0)</f>
        <v>40</v>
      </c>
      <c r="J403" t="str">
        <f>VLOOKUP(Account_Appended[[#This Row],[Customer_ID]],Customer_Info_Appended[],4,0)</f>
        <v>Female</v>
      </c>
      <c r="K403" t="str">
        <f>VLOOKUP(Account_Appended[[#This Row],[Customer_ID]],Customer_Info_Appended[],6,0)</f>
        <v>Naypyitaw</v>
      </c>
      <c r="L403" t="str">
        <f>VLOOKUP(Account_Appended[[#This Row],[Balance]],balance_t[],3,1)</f>
        <v>High</v>
      </c>
      <c r="M403" t="str">
        <f>VLOOKUP(Account_Appended[[#This Row],[Age]],age_t[],3,1)</f>
        <v>Middle</v>
      </c>
      <c r="N403" t="str">
        <f>Account_Appended[[#This Row],[Age Group]]&amp; "-" &amp;Account_Appended[[#This Row],[Balace Group]]</f>
        <v>Middle-High</v>
      </c>
    </row>
    <row r="404" spans="2:14" x14ac:dyDescent="0.25">
      <c r="B404" t="s">
        <v>5527</v>
      </c>
      <c r="C404" t="s">
        <v>1095</v>
      </c>
      <c r="D404" t="s">
        <v>5134</v>
      </c>
      <c r="E404" s="22">
        <v>23971392</v>
      </c>
      <c r="F404" t="s">
        <v>5126</v>
      </c>
      <c r="G404" s="20">
        <v>44961</v>
      </c>
      <c r="H404" t="s">
        <v>107</v>
      </c>
      <c r="I404">
        <f>VLOOKUP(Account_Appended[[#This Row],[Customer_ID]],Customer_Info_Appended[],3,0)</f>
        <v>40</v>
      </c>
      <c r="J404" t="str">
        <f>VLOOKUP(Account_Appended[[#This Row],[Customer_ID]],Customer_Info_Appended[],4,0)</f>
        <v>Female</v>
      </c>
      <c r="K404" t="str">
        <f>VLOOKUP(Account_Appended[[#This Row],[Customer_ID]],Customer_Info_Appended[],6,0)</f>
        <v>Naypyitaw</v>
      </c>
      <c r="L404" t="str">
        <f>VLOOKUP(Account_Appended[[#This Row],[Balance]],balance_t[],3,1)</f>
        <v>High</v>
      </c>
      <c r="M404" t="str">
        <f>VLOOKUP(Account_Appended[[#This Row],[Age]],age_t[],3,1)</f>
        <v>Middle</v>
      </c>
      <c r="N404" t="str">
        <f>Account_Appended[[#This Row],[Age Group]]&amp; "-" &amp;Account_Appended[[#This Row],[Balace Group]]</f>
        <v>Middle-High</v>
      </c>
    </row>
    <row r="405" spans="2:14" x14ac:dyDescent="0.25">
      <c r="B405" t="s">
        <v>5528</v>
      </c>
      <c r="C405" t="s">
        <v>1095</v>
      </c>
      <c r="D405" t="s">
        <v>5131</v>
      </c>
      <c r="E405" s="22">
        <v>13804180</v>
      </c>
      <c r="F405" t="s">
        <v>5126</v>
      </c>
      <c r="G405" s="20">
        <v>44962</v>
      </c>
      <c r="H405" t="s">
        <v>1115</v>
      </c>
      <c r="I405">
        <f>VLOOKUP(Account_Appended[[#This Row],[Customer_ID]],Customer_Info_Appended[],3,0)</f>
        <v>40</v>
      </c>
      <c r="J405" t="str">
        <f>VLOOKUP(Account_Appended[[#This Row],[Customer_ID]],Customer_Info_Appended[],4,0)</f>
        <v>Female</v>
      </c>
      <c r="K405" t="str">
        <f>VLOOKUP(Account_Appended[[#This Row],[Customer_ID]],Customer_Info_Appended[],6,0)</f>
        <v>Naypyitaw</v>
      </c>
      <c r="L405" t="str">
        <f>VLOOKUP(Account_Appended[[#This Row],[Balance]],balance_t[],3,1)</f>
        <v>Medium</v>
      </c>
      <c r="M405" t="str">
        <f>VLOOKUP(Account_Appended[[#This Row],[Age]],age_t[],3,1)</f>
        <v>Middle</v>
      </c>
      <c r="N405" t="str">
        <f>Account_Appended[[#This Row],[Age Group]]&amp; "-" &amp;Account_Appended[[#This Row],[Balace Group]]</f>
        <v>Middle-Medium</v>
      </c>
    </row>
    <row r="406" spans="2:14" x14ac:dyDescent="0.25">
      <c r="B406" t="s">
        <v>5529</v>
      </c>
      <c r="C406" t="s">
        <v>1100</v>
      </c>
      <c r="D406" t="s">
        <v>5131</v>
      </c>
      <c r="E406" s="22">
        <v>560796</v>
      </c>
      <c r="F406" t="s">
        <v>5126</v>
      </c>
      <c r="G406" s="20">
        <v>44963</v>
      </c>
      <c r="H406" t="s">
        <v>1115</v>
      </c>
      <c r="I406">
        <f>VLOOKUP(Account_Appended[[#This Row],[Customer_ID]],Customer_Info_Appended[],3,0)</f>
        <v>41</v>
      </c>
      <c r="J406" t="str">
        <f>VLOOKUP(Account_Appended[[#This Row],[Customer_ID]],Customer_Info_Appended[],4,0)</f>
        <v>Female</v>
      </c>
      <c r="K406" t="str">
        <f>VLOOKUP(Account_Appended[[#This Row],[Customer_ID]],Customer_Info_Appended[],6,0)</f>
        <v>Mandalay</v>
      </c>
      <c r="L406" t="str">
        <f>VLOOKUP(Account_Appended[[#This Row],[Balance]],balance_t[],3,1)</f>
        <v>Low</v>
      </c>
      <c r="M406" t="str">
        <f>VLOOKUP(Account_Appended[[#This Row],[Age]],age_t[],3,1)</f>
        <v>Middle</v>
      </c>
      <c r="N406" t="str">
        <f>Account_Appended[[#This Row],[Age Group]]&amp; "-" &amp;Account_Appended[[#This Row],[Balace Group]]</f>
        <v>Middle-Low</v>
      </c>
    </row>
    <row r="407" spans="2:14" x14ac:dyDescent="0.25">
      <c r="B407" t="s">
        <v>5530</v>
      </c>
      <c r="C407" t="s">
        <v>1100</v>
      </c>
      <c r="D407" t="s">
        <v>5134</v>
      </c>
      <c r="E407" s="22">
        <v>41395048</v>
      </c>
      <c r="F407" t="s">
        <v>5126</v>
      </c>
      <c r="G407" s="20">
        <v>44964</v>
      </c>
      <c r="H407" t="s">
        <v>1115</v>
      </c>
      <c r="I407">
        <f>VLOOKUP(Account_Appended[[#This Row],[Customer_ID]],Customer_Info_Appended[],3,0)</f>
        <v>41</v>
      </c>
      <c r="J407" t="str">
        <f>VLOOKUP(Account_Appended[[#This Row],[Customer_ID]],Customer_Info_Appended[],4,0)</f>
        <v>Female</v>
      </c>
      <c r="K407" t="str">
        <f>VLOOKUP(Account_Appended[[#This Row],[Customer_ID]],Customer_Info_Appended[],6,0)</f>
        <v>Mandalay</v>
      </c>
      <c r="L407" t="str">
        <f>VLOOKUP(Account_Appended[[#This Row],[Balance]],balance_t[],3,1)</f>
        <v>High</v>
      </c>
      <c r="M407" t="str">
        <f>VLOOKUP(Account_Appended[[#This Row],[Age]],age_t[],3,1)</f>
        <v>Middle</v>
      </c>
      <c r="N407" t="str">
        <f>Account_Appended[[#This Row],[Age Group]]&amp; "-" &amp;Account_Appended[[#This Row],[Balace Group]]</f>
        <v>Middle-High</v>
      </c>
    </row>
    <row r="408" spans="2:14" x14ac:dyDescent="0.25">
      <c r="B408" t="s">
        <v>5531</v>
      </c>
      <c r="C408" t="s">
        <v>1100</v>
      </c>
      <c r="D408" t="s">
        <v>5125</v>
      </c>
      <c r="E408" s="22">
        <v>14603356</v>
      </c>
      <c r="F408" t="s">
        <v>5126</v>
      </c>
      <c r="G408" s="20">
        <v>44965</v>
      </c>
      <c r="H408" t="s">
        <v>1115</v>
      </c>
      <c r="I408">
        <f>VLOOKUP(Account_Appended[[#This Row],[Customer_ID]],Customer_Info_Appended[],3,0)</f>
        <v>41</v>
      </c>
      <c r="J408" t="str">
        <f>VLOOKUP(Account_Appended[[#This Row],[Customer_ID]],Customer_Info_Appended[],4,0)</f>
        <v>Female</v>
      </c>
      <c r="K408" t="str">
        <f>VLOOKUP(Account_Appended[[#This Row],[Customer_ID]],Customer_Info_Appended[],6,0)</f>
        <v>Mandalay</v>
      </c>
      <c r="L408" t="str">
        <f>VLOOKUP(Account_Appended[[#This Row],[Balance]],balance_t[],3,1)</f>
        <v>Medium</v>
      </c>
      <c r="M408" t="str">
        <f>VLOOKUP(Account_Appended[[#This Row],[Age]],age_t[],3,1)</f>
        <v>Middle</v>
      </c>
      <c r="N408" t="str">
        <f>Account_Appended[[#This Row],[Age Group]]&amp; "-" &amp;Account_Appended[[#This Row],[Balace Group]]</f>
        <v>Middle-Medium</v>
      </c>
    </row>
    <row r="409" spans="2:14" x14ac:dyDescent="0.25">
      <c r="B409" t="s">
        <v>5532</v>
      </c>
      <c r="C409" t="s">
        <v>1105</v>
      </c>
      <c r="D409" t="s">
        <v>5131</v>
      </c>
      <c r="E409" s="22">
        <v>6094376</v>
      </c>
      <c r="F409" t="s">
        <v>5126</v>
      </c>
      <c r="G409" s="20">
        <v>44966</v>
      </c>
      <c r="H409" t="s">
        <v>1115</v>
      </c>
      <c r="I409">
        <f>VLOOKUP(Account_Appended[[#This Row],[Customer_ID]],Customer_Info_Appended[],3,0)</f>
        <v>28</v>
      </c>
      <c r="J409" t="str">
        <f>VLOOKUP(Account_Appended[[#This Row],[Customer_ID]],Customer_Info_Appended[],4,0)</f>
        <v>Female</v>
      </c>
      <c r="K409" t="str">
        <f>VLOOKUP(Account_Appended[[#This Row],[Customer_ID]],Customer_Info_Appended[],6,0)</f>
        <v>Shan</v>
      </c>
      <c r="L409" t="str">
        <f>VLOOKUP(Account_Appended[[#This Row],[Balance]],balance_t[],3,1)</f>
        <v>Medium</v>
      </c>
      <c r="M409" t="str">
        <f>VLOOKUP(Account_Appended[[#This Row],[Age]],age_t[],3,1)</f>
        <v>Young</v>
      </c>
      <c r="N409" t="str">
        <f>Account_Appended[[#This Row],[Age Group]]&amp; "-" &amp;Account_Appended[[#This Row],[Balace Group]]</f>
        <v>Young-Medium</v>
      </c>
    </row>
    <row r="410" spans="2:14" x14ac:dyDescent="0.25">
      <c r="B410" t="s">
        <v>5533</v>
      </c>
      <c r="C410" t="s">
        <v>1105</v>
      </c>
      <c r="D410" t="s">
        <v>5125</v>
      </c>
      <c r="E410" s="22">
        <v>39512770</v>
      </c>
      <c r="F410" t="s">
        <v>5126</v>
      </c>
      <c r="G410" s="20">
        <v>44967</v>
      </c>
      <c r="H410" t="s">
        <v>1115</v>
      </c>
      <c r="I410">
        <f>VLOOKUP(Account_Appended[[#This Row],[Customer_ID]],Customer_Info_Appended[],3,0)</f>
        <v>28</v>
      </c>
      <c r="J410" t="str">
        <f>VLOOKUP(Account_Appended[[#This Row],[Customer_ID]],Customer_Info_Appended[],4,0)</f>
        <v>Female</v>
      </c>
      <c r="K410" t="str">
        <f>VLOOKUP(Account_Appended[[#This Row],[Customer_ID]],Customer_Info_Appended[],6,0)</f>
        <v>Shan</v>
      </c>
      <c r="L410" t="str">
        <f>VLOOKUP(Account_Appended[[#This Row],[Balance]],balance_t[],3,1)</f>
        <v>High</v>
      </c>
      <c r="M410" t="str">
        <f>VLOOKUP(Account_Appended[[#This Row],[Age]],age_t[],3,1)</f>
        <v>Young</v>
      </c>
      <c r="N410" t="str">
        <f>Account_Appended[[#This Row],[Age Group]]&amp; "-" &amp;Account_Appended[[#This Row],[Balace Group]]</f>
        <v>Young-High</v>
      </c>
    </row>
    <row r="411" spans="2:14" x14ac:dyDescent="0.25">
      <c r="B411" t="s">
        <v>5534</v>
      </c>
      <c r="C411" t="s">
        <v>1110</v>
      </c>
      <c r="D411" t="s">
        <v>5134</v>
      </c>
      <c r="E411" s="22">
        <v>5089904</v>
      </c>
      <c r="F411" t="s">
        <v>5126</v>
      </c>
      <c r="G411" s="20">
        <v>44968</v>
      </c>
      <c r="H411" t="s">
        <v>1115</v>
      </c>
      <c r="I411">
        <f>VLOOKUP(Account_Appended[[#This Row],[Customer_ID]],Customer_Info_Appended[],3,0)</f>
        <v>63</v>
      </c>
      <c r="J411" t="str">
        <f>VLOOKUP(Account_Appended[[#This Row],[Customer_ID]],Customer_Info_Appended[],4,0)</f>
        <v>Female</v>
      </c>
      <c r="K411" t="str">
        <f>VLOOKUP(Account_Appended[[#This Row],[Customer_ID]],Customer_Info_Appended[],6,0)</f>
        <v>Bago</v>
      </c>
      <c r="L411" t="str">
        <f>VLOOKUP(Account_Appended[[#This Row],[Balance]],balance_t[],3,1)</f>
        <v>Medium</v>
      </c>
      <c r="M411" t="str">
        <f>VLOOKUP(Account_Appended[[#This Row],[Age]],age_t[],3,1)</f>
        <v>Senior</v>
      </c>
      <c r="N411" t="str">
        <f>Account_Appended[[#This Row],[Age Group]]&amp; "-" &amp;Account_Appended[[#This Row],[Balace Group]]</f>
        <v>Senior-Medium</v>
      </c>
    </row>
    <row r="412" spans="2:14" x14ac:dyDescent="0.25">
      <c r="B412" t="s">
        <v>5535</v>
      </c>
      <c r="C412" t="s">
        <v>1116</v>
      </c>
      <c r="D412" t="s">
        <v>5134</v>
      </c>
      <c r="E412" s="22">
        <v>9492609</v>
      </c>
      <c r="F412" t="s">
        <v>5126</v>
      </c>
      <c r="G412" s="20">
        <v>44969</v>
      </c>
      <c r="H412" t="s">
        <v>1115</v>
      </c>
      <c r="I412">
        <f>VLOOKUP(Account_Appended[[#This Row],[Customer_ID]],Customer_Info_Appended[],3,0)</f>
        <v>51</v>
      </c>
      <c r="J412" t="str">
        <f>VLOOKUP(Account_Appended[[#This Row],[Customer_ID]],Customer_Info_Appended[],4,0)</f>
        <v>Male</v>
      </c>
      <c r="K412" t="str">
        <f>VLOOKUP(Account_Appended[[#This Row],[Customer_ID]],Customer_Info_Appended[],6,0)</f>
        <v>Bago</v>
      </c>
      <c r="L412" t="str">
        <f>VLOOKUP(Account_Appended[[#This Row],[Balance]],balance_t[],3,1)</f>
        <v>Medium</v>
      </c>
      <c r="M412" t="str">
        <f>VLOOKUP(Account_Appended[[#This Row],[Age]],age_t[],3,1)</f>
        <v>Senior</v>
      </c>
      <c r="N412" t="str">
        <f>Account_Appended[[#This Row],[Age Group]]&amp; "-" &amp;Account_Appended[[#This Row],[Balace Group]]</f>
        <v>Senior-Medium</v>
      </c>
    </row>
    <row r="413" spans="2:14" x14ac:dyDescent="0.25">
      <c r="B413" t="s">
        <v>5536</v>
      </c>
      <c r="C413" t="s">
        <v>1121</v>
      </c>
      <c r="D413" t="s">
        <v>5131</v>
      </c>
      <c r="E413" s="22">
        <v>17189239</v>
      </c>
      <c r="F413" t="s">
        <v>5126</v>
      </c>
      <c r="G413" s="20">
        <v>44970</v>
      </c>
      <c r="H413" t="s">
        <v>1115</v>
      </c>
      <c r="I413">
        <f>VLOOKUP(Account_Appended[[#This Row],[Customer_ID]],Customer_Info_Appended[],3,0)</f>
        <v>45</v>
      </c>
      <c r="J413" t="str">
        <f>VLOOKUP(Account_Appended[[#This Row],[Customer_ID]],Customer_Info_Appended[],4,0)</f>
        <v>Female</v>
      </c>
      <c r="K413" t="str">
        <f>VLOOKUP(Account_Appended[[#This Row],[Customer_ID]],Customer_Info_Appended[],6,0)</f>
        <v>Bago</v>
      </c>
      <c r="L413" t="str">
        <f>VLOOKUP(Account_Appended[[#This Row],[Balance]],balance_t[],3,1)</f>
        <v>High</v>
      </c>
      <c r="M413" t="str">
        <f>VLOOKUP(Account_Appended[[#This Row],[Age]],age_t[],3,1)</f>
        <v>Middle</v>
      </c>
      <c r="N413" t="str">
        <f>Account_Appended[[#This Row],[Age Group]]&amp; "-" &amp;Account_Appended[[#This Row],[Balace Group]]</f>
        <v>Middle-High</v>
      </c>
    </row>
    <row r="414" spans="2:14" x14ac:dyDescent="0.25">
      <c r="B414" t="s">
        <v>5537</v>
      </c>
      <c r="C414" t="s">
        <v>1121</v>
      </c>
      <c r="D414" t="s">
        <v>5134</v>
      </c>
      <c r="E414" s="22">
        <v>11694207</v>
      </c>
      <c r="F414" t="s">
        <v>5126</v>
      </c>
      <c r="G414" s="20">
        <v>44971</v>
      </c>
      <c r="H414" t="s">
        <v>1115</v>
      </c>
      <c r="I414">
        <f>VLOOKUP(Account_Appended[[#This Row],[Customer_ID]],Customer_Info_Appended[],3,0)</f>
        <v>45</v>
      </c>
      <c r="J414" t="str">
        <f>VLOOKUP(Account_Appended[[#This Row],[Customer_ID]],Customer_Info_Appended[],4,0)</f>
        <v>Female</v>
      </c>
      <c r="K414" t="str">
        <f>VLOOKUP(Account_Appended[[#This Row],[Customer_ID]],Customer_Info_Appended[],6,0)</f>
        <v>Bago</v>
      </c>
      <c r="L414" t="str">
        <f>VLOOKUP(Account_Appended[[#This Row],[Balance]],balance_t[],3,1)</f>
        <v>Medium</v>
      </c>
      <c r="M414" t="str">
        <f>VLOOKUP(Account_Appended[[#This Row],[Age]],age_t[],3,1)</f>
        <v>Middle</v>
      </c>
      <c r="N414" t="str">
        <f>Account_Appended[[#This Row],[Age Group]]&amp; "-" &amp;Account_Appended[[#This Row],[Balace Group]]</f>
        <v>Middle-Medium</v>
      </c>
    </row>
    <row r="415" spans="2:14" x14ac:dyDescent="0.25">
      <c r="B415" t="s">
        <v>5538</v>
      </c>
      <c r="C415" t="s">
        <v>1126</v>
      </c>
      <c r="D415" t="s">
        <v>5131</v>
      </c>
      <c r="E415" s="22">
        <v>39924448</v>
      </c>
      <c r="F415" t="s">
        <v>5126</v>
      </c>
      <c r="G415" s="20">
        <v>44972</v>
      </c>
      <c r="H415" t="s">
        <v>1115</v>
      </c>
      <c r="I415">
        <f>VLOOKUP(Account_Appended[[#This Row],[Customer_ID]],Customer_Info_Appended[],3,0)</f>
        <v>22</v>
      </c>
      <c r="J415" t="str">
        <f>VLOOKUP(Account_Appended[[#This Row],[Customer_ID]],Customer_Info_Appended[],4,0)</f>
        <v>Female</v>
      </c>
      <c r="K415" t="str">
        <f>VLOOKUP(Account_Appended[[#This Row],[Customer_ID]],Customer_Info_Appended[],6,0)</f>
        <v>Yangon</v>
      </c>
      <c r="L415" t="str">
        <f>VLOOKUP(Account_Appended[[#This Row],[Balance]],balance_t[],3,1)</f>
        <v>High</v>
      </c>
      <c r="M415" t="str">
        <f>VLOOKUP(Account_Appended[[#This Row],[Age]],age_t[],3,1)</f>
        <v>Young</v>
      </c>
      <c r="N415" t="str">
        <f>Account_Appended[[#This Row],[Age Group]]&amp; "-" &amp;Account_Appended[[#This Row],[Balace Group]]</f>
        <v>Young-High</v>
      </c>
    </row>
    <row r="416" spans="2:14" x14ac:dyDescent="0.25">
      <c r="B416" t="s">
        <v>5539</v>
      </c>
      <c r="C416" t="s">
        <v>1131</v>
      </c>
      <c r="D416" t="s">
        <v>5134</v>
      </c>
      <c r="E416" s="22">
        <v>40975015</v>
      </c>
      <c r="F416" t="s">
        <v>5126</v>
      </c>
      <c r="G416" s="20">
        <v>44973</v>
      </c>
      <c r="H416" t="s">
        <v>1115</v>
      </c>
      <c r="I416">
        <f>VLOOKUP(Account_Appended[[#This Row],[Customer_ID]],Customer_Info_Appended[],3,0)</f>
        <v>22</v>
      </c>
      <c r="J416" t="str">
        <f>VLOOKUP(Account_Appended[[#This Row],[Customer_ID]],Customer_Info_Appended[],4,0)</f>
        <v>Female</v>
      </c>
      <c r="K416" t="str">
        <f>VLOOKUP(Account_Appended[[#This Row],[Customer_ID]],Customer_Info_Appended[],6,0)</f>
        <v>Bago</v>
      </c>
      <c r="L416" t="str">
        <f>VLOOKUP(Account_Appended[[#This Row],[Balance]],balance_t[],3,1)</f>
        <v>High</v>
      </c>
      <c r="M416" t="str">
        <f>VLOOKUP(Account_Appended[[#This Row],[Age]],age_t[],3,1)</f>
        <v>Young</v>
      </c>
      <c r="N416" t="str">
        <f>Account_Appended[[#This Row],[Age Group]]&amp; "-" &amp;Account_Appended[[#This Row],[Balace Group]]</f>
        <v>Young-High</v>
      </c>
    </row>
    <row r="417" spans="2:14" x14ac:dyDescent="0.25">
      <c r="B417" t="s">
        <v>5540</v>
      </c>
      <c r="C417" t="s">
        <v>1131</v>
      </c>
      <c r="D417" t="s">
        <v>5134</v>
      </c>
      <c r="E417" s="22">
        <v>7922636</v>
      </c>
      <c r="F417" t="s">
        <v>5126</v>
      </c>
      <c r="G417" s="20">
        <v>44974</v>
      </c>
      <c r="H417" t="s">
        <v>1115</v>
      </c>
      <c r="I417">
        <f>VLOOKUP(Account_Appended[[#This Row],[Customer_ID]],Customer_Info_Appended[],3,0)</f>
        <v>22</v>
      </c>
      <c r="J417" t="str">
        <f>VLOOKUP(Account_Appended[[#This Row],[Customer_ID]],Customer_Info_Appended[],4,0)</f>
        <v>Female</v>
      </c>
      <c r="K417" t="str">
        <f>VLOOKUP(Account_Appended[[#This Row],[Customer_ID]],Customer_Info_Appended[],6,0)</f>
        <v>Bago</v>
      </c>
      <c r="L417" t="str">
        <f>VLOOKUP(Account_Appended[[#This Row],[Balance]],balance_t[],3,1)</f>
        <v>Medium</v>
      </c>
      <c r="M417" t="str">
        <f>VLOOKUP(Account_Appended[[#This Row],[Age]],age_t[],3,1)</f>
        <v>Young</v>
      </c>
      <c r="N417" t="str">
        <f>Account_Appended[[#This Row],[Age Group]]&amp; "-" &amp;Account_Appended[[#This Row],[Balace Group]]</f>
        <v>Young-Medium</v>
      </c>
    </row>
    <row r="418" spans="2:14" x14ac:dyDescent="0.25">
      <c r="B418" t="s">
        <v>5541</v>
      </c>
      <c r="C418" t="s">
        <v>1136</v>
      </c>
      <c r="D418" t="s">
        <v>5131</v>
      </c>
      <c r="E418" s="22">
        <v>29951990</v>
      </c>
      <c r="F418" t="s">
        <v>5126</v>
      </c>
      <c r="G418" s="20">
        <v>44975</v>
      </c>
      <c r="H418" t="s">
        <v>1115</v>
      </c>
      <c r="I418">
        <f>VLOOKUP(Account_Appended[[#This Row],[Customer_ID]],Customer_Info_Appended[],3,0)</f>
        <v>68</v>
      </c>
      <c r="J418" t="str">
        <f>VLOOKUP(Account_Appended[[#This Row],[Customer_ID]],Customer_Info_Appended[],4,0)</f>
        <v>Female</v>
      </c>
      <c r="K418" t="str">
        <f>VLOOKUP(Account_Appended[[#This Row],[Customer_ID]],Customer_Info_Appended[],6,0)</f>
        <v>Bago</v>
      </c>
      <c r="L418" t="str">
        <f>VLOOKUP(Account_Appended[[#This Row],[Balance]],balance_t[],3,1)</f>
        <v>High</v>
      </c>
      <c r="M418" t="str">
        <f>VLOOKUP(Account_Appended[[#This Row],[Age]],age_t[],3,1)</f>
        <v>Senior</v>
      </c>
      <c r="N418" t="str">
        <f>Account_Appended[[#This Row],[Age Group]]&amp; "-" &amp;Account_Appended[[#This Row],[Balace Group]]</f>
        <v>Senior-High</v>
      </c>
    </row>
    <row r="419" spans="2:14" x14ac:dyDescent="0.25">
      <c r="B419" t="s">
        <v>5542</v>
      </c>
      <c r="C419" t="s">
        <v>1136</v>
      </c>
      <c r="D419" t="s">
        <v>5131</v>
      </c>
      <c r="E419" s="22">
        <v>36832334</v>
      </c>
      <c r="F419" t="s">
        <v>5126</v>
      </c>
      <c r="G419" s="20">
        <v>44976</v>
      </c>
      <c r="H419" t="s">
        <v>1115</v>
      </c>
      <c r="I419">
        <f>VLOOKUP(Account_Appended[[#This Row],[Customer_ID]],Customer_Info_Appended[],3,0)</f>
        <v>68</v>
      </c>
      <c r="J419" t="str">
        <f>VLOOKUP(Account_Appended[[#This Row],[Customer_ID]],Customer_Info_Appended[],4,0)</f>
        <v>Female</v>
      </c>
      <c r="K419" t="str">
        <f>VLOOKUP(Account_Appended[[#This Row],[Customer_ID]],Customer_Info_Appended[],6,0)</f>
        <v>Bago</v>
      </c>
      <c r="L419" t="str">
        <f>VLOOKUP(Account_Appended[[#This Row],[Balance]],balance_t[],3,1)</f>
        <v>High</v>
      </c>
      <c r="M419" t="str">
        <f>VLOOKUP(Account_Appended[[#This Row],[Age]],age_t[],3,1)</f>
        <v>Senior</v>
      </c>
      <c r="N419" t="str">
        <f>Account_Appended[[#This Row],[Age Group]]&amp; "-" &amp;Account_Appended[[#This Row],[Balace Group]]</f>
        <v>Senior-High</v>
      </c>
    </row>
    <row r="420" spans="2:14" x14ac:dyDescent="0.25">
      <c r="B420" t="s">
        <v>5543</v>
      </c>
      <c r="C420" t="s">
        <v>1141</v>
      </c>
      <c r="D420" t="s">
        <v>5131</v>
      </c>
      <c r="E420" s="22">
        <v>17632327</v>
      </c>
      <c r="F420" t="s">
        <v>5126</v>
      </c>
      <c r="G420" s="20">
        <v>44977</v>
      </c>
      <c r="H420" t="s">
        <v>1115</v>
      </c>
      <c r="I420">
        <f>VLOOKUP(Account_Appended[[#This Row],[Customer_ID]],Customer_Info_Appended[],3,0)</f>
        <v>38</v>
      </c>
      <c r="J420" t="str">
        <f>VLOOKUP(Account_Appended[[#This Row],[Customer_ID]],Customer_Info_Appended[],4,0)</f>
        <v>Male</v>
      </c>
      <c r="K420" t="str">
        <f>VLOOKUP(Account_Appended[[#This Row],[Customer_ID]],Customer_Info_Appended[],6,0)</f>
        <v>Mandalay</v>
      </c>
      <c r="L420" t="str">
        <f>VLOOKUP(Account_Appended[[#This Row],[Balance]],balance_t[],3,1)</f>
        <v>High</v>
      </c>
      <c r="M420" t="str">
        <f>VLOOKUP(Account_Appended[[#This Row],[Age]],age_t[],3,1)</f>
        <v>Middle</v>
      </c>
      <c r="N420" t="str">
        <f>Account_Appended[[#This Row],[Age Group]]&amp; "-" &amp;Account_Appended[[#This Row],[Balace Group]]</f>
        <v>Middle-High</v>
      </c>
    </row>
    <row r="421" spans="2:14" x14ac:dyDescent="0.25">
      <c r="B421" t="s">
        <v>5544</v>
      </c>
      <c r="C421" t="s">
        <v>1141</v>
      </c>
      <c r="D421" t="s">
        <v>5134</v>
      </c>
      <c r="E421" s="22">
        <v>19197931</v>
      </c>
      <c r="F421" t="s">
        <v>5126</v>
      </c>
      <c r="G421" s="20">
        <v>44978</v>
      </c>
      <c r="H421" t="s">
        <v>1115</v>
      </c>
      <c r="I421">
        <f>VLOOKUP(Account_Appended[[#This Row],[Customer_ID]],Customer_Info_Appended[],3,0)</f>
        <v>38</v>
      </c>
      <c r="J421" t="str">
        <f>VLOOKUP(Account_Appended[[#This Row],[Customer_ID]],Customer_Info_Appended[],4,0)</f>
        <v>Male</v>
      </c>
      <c r="K421" t="str">
        <f>VLOOKUP(Account_Appended[[#This Row],[Customer_ID]],Customer_Info_Appended[],6,0)</f>
        <v>Mandalay</v>
      </c>
      <c r="L421" t="str">
        <f>VLOOKUP(Account_Appended[[#This Row],[Balance]],balance_t[],3,1)</f>
        <v>High</v>
      </c>
      <c r="M421" t="str">
        <f>VLOOKUP(Account_Appended[[#This Row],[Age]],age_t[],3,1)</f>
        <v>Middle</v>
      </c>
      <c r="N421" t="str">
        <f>Account_Appended[[#This Row],[Age Group]]&amp; "-" &amp;Account_Appended[[#This Row],[Balace Group]]</f>
        <v>Middle-High</v>
      </c>
    </row>
    <row r="422" spans="2:14" x14ac:dyDescent="0.25">
      <c r="B422" t="s">
        <v>5545</v>
      </c>
      <c r="C422" t="s">
        <v>1141</v>
      </c>
      <c r="D422" t="s">
        <v>5134</v>
      </c>
      <c r="E422" s="22">
        <v>19112021</v>
      </c>
      <c r="F422" t="s">
        <v>5126</v>
      </c>
      <c r="G422" s="20">
        <v>44979</v>
      </c>
      <c r="H422" t="s">
        <v>1115</v>
      </c>
      <c r="I422">
        <f>VLOOKUP(Account_Appended[[#This Row],[Customer_ID]],Customer_Info_Appended[],3,0)</f>
        <v>38</v>
      </c>
      <c r="J422" t="str">
        <f>VLOOKUP(Account_Appended[[#This Row],[Customer_ID]],Customer_Info_Appended[],4,0)</f>
        <v>Male</v>
      </c>
      <c r="K422" t="str">
        <f>VLOOKUP(Account_Appended[[#This Row],[Customer_ID]],Customer_Info_Appended[],6,0)</f>
        <v>Mandalay</v>
      </c>
      <c r="L422" t="str">
        <f>VLOOKUP(Account_Appended[[#This Row],[Balance]],balance_t[],3,1)</f>
        <v>High</v>
      </c>
      <c r="M422" t="str">
        <f>VLOOKUP(Account_Appended[[#This Row],[Age]],age_t[],3,1)</f>
        <v>Middle</v>
      </c>
      <c r="N422" t="str">
        <f>Account_Appended[[#This Row],[Age Group]]&amp; "-" &amp;Account_Appended[[#This Row],[Balace Group]]</f>
        <v>Middle-High</v>
      </c>
    </row>
    <row r="423" spans="2:14" x14ac:dyDescent="0.25">
      <c r="B423" t="s">
        <v>5546</v>
      </c>
      <c r="C423" t="s">
        <v>1146</v>
      </c>
      <c r="D423" t="s">
        <v>5125</v>
      </c>
      <c r="E423" s="22">
        <v>48668493</v>
      </c>
      <c r="F423" t="s">
        <v>5126</v>
      </c>
      <c r="G423" s="20">
        <v>44980</v>
      </c>
      <c r="H423" t="s">
        <v>1115</v>
      </c>
      <c r="I423">
        <f>VLOOKUP(Account_Appended[[#This Row],[Customer_ID]],Customer_Info_Appended[],3,0)</f>
        <v>29</v>
      </c>
      <c r="J423" t="str">
        <f>VLOOKUP(Account_Appended[[#This Row],[Customer_ID]],Customer_Info_Appended[],4,0)</f>
        <v>Male</v>
      </c>
      <c r="K423" t="str">
        <f>VLOOKUP(Account_Appended[[#This Row],[Customer_ID]],Customer_Info_Appended[],6,0)</f>
        <v>Naypyitaw</v>
      </c>
      <c r="L423" t="str">
        <f>VLOOKUP(Account_Appended[[#This Row],[Balance]],balance_t[],3,1)</f>
        <v>High</v>
      </c>
      <c r="M423" t="str">
        <f>VLOOKUP(Account_Appended[[#This Row],[Age]],age_t[],3,1)</f>
        <v>Young</v>
      </c>
      <c r="N423" t="str">
        <f>Account_Appended[[#This Row],[Age Group]]&amp; "-" &amp;Account_Appended[[#This Row],[Balace Group]]</f>
        <v>Young-High</v>
      </c>
    </row>
    <row r="424" spans="2:14" x14ac:dyDescent="0.25">
      <c r="B424" t="s">
        <v>5547</v>
      </c>
      <c r="C424" t="s">
        <v>1146</v>
      </c>
      <c r="D424" t="s">
        <v>5131</v>
      </c>
      <c r="E424" s="22">
        <v>35553486</v>
      </c>
      <c r="F424" t="s">
        <v>5126</v>
      </c>
      <c r="G424" s="20">
        <v>44981</v>
      </c>
      <c r="H424" t="s">
        <v>1115</v>
      </c>
      <c r="I424">
        <f>VLOOKUP(Account_Appended[[#This Row],[Customer_ID]],Customer_Info_Appended[],3,0)</f>
        <v>29</v>
      </c>
      <c r="J424" t="str">
        <f>VLOOKUP(Account_Appended[[#This Row],[Customer_ID]],Customer_Info_Appended[],4,0)</f>
        <v>Male</v>
      </c>
      <c r="K424" t="str">
        <f>VLOOKUP(Account_Appended[[#This Row],[Customer_ID]],Customer_Info_Appended[],6,0)</f>
        <v>Naypyitaw</v>
      </c>
      <c r="L424" t="str">
        <f>VLOOKUP(Account_Appended[[#This Row],[Balance]],balance_t[],3,1)</f>
        <v>High</v>
      </c>
      <c r="M424" t="str">
        <f>VLOOKUP(Account_Appended[[#This Row],[Age]],age_t[],3,1)</f>
        <v>Young</v>
      </c>
      <c r="N424" t="str">
        <f>Account_Appended[[#This Row],[Age Group]]&amp; "-" &amp;Account_Appended[[#This Row],[Balace Group]]</f>
        <v>Young-High</v>
      </c>
    </row>
    <row r="425" spans="2:14" x14ac:dyDescent="0.25">
      <c r="B425" t="s">
        <v>5548</v>
      </c>
      <c r="C425" t="s">
        <v>1151</v>
      </c>
      <c r="D425" t="s">
        <v>5134</v>
      </c>
      <c r="E425" s="22">
        <v>35204616</v>
      </c>
      <c r="F425" t="s">
        <v>5126</v>
      </c>
      <c r="G425" s="20">
        <v>44982</v>
      </c>
      <c r="H425" t="s">
        <v>1115</v>
      </c>
      <c r="I425">
        <f>VLOOKUP(Account_Appended[[#This Row],[Customer_ID]],Customer_Info_Appended[],3,0)</f>
        <v>67</v>
      </c>
      <c r="J425" t="str">
        <f>VLOOKUP(Account_Appended[[#This Row],[Customer_ID]],Customer_Info_Appended[],4,0)</f>
        <v>Male</v>
      </c>
      <c r="K425" t="str">
        <f>VLOOKUP(Account_Appended[[#This Row],[Customer_ID]],Customer_Info_Appended[],6,0)</f>
        <v>Bago</v>
      </c>
      <c r="L425" t="str">
        <f>VLOOKUP(Account_Appended[[#This Row],[Balance]],balance_t[],3,1)</f>
        <v>High</v>
      </c>
      <c r="M425" t="str">
        <f>VLOOKUP(Account_Appended[[#This Row],[Age]],age_t[],3,1)</f>
        <v>Senior</v>
      </c>
      <c r="N425" t="str">
        <f>Account_Appended[[#This Row],[Age Group]]&amp; "-" &amp;Account_Appended[[#This Row],[Balace Group]]</f>
        <v>Senior-High</v>
      </c>
    </row>
    <row r="426" spans="2:14" x14ac:dyDescent="0.25">
      <c r="B426" t="s">
        <v>5549</v>
      </c>
      <c r="C426" t="s">
        <v>1151</v>
      </c>
      <c r="D426" t="s">
        <v>5134</v>
      </c>
      <c r="E426" s="22">
        <v>8253113</v>
      </c>
      <c r="F426" t="s">
        <v>5126</v>
      </c>
      <c r="G426" s="20">
        <v>44983</v>
      </c>
      <c r="H426" t="s">
        <v>1115</v>
      </c>
      <c r="I426">
        <f>VLOOKUP(Account_Appended[[#This Row],[Customer_ID]],Customer_Info_Appended[],3,0)</f>
        <v>67</v>
      </c>
      <c r="J426" t="str">
        <f>VLOOKUP(Account_Appended[[#This Row],[Customer_ID]],Customer_Info_Appended[],4,0)</f>
        <v>Male</v>
      </c>
      <c r="K426" t="str">
        <f>VLOOKUP(Account_Appended[[#This Row],[Customer_ID]],Customer_Info_Appended[],6,0)</f>
        <v>Bago</v>
      </c>
      <c r="L426" t="str">
        <f>VLOOKUP(Account_Appended[[#This Row],[Balance]],balance_t[],3,1)</f>
        <v>Medium</v>
      </c>
      <c r="M426" t="str">
        <f>VLOOKUP(Account_Appended[[#This Row],[Age]],age_t[],3,1)</f>
        <v>Senior</v>
      </c>
      <c r="N426" t="str">
        <f>Account_Appended[[#This Row],[Age Group]]&amp; "-" &amp;Account_Appended[[#This Row],[Balace Group]]</f>
        <v>Senior-Medium</v>
      </c>
    </row>
    <row r="427" spans="2:14" x14ac:dyDescent="0.25">
      <c r="B427" t="s">
        <v>5550</v>
      </c>
      <c r="C427" t="s">
        <v>1151</v>
      </c>
      <c r="D427" t="s">
        <v>5131</v>
      </c>
      <c r="E427" s="22">
        <v>36927955</v>
      </c>
      <c r="F427" t="s">
        <v>5126</v>
      </c>
      <c r="G427" s="20">
        <v>44984</v>
      </c>
      <c r="H427" t="s">
        <v>1115</v>
      </c>
      <c r="I427">
        <f>VLOOKUP(Account_Appended[[#This Row],[Customer_ID]],Customer_Info_Appended[],3,0)</f>
        <v>67</v>
      </c>
      <c r="J427" t="str">
        <f>VLOOKUP(Account_Appended[[#This Row],[Customer_ID]],Customer_Info_Appended[],4,0)</f>
        <v>Male</v>
      </c>
      <c r="K427" t="str">
        <f>VLOOKUP(Account_Appended[[#This Row],[Customer_ID]],Customer_Info_Appended[],6,0)</f>
        <v>Bago</v>
      </c>
      <c r="L427" t="str">
        <f>VLOOKUP(Account_Appended[[#This Row],[Balance]],balance_t[],3,1)</f>
        <v>High</v>
      </c>
      <c r="M427" t="str">
        <f>VLOOKUP(Account_Appended[[#This Row],[Age]],age_t[],3,1)</f>
        <v>Senior</v>
      </c>
      <c r="N427" t="str">
        <f>Account_Appended[[#This Row],[Age Group]]&amp; "-" &amp;Account_Appended[[#This Row],[Balace Group]]</f>
        <v>Senior-High</v>
      </c>
    </row>
    <row r="428" spans="2:14" x14ac:dyDescent="0.25">
      <c r="B428" t="s">
        <v>5551</v>
      </c>
      <c r="C428" t="s">
        <v>1156</v>
      </c>
      <c r="D428" t="s">
        <v>5125</v>
      </c>
      <c r="E428" s="22">
        <v>25354492</v>
      </c>
      <c r="F428" t="s">
        <v>5126</v>
      </c>
      <c r="G428" s="20">
        <v>44985</v>
      </c>
      <c r="H428" t="s">
        <v>1115</v>
      </c>
      <c r="I428">
        <f>VLOOKUP(Account_Appended[[#This Row],[Customer_ID]],Customer_Info_Appended[],3,0)</f>
        <v>21</v>
      </c>
      <c r="J428" t="str">
        <f>VLOOKUP(Account_Appended[[#This Row],[Customer_ID]],Customer_Info_Appended[],4,0)</f>
        <v>Male</v>
      </c>
      <c r="K428" t="str">
        <f>VLOOKUP(Account_Appended[[#This Row],[Customer_ID]],Customer_Info_Appended[],6,0)</f>
        <v>Shan</v>
      </c>
      <c r="L428" t="str">
        <f>VLOOKUP(Account_Appended[[#This Row],[Balance]],balance_t[],3,1)</f>
        <v>High</v>
      </c>
      <c r="M428" t="str">
        <f>VLOOKUP(Account_Appended[[#This Row],[Age]],age_t[],3,1)</f>
        <v>Young</v>
      </c>
      <c r="N428" t="str">
        <f>Account_Appended[[#This Row],[Age Group]]&amp; "-" &amp;Account_Appended[[#This Row],[Balace Group]]</f>
        <v>Young-High</v>
      </c>
    </row>
    <row r="429" spans="2:14" x14ac:dyDescent="0.25">
      <c r="B429" t="s">
        <v>5552</v>
      </c>
      <c r="C429" t="s">
        <v>1161</v>
      </c>
      <c r="D429" t="s">
        <v>5131</v>
      </c>
      <c r="E429" s="22">
        <v>45662388</v>
      </c>
      <c r="F429" t="s">
        <v>5126</v>
      </c>
      <c r="G429" s="20">
        <v>44986</v>
      </c>
      <c r="H429" t="s">
        <v>1115</v>
      </c>
      <c r="I429">
        <f>VLOOKUP(Account_Appended[[#This Row],[Customer_ID]],Customer_Info_Appended[],3,0)</f>
        <v>66</v>
      </c>
      <c r="J429" t="str">
        <f>VLOOKUP(Account_Appended[[#This Row],[Customer_ID]],Customer_Info_Appended[],4,0)</f>
        <v>Female</v>
      </c>
      <c r="K429" t="str">
        <f>VLOOKUP(Account_Appended[[#This Row],[Customer_ID]],Customer_Info_Appended[],6,0)</f>
        <v>Bago</v>
      </c>
      <c r="L429" t="str">
        <f>VLOOKUP(Account_Appended[[#This Row],[Balance]],balance_t[],3,1)</f>
        <v>High</v>
      </c>
      <c r="M429" t="str">
        <f>VLOOKUP(Account_Appended[[#This Row],[Age]],age_t[],3,1)</f>
        <v>Senior</v>
      </c>
      <c r="N429" t="str">
        <f>Account_Appended[[#This Row],[Age Group]]&amp; "-" &amp;Account_Appended[[#This Row],[Balace Group]]</f>
        <v>Senior-High</v>
      </c>
    </row>
    <row r="430" spans="2:14" x14ac:dyDescent="0.25">
      <c r="B430" t="s">
        <v>5553</v>
      </c>
      <c r="C430" t="s">
        <v>1166</v>
      </c>
      <c r="D430" t="s">
        <v>5125</v>
      </c>
      <c r="E430" s="22">
        <v>27190738</v>
      </c>
      <c r="F430" t="s">
        <v>5126</v>
      </c>
      <c r="G430" s="20">
        <v>44987</v>
      </c>
      <c r="H430" t="s">
        <v>1115</v>
      </c>
      <c r="I430">
        <f>VLOOKUP(Account_Appended[[#This Row],[Customer_ID]],Customer_Info_Appended[],3,0)</f>
        <v>59</v>
      </c>
      <c r="J430" t="str">
        <f>VLOOKUP(Account_Appended[[#This Row],[Customer_ID]],Customer_Info_Appended[],4,0)</f>
        <v>Male</v>
      </c>
      <c r="K430" t="str">
        <f>VLOOKUP(Account_Appended[[#This Row],[Customer_ID]],Customer_Info_Appended[],6,0)</f>
        <v>Yangon</v>
      </c>
      <c r="L430" t="str">
        <f>VLOOKUP(Account_Appended[[#This Row],[Balance]],balance_t[],3,1)</f>
        <v>High</v>
      </c>
      <c r="M430" t="str">
        <f>VLOOKUP(Account_Appended[[#This Row],[Age]],age_t[],3,1)</f>
        <v>Senior</v>
      </c>
      <c r="N430" t="str">
        <f>Account_Appended[[#This Row],[Age Group]]&amp; "-" &amp;Account_Appended[[#This Row],[Balace Group]]</f>
        <v>Senior-High</v>
      </c>
    </row>
    <row r="431" spans="2:14" x14ac:dyDescent="0.25">
      <c r="B431" t="s">
        <v>5554</v>
      </c>
      <c r="C431" t="s">
        <v>1171</v>
      </c>
      <c r="D431" t="s">
        <v>5134</v>
      </c>
      <c r="E431" s="22">
        <v>33369285</v>
      </c>
      <c r="F431" t="s">
        <v>5126</v>
      </c>
      <c r="G431" s="20">
        <v>44988</v>
      </c>
      <c r="H431" t="s">
        <v>1115</v>
      </c>
      <c r="I431">
        <f>VLOOKUP(Account_Appended[[#This Row],[Customer_ID]],Customer_Info_Appended[],3,0)</f>
        <v>37</v>
      </c>
      <c r="J431" t="str">
        <f>VLOOKUP(Account_Appended[[#This Row],[Customer_ID]],Customer_Info_Appended[],4,0)</f>
        <v>Male</v>
      </c>
      <c r="K431" t="str">
        <f>VLOOKUP(Account_Appended[[#This Row],[Customer_ID]],Customer_Info_Appended[],6,0)</f>
        <v>Yangon</v>
      </c>
      <c r="L431" t="str">
        <f>VLOOKUP(Account_Appended[[#This Row],[Balance]],balance_t[],3,1)</f>
        <v>High</v>
      </c>
      <c r="M431" t="str">
        <f>VLOOKUP(Account_Appended[[#This Row],[Age]],age_t[],3,1)</f>
        <v>Middle</v>
      </c>
      <c r="N431" t="str">
        <f>Account_Appended[[#This Row],[Age Group]]&amp; "-" &amp;Account_Appended[[#This Row],[Balace Group]]</f>
        <v>Middle-High</v>
      </c>
    </row>
    <row r="432" spans="2:14" x14ac:dyDescent="0.25">
      <c r="B432" t="s">
        <v>5555</v>
      </c>
      <c r="C432" t="s">
        <v>1176</v>
      </c>
      <c r="D432" t="s">
        <v>5125</v>
      </c>
      <c r="E432" s="22">
        <v>32536728</v>
      </c>
      <c r="F432" t="s">
        <v>5126</v>
      </c>
      <c r="G432" s="20">
        <v>44989</v>
      </c>
      <c r="H432" t="s">
        <v>1115</v>
      </c>
      <c r="I432">
        <f>VLOOKUP(Account_Appended[[#This Row],[Customer_ID]],Customer_Info_Appended[],3,0)</f>
        <v>55</v>
      </c>
      <c r="J432" t="str">
        <f>VLOOKUP(Account_Appended[[#This Row],[Customer_ID]],Customer_Info_Appended[],4,0)</f>
        <v>Male</v>
      </c>
      <c r="K432" t="str">
        <f>VLOOKUP(Account_Appended[[#This Row],[Customer_ID]],Customer_Info_Appended[],6,0)</f>
        <v>Yangon</v>
      </c>
      <c r="L432" t="str">
        <f>VLOOKUP(Account_Appended[[#This Row],[Balance]],balance_t[],3,1)</f>
        <v>High</v>
      </c>
      <c r="M432" t="str">
        <f>VLOOKUP(Account_Appended[[#This Row],[Age]],age_t[],3,1)</f>
        <v>Senior</v>
      </c>
      <c r="N432" t="str">
        <f>Account_Appended[[#This Row],[Age Group]]&amp; "-" &amp;Account_Appended[[#This Row],[Balace Group]]</f>
        <v>Senior-High</v>
      </c>
    </row>
    <row r="433" spans="2:14" x14ac:dyDescent="0.25">
      <c r="B433" t="s">
        <v>5556</v>
      </c>
      <c r="C433" t="s">
        <v>1176</v>
      </c>
      <c r="D433" t="s">
        <v>5134</v>
      </c>
      <c r="E433" s="22">
        <v>13236003</v>
      </c>
      <c r="F433" t="s">
        <v>5126</v>
      </c>
      <c r="G433" s="20">
        <v>44990</v>
      </c>
      <c r="H433" t="s">
        <v>1115</v>
      </c>
      <c r="I433">
        <f>VLOOKUP(Account_Appended[[#This Row],[Customer_ID]],Customer_Info_Appended[],3,0)</f>
        <v>55</v>
      </c>
      <c r="J433" t="str">
        <f>VLOOKUP(Account_Appended[[#This Row],[Customer_ID]],Customer_Info_Appended[],4,0)</f>
        <v>Male</v>
      </c>
      <c r="K433" t="str">
        <f>VLOOKUP(Account_Appended[[#This Row],[Customer_ID]],Customer_Info_Appended[],6,0)</f>
        <v>Yangon</v>
      </c>
      <c r="L433" t="str">
        <f>VLOOKUP(Account_Appended[[#This Row],[Balance]],balance_t[],3,1)</f>
        <v>Medium</v>
      </c>
      <c r="M433" t="str">
        <f>VLOOKUP(Account_Appended[[#This Row],[Age]],age_t[],3,1)</f>
        <v>Senior</v>
      </c>
      <c r="N433" t="str">
        <f>Account_Appended[[#This Row],[Age Group]]&amp; "-" &amp;Account_Appended[[#This Row],[Balace Group]]</f>
        <v>Senior-Medium</v>
      </c>
    </row>
    <row r="434" spans="2:14" x14ac:dyDescent="0.25">
      <c r="B434" t="s">
        <v>5557</v>
      </c>
      <c r="C434" t="s">
        <v>1176</v>
      </c>
      <c r="D434" t="s">
        <v>5131</v>
      </c>
      <c r="E434" s="22">
        <v>19647958</v>
      </c>
      <c r="F434" t="s">
        <v>5126</v>
      </c>
      <c r="G434" s="20">
        <v>44991</v>
      </c>
      <c r="H434" t="s">
        <v>1115</v>
      </c>
      <c r="I434">
        <f>VLOOKUP(Account_Appended[[#This Row],[Customer_ID]],Customer_Info_Appended[],3,0)</f>
        <v>55</v>
      </c>
      <c r="J434" t="str">
        <f>VLOOKUP(Account_Appended[[#This Row],[Customer_ID]],Customer_Info_Appended[],4,0)</f>
        <v>Male</v>
      </c>
      <c r="K434" t="str">
        <f>VLOOKUP(Account_Appended[[#This Row],[Customer_ID]],Customer_Info_Appended[],6,0)</f>
        <v>Yangon</v>
      </c>
      <c r="L434" t="str">
        <f>VLOOKUP(Account_Appended[[#This Row],[Balance]],balance_t[],3,1)</f>
        <v>High</v>
      </c>
      <c r="M434" t="str">
        <f>VLOOKUP(Account_Appended[[#This Row],[Age]],age_t[],3,1)</f>
        <v>Senior</v>
      </c>
      <c r="N434" t="str">
        <f>Account_Appended[[#This Row],[Age Group]]&amp; "-" &amp;Account_Appended[[#This Row],[Balace Group]]</f>
        <v>Senior-High</v>
      </c>
    </row>
    <row r="435" spans="2:14" x14ac:dyDescent="0.25">
      <c r="B435" t="s">
        <v>5558</v>
      </c>
      <c r="C435" t="s">
        <v>1181</v>
      </c>
      <c r="D435" t="s">
        <v>5131</v>
      </c>
      <c r="E435" s="22">
        <v>28848123</v>
      </c>
      <c r="F435" t="s">
        <v>5126</v>
      </c>
      <c r="G435" s="20">
        <v>44992</v>
      </c>
      <c r="H435" t="s">
        <v>1115</v>
      </c>
      <c r="I435">
        <f>VLOOKUP(Account_Appended[[#This Row],[Customer_ID]],Customer_Info_Appended[],3,0)</f>
        <v>42</v>
      </c>
      <c r="J435" t="str">
        <f>VLOOKUP(Account_Appended[[#This Row],[Customer_ID]],Customer_Info_Appended[],4,0)</f>
        <v>Male</v>
      </c>
      <c r="K435" t="str">
        <f>VLOOKUP(Account_Appended[[#This Row],[Customer_ID]],Customer_Info_Appended[],6,0)</f>
        <v>Bago</v>
      </c>
      <c r="L435" t="str">
        <f>VLOOKUP(Account_Appended[[#This Row],[Balance]],balance_t[],3,1)</f>
        <v>High</v>
      </c>
      <c r="M435" t="str">
        <f>VLOOKUP(Account_Appended[[#This Row],[Age]],age_t[],3,1)</f>
        <v>Middle</v>
      </c>
      <c r="N435" t="str">
        <f>Account_Appended[[#This Row],[Age Group]]&amp; "-" &amp;Account_Appended[[#This Row],[Balace Group]]</f>
        <v>Middle-High</v>
      </c>
    </row>
    <row r="436" spans="2:14" x14ac:dyDescent="0.25">
      <c r="B436" t="s">
        <v>5559</v>
      </c>
      <c r="C436" t="s">
        <v>1186</v>
      </c>
      <c r="D436" t="s">
        <v>5131</v>
      </c>
      <c r="E436" s="22">
        <v>45088955</v>
      </c>
      <c r="F436" t="s">
        <v>5126</v>
      </c>
      <c r="G436" s="20">
        <v>44993</v>
      </c>
      <c r="H436" t="s">
        <v>1115</v>
      </c>
      <c r="I436">
        <f>VLOOKUP(Account_Appended[[#This Row],[Customer_ID]],Customer_Info_Appended[],3,0)</f>
        <v>31</v>
      </c>
      <c r="J436" t="str">
        <f>VLOOKUP(Account_Appended[[#This Row],[Customer_ID]],Customer_Info_Appended[],4,0)</f>
        <v>Female</v>
      </c>
      <c r="K436" t="str">
        <f>VLOOKUP(Account_Appended[[#This Row],[Customer_ID]],Customer_Info_Appended[],6,0)</f>
        <v>Mandalay</v>
      </c>
      <c r="L436" t="str">
        <f>VLOOKUP(Account_Appended[[#This Row],[Balance]],balance_t[],3,1)</f>
        <v>High</v>
      </c>
      <c r="M436" t="str">
        <f>VLOOKUP(Account_Appended[[#This Row],[Age]],age_t[],3,1)</f>
        <v>Middle</v>
      </c>
      <c r="N436" t="str">
        <f>Account_Appended[[#This Row],[Age Group]]&amp; "-" &amp;Account_Appended[[#This Row],[Balace Group]]</f>
        <v>Middle-High</v>
      </c>
    </row>
    <row r="437" spans="2:14" x14ac:dyDescent="0.25">
      <c r="B437" t="s">
        <v>5560</v>
      </c>
      <c r="C437" t="s">
        <v>1186</v>
      </c>
      <c r="D437" t="s">
        <v>5125</v>
      </c>
      <c r="E437" s="22">
        <v>40950837</v>
      </c>
      <c r="F437" t="s">
        <v>5126</v>
      </c>
      <c r="G437" s="20">
        <v>44994</v>
      </c>
      <c r="H437" t="s">
        <v>1115</v>
      </c>
      <c r="I437">
        <f>VLOOKUP(Account_Appended[[#This Row],[Customer_ID]],Customer_Info_Appended[],3,0)</f>
        <v>31</v>
      </c>
      <c r="J437" t="str">
        <f>VLOOKUP(Account_Appended[[#This Row],[Customer_ID]],Customer_Info_Appended[],4,0)</f>
        <v>Female</v>
      </c>
      <c r="K437" t="str">
        <f>VLOOKUP(Account_Appended[[#This Row],[Customer_ID]],Customer_Info_Appended[],6,0)</f>
        <v>Mandalay</v>
      </c>
      <c r="L437" t="str">
        <f>VLOOKUP(Account_Appended[[#This Row],[Balance]],balance_t[],3,1)</f>
        <v>High</v>
      </c>
      <c r="M437" t="str">
        <f>VLOOKUP(Account_Appended[[#This Row],[Age]],age_t[],3,1)</f>
        <v>Middle</v>
      </c>
      <c r="N437" t="str">
        <f>Account_Appended[[#This Row],[Age Group]]&amp; "-" &amp;Account_Appended[[#This Row],[Balace Group]]</f>
        <v>Middle-High</v>
      </c>
    </row>
    <row r="438" spans="2:14" x14ac:dyDescent="0.25">
      <c r="B438" t="s">
        <v>5561</v>
      </c>
      <c r="C438" t="s">
        <v>1191</v>
      </c>
      <c r="D438" t="s">
        <v>5134</v>
      </c>
      <c r="E438" s="22">
        <v>23723755</v>
      </c>
      <c r="F438" t="s">
        <v>5126</v>
      </c>
      <c r="G438" s="20">
        <v>44995</v>
      </c>
      <c r="H438" t="s">
        <v>1115</v>
      </c>
      <c r="I438">
        <f>VLOOKUP(Account_Appended[[#This Row],[Customer_ID]],Customer_Info_Appended[],3,0)</f>
        <v>28</v>
      </c>
      <c r="J438" t="str">
        <f>VLOOKUP(Account_Appended[[#This Row],[Customer_ID]],Customer_Info_Appended[],4,0)</f>
        <v>Male</v>
      </c>
      <c r="K438" t="str">
        <f>VLOOKUP(Account_Appended[[#This Row],[Customer_ID]],Customer_Info_Appended[],6,0)</f>
        <v>Shan</v>
      </c>
      <c r="L438" t="str">
        <f>VLOOKUP(Account_Appended[[#This Row],[Balance]],balance_t[],3,1)</f>
        <v>High</v>
      </c>
      <c r="M438" t="str">
        <f>VLOOKUP(Account_Appended[[#This Row],[Age]],age_t[],3,1)</f>
        <v>Young</v>
      </c>
      <c r="N438" t="str">
        <f>Account_Appended[[#This Row],[Age Group]]&amp; "-" &amp;Account_Appended[[#This Row],[Balace Group]]</f>
        <v>Young-High</v>
      </c>
    </row>
    <row r="439" spans="2:14" x14ac:dyDescent="0.25">
      <c r="B439" t="s">
        <v>5562</v>
      </c>
      <c r="C439" t="s">
        <v>1191</v>
      </c>
      <c r="D439" t="s">
        <v>5131</v>
      </c>
      <c r="E439" s="22">
        <v>14239308</v>
      </c>
      <c r="F439" t="s">
        <v>5126</v>
      </c>
      <c r="G439" s="20">
        <v>44996</v>
      </c>
      <c r="H439" t="s">
        <v>1115</v>
      </c>
      <c r="I439">
        <f>VLOOKUP(Account_Appended[[#This Row],[Customer_ID]],Customer_Info_Appended[],3,0)</f>
        <v>28</v>
      </c>
      <c r="J439" t="str">
        <f>VLOOKUP(Account_Appended[[#This Row],[Customer_ID]],Customer_Info_Appended[],4,0)</f>
        <v>Male</v>
      </c>
      <c r="K439" t="str">
        <f>VLOOKUP(Account_Appended[[#This Row],[Customer_ID]],Customer_Info_Appended[],6,0)</f>
        <v>Shan</v>
      </c>
      <c r="L439" t="str">
        <f>VLOOKUP(Account_Appended[[#This Row],[Balance]],balance_t[],3,1)</f>
        <v>Medium</v>
      </c>
      <c r="M439" t="str">
        <f>VLOOKUP(Account_Appended[[#This Row],[Age]],age_t[],3,1)</f>
        <v>Young</v>
      </c>
      <c r="N439" t="str">
        <f>Account_Appended[[#This Row],[Age Group]]&amp; "-" &amp;Account_Appended[[#This Row],[Balace Group]]</f>
        <v>Young-Medium</v>
      </c>
    </row>
    <row r="440" spans="2:14" x14ac:dyDescent="0.25">
      <c r="B440" t="s">
        <v>5563</v>
      </c>
      <c r="C440" t="s">
        <v>1196</v>
      </c>
      <c r="D440" t="s">
        <v>5131</v>
      </c>
      <c r="E440" s="22">
        <v>8759522</v>
      </c>
      <c r="F440" t="s">
        <v>5126</v>
      </c>
      <c r="G440" s="20">
        <v>44997</v>
      </c>
      <c r="H440" t="s">
        <v>1115</v>
      </c>
      <c r="I440">
        <f>VLOOKUP(Account_Appended[[#This Row],[Customer_ID]],Customer_Info_Appended[],3,0)</f>
        <v>49</v>
      </c>
      <c r="J440" t="str">
        <f>VLOOKUP(Account_Appended[[#This Row],[Customer_ID]],Customer_Info_Appended[],4,0)</f>
        <v>Female</v>
      </c>
      <c r="K440" t="str">
        <f>VLOOKUP(Account_Appended[[#This Row],[Customer_ID]],Customer_Info_Appended[],6,0)</f>
        <v>Bago</v>
      </c>
      <c r="L440" t="str">
        <f>VLOOKUP(Account_Appended[[#This Row],[Balance]],balance_t[],3,1)</f>
        <v>Medium</v>
      </c>
      <c r="M440" t="str">
        <f>VLOOKUP(Account_Appended[[#This Row],[Age]],age_t[],3,1)</f>
        <v>Middle</v>
      </c>
      <c r="N440" t="str">
        <f>Account_Appended[[#This Row],[Age Group]]&amp; "-" &amp;Account_Appended[[#This Row],[Balace Group]]</f>
        <v>Middle-Medium</v>
      </c>
    </row>
    <row r="441" spans="2:14" x14ac:dyDescent="0.25">
      <c r="B441" t="s">
        <v>5564</v>
      </c>
      <c r="C441" t="s">
        <v>1196</v>
      </c>
      <c r="D441" t="s">
        <v>5134</v>
      </c>
      <c r="E441" s="22">
        <v>49918453</v>
      </c>
      <c r="F441" t="s">
        <v>5126</v>
      </c>
      <c r="G441" s="20">
        <v>44998</v>
      </c>
      <c r="H441" t="s">
        <v>1115</v>
      </c>
      <c r="I441">
        <f>VLOOKUP(Account_Appended[[#This Row],[Customer_ID]],Customer_Info_Appended[],3,0)</f>
        <v>49</v>
      </c>
      <c r="J441" t="str">
        <f>VLOOKUP(Account_Appended[[#This Row],[Customer_ID]],Customer_Info_Appended[],4,0)</f>
        <v>Female</v>
      </c>
      <c r="K441" t="str">
        <f>VLOOKUP(Account_Appended[[#This Row],[Customer_ID]],Customer_Info_Appended[],6,0)</f>
        <v>Bago</v>
      </c>
      <c r="L441" t="str">
        <f>VLOOKUP(Account_Appended[[#This Row],[Balance]],balance_t[],3,1)</f>
        <v>High</v>
      </c>
      <c r="M441" t="str">
        <f>VLOOKUP(Account_Appended[[#This Row],[Age]],age_t[],3,1)</f>
        <v>Middle</v>
      </c>
      <c r="N441" t="str">
        <f>Account_Appended[[#This Row],[Age Group]]&amp; "-" &amp;Account_Appended[[#This Row],[Balace Group]]</f>
        <v>Middle-High</v>
      </c>
    </row>
    <row r="442" spans="2:14" x14ac:dyDescent="0.25">
      <c r="B442" t="s">
        <v>5565</v>
      </c>
      <c r="C442" t="s">
        <v>1201</v>
      </c>
      <c r="D442" t="s">
        <v>5131</v>
      </c>
      <c r="E442" s="22">
        <v>25628279</v>
      </c>
      <c r="F442" t="s">
        <v>5126</v>
      </c>
      <c r="G442" s="20">
        <v>44999</v>
      </c>
      <c r="H442" t="s">
        <v>1115</v>
      </c>
      <c r="I442">
        <f>VLOOKUP(Account_Appended[[#This Row],[Customer_ID]],Customer_Info_Appended[],3,0)</f>
        <v>28</v>
      </c>
      <c r="J442" t="str">
        <f>VLOOKUP(Account_Appended[[#This Row],[Customer_ID]],Customer_Info_Appended[],4,0)</f>
        <v>Male</v>
      </c>
      <c r="K442" t="str">
        <f>VLOOKUP(Account_Appended[[#This Row],[Customer_ID]],Customer_Info_Appended[],6,0)</f>
        <v>Mandalay</v>
      </c>
      <c r="L442" t="str">
        <f>VLOOKUP(Account_Appended[[#This Row],[Balance]],balance_t[],3,1)</f>
        <v>High</v>
      </c>
      <c r="M442" t="str">
        <f>VLOOKUP(Account_Appended[[#This Row],[Age]],age_t[],3,1)</f>
        <v>Young</v>
      </c>
      <c r="N442" t="str">
        <f>Account_Appended[[#This Row],[Age Group]]&amp; "-" &amp;Account_Appended[[#This Row],[Balace Group]]</f>
        <v>Young-High</v>
      </c>
    </row>
    <row r="443" spans="2:14" x14ac:dyDescent="0.25">
      <c r="B443" t="s">
        <v>5566</v>
      </c>
      <c r="C443" t="s">
        <v>1201</v>
      </c>
      <c r="D443" t="s">
        <v>5134</v>
      </c>
      <c r="E443" s="22">
        <v>29739841</v>
      </c>
      <c r="F443" t="s">
        <v>5126</v>
      </c>
      <c r="G443" s="20">
        <v>45000</v>
      </c>
      <c r="H443" t="s">
        <v>1115</v>
      </c>
      <c r="I443">
        <f>VLOOKUP(Account_Appended[[#This Row],[Customer_ID]],Customer_Info_Appended[],3,0)</f>
        <v>28</v>
      </c>
      <c r="J443" t="str">
        <f>VLOOKUP(Account_Appended[[#This Row],[Customer_ID]],Customer_Info_Appended[],4,0)</f>
        <v>Male</v>
      </c>
      <c r="K443" t="str">
        <f>VLOOKUP(Account_Appended[[#This Row],[Customer_ID]],Customer_Info_Appended[],6,0)</f>
        <v>Mandalay</v>
      </c>
      <c r="L443" t="str">
        <f>VLOOKUP(Account_Appended[[#This Row],[Balance]],balance_t[],3,1)</f>
        <v>High</v>
      </c>
      <c r="M443" t="str">
        <f>VLOOKUP(Account_Appended[[#This Row],[Age]],age_t[],3,1)</f>
        <v>Young</v>
      </c>
      <c r="N443" t="str">
        <f>Account_Appended[[#This Row],[Age Group]]&amp; "-" &amp;Account_Appended[[#This Row],[Balace Group]]</f>
        <v>Young-High</v>
      </c>
    </row>
    <row r="444" spans="2:14" x14ac:dyDescent="0.25">
      <c r="B444" t="s">
        <v>5567</v>
      </c>
      <c r="C444" t="s">
        <v>1201</v>
      </c>
      <c r="D444" t="s">
        <v>5134</v>
      </c>
      <c r="E444" s="22">
        <v>17911802</v>
      </c>
      <c r="F444" t="s">
        <v>5126</v>
      </c>
      <c r="G444" s="20">
        <v>45001</v>
      </c>
      <c r="H444" t="s">
        <v>1115</v>
      </c>
      <c r="I444">
        <f>VLOOKUP(Account_Appended[[#This Row],[Customer_ID]],Customer_Info_Appended[],3,0)</f>
        <v>28</v>
      </c>
      <c r="J444" t="str">
        <f>VLOOKUP(Account_Appended[[#This Row],[Customer_ID]],Customer_Info_Appended[],4,0)</f>
        <v>Male</v>
      </c>
      <c r="K444" t="str">
        <f>VLOOKUP(Account_Appended[[#This Row],[Customer_ID]],Customer_Info_Appended[],6,0)</f>
        <v>Mandalay</v>
      </c>
      <c r="L444" t="str">
        <f>VLOOKUP(Account_Appended[[#This Row],[Balance]],balance_t[],3,1)</f>
        <v>High</v>
      </c>
      <c r="M444" t="str">
        <f>VLOOKUP(Account_Appended[[#This Row],[Age]],age_t[],3,1)</f>
        <v>Young</v>
      </c>
      <c r="N444" t="str">
        <f>Account_Appended[[#This Row],[Age Group]]&amp; "-" &amp;Account_Appended[[#This Row],[Balace Group]]</f>
        <v>Young-High</v>
      </c>
    </row>
    <row r="445" spans="2:14" x14ac:dyDescent="0.25">
      <c r="B445" t="s">
        <v>5568</v>
      </c>
      <c r="C445" t="s">
        <v>1206</v>
      </c>
      <c r="D445" t="s">
        <v>5134</v>
      </c>
      <c r="E445" s="22">
        <v>39694934</v>
      </c>
      <c r="F445" t="s">
        <v>5126</v>
      </c>
      <c r="G445" s="20">
        <v>45002</v>
      </c>
      <c r="H445" t="s">
        <v>1115</v>
      </c>
      <c r="I445">
        <f>VLOOKUP(Account_Appended[[#This Row],[Customer_ID]],Customer_Info_Appended[],3,0)</f>
        <v>35</v>
      </c>
      <c r="J445" t="str">
        <f>VLOOKUP(Account_Appended[[#This Row],[Customer_ID]],Customer_Info_Appended[],4,0)</f>
        <v>Female</v>
      </c>
      <c r="K445" t="str">
        <f>VLOOKUP(Account_Appended[[#This Row],[Customer_ID]],Customer_Info_Appended[],6,0)</f>
        <v>Mandalay</v>
      </c>
      <c r="L445" t="str">
        <f>VLOOKUP(Account_Appended[[#This Row],[Balance]],balance_t[],3,1)</f>
        <v>High</v>
      </c>
      <c r="M445" t="str">
        <f>VLOOKUP(Account_Appended[[#This Row],[Age]],age_t[],3,1)</f>
        <v>Middle</v>
      </c>
      <c r="N445" t="str">
        <f>Account_Appended[[#This Row],[Age Group]]&amp; "-" &amp;Account_Appended[[#This Row],[Balace Group]]</f>
        <v>Middle-High</v>
      </c>
    </row>
    <row r="446" spans="2:14" x14ac:dyDescent="0.25">
      <c r="B446" t="s">
        <v>5569</v>
      </c>
      <c r="C446" t="s">
        <v>1211</v>
      </c>
      <c r="D446" t="s">
        <v>5134</v>
      </c>
      <c r="E446" s="22">
        <v>27012512</v>
      </c>
      <c r="F446" t="s">
        <v>5126</v>
      </c>
      <c r="G446" s="20">
        <v>45003</v>
      </c>
      <c r="H446" t="s">
        <v>1115</v>
      </c>
      <c r="I446">
        <f>VLOOKUP(Account_Appended[[#This Row],[Customer_ID]],Customer_Info_Appended[],3,0)</f>
        <v>44</v>
      </c>
      <c r="J446" t="str">
        <f>VLOOKUP(Account_Appended[[#This Row],[Customer_ID]],Customer_Info_Appended[],4,0)</f>
        <v>Female</v>
      </c>
      <c r="K446" t="str">
        <f>VLOOKUP(Account_Appended[[#This Row],[Customer_ID]],Customer_Info_Appended[],6,0)</f>
        <v>Bago</v>
      </c>
      <c r="L446" t="str">
        <f>VLOOKUP(Account_Appended[[#This Row],[Balance]],balance_t[],3,1)</f>
        <v>High</v>
      </c>
      <c r="M446" t="str">
        <f>VLOOKUP(Account_Appended[[#This Row],[Age]],age_t[],3,1)</f>
        <v>Middle</v>
      </c>
      <c r="N446" t="str">
        <f>Account_Appended[[#This Row],[Age Group]]&amp; "-" &amp;Account_Appended[[#This Row],[Balace Group]]</f>
        <v>Middle-High</v>
      </c>
    </row>
    <row r="447" spans="2:14" x14ac:dyDescent="0.25">
      <c r="B447" t="s">
        <v>5570</v>
      </c>
      <c r="C447" t="s">
        <v>1216</v>
      </c>
      <c r="D447" t="s">
        <v>5134</v>
      </c>
      <c r="E447" s="22">
        <v>14419175</v>
      </c>
      <c r="F447" t="s">
        <v>5126</v>
      </c>
      <c r="G447" s="20">
        <v>45004</v>
      </c>
      <c r="H447" t="s">
        <v>1115</v>
      </c>
      <c r="I447">
        <f>VLOOKUP(Account_Appended[[#This Row],[Customer_ID]],Customer_Info_Appended[],3,0)</f>
        <v>35</v>
      </c>
      <c r="J447" t="str">
        <f>VLOOKUP(Account_Appended[[#This Row],[Customer_ID]],Customer_Info_Appended[],4,0)</f>
        <v>Male</v>
      </c>
      <c r="K447" t="str">
        <f>VLOOKUP(Account_Appended[[#This Row],[Customer_ID]],Customer_Info_Appended[],6,0)</f>
        <v>Bago</v>
      </c>
      <c r="L447" t="str">
        <f>VLOOKUP(Account_Appended[[#This Row],[Balance]],balance_t[],3,1)</f>
        <v>Medium</v>
      </c>
      <c r="M447" t="str">
        <f>VLOOKUP(Account_Appended[[#This Row],[Age]],age_t[],3,1)</f>
        <v>Middle</v>
      </c>
      <c r="N447" t="str">
        <f>Account_Appended[[#This Row],[Age Group]]&amp; "-" &amp;Account_Appended[[#This Row],[Balace Group]]</f>
        <v>Middle-Medium</v>
      </c>
    </row>
    <row r="448" spans="2:14" x14ac:dyDescent="0.25">
      <c r="B448" t="s">
        <v>5571</v>
      </c>
      <c r="C448" t="s">
        <v>1221</v>
      </c>
      <c r="D448" t="s">
        <v>5125</v>
      </c>
      <c r="E448" s="22">
        <v>39201526</v>
      </c>
      <c r="F448" t="s">
        <v>5126</v>
      </c>
      <c r="G448" s="20">
        <v>45005</v>
      </c>
      <c r="H448" t="s">
        <v>1115</v>
      </c>
      <c r="I448">
        <f>VLOOKUP(Account_Appended[[#This Row],[Customer_ID]],Customer_Info_Appended[],3,0)</f>
        <v>40</v>
      </c>
      <c r="J448" t="str">
        <f>VLOOKUP(Account_Appended[[#This Row],[Customer_ID]],Customer_Info_Appended[],4,0)</f>
        <v>Male</v>
      </c>
      <c r="K448" t="str">
        <f>VLOOKUP(Account_Appended[[#This Row],[Customer_ID]],Customer_Info_Appended[],6,0)</f>
        <v>Mandalay</v>
      </c>
      <c r="L448" t="str">
        <f>VLOOKUP(Account_Appended[[#This Row],[Balance]],balance_t[],3,1)</f>
        <v>High</v>
      </c>
      <c r="M448" t="str">
        <f>VLOOKUP(Account_Appended[[#This Row],[Age]],age_t[],3,1)</f>
        <v>Middle</v>
      </c>
      <c r="N448" t="str">
        <f>Account_Appended[[#This Row],[Age Group]]&amp; "-" &amp;Account_Appended[[#This Row],[Balace Group]]</f>
        <v>Middle-High</v>
      </c>
    </row>
    <row r="449" spans="2:14" x14ac:dyDescent="0.25">
      <c r="B449" t="s">
        <v>5572</v>
      </c>
      <c r="C449" t="s">
        <v>1221</v>
      </c>
      <c r="D449" t="s">
        <v>5131</v>
      </c>
      <c r="E449" s="22">
        <v>3200581</v>
      </c>
      <c r="F449" t="s">
        <v>5126</v>
      </c>
      <c r="G449" s="20">
        <v>45006</v>
      </c>
      <c r="H449" t="s">
        <v>1115</v>
      </c>
      <c r="I449">
        <f>VLOOKUP(Account_Appended[[#This Row],[Customer_ID]],Customer_Info_Appended[],3,0)</f>
        <v>40</v>
      </c>
      <c r="J449" t="str">
        <f>VLOOKUP(Account_Appended[[#This Row],[Customer_ID]],Customer_Info_Appended[],4,0)</f>
        <v>Male</v>
      </c>
      <c r="K449" t="str">
        <f>VLOOKUP(Account_Appended[[#This Row],[Customer_ID]],Customer_Info_Appended[],6,0)</f>
        <v>Mandalay</v>
      </c>
      <c r="L449" t="str">
        <f>VLOOKUP(Account_Appended[[#This Row],[Balance]],balance_t[],3,1)</f>
        <v>Low</v>
      </c>
      <c r="M449" t="str">
        <f>VLOOKUP(Account_Appended[[#This Row],[Age]],age_t[],3,1)</f>
        <v>Middle</v>
      </c>
      <c r="N449" t="str">
        <f>Account_Appended[[#This Row],[Age Group]]&amp; "-" &amp;Account_Appended[[#This Row],[Balace Group]]</f>
        <v>Middle-Low</v>
      </c>
    </row>
    <row r="450" spans="2:14" x14ac:dyDescent="0.25">
      <c r="B450" t="s">
        <v>5573</v>
      </c>
      <c r="C450" t="s">
        <v>1221</v>
      </c>
      <c r="D450" t="s">
        <v>5125</v>
      </c>
      <c r="E450" s="22">
        <v>36316069</v>
      </c>
      <c r="F450" t="s">
        <v>5126</v>
      </c>
      <c r="G450" s="20">
        <v>45007</v>
      </c>
      <c r="H450" t="s">
        <v>1115</v>
      </c>
      <c r="I450">
        <f>VLOOKUP(Account_Appended[[#This Row],[Customer_ID]],Customer_Info_Appended[],3,0)</f>
        <v>40</v>
      </c>
      <c r="J450" t="str">
        <f>VLOOKUP(Account_Appended[[#This Row],[Customer_ID]],Customer_Info_Appended[],4,0)</f>
        <v>Male</v>
      </c>
      <c r="K450" t="str">
        <f>VLOOKUP(Account_Appended[[#This Row],[Customer_ID]],Customer_Info_Appended[],6,0)</f>
        <v>Mandalay</v>
      </c>
      <c r="L450" t="str">
        <f>VLOOKUP(Account_Appended[[#This Row],[Balance]],balance_t[],3,1)</f>
        <v>High</v>
      </c>
      <c r="M450" t="str">
        <f>VLOOKUP(Account_Appended[[#This Row],[Age]],age_t[],3,1)</f>
        <v>Middle</v>
      </c>
      <c r="N450" t="str">
        <f>Account_Appended[[#This Row],[Age Group]]&amp; "-" &amp;Account_Appended[[#This Row],[Balace Group]]</f>
        <v>Middle-High</v>
      </c>
    </row>
    <row r="451" spans="2:14" x14ac:dyDescent="0.25">
      <c r="B451" t="s">
        <v>5574</v>
      </c>
      <c r="C451" t="s">
        <v>1226</v>
      </c>
      <c r="D451" t="s">
        <v>5131</v>
      </c>
      <c r="E451" s="22">
        <v>3772277</v>
      </c>
      <c r="F451" t="s">
        <v>5126</v>
      </c>
      <c r="G451" s="20">
        <v>45008</v>
      </c>
      <c r="H451" t="s">
        <v>1115</v>
      </c>
      <c r="I451">
        <f>VLOOKUP(Account_Appended[[#This Row],[Customer_ID]],Customer_Info_Appended[],3,0)</f>
        <v>28</v>
      </c>
      <c r="J451" t="str">
        <f>VLOOKUP(Account_Appended[[#This Row],[Customer_ID]],Customer_Info_Appended[],4,0)</f>
        <v>Male</v>
      </c>
      <c r="K451" t="str">
        <f>VLOOKUP(Account_Appended[[#This Row],[Customer_ID]],Customer_Info_Appended[],6,0)</f>
        <v>Mandalay</v>
      </c>
      <c r="L451" t="str">
        <f>VLOOKUP(Account_Appended[[#This Row],[Balance]],balance_t[],3,1)</f>
        <v>Low</v>
      </c>
      <c r="M451" t="str">
        <f>VLOOKUP(Account_Appended[[#This Row],[Age]],age_t[],3,1)</f>
        <v>Young</v>
      </c>
      <c r="N451" t="str">
        <f>Account_Appended[[#This Row],[Age Group]]&amp; "-" &amp;Account_Appended[[#This Row],[Balace Group]]</f>
        <v>Young-Low</v>
      </c>
    </row>
    <row r="452" spans="2:14" x14ac:dyDescent="0.25">
      <c r="B452" t="s">
        <v>5575</v>
      </c>
      <c r="C452" t="s">
        <v>1226</v>
      </c>
      <c r="D452" t="s">
        <v>5125</v>
      </c>
      <c r="E452" s="22">
        <v>18961720</v>
      </c>
      <c r="F452" t="s">
        <v>5126</v>
      </c>
      <c r="G452" s="20">
        <v>45009</v>
      </c>
      <c r="H452" t="s">
        <v>1115</v>
      </c>
      <c r="I452">
        <f>VLOOKUP(Account_Appended[[#This Row],[Customer_ID]],Customer_Info_Appended[],3,0)</f>
        <v>28</v>
      </c>
      <c r="J452" t="str">
        <f>VLOOKUP(Account_Appended[[#This Row],[Customer_ID]],Customer_Info_Appended[],4,0)</f>
        <v>Male</v>
      </c>
      <c r="K452" t="str">
        <f>VLOOKUP(Account_Appended[[#This Row],[Customer_ID]],Customer_Info_Appended[],6,0)</f>
        <v>Mandalay</v>
      </c>
      <c r="L452" t="str">
        <f>VLOOKUP(Account_Appended[[#This Row],[Balance]],balance_t[],3,1)</f>
        <v>High</v>
      </c>
      <c r="M452" t="str">
        <f>VLOOKUP(Account_Appended[[#This Row],[Age]],age_t[],3,1)</f>
        <v>Young</v>
      </c>
      <c r="N452" t="str">
        <f>Account_Appended[[#This Row],[Age Group]]&amp; "-" &amp;Account_Appended[[#This Row],[Balace Group]]</f>
        <v>Young-High</v>
      </c>
    </row>
    <row r="453" spans="2:14" x14ac:dyDescent="0.25">
      <c r="B453" t="s">
        <v>5576</v>
      </c>
      <c r="C453" t="s">
        <v>1231</v>
      </c>
      <c r="D453" t="s">
        <v>5134</v>
      </c>
      <c r="E453" s="22">
        <v>12645745</v>
      </c>
      <c r="F453" t="s">
        <v>5126</v>
      </c>
      <c r="G453" s="20">
        <v>45010</v>
      </c>
      <c r="H453" t="s">
        <v>1115</v>
      </c>
      <c r="I453">
        <f>VLOOKUP(Account_Appended[[#This Row],[Customer_ID]],Customer_Info_Appended[],3,0)</f>
        <v>38</v>
      </c>
      <c r="J453" t="str">
        <f>VLOOKUP(Account_Appended[[#This Row],[Customer_ID]],Customer_Info_Appended[],4,0)</f>
        <v>Male</v>
      </c>
      <c r="K453" t="str">
        <f>VLOOKUP(Account_Appended[[#This Row],[Customer_ID]],Customer_Info_Appended[],6,0)</f>
        <v>Mandalay</v>
      </c>
      <c r="L453" t="str">
        <f>VLOOKUP(Account_Appended[[#This Row],[Balance]],balance_t[],3,1)</f>
        <v>Medium</v>
      </c>
      <c r="M453" t="str">
        <f>VLOOKUP(Account_Appended[[#This Row],[Age]],age_t[],3,1)</f>
        <v>Middle</v>
      </c>
      <c r="N453" t="str">
        <f>Account_Appended[[#This Row],[Age Group]]&amp; "-" &amp;Account_Appended[[#This Row],[Balace Group]]</f>
        <v>Middle-Medium</v>
      </c>
    </row>
    <row r="454" spans="2:14" x14ac:dyDescent="0.25">
      <c r="B454" t="s">
        <v>5577</v>
      </c>
      <c r="C454" t="s">
        <v>1231</v>
      </c>
      <c r="D454" t="s">
        <v>5131</v>
      </c>
      <c r="E454" s="22">
        <v>10743344</v>
      </c>
      <c r="F454" t="s">
        <v>5126</v>
      </c>
      <c r="G454" s="20">
        <v>45011</v>
      </c>
      <c r="H454" t="s">
        <v>1115</v>
      </c>
      <c r="I454">
        <f>VLOOKUP(Account_Appended[[#This Row],[Customer_ID]],Customer_Info_Appended[],3,0)</f>
        <v>38</v>
      </c>
      <c r="J454" t="str">
        <f>VLOOKUP(Account_Appended[[#This Row],[Customer_ID]],Customer_Info_Appended[],4,0)</f>
        <v>Male</v>
      </c>
      <c r="K454" t="str">
        <f>VLOOKUP(Account_Appended[[#This Row],[Customer_ID]],Customer_Info_Appended[],6,0)</f>
        <v>Mandalay</v>
      </c>
      <c r="L454" t="str">
        <f>VLOOKUP(Account_Appended[[#This Row],[Balance]],balance_t[],3,1)</f>
        <v>Medium</v>
      </c>
      <c r="M454" t="str">
        <f>VLOOKUP(Account_Appended[[#This Row],[Age]],age_t[],3,1)</f>
        <v>Middle</v>
      </c>
      <c r="N454" t="str">
        <f>Account_Appended[[#This Row],[Age Group]]&amp; "-" &amp;Account_Appended[[#This Row],[Balace Group]]</f>
        <v>Middle-Medium</v>
      </c>
    </row>
    <row r="455" spans="2:14" x14ac:dyDescent="0.25">
      <c r="B455" t="s">
        <v>5578</v>
      </c>
      <c r="C455" t="s">
        <v>1236</v>
      </c>
      <c r="D455" t="s">
        <v>5131</v>
      </c>
      <c r="E455" s="22">
        <v>36675804</v>
      </c>
      <c r="F455" t="s">
        <v>5126</v>
      </c>
      <c r="G455" s="20">
        <v>45012</v>
      </c>
      <c r="H455" t="s">
        <v>1115</v>
      </c>
      <c r="I455">
        <f>VLOOKUP(Account_Appended[[#This Row],[Customer_ID]],Customer_Info_Appended[],3,0)</f>
        <v>61</v>
      </c>
      <c r="J455" t="str">
        <f>VLOOKUP(Account_Appended[[#This Row],[Customer_ID]],Customer_Info_Appended[],4,0)</f>
        <v>Female</v>
      </c>
      <c r="K455" t="str">
        <f>VLOOKUP(Account_Appended[[#This Row],[Customer_ID]],Customer_Info_Appended[],6,0)</f>
        <v>Bago</v>
      </c>
      <c r="L455" t="str">
        <f>VLOOKUP(Account_Appended[[#This Row],[Balance]],balance_t[],3,1)</f>
        <v>High</v>
      </c>
      <c r="M455" t="str">
        <f>VLOOKUP(Account_Appended[[#This Row],[Age]],age_t[],3,1)</f>
        <v>Senior</v>
      </c>
      <c r="N455" t="str">
        <f>Account_Appended[[#This Row],[Age Group]]&amp; "-" &amp;Account_Appended[[#This Row],[Balace Group]]</f>
        <v>Senior-High</v>
      </c>
    </row>
    <row r="456" spans="2:14" x14ac:dyDescent="0.25">
      <c r="B456" t="s">
        <v>5579</v>
      </c>
      <c r="C456" t="s">
        <v>1241</v>
      </c>
      <c r="D456" t="s">
        <v>5125</v>
      </c>
      <c r="E456" s="22">
        <v>16177579</v>
      </c>
      <c r="F456" t="s">
        <v>5126</v>
      </c>
      <c r="G456" s="20">
        <v>45013</v>
      </c>
      <c r="H456" t="s">
        <v>1115</v>
      </c>
      <c r="I456">
        <f>VLOOKUP(Account_Appended[[#This Row],[Customer_ID]],Customer_Info_Appended[],3,0)</f>
        <v>22</v>
      </c>
      <c r="J456" t="str">
        <f>VLOOKUP(Account_Appended[[#This Row],[Customer_ID]],Customer_Info_Appended[],4,0)</f>
        <v>Female</v>
      </c>
      <c r="K456" t="str">
        <f>VLOOKUP(Account_Appended[[#This Row],[Customer_ID]],Customer_Info_Appended[],6,0)</f>
        <v>Mandalay</v>
      </c>
      <c r="L456" t="str">
        <f>VLOOKUP(Account_Appended[[#This Row],[Balance]],balance_t[],3,1)</f>
        <v>High</v>
      </c>
      <c r="M456" t="str">
        <f>VLOOKUP(Account_Appended[[#This Row],[Age]],age_t[],3,1)</f>
        <v>Young</v>
      </c>
      <c r="N456" t="str">
        <f>Account_Appended[[#This Row],[Age Group]]&amp; "-" &amp;Account_Appended[[#This Row],[Balace Group]]</f>
        <v>Young-High</v>
      </c>
    </row>
    <row r="457" spans="2:14" x14ac:dyDescent="0.25">
      <c r="B457" t="s">
        <v>5580</v>
      </c>
      <c r="C457" t="s">
        <v>1241</v>
      </c>
      <c r="D457" t="s">
        <v>5125</v>
      </c>
      <c r="E457" s="22">
        <v>44431269</v>
      </c>
      <c r="F457" t="s">
        <v>5126</v>
      </c>
      <c r="G457" s="20">
        <v>45014</v>
      </c>
      <c r="H457" t="s">
        <v>1115</v>
      </c>
      <c r="I457">
        <f>VLOOKUP(Account_Appended[[#This Row],[Customer_ID]],Customer_Info_Appended[],3,0)</f>
        <v>22</v>
      </c>
      <c r="J457" t="str">
        <f>VLOOKUP(Account_Appended[[#This Row],[Customer_ID]],Customer_Info_Appended[],4,0)</f>
        <v>Female</v>
      </c>
      <c r="K457" t="str">
        <f>VLOOKUP(Account_Appended[[#This Row],[Customer_ID]],Customer_Info_Appended[],6,0)</f>
        <v>Mandalay</v>
      </c>
      <c r="L457" t="str">
        <f>VLOOKUP(Account_Appended[[#This Row],[Balance]],balance_t[],3,1)</f>
        <v>High</v>
      </c>
      <c r="M457" t="str">
        <f>VLOOKUP(Account_Appended[[#This Row],[Age]],age_t[],3,1)</f>
        <v>Young</v>
      </c>
      <c r="N457" t="str">
        <f>Account_Appended[[#This Row],[Age Group]]&amp; "-" &amp;Account_Appended[[#This Row],[Balace Group]]</f>
        <v>Young-High</v>
      </c>
    </row>
    <row r="458" spans="2:14" x14ac:dyDescent="0.25">
      <c r="B458" t="s">
        <v>5581</v>
      </c>
      <c r="C458" t="s">
        <v>1246</v>
      </c>
      <c r="D458" t="s">
        <v>5131</v>
      </c>
      <c r="E458" s="22">
        <v>4954042</v>
      </c>
      <c r="F458" t="s">
        <v>5126</v>
      </c>
      <c r="G458" s="20">
        <v>45015</v>
      </c>
      <c r="H458" t="s">
        <v>1115</v>
      </c>
      <c r="I458">
        <f>VLOOKUP(Account_Appended[[#This Row],[Customer_ID]],Customer_Info_Appended[],3,0)</f>
        <v>40</v>
      </c>
      <c r="J458" t="str">
        <f>VLOOKUP(Account_Appended[[#This Row],[Customer_ID]],Customer_Info_Appended[],4,0)</f>
        <v>Male</v>
      </c>
      <c r="K458" t="str">
        <f>VLOOKUP(Account_Appended[[#This Row],[Customer_ID]],Customer_Info_Appended[],6,0)</f>
        <v>Yangon</v>
      </c>
      <c r="L458" t="str">
        <f>VLOOKUP(Account_Appended[[#This Row],[Balance]],balance_t[],3,1)</f>
        <v>Low</v>
      </c>
      <c r="M458" t="str">
        <f>VLOOKUP(Account_Appended[[#This Row],[Age]],age_t[],3,1)</f>
        <v>Middle</v>
      </c>
      <c r="N458" t="str">
        <f>Account_Appended[[#This Row],[Age Group]]&amp; "-" &amp;Account_Appended[[#This Row],[Balace Group]]</f>
        <v>Middle-Low</v>
      </c>
    </row>
    <row r="459" spans="2:14" x14ac:dyDescent="0.25">
      <c r="B459" t="s">
        <v>5582</v>
      </c>
      <c r="C459" t="s">
        <v>1246</v>
      </c>
      <c r="D459" t="s">
        <v>5125</v>
      </c>
      <c r="E459" s="22">
        <v>19348594</v>
      </c>
      <c r="F459" t="s">
        <v>5126</v>
      </c>
      <c r="G459" s="20">
        <v>45016</v>
      </c>
      <c r="H459" t="s">
        <v>1115</v>
      </c>
      <c r="I459">
        <f>VLOOKUP(Account_Appended[[#This Row],[Customer_ID]],Customer_Info_Appended[],3,0)</f>
        <v>40</v>
      </c>
      <c r="J459" t="str">
        <f>VLOOKUP(Account_Appended[[#This Row],[Customer_ID]],Customer_Info_Appended[],4,0)</f>
        <v>Male</v>
      </c>
      <c r="K459" t="str">
        <f>VLOOKUP(Account_Appended[[#This Row],[Customer_ID]],Customer_Info_Appended[],6,0)</f>
        <v>Yangon</v>
      </c>
      <c r="L459" t="str">
        <f>VLOOKUP(Account_Appended[[#This Row],[Balance]],balance_t[],3,1)</f>
        <v>High</v>
      </c>
      <c r="M459" t="str">
        <f>VLOOKUP(Account_Appended[[#This Row],[Age]],age_t[],3,1)</f>
        <v>Middle</v>
      </c>
      <c r="N459" t="str">
        <f>Account_Appended[[#This Row],[Age Group]]&amp; "-" &amp;Account_Appended[[#This Row],[Balace Group]]</f>
        <v>Middle-High</v>
      </c>
    </row>
    <row r="460" spans="2:14" x14ac:dyDescent="0.25">
      <c r="B460" t="s">
        <v>5583</v>
      </c>
      <c r="C460" t="s">
        <v>1251</v>
      </c>
      <c r="D460" t="s">
        <v>5125</v>
      </c>
      <c r="E460" s="22">
        <v>48157723</v>
      </c>
      <c r="F460" t="s">
        <v>5126</v>
      </c>
      <c r="G460" s="20">
        <v>45017</v>
      </c>
      <c r="H460" t="s">
        <v>1115</v>
      </c>
      <c r="I460">
        <f>VLOOKUP(Account_Appended[[#This Row],[Customer_ID]],Customer_Info_Appended[],3,0)</f>
        <v>58</v>
      </c>
      <c r="J460" t="str">
        <f>VLOOKUP(Account_Appended[[#This Row],[Customer_ID]],Customer_Info_Appended[],4,0)</f>
        <v>Male</v>
      </c>
      <c r="K460" t="str">
        <f>VLOOKUP(Account_Appended[[#This Row],[Customer_ID]],Customer_Info_Appended[],6,0)</f>
        <v>Bago</v>
      </c>
      <c r="L460" t="str">
        <f>VLOOKUP(Account_Appended[[#This Row],[Balance]],balance_t[],3,1)</f>
        <v>High</v>
      </c>
      <c r="M460" t="str">
        <f>VLOOKUP(Account_Appended[[#This Row],[Age]],age_t[],3,1)</f>
        <v>Senior</v>
      </c>
      <c r="N460" t="str">
        <f>Account_Appended[[#This Row],[Age Group]]&amp; "-" &amp;Account_Appended[[#This Row],[Balace Group]]</f>
        <v>Senior-High</v>
      </c>
    </row>
    <row r="461" spans="2:14" x14ac:dyDescent="0.25">
      <c r="B461" t="s">
        <v>5584</v>
      </c>
      <c r="C461" t="s">
        <v>1251</v>
      </c>
      <c r="D461" t="s">
        <v>5125</v>
      </c>
      <c r="E461" s="22">
        <v>3930121</v>
      </c>
      <c r="F461" t="s">
        <v>5126</v>
      </c>
      <c r="G461" s="20">
        <v>45018</v>
      </c>
      <c r="H461" t="s">
        <v>1115</v>
      </c>
      <c r="I461">
        <f>VLOOKUP(Account_Appended[[#This Row],[Customer_ID]],Customer_Info_Appended[],3,0)</f>
        <v>58</v>
      </c>
      <c r="J461" t="str">
        <f>VLOOKUP(Account_Appended[[#This Row],[Customer_ID]],Customer_Info_Appended[],4,0)</f>
        <v>Male</v>
      </c>
      <c r="K461" t="str">
        <f>VLOOKUP(Account_Appended[[#This Row],[Customer_ID]],Customer_Info_Appended[],6,0)</f>
        <v>Bago</v>
      </c>
      <c r="L461" t="str">
        <f>VLOOKUP(Account_Appended[[#This Row],[Balance]],balance_t[],3,1)</f>
        <v>Low</v>
      </c>
      <c r="M461" t="str">
        <f>VLOOKUP(Account_Appended[[#This Row],[Age]],age_t[],3,1)</f>
        <v>Senior</v>
      </c>
      <c r="N461" t="str">
        <f>Account_Appended[[#This Row],[Age Group]]&amp; "-" &amp;Account_Appended[[#This Row],[Balace Group]]</f>
        <v>Senior-Low</v>
      </c>
    </row>
    <row r="462" spans="2:14" x14ac:dyDescent="0.25">
      <c r="B462" t="s">
        <v>5585</v>
      </c>
      <c r="C462" t="s">
        <v>1251</v>
      </c>
      <c r="D462" t="s">
        <v>5134</v>
      </c>
      <c r="E462" s="22">
        <v>12051552</v>
      </c>
      <c r="F462" t="s">
        <v>5126</v>
      </c>
      <c r="G462" s="20">
        <v>45019</v>
      </c>
      <c r="H462" t="s">
        <v>1115</v>
      </c>
      <c r="I462">
        <f>VLOOKUP(Account_Appended[[#This Row],[Customer_ID]],Customer_Info_Appended[],3,0)</f>
        <v>58</v>
      </c>
      <c r="J462" t="str">
        <f>VLOOKUP(Account_Appended[[#This Row],[Customer_ID]],Customer_Info_Appended[],4,0)</f>
        <v>Male</v>
      </c>
      <c r="K462" t="str">
        <f>VLOOKUP(Account_Appended[[#This Row],[Customer_ID]],Customer_Info_Appended[],6,0)</f>
        <v>Bago</v>
      </c>
      <c r="L462" t="str">
        <f>VLOOKUP(Account_Appended[[#This Row],[Balance]],balance_t[],3,1)</f>
        <v>Medium</v>
      </c>
      <c r="M462" t="str">
        <f>VLOOKUP(Account_Appended[[#This Row],[Age]],age_t[],3,1)</f>
        <v>Senior</v>
      </c>
      <c r="N462" t="str">
        <f>Account_Appended[[#This Row],[Age Group]]&amp; "-" &amp;Account_Appended[[#This Row],[Balace Group]]</f>
        <v>Senior-Medium</v>
      </c>
    </row>
    <row r="463" spans="2:14" x14ac:dyDescent="0.25">
      <c r="B463" t="s">
        <v>5586</v>
      </c>
      <c r="C463" t="s">
        <v>1256</v>
      </c>
      <c r="D463" t="s">
        <v>5134</v>
      </c>
      <c r="E463" s="22">
        <v>13938428</v>
      </c>
      <c r="F463" t="s">
        <v>5126</v>
      </c>
      <c r="G463" s="20">
        <v>45020</v>
      </c>
      <c r="H463" t="s">
        <v>1115</v>
      </c>
      <c r="I463">
        <f>VLOOKUP(Account_Appended[[#This Row],[Customer_ID]],Customer_Info_Appended[],3,0)</f>
        <v>42</v>
      </c>
      <c r="J463" t="str">
        <f>VLOOKUP(Account_Appended[[#This Row],[Customer_ID]],Customer_Info_Appended[],4,0)</f>
        <v>Female</v>
      </c>
      <c r="K463" t="str">
        <f>VLOOKUP(Account_Appended[[#This Row],[Customer_ID]],Customer_Info_Appended[],6,0)</f>
        <v>Yangon</v>
      </c>
      <c r="L463" t="str">
        <f>VLOOKUP(Account_Appended[[#This Row],[Balance]],balance_t[],3,1)</f>
        <v>Medium</v>
      </c>
      <c r="M463" t="str">
        <f>VLOOKUP(Account_Appended[[#This Row],[Age]],age_t[],3,1)</f>
        <v>Middle</v>
      </c>
      <c r="N463" t="str">
        <f>Account_Appended[[#This Row],[Age Group]]&amp; "-" &amp;Account_Appended[[#This Row],[Balace Group]]</f>
        <v>Middle-Medium</v>
      </c>
    </row>
    <row r="464" spans="2:14" x14ac:dyDescent="0.25">
      <c r="B464" t="s">
        <v>5587</v>
      </c>
      <c r="C464" t="s">
        <v>1256</v>
      </c>
      <c r="D464" t="s">
        <v>5125</v>
      </c>
      <c r="E464" s="22">
        <v>18230540</v>
      </c>
      <c r="F464" t="s">
        <v>5126</v>
      </c>
      <c r="G464" s="20">
        <v>45021</v>
      </c>
      <c r="H464" t="s">
        <v>1115</v>
      </c>
      <c r="I464">
        <f>VLOOKUP(Account_Appended[[#This Row],[Customer_ID]],Customer_Info_Appended[],3,0)</f>
        <v>42</v>
      </c>
      <c r="J464" t="str">
        <f>VLOOKUP(Account_Appended[[#This Row],[Customer_ID]],Customer_Info_Appended[],4,0)</f>
        <v>Female</v>
      </c>
      <c r="K464" t="str">
        <f>VLOOKUP(Account_Appended[[#This Row],[Customer_ID]],Customer_Info_Appended[],6,0)</f>
        <v>Yangon</v>
      </c>
      <c r="L464" t="str">
        <f>VLOOKUP(Account_Appended[[#This Row],[Balance]],balance_t[],3,1)</f>
        <v>High</v>
      </c>
      <c r="M464" t="str">
        <f>VLOOKUP(Account_Appended[[#This Row],[Age]],age_t[],3,1)</f>
        <v>Middle</v>
      </c>
      <c r="N464" t="str">
        <f>Account_Appended[[#This Row],[Age Group]]&amp; "-" &amp;Account_Appended[[#This Row],[Balace Group]]</f>
        <v>Middle-High</v>
      </c>
    </row>
    <row r="465" spans="2:14" x14ac:dyDescent="0.25">
      <c r="B465" t="s">
        <v>5588</v>
      </c>
      <c r="C465" t="s">
        <v>1256</v>
      </c>
      <c r="D465" t="s">
        <v>5125</v>
      </c>
      <c r="E465" s="22">
        <v>37026887</v>
      </c>
      <c r="F465" t="s">
        <v>5126</v>
      </c>
      <c r="G465" s="20">
        <v>45022</v>
      </c>
      <c r="H465" t="s">
        <v>1115</v>
      </c>
      <c r="I465">
        <f>VLOOKUP(Account_Appended[[#This Row],[Customer_ID]],Customer_Info_Appended[],3,0)</f>
        <v>42</v>
      </c>
      <c r="J465" t="str">
        <f>VLOOKUP(Account_Appended[[#This Row],[Customer_ID]],Customer_Info_Appended[],4,0)</f>
        <v>Female</v>
      </c>
      <c r="K465" t="str">
        <f>VLOOKUP(Account_Appended[[#This Row],[Customer_ID]],Customer_Info_Appended[],6,0)</f>
        <v>Yangon</v>
      </c>
      <c r="L465" t="str">
        <f>VLOOKUP(Account_Appended[[#This Row],[Balance]],balance_t[],3,1)</f>
        <v>High</v>
      </c>
      <c r="M465" t="str">
        <f>VLOOKUP(Account_Appended[[#This Row],[Age]],age_t[],3,1)</f>
        <v>Middle</v>
      </c>
      <c r="N465" t="str">
        <f>Account_Appended[[#This Row],[Age Group]]&amp; "-" &amp;Account_Appended[[#This Row],[Balace Group]]</f>
        <v>Middle-High</v>
      </c>
    </row>
    <row r="466" spans="2:14" x14ac:dyDescent="0.25">
      <c r="B466" t="s">
        <v>5589</v>
      </c>
      <c r="C466" t="s">
        <v>1261</v>
      </c>
      <c r="D466" t="s">
        <v>5134</v>
      </c>
      <c r="E466" s="22">
        <v>4368173</v>
      </c>
      <c r="F466" t="s">
        <v>5126</v>
      </c>
      <c r="G466" s="20">
        <v>45023</v>
      </c>
      <c r="H466" t="s">
        <v>1115</v>
      </c>
      <c r="I466">
        <f>VLOOKUP(Account_Appended[[#This Row],[Customer_ID]],Customer_Info_Appended[],3,0)</f>
        <v>58</v>
      </c>
      <c r="J466" t="str">
        <f>VLOOKUP(Account_Appended[[#This Row],[Customer_ID]],Customer_Info_Appended[],4,0)</f>
        <v>Male</v>
      </c>
      <c r="K466" t="str">
        <f>VLOOKUP(Account_Appended[[#This Row],[Customer_ID]],Customer_Info_Appended[],6,0)</f>
        <v>Naypyitaw</v>
      </c>
      <c r="L466" t="str">
        <f>VLOOKUP(Account_Appended[[#This Row],[Balance]],balance_t[],3,1)</f>
        <v>Low</v>
      </c>
      <c r="M466" t="str">
        <f>VLOOKUP(Account_Appended[[#This Row],[Age]],age_t[],3,1)</f>
        <v>Senior</v>
      </c>
      <c r="N466" t="str">
        <f>Account_Appended[[#This Row],[Age Group]]&amp; "-" &amp;Account_Appended[[#This Row],[Balace Group]]</f>
        <v>Senior-Low</v>
      </c>
    </row>
    <row r="467" spans="2:14" x14ac:dyDescent="0.25">
      <c r="B467" t="s">
        <v>5590</v>
      </c>
      <c r="C467" t="s">
        <v>1261</v>
      </c>
      <c r="D467" t="s">
        <v>5134</v>
      </c>
      <c r="E467" s="22">
        <v>6134722</v>
      </c>
      <c r="F467" t="s">
        <v>5126</v>
      </c>
      <c r="G467" s="20">
        <v>45024</v>
      </c>
      <c r="H467" t="s">
        <v>1115</v>
      </c>
      <c r="I467">
        <f>VLOOKUP(Account_Appended[[#This Row],[Customer_ID]],Customer_Info_Appended[],3,0)</f>
        <v>58</v>
      </c>
      <c r="J467" t="str">
        <f>VLOOKUP(Account_Appended[[#This Row],[Customer_ID]],Customer_Info_Appended[],4,0)</f>
        <v>Male</v>
      </c>
      <c r="K467" t="str">
        <f>VLOOKUP(Account_Appended[[#This Row],[Customer_ID]],Customer_Info_Appended[],6,0)</f>
        <v>Naypyitaw</v>
      </c>
      <c r="L467" t="str">
        <f>VLOOKUP(Account_Appended[[#This Row],[Balance]],balance_t[],3,1)</f>
        <v>Medium</v>
      </c>
      <c r="M467" t="str">
        <f>VLOOKUP(Account_Appended[[#This Row],[Age]],age_t[],3,1)</f>
        <v>Senior</v>
      </c>
      <c r="N467" t="str">
        <f>Account_Appended[[#This Row],[Age Group]]&amp; "-" &amp;Account_Appended[[#This Row],[Balace Group]]</f>
        <v>Senior-Medium</v>
      </c>
    </row>
    <row r="468" spans="2:14" x14ac:dyDescent="0.25">
      <c r="B468" t="s">
        <v>5591</v>
      </c>
      <c r="C468" t="s">
        <v>1261</v>
      </c>
      <c r="D468" t="s">
        <v>5131</v>
      </c>
      <c r="E468" s="22">
        <v>42912847</v>
      </c>
      <c r="F468" t="s">
        <v>5126</v>
      </c>
      <c r="G468" s="20">
        <v>45025</v>
      </c>
      <c r="H468" t="s">
        <v>1115</v>
      </c>
      <c r="I468">
        <f>VLOOKUP(Account_Appended[[#This Row],[Customer_ID]],Customer_Info_Appended[],3,0)</f>
        <v>58</v>
      </c>
      <c r="J468" t="str">
        <f>VLOOKUP(Account_Appended[[#This Row],[Customer_ID]],Customer_Info_Appended[],4,0)</f>
        <v>Male</v>
      </c>
      <c r="K468" t="str">
        <f>VLOOKUP(Account_Appended[[#This Row],[Customer_ID]],Customer_Info_Appended[],6,0)</f>
        <v>Naypyitaw</v>
      </c>
      <c r="L468" t="str">
        <f>VLOOKUP(Account_Appended[[#This Row],[Balance]],balance_t[],3,1)</f>
        <v>High</v>
      </c>
      <c r="M468" t="str">
        <f>VLOOKUP(Account_Appended[[#This Row],[Age]],age_t[],3,1)</f>
        <v>Senior</v>
      </c>
      <c r="N468" t="str">
        <f>Account_Appended[[#This Row],[Age Group]]&amp; "-" &amp;Account_Appended[[#This Row],[Balace Group]]</f>
        <v>Senior-High</v>
      </c>
    </row>
    <row r="469" spans="2:14" x14ac:dyDescent="0.25">
      <c r="B469" t="s">
        <v>5592</v>
      </c>
      <c r="C469" t="s">
        <v>1266</v>
      </c>
      <c r="D469" t="s">
        <v>5131</v>
      </c>
      <c r="E469" s="22">
        <v>23887347</v>
      </c>
      <c r="F469" t="s">
        <v>5126</v>
      </c>
      <c r="G469" s="20">
        <v>45026</v>
      </c>
      <c r="H469" t="s">
        <v>1115</v>
      </c>
      <c r="I469">
        <f>VLOOKUP(Account_Appended[[#This Row],[Customer_ID]],Customer_Info_Appended[],3,0)</f>
        <v>27</v>
      </c>
      <c r="J469" t="str">
        <f>VLOOKUP(Account_Appended[[#This Row],[Customer_ID]],Customer_Info_Appended[],4,0)</f>
        <v>Female</v>
      </c>
      <c r="K469" t="str">
        <f>VLOOKUP(Account_Appended[[#This Row],[Customer_ID]],Customer_Info_Appended[],6,0)</f>
        <v>Bago</v>
      </c>
      <c r="L469" t="str">
        <f>VLOOKUP(Account_Appended[[#This Row],[Balance]],balance_t[],3,1)</f>
        <v>High</v>
      </c>
      <c r="M469" t="str">
        <f>VLOOKUP(Account_Appended[[#This Row],[Age]],age_t[],3,1)</f>
        <v>Young</v>
      </c>
      <c r="N469" t="str">
        <f>Account_Appended[[#This Row],[Age Group]]&amp; "-" &amp;Account_Appended[[#This Row],[Balace Group]]</f>
        <v>Young-High</v>
      </c>
    </row>
    <row r="470" spans="2:14" x14ac:dyDescent="0.25">
      <c r="B470" t="s">
        <v>5593</v>
      </c>
      <c r="C470" t="s">
        <v>1266</v>
      </c>
      <c r="D470" t="s">
        <v>5134</v>
      </c>
      <c r="E470" s="22">
        <v>16711127</v>
      </c>
      <c r="F470" t="s">
        <v>5126</v>
      </c>
      <c r="G470" s="20">
        <v>45027</v>
      </c>
      <c r="H470" t="s">
        <v>1115</v>
      </c>
      <c r="I470">
        <f>VLOOKUP(Account_Appended[[#This Row],[Customer_ID]],Customer_Info_Appended[],3,0)</f>
        <v>27</v>
      </c>
      <c r="J470" t="str">
        <f>VLOOKUP(Account_Appended[[#This Row],[Customer_ID]],Customer_Info_Appended[],4,0)</f>
        <v>Female</v>
      </c>
      <c r="K470" t="str">
        <f>VLOOKUP(Account_Appended[[#This Row],[Customer_ID]],Customer_Info_Appended[],6,0)</f>
        <v>Bago</v>
      </c>
      <c r="L470" t="str">
        <f>VLOOKUP(Account_Appended[[#This Row],[Balance]],balance_t[],3,1)</f>
        <v>High</v>
      </c>
      <c r="M470" t="str">
        <f>VLOOKUP(Account_Appended[[#This Row],[Age]],age_t[],3,1)</f>
        <v>Young</v>
      </c>
      <c r="N470" t="str">
        <f>Account_Appended[[#This Row],[Age Group]]&amp; "-" &amp;Account_Appended[[#This Row],[Balace Group]]</f>
        <v>Young-High</v>
      </c>
    </row>
    <row r="471" spans="2:14" x14ac:dyDescent="0.25">
      <c r="B471" t="s">
        <v>5594</v>
      </c>
      <c r="C471" t="s">
        <v>1266</v>
      </c>
      <c r="D471" t="s">
        <v>5125</v>
      </c>
      <c r="E471" s="22">
        <v>4170028</v>
      </c>
      <c r="F471" t="s">
        <v>5126</v>
      </c>
      <c r="G471" s="20">
        <v>45028</v>
      </c>
      <c r="H471" t="s">
        <v>1115</v>
      </c>
      <c r="I471">
        <f>VLOOKUP(Account_Appended[[#This Row],[Customer_ID]],Customer_Info_Appended[],3,0)</f>
        <v>27</v>
      </c>
      <c r="J471" t="str">
        <f>VLOOKUP(Account_Appended[[#This Row],[Customer_ID]],Customer_Info_Appended[],4,0)</f>
        <v>Female</v>
      </c>
      <c r="K471" t="str">
        <f>VLOOKUP(Account_Appended[[#This Row],[Customer_ID]],Customer_Info_Appended[],6,0)</f>
        <v>Bago</v>
      </c>
      <c r="L471" t="str">
        <f>VLOOKUP(Account_Appended[[#This Row],[Balance]],balance_t[],3,1)</f>
        <v>Low</v>
      </c>
      <c r="M471" t="str">
        <f>VLOOKUP(Account_Appended[[#This Row],[Age]],age_t[],3,1)</f>
        <v>Young</v>
      </c>
      <c r="N471" t="str">
        <f>Account_Appended[[#This Row],[Age Group]]&amp; "-" &amp;Account_Appended[[#This Row],[Balace Group]]</f>
        <v>Young-Low</v>
      </c>
    </row>
    <row r="472" spans="2:14" x14ac:dyDescent="0.25">
      <c r="B472" t="s">
        <v>5595</v>
      </c>
      <c r="C472" t="s">
        <v>1271</v>
      </c>
      <c r="D472" t="s">
        <v>5125</v>
      </c>
      <c r="E472" s="22">
        <v>24828252</v>
      </c>
      <c r="F472" t="s">
        <v>5126</v>
      </c>
      <c r="G472" s="20">
        <v>45029</v>
      </c>
      <c r="H472" t="s">
        <v>1115</v>
      </c>
      <c r="I472">
        <f>VLOOKUP(Account_Appended[[#This Row],[Customer_ID]],Customer_Info_Appended[],3,0)</f>
        <v>39</v>
      </c>
      <c r="J472" t="str">
        <f>VLOOKUP(Account_Appended[[#This Row],[Customer_ID]],Customer_Info_Appended[],4,0)</f>
        <v>Male</v>
      </c>
      <c r="K472" t="str">
        <f>VLOOKUP(Account_Appended[[#This Row],[Customer_ID]],Customer_Info_Appended[],6,0)</f>
        <v>Naypyitaw</v>
      </c>
      <c r="L472" t="str">
        <f>VLOOKUP(Account_Appended[[#This Row],[Balance]],balance_t[],3,1)</f>
        <v>High</v>
      </c>
      <c r="M472" t="str">
        <f>VLOOKUP(Account_Appended[[#This Row],[Age]],age_t[],3,1)</f>
        <v>Middle</v>
      </c>
      <c r="N472" t="str">
        <f>Account_Appended[[#This Row],[Age Group]]&amp; "-" &amp;Account_Appended[[#This Row],[Balace Group]]</f>
        <v>Middle-High</v>
      </c>
    </row>
    <row r="473" spans="2:14" x14ac:dyDescent="0.25">
      <c r="B473" t="s">
        <v>5596</v>
      </c>
      <c r="C473" t="s">
        <v>1276</v>
      </c>
      <c r="D473" t="s">
        <v>5125</v>
      </c>
      <c r="E473" s="22">
        <v>23747205</v>
      </c>
      <c r="F473" t="s">
        <v>5126</v>
      </c>
      <c r="G473" s="20">
        <v>45030</v>
      </c>
      <c r="H473" t="s">
        <v>1115</v>
      </c>
      <c r="I473">
        <f>VLOOKUP(Account_Appended[[#This Row],[Customer_ID]],Customer_Info_Appended[],3,0)</f>
        <v>36</v>
      </c>
      <c r="J473" t="str">
        <f>VLOOKUP(Account_Appended[[#This Row],[Customer_ID]],Customer_Info_Appended[],4,0)</f>
        <v>Female</v>
      </c>
      <c r="K473" t="str">
        <f>VLOOKUP(Account_Appended[[#This Row],[Customer_ID]],Customer_Info_Appended[],6,0)</f>
        <v>Mandalay</v>
      </c>
      <c r="L473" t="str">
        <f>VLOOKUP(Account_Appended[[#This Row],[Balance]],balance_t[],3,1)</f>
        <v>High</v>
      </c>
      <c r="M473" t="str">
        <f>VLOOKUP(Account_Appended[[#This Row],[Age]],age_t[],3,1)</f>
        <v>Middle</v>
      </c>
      <c r="N473" t="str">
        <f>Account_Appended[[#This Row],[Age Group]]&amp; "-" &amp;Account_Appended[[#This Row],[Balace Group]]</f>
        <v>Middle-High</v>
      </c>
    </row>
    <row r="474" spans="2:14" x14ac:dyDescent="0.25">
      <c r="B474" t="s">
        <v>5597</v>
      </c>
      <c r="C474" t="s">
        <v>1276</v>
      </c>
      <c r="D474" t="s">
        <v>5125</v>
      </c>
      <c r="E474" s="22">
        <v>44707536</v>
      </c>
      <c r="F474" t="s">
        <v>5126</v>
      </c>
      <c r="G474" s="20">
        <v>45031</v>
      </c>
      <c r="H474" t="s">
        <v>1115</v>
      </c>
      <c r="I474">
        <f>VLOOKUP(Account_Appended[[#This Row],[Customer_ID]],Customer_Info_Appended[],3,0)</f>
        <v>36</v>
      </c>
      <c r="J474" t="str">
        <f>VLOOKUP(Account_Appended[[#This Row],[Customer_ID]],Customer_Info_Appended[],4,0)</f>
        <v>Female</v>
      </c>
      <c r="K474" t="str">
        <f>VLOOKUP(Account_Appended[[#This Row],[Customer_ID]],Customer_Info_Appended[],6,0)</f>
        <v>Mandalay</v>
      </c>
      <c r="L474" t="str">
        <f>VLOOKUP(Account_Appended[[#This Row],[Balance]],balance_t[],3,1)</f>
        <v>High</v>
      </c>
      <c r="M474" t="str">
        <f>VLOOKUP(Account_Appended[[#This Row],[Age]],age_t[],3,1)</f>
        <v>Middle</v>
      </c>
      <c r="N474" t="str">
        <f>Account_Appended[[#This Row],[Age Group]]&amp; "-" &amp;Account_Appended[[#This Row],[Balace Group]]</f>
        <v>Middle-High</v>
      </c>
    </row>
    <row r="475" spans="2:14" x14ac:dyDescent="0.25">
      <c r="B475" t="s">
        <v>5598</v>
      </c>
      <c r="C475" t="s">
        <v>1276</v>
      </c>
      <c r="D475" t="s">
        <v>5131</v>
      </c>
      <c r="E475" s="22">
        <v>33016781</v>
      </c>
      <c r="F475" t="s">
        <v>5126</v>
      </c>
      <c r="G475" s="20">
        <v>45032</v>
      </c>
      <c r="H475" t="s">
        <v>1115</v>
      </c>
      <c r="I475">
        <f>VLOOKUP(Account_Appended[[#This Row],[Customer_ID]],Customer_Info_Appended[],3,0)</f>
        <v>36</v>
      </c>
      <c r="J475" t="str">
        <f>VLOOKUP(Account_Appended[[#This Row],[Customer_ID]],Customer_Info_Appended[],4,0)</f>
        <v>Female</v>
      </c>
      <c r="K475" t="str">
        <f>VLOOKUP(Account_Appended[[#This Row],[Customer_ID]],Customer_Info_Appended[],6,0)</f>
        <v>Mandalay</v>
      </c>
      <c r="L475" t="str">
        <f>VLOOKUP(Account_Appended[[#This Row],[Balance]],balance_t[],3,1)</f>
        <v>High</v>
      </c>
      <c r="M475" t="str">
        <f>VLOOKUP(Account_Appended[[#This Row],[Age]],age_t[],3,1)</f>
        <v>Middle</v>
      </c>
      <c r="N475" t="str">
        <f>Account_Appended[[#This Row],[Age Group]]&amp; "-" &amp;Account_Appended[[#This Row],[Balace Group]]</f>
        <v>Middle-High</v>
      </c>
    </row>
    <row r="476" spans="2:14" x14ac:dyDescent="0.25">
      <c r="B476" t="s">
        <v>5599</v>
      </c>
      <c r="C476" t="s">
        <v>1281</v>
      </c>
      <c r="D476" t="s">
        <v>5134</v>
      </c>
      <c r="E476" s="22">
        <v>11360784</v>
      </c>
      <c r="F476" t="s">
        <v>5126</v>
      </c>
      <c r="G476" s="20">
        <v>45033</v>
      </c>
      <c r="H476" t="s">
        <v>1115</v>
      </c>
      <c r="I476">
        <f>VLOOKUP(Account_Appended[[#This Row],[Customer_ID]],Customer_Info_Appended[],3,0)</f>
        <v>18</v>
      </c>
      <c r="J476" t="str">
        <f>VLOOKUP(Account_Appended[[#This Row],[Customer_ID]],Customer_Info_Appended[],4,0)</f>
        <v>Female</v>
      </c>
      <c r="K476" t="str">
        <f>VLOOKUP(Account_Appended[[#This Row],[Customer_ID]],Customer_Info_Appended[],6,0)</f>
        <v>Mandalay</v>
      </c>
      <c r="L476" t="str">
        <f>VLOOKUP(Account_Appended[[#This Row],[Balance]],balance_t[],3,1)</f>
        <v>Medium</v>
      </c>
      <c r="M476" t="str">
        <f>VLOOKUP(Account_Appended[[#This Row],[Age]],age_t[],3,1)</f>
        <v>Young</v>
      </c>
      <c r="N476" t="str">
        <f>Account_Appended[[#This Row],[Age Group]]&amp; "-" &amp;Account_Appended[[#This Row],[Balace Group]]</f>
        <v>Young-Medium</v>
      </c>
    </row>
    <row r="477" spans="2:14" x14ac:dyDescent="0.25">
      <c r="B477" t="s">
        <v>5600</v>
      </c>
      <c r="C477" t="s">
        <v>1281</v>
      </c>
      <c r="D477" t="s">
        <v>5125</v>
      </c>
      <c r="E477" s="22">
        <v>1469277</v>
      </c>
      <c r="F477" t="s">
        <v>5126</v>
      </c>
      <c r="G477" s="20">
        <v>45034</v>
      </c>
      <c r="H477" t="s">
        <v>1115</v>
      </c>
      <c r="I477">
        <f>VLOOKUP(Account_Appended[[#This Row],[Customer_ID]],Customer_Info_Appended[],3,0)</f>
        <v>18</v>
      </c>
      <c r="J477" t="str">
        <f>VLOOKUP(Account_Appended[[#This Row],[Customer_ID]],Customer_Info_Appended[],4,0)</f>
        <v>Female</v>
      </c>
      <c r="K477" t="str">
        <f>VLOOKUP(Account_Appended[[#This Row],[Customer_ID]],Customer_Info_Appended[],6,0)</f>
        <v>Mandalay</v>
      </c>
      <c r="L477" t="str">
        <f>VLOOKUP(Account_Appended[[#This Row],[Balance]],balance_t[],3,1)</f>
        <v>Low</v>
      </c>
      <c r="M477" t="str">
        <f>VLOOKUP(Account_Appended[[#This Row],[Age]],age_t[],3,1)</f>
        <v>Young</v>
      </c>
      <c r="N477" t="str">
        <f>Account_Appended[[#This Row],[Age Group]]&amp; "-" &amp;Account_Appended[[#This Row],[Balace Group]]</f>
        <v>Young-Low</v>
      </c>
    </row>
    <row r="478" spans="2:14" x14ac:dyDescent="0.25">
      <c r="B478" t="s">
        <v>5601</v>
      </c>
      <c r="C478" t="s">
        <v>1286</v>
      </c>
      <c r="D478" t="s">
        <v>5131</v>
      </c>
      <c r="E478" s="22">
        <v>22399783</v>
      </c>
      <c r="F478" t="s">
        <v>5126</v>
      </c>
      <c r="G478" s="20">
        <v>45035</v>
      </c>
      <c r="H478" t="s">
        <v>1115</v>
      </c>
      <c r="I478">
        <f>VLOOKUP(Account_Appended[[#This Row],[Customer_ID]],Customer_Info_Appended[],3,0)</f>
        <v>24</v>
      </c>
      <c r="J478" t="str">
        <f>VLOOKUP(Account_Appended[[#This Row],[Customer_ID]],Customer_Info_Appended[],4,0)</f>
        <v>Female</v>
      </c>
      <c r="K478" t="str">
        <f>VLOOKUP(Account_Appended[[#This Row],[Customer_ID]],Customer_Info_Appended[],6,0)</f>
        <v>Shan</v>
      </c>
      <c r="L478" t="str">
        <f>VLOOKUP(Account_Appended[[#This Row],[Balance]],balance_t[],3,1)</f>
        <v>High</v>
      </c>
      <c r="M478" t="str">
        <f>VLOOKUP(Account_Appended[[#This Row],[Age]],age_t[],3,1)</f>
        <v>Young</v>
      </c>
      <c r="N478" t="str">
        <f>Account_Appended[[#This Row],[Age Group]]&amp; "-" &amp;Account_Appended[[#This Row],[Balace Group]]</f>
        <v>Young-High</v>
      </c>
    </row>
    <row r="479" spans="2:14" x14ac:dyDescent="0.25">
      <c r="B479" t="s">
        <v>5602</v>
      </c>
      <c r="C479" t="s">
        <v>1291</v>
      </c>
      <c r="D479" t="s">
        <v>5125</v>
      </c>
      <c r="E479" s="22">
        <v>23599306</v>
      </c>
      <c r="F479" t="s">
        <v>5126</v>
      </c>
      <c r="G479" s="20">
        <v>45036</v>
      </c>
      <c r="H479" t="s">
        <v>1115</v>
      </c>
      <c r="I479">
        <f>VLOOKUP(Account_Appended[[#This Row],[Customer_ID]],Customer_Info_Appended[],3,0)</f>
        <v>21</v>
      </c>
      <c r="J479" t="str">
        <f>VLOOKUP(Account_Appended[[#This Row],[Customer_ID]],Customer_Info_Appended[],4,0)</f>
        <v>Female</v>
      </c>
      <c r="K479" t="str">
        <f>VLOOKUP(Account_Appended[[#This Row],[Customer_ID]],Customer_Info_Appended[],6,0)</f>
        <v>Mandalay</v>
      </c>
      <c r="L479" t="str">
        <f>VLOOKUP(Account_Appended[[#This Row],[Balance]],balance_t[],3,1)</f>
        <v>High</v>
      </c>
      <c r="M479" t="str">
        <f>VLOOKUP(Account_Appended[[#This Row],[Age]],age_t[],3,1)</f>
        <v>Young</v>
      </c>
      <c r="N479" t="str">
        <f>Account_Appended[[#This Row],[Age Group]]&amp; "-" &amp;Account_Appended[[#This Row],[Balace Group]]</f>
        <v>Young-High</v>
      </c>
    </row>
    <row r="480" spans="2:14" x14ac:dyDescent="0.25">
      <c r="B480" t="s">
        <v>5603</v>
      </c>
      <c r="C480" t="s">
        <v>1291</v>
      </c>
      <c r="D480" t="s">
        <v>5134</v>
      </c>
      <c r="E480" s="22">
        <v>849971</v>
      </c>
      <c r="F480" t="s">
        <v>5126</v>
      </c>
      <c r="G480" s="20">
        <v>45037</v>
      </c>
      <c r="H480" t="s">
        <v>1115</v>
      </c>
      <c r="I480">
        <f>VLOOKUP(Account_Appended[[#This Row],[Customer_ID]],Customer_Info_Appended[],3,0)</f>
        <v>21</v>
      </c>
      <c r="J480" t="str">
        <f>VLOOKUP(Account_Appended[[#This Row],[Customer_ID]],Customer_Info_Appended[],4,0)</f>
        <v>Female</v>
      </c>
      <c r="K480" t="str">
        <f>VLOOKUP(Account_Appended[[#This Row],[Customer_ID]],Customer_Info_Appended[],6,0)</f>
        <v>Mandalay</v>
      </c>
      <c r="L480" t="str">
        <f>VLOOKUP(Account_Appended[[#This Row],[Balance]],balance_t[],3,1)</f>
        <v>Low</v>
      </c>
      <c r="M480" t="str">
        <f>VLOOKUP(Account_Appended[[#This Row],[Age]],age_t[],3,1)</f>
        <v>Young</v>
      </c>
      <c r="N480" t="str">
        <f>Account_Appended[[#This Row],[Age Group]]&amp; "-" &amp;Account_Appended[[#This Row],[Balace Group]]</f>
        <v>Young-Low</v>
      </c>
    </row>
    <row r="481" spans="2:14" x14ac:dyDescent="0.25">
      <c r="B481" t="s">
        <v>5604</v>
      </c>
      <c r="C481" t="s">
        <v>1296</v>
      </c>
      <c r="D481" t="s">
        <v>5131</v>
      </c>
      <c r="E481" s="22">
        <v>15811072</v>
      </c>
      <c r="F481" t="s">
        <v>5126</v>
      </c>
      <c r="G481" s="20">
        <v>45038</v>
      </c>
      <c r="H481" t="s">
        <v>1115</v>
      </c>
      <c r="I481">
        <f>VLOOKUP(Account_Appended[[#This Row],[Customer_ID]],Customer_Info_Appended[],3,0)</f>
        <v>18</v>
      </c>
      <c r="J481" t="str">
        <f>VLOOKUP(Account_Appended[[#This Row],[Customer_ID]],Customer_Info_Appended[],4,0)</f>
        <v>Female</v>
      </c>
      <c r="K481" t="str">
        <f>VLOOKUP(Account_Appended[[#This Row],[Customer_ID]],Customer_Info_Appended[],6,0)</f>
        <v>Naypyitaw</v>
      </c>
      <c r="L481" t="str">
        <f>VLOOKUP(Account_Appended[[#This Row],[Balance]],balance_t[],3,1)</f>
        <v>High</v>
      </c>
      <c r="M481" t="str">
        <f>VLOOKUP(Account_Appended[[#This Row],[Age]],age_t[],3,1)</f>
        <v>Young</v>
      </c>
      <c r="N481" t="str">
        <f>Account_Appended[[#This Row],[Age Group]]&amp; "-" &amp;Account_Appended[[#This Row],[Balace Group]]</f>
        <v>Young-High</v>
      </c>
    </row>
    <row r="482" spans="2:14" x14ac:dyDescent="0.25">
      <c r="B482" t="s">
        <v>5605</v>
      </c>
      <c r="C482" t="s">
        <v>1296</v>
      </c>
      <c r="D482" t="s">
        <v>5134</v>
      </c>
      <c r="E482" s="22">
        <v>46209273</v>
      </c>
      <c r="F482" t="s">
        <v>5126</v>
      </c>
      <c r="G482" s="20">
        <v>45039</v>
      </c>
      <c r="H482" t="s">
        <v>1115</v>
      </c>
      <c r="I482">
        <f>VLOOKUP(Account_Appended[[#This Row],[Customer_ID]],Customer_Info_Appended[],3,0)</f>
        <v>18</v>
      </c>
      <c r="J482" t="str">
        <f>VLOOKUP(Account_Appended[[#This Row],[Customer_ID]],Customer_Info_Appended[],4,0)</f>
        <v>Female</v>
      </c>
      <c r="K482" t="str">
        <f>VLOOKUP(Account_Appended[[#This Row],[Customer_ID]],Customer_Info_Appended[],6,0)</f>
        <v>Naypyitaw</v>
      </c>
      <c r="L482" t="str">
        <f>VLOOKUP(Account_Appended[[#This Row],[Balance]],balance_t[],3,1)</f>
        <v>High</v>
      </c>
      <c r="M482" t="str">
        <f>VLOOKUP(Account_Appended[[#This Row],[Age]],age_t[],3,1)</f>
        <v>Young</v>
      </c>
      <c r="N482" t="str">
        <f>Account_Appended[[#This Row],[Age Group]]&amp; "-" &amp;Account_Appended[[#This Row],[Balace Group]]</f>
        <v>Young-High</v>
      </c>
    </row>
    <row r="483" spans="2:14" x14ac:dyDescent="0.25">
      <c r="B483" t="s">
        <v>5606</v>
      </c>
      <c r="C483" t="s">
        <v>1301</v>
      </c>
      <c r="D483" t="s">
        <v>5134</v>
      </c>
      <c r="E483" s="22">
        <v>41876934</v>
      </c>
      <c r="F483" t="s">
        <v>5126</v>
      </c>
      <c r="G483" s="20">
        <v>45040</v>
      </c>
      <c r="H483" t="s">
        <v>1115</v>
      </c>
      <c r="I483">
        <f>VLOOKUP(Account_Appended[[#This Row],[Customer_ID]],Customer_Info_Appended[],3,0)</f>
        <v>32</v>
      </c>
      <c r="J483" t="str">
        <f>VLOOKUP(Account_Appended[[#This Row],[Customer_ID]],Customer_Info_Appended[],4,0)</f>
        <v>Male</v>
      </c>
      <c r="K483" t="str">
        <f>VLOOKUP(Account_Appended[[#This Row],[Customer_ID]],Customer_Info_Appended[],6,0)</f>
        <v>Mandalay</v>
      </c>
      <c r="L483" t="str">
        <f>VLOOKUP(Account_Appended[[#This Row],[Balance]],balance_t[],3,1)</f>
        <v>High</v>
      </c>
      <c r="M483" t="str">
        <f>VLOOKUP(Account_Appended[[#This Row],[Age]],age_t[],3,1)</f>
        <v>Middle</v>
      </c>
      <c r="N483" t="str">
        <f>Account_Appended[[#This Row],[Age Group]]&amp; "-" &amp;Account_Appended[[#This Row],[Balace Group]]</f>
        <v>Middle-High</v>
      </c>
    </row>
    <row r="484" spans="2:14" x14ac:dyDescent="0.25">
      <c r="B484" t="s">
        <v>5607</v>
      </c>
      <c r="C484" t="s">
        <v>1301</v>
      </c>
      <c r="D484" t="s">
        <v>5131</v>
      </c>
      <c r="E484" s="22">
        <v>24627188</v>
      </c>
      <c r="F484" t="s">
        <v>5126</v>
      </c>
      <c r="G484" s="20">
        <v>45041</v>
      </c>
      <c r="H484" t="s">
        <v>1115</v>
      </c>
      <c r="I484">
        <f>VLOOKUP(Account_Appended[[#This Row],[Customer_ID]],Customer_Info_Appended[],3,0)</f>
        <v>32</v>
      </c>
      <c r="J484" t="str">
        <f>VLOOKUP(Account_Appended[[#This Row],[Customer_ID]],Customer_Info_Appended[],4,0)</f>
        <v>Male</v>
      </c>
      <c r="K484" t="str">
        <f>VLOOKUP(Account_Appended[[#This Row],[Customer_ID]],Customer_Info_Appended[],6,0)</f>
        <v>Mandalay</v>
      </c>
      <c r="L484" t="str">
        <f>VLOOKUP(Account_Appended[[#This Row],[Balance]],balance_t[],3,1)</f>
        <v>High</v>
      </c>
      <c r="M484" t="str">
        <f>VLOOKUP(Account_Appended[[#This Row],[Age]],age_t[],3,1)</f>
        <v>Middle</v>
      </c>
      <c r="N484" t="str">
        <f>Account_Appended[[#This Row],[Age Group]]&amp; "-" &amp;Account_Appended[[#This Row],[Balace Group]]</f>
        <v>Middle-High</v>
      </c>
    </row>
    <row r="485" spans="2:14" x14ac:dyDescent="0.25">
      <c r="B485" t="s">
        <v>5608</v>
      </c>
      <c r="C485" t="s">
        <v>1306</v>
      </c>
      <c r="D485" t="s">
        <v>5131</v>
      </c>
      <c r="E485" s="22">
        <v>4560276</v>
      </c>
      <c r="F485" t="s">
        <v>5126</v>
      </c>
      <c r="G485" s="20">
        <v>45042</v>
      </c>
      <c r="H485" t="s">
        <v>1115</v>
      </c>
      <c r="I485">
        <f>VLOOKUP(Account_Appended[[#This Row],[Customer_ID]],Customer_Info_Appended[],3,0)</f>
        <v>57</v>
      </c>
      <c r="J485" t="str">
        <f>VLOOKUP(Account_Appended[[#This Row],[Customer_ID]],Customer_Info_Appended[],4,0)</f>
        <v>Female</v>
      </c>
      <c r="K485" t="str">
        <f>VLOOKUP(Account_Appended[[#This Row],[Customer_ID]],Customer_Info_Appended[],6,0)</f>
        <v>Bago</v>
      </c>
      <c r="L485" t="str">
        <f>VLOOKUP(Account_Appended[[#This Row],[Balance]],balance_t[],3,1)</f>
        <v>Low</v>
      </c>
      <c r="M485" t="str">
        <f>VLOOKUP(Account_Appended[[#This Row],[Age]],age_t[],3,1)</f>
        <v>Senior</v>
      </c>
      <c r="N485" t="str">
        <f>Account_Appended[[#This Row],[Age Group]]&amp; "-" &amp;Account_Appended[[#This Row],[Balace Group]]</f>
        <v>Senior-Low</v>
      </c>
    </row>
    <row r="486" spans="2:14" x14ac:dyDescent="0.25">
      <c r="B486" t="s">
        <v>5609</v>
      </c>
      <c r="C486" t="s">
        <v>1306</v>
      </c>
      <c r="D486" t="s">
        <v>5131</v>
      </c>
      <c r="E486" s="22">
        <v>41111120</v>
      </c>
      <c r="F486" t="s">
        <v>5126</v>
      </c>
      <c r="G486" s="20">
        <v>45043</v>
      </c>
      <c r="H486" t="s">
        <v>1115</v>
      </c>
      <c r="I486">
        <f>VLOOKUP(Account_Appended[[#This Row],[Customer_ID]],Customer_Info_Appended[],3,0)</f>
        <v>57</v>
      </c>
      <c r="J486" t="str">
        <f>VLOOKUP(Account_Appended[[#This Row],[Customer_ID]],Customer_Info_Appended[],4,0)</f>
        <v>Female</v>
      </c>
      <c r="K486" t="str">
        <f>VLOOKUP(Account_Appended[[#This Row],[Customer_ID]],Customer_Info_Appended[],6,0)</f>
        <v>Bago</v>
      </c>
      <c r="L486" t="str">
        <f>VLOOKUP(Account_Appended[[#This Row],[Balance]],balance_t[],3,1)</f>
        <v>High</v>
      </c>
      <c r="M486" t="str">
        <f>VLOOKUP(Account_Appended[[#This Row],[Age]],age_t[],3,1)</f>
        <v>Senior</v>
      </c>
      <c r="N486" t="str">
        <f>Account_Appended[[#This Row],[Age Group]]&amp; "-" &amp;Account_Appended[[#This Row],[Balace Group]]</f>
        <v>Senior-High</v>
      </c>
    </row>
    <row r="487" spans="2:14" x14ac:dyDescent="0.25">
      <c r="B487" t="s">
        <v>5610</v>
      </c>
      <c r="C487" t="s">
        <v>1306</v>
      </c>
      <c r="D487" t="s">
        <v>5131</v>
      </c>
      <c r="E487" s="22">
        <v>26607881</v>
      </c>
      <c r="F487" t="s">
        <v>5126</v>
      </c>
      <c r="G487" s="20">
        <v>45044</v>
      </c>
      <c r="H487" t="s">
        <v>1115</v>
      </c>
      <c r="I487">
        <f>VLOOKUP(Account_Appended[[#This Row],[Customer_ID]],Customer_Info_Appended[],3,0)</f>
        <v>57</v>
      </c>
      <c r="J487" t="str">
        <f>VLOOKUP(Account_Appended[[#This Row],[Customer_ID]],Customer_Info_Appended[],4,0)</f>
        <v>Female</v>
      </c>
      <c r="K487" t="str">
        <f>VLOOKUP(Account_Appended[[#This Row],[Customer_ID]],Customer_Info_Appended[],6,0)</f>
        <v>Bago</v>
      </c>
      <c r="L487" t="str">
        <f>VLOOKUP(Account_Appended[[#This Row],[Balance]],balance_t[],3,1)</f>
        <v>High</v>
      </c>
      <c r="M487" t="str">
        <f>VLOOKUP(Account_Appended[[#This Row],[Age]],age_t[],3,1)</f>
        <v>Senior</v>
      </c>
      <c r="N487" t="str">
        <f>Account_Appended[[#This Row],[Age Group]]&amp; "-" &amp;Account_Appended[[#This Row],[Balace Group]]</f>
        <v>Senior-High</v>
      </c>
    </row>
    <row r="488" spans="2:14" x14ac:dyDescent="0.25">
      <c r="B488" t="s">
        <v>5611</v>
      </c>
      <c r="C488" t="s">
        <v>1311</v>
      </c>
      <c r="D488" t="s">
        <v>5131</v>
      </c>
      <c r="E488" s="22">
        <v>42528797</v>
      </c>
      <c r="F488" t="s">
        <v>5126</v>
      </c>
      <c r="G488" s="20">
        <v>45045</v>
      </c>
      <c r="H488" t="s">
        <v>1115</v>
      </c>
      <c r="I488">
        <f>VLOOKUP(Account_Appended[[#This Row],[Customer_ID]],Customer_Info_Appended[],3,0)</f>
        <v>29</v>
      </c>
      <c r="J488" t="str">
        <f>VLOOKUP(Account_Appended[[#This Row],[Customer_ID]],Customer_Info_Appended[],4,0)</f>
        <v>Male</v>
      </c>
      <c r="K488" t="str">
        <f>VLOOKUP(Account_Appended[[#This Row],[Customer_ID]],Customer_Info_Appended[],6,0)</f>
        <v>Mandalay</v>
      </c>
      <c r="L488" t="str">
        <f>VLOOKUP(Account_Appended[[#This Row],[Balance]],balance_t[],3,1)</f>
        <v>High</v>
      </c>
      <c r="M488" t="str">
        <f>VLOOKUP(Account_Appended[[#This Row],[Age]],age_t[],3,1)</f>
        <v>Young</v>
      </c>
      <c r="N488" t="str">
        <f>Account_Appended[[#This Row],[Age Group]]&amp; "-" &amp;Account_Appended[[#This Row],[Balace Group]]</f>
        <v>Young-High</v>
      </c>
    </row>
    <row r="489" spans="2:14" x14ac:dyDescent="0.25">
      <c r="B489" t="s">
        <v>5612</v>
      </c>
      <c r="C489" t="s">
        <v>1311</v>
      </c>
      <c r="D489" t="s">
        <v>5131</v>
      </c>
      <c r="E489" s="22">
        <v>27545000</v>
      </c>
      <c r="F489" t="s">
        <v>5126</v>
      </c>
      <c r="G489" s="20">
        <v>45046</v>
      </c>
      <c r="H489" t="s">
        <v>1115</v>
      </c>
      <c r="I489">
        <f>VLOOKUP(Account_Appended[[#This Row],[Customer_ID]],Customer_Info_Appended[],3,0)</f>
        <v>29</v>
      </c>
      <c r="J489" t="str">
        <f>VLOOKUP(Account_Appended[[#This Row],[Customer_ID]],Customer_Info_Appended[],4,0)</f>
        <v>Male</v>
      </c>
      <c r="K489" t="str">
        <f>VLOOKUP(Account_Appended[[#This Row],[Customer_ID]],Customer_Info_Appended[],6,0)</f>
        <v>Mandalay</v>
      </c>
      <c r="L489" t="str">
        <f>VLOOKUP(Account_Appended[[#This Row],[Balance]],balance_t[],3,1)</f>
        <v>High</v>
      </c>
      <c r="M489" t="str">
        <f>VLOOKUP(Account_Appended[[#This Row],[Age]],age_t[],3,1)</f>
        <v>Young</v>
      </c>
      <c r="N489" t="str">
        <f>Account_Appended[[#This Row],[Age Group]]&amp; "-" &amp;Account_Appended[[#This Row],[Balace Group]]</f>
        <v>Young-High</v>
      </c>
    </row>
    <row r="490" spans="2:14" x14ac:dyDescent="0.25">
      <c r="B490" t="s">
        <v>5613</v>
      </c>
      <c r="C490" t="s">
        <v>1311</v>
      </c>
      <c r="D490" t="s">
        <v>5131</v>
      </c>
      <c r="E490" s="22">
        <v>18062327</v>
      </c>
      <c r="F490" t="s">
        <v>5126</v>
      </c>
      <c r="G490" s="20">
        <v>45047</v>
      </c>
      <c r="H490" t="s">
        <v>1115</v>
      </c>
      <c r="I490">
        <f>VLOOKUP(Account_Appended[[#This Row],[Customer_ID]],Customer_Info_Appended[],3,0)</f>
        <v>29</v>
      </c>
      <c r="J490" t="str">
        <f>VLOOKUP(Account_Appended[[#This Row],[Customer_ID]],Customer_Info_Appended[],4,0)</f>
        <v>Male</v>
      </c>
      <c r="K490" t="str">
        <f>VLOOKUP(Account_Appended[[#This Row],[Customer_ID]],Customer_Info_Appended[],6,0)</f>
        <v>Mandalay</v>
      </c>
      <c r="L490" t="str">
        <f>VLOOKUP(Account_Appended[[#This Row],[Balance]],balance_t[],3,1)</f>
        <v>High</v>
      </c>
      <c r="M490" t="str">
        <f>VLOOKUP(Account_Appended[[#This Row],[Age]],age_t[],3,1)</f>
        <v>Young</v>
      </c>
      <c r="N490" t="str">
        <f>Account_Appended[[#This Row],[Age Group]]&amp; "-" &amp;Account_Appended[[#This Row],[Balace Group]]</f>
        <v>Young-High</v>
      </c>
    </row>
    <row r="491" spans="2:14" x14ac:dyDescent="0.25">
      <c r="B491" t="s">
        <v>5614</v>
      </c>
      <c r="C491" t="s">
        <v>1316</v>
      </c>
      <c r="D491" t="s">
        <v>5125</v>
      </c>
      <c r="E491" s="22">
        <v>38616260</v>
      </c>
      <c r="F491" t="s">
        <v>5126</v>
      </c>
      <c r="G491" s="20">
        <v>45048</v>
      </c>
      <c r="H491" t="s">
        <v>1115</v>
      </c>
      <c r="I491">
        <f>VLOOKUP(Account_Appended[[#This Row],[Customer_ID]],Customer_Info_Appended[],3,0)</f>
        <v>39</v>
      </c>
      <c r="J491" t="str">
        <f>VLOOKUP(Account_Appended[[#This Row],[Customer_ID]],Customer_Info_Appended[],4,0)</f>
        <v>Female</v>
      </c>
      <c r="K491" t="str">
        <f>VLOOKUP(Account_Appended[[#This Row],[Customer_ID]],Customer_Info_Appended[],6,0)</f>
        <v>Shan</v>
      </c>
      <c r="L491" t="str">
        <f>VLOOKUP(Account_Appended[[#This Row],[Balance]],balance_t[],3,1)</f>
        <v>High</v>
      </c>
      <c r="M491" t="str">
        <f>VLOOKUP(Account_Appended[[#This Row],[Age]],age_t[],3,1)</f>
        <v>Middle</v>
      </c>
      <c r="N491" t="str">
        <f>Account_Appended[[#This Row],[Age Group]]&amp; "-" &amp;Account_Appended[[#This Row],[Balace Group]]</f>
        <v>Middle-High</v>
      </c>
    </row>
    <row r="492" spans="2:14" x14ac:dyDescent="0.25">
      <c r="B492" t="s">
        <v>5615</v>
      </c>
      <c r="C492" t="s">
        <v>1321</v>
      </c>
      <c r="D492" t="s">
        <v>5134</v>
      </c>
      <c r="E492" s="22">
        <v>14326224</v>
      </c>
      <c r="F492" t="s">
        <v>5126</v>
      </c>
      <c r="G492" s="20">
        <v>45049</v>
      </c>
      <c r="H492" t="s">
        <v>1115</v>
      </c>
      <c r="I492">
        <f>VLOOKUP(Account_Appended[[#This Row],[Customer_ID]],Customer_Info_Appended[],3,0)</f>
        <v>39</v>
      </c>
      <c r="J492" t="str">
        <f>VLOOKUP(Account_Appended[[#This Row],[Customer_ID]],Customer_Info_Appended[],4,0)</f>
        <v>Female</v>
      </c>
      <c r="K492" t="str">
        <f>VLOOKUP(Account_Appended[[#This Row],[Customer_ID]],Customer_Info_Appended[],6,0)</f>
        <v>Mandalay</v>
      </c>
      <c r="L492" t="str">
        <f>VLOOKUP(Account_Appended[[#This Row],[Balance]],balance_t[],3,1)</f>
        <v>Medium</v>
      </c>
      <c r="M492" t="str">
        <f>VLOOKUP(Account_Appended[[#This Row],[Age]],age_t[],3,1)</f>
        <v>Middle</v>
      </c>
      <c r="N492" t="str">
        <f>Account_Appended[[#This Row],[Age Group]]&amp; "-" &amp;Account_Appended[[#This Row],[Balace Group]]</f>
        <v>Middle-Medium</v>
      </c>
    </row>
    <row r="493" spans="2:14" x14ac:dyDescent="0.25">
      <c r="B493" t="s">
        <v>5616</v>
      </c>
      <c r="C493" t="s">
        <v>1326</v>
      </c>
      <c r="D493" t="s">
        <v>5131</v>
      </c>
      <c r="E493" s="22">
        <v>33134792</v>
      </c>
      <c r="F493" t="s">
        <v>5126</v>
      </c>
      <c r="G493" s="20">
        <v>45050</v>
      </c>
      <c r="H493" t="s">
        <v>1115</v>
      </c>
      <c r="I493">
        <f>VLOOKUP(Account_Appended[[#This Row],[Customer_ID]],Customer_Info_Appended[],3,0)</f>
        <v>67</v>
      </c>
      <c r="J493" t="str">
        <f>VLOOKUP(Account_Appended[[#This Row],[Customer_ID]],Customer_Info_Appended[],4,0)</f>
        <v>Male</v>
      </c>
      <c r="K493" t="str">
        <f>VLOOKUP(Account_Appended[[#This Row],[Customer_ID]],Customer_Info_Appended[],6,0)</f>
        <v>Naypyitaw</v>
      </c>
      <c r="L493" t="str">
        <f>VLOOKUP(Account_Appended[[#This Row],[Balance]],balance_t[],3,1)</f>
        <v>High</v>
      </c>
      <c r="M493" t="str">
        <f>VLOOKUP(Account_Appended[[#This Row],[Age]],age_t[],3,1)</f>
        <v>Senior</v>
      </c>
      <c r="N493" t="str">
        <f>Account_Appended[[#This Row],[Age Group]]&amp; "-" &amp;Account_Appended[[#This Row],[Balace Group]]</f>
        <v>Senior-High</v>
      </c>
    </row>
    <row r="494" spans="2:14" x14ac:dyDescent="0.25">
      <c r="B494" t="s">
        <v>5617</v>
      </c>
      <c r="C494" t="s">
        <v>1326</v>
      </c>
      <c r="D494" t="s">
        <v>5125</v>
      </c>
      <c r="E494" s="22">
        <v>24609968</v>
      </c>
      <c r="F494" t="s">
        <v>5126</v>
      </c>
      <c r="G494" s="20">
        <v>45051</v>
      </c>
      <c r="H494" t="s">
        <v>1115</v>
      </c>
      <c r="I494">
        <f>VLOOKUP(Account_Appended[[#This Row],[Customer_ID]],Customer_Info_Appended[],3,0)</f>
        <v>67</v>
      </c>
      <c r="J494" t="str">
        <f>VLOOKUP(Account_Appended[[#This Row],[Customer_ID]],Customer_Info_Appended[],4,0)</f>
        <v>Male</v>
      </c>
      <c r="K494" t="str">
        <f>VLOOKUP(Account_Appended[[#This Row],[Customer_ID]],Customer_Info_Appended[],6,0)</f>
        <v>Naypyitaw</v>
      </c>
      <c r="L494" t="str">
        <f>VLOOKUP(Account_Appended[[#This Row],[Balance]],balance_t[],3,1)</f>
        <v>High</v>
      </c>
      <c r="M494" t="str">
        <f>VLOOKUP(Account_Appended[[#This Row],[Age]],age_t[],3,1)</f>
        <v>Senior</v>
      </c>
      <c r="N494" t="str">
        <f>Account_Appended[[#This Row],[Age Group]]&amp; "-" &amp;Account_Appended[[#This Row],[Balace Group]]</f>
        <v>Senior-High</v>
      </c>
    </row>
    <row r="495" spans="2:14" x14ac:dyDescent="0.25">
      <c r="B495" t="s">
        <v>5618</v>
      </c>
      <c r="C495" t="s">
        <v>1326</v>
      </c>
      <c r="D495" t="s">
        <v>5125</v>
      </c>
      <c r="E495" s="22">
        <v>19270135</v>
      </c>
      <c r="F495" t="s">
        <v>5126</v>
      </c>
      <c r="G495" s="20">
        <v>45052</v>
      </c>
      <c r="H495" t="s">
        <v>1115</v>
      </c>
      <c r="I495">
        <f>VLOOKUP(Account_Appended[[#This Row],[Customer_ID]],Customer_Info_Appended[],3,0)</f>
        <v>67</v>
      </c>
      <c r="J495" t="str">
        <f>VLOOKUP(Account_Appended[[#This Row],[Customer_ID]],Customer_Info_Appended[],4,0)</f>
        <v>Male</v>
      </c>
      <c r="K495" t="str">
        <f>VLOOKUP(Account_Appended[[#This Row],[Customer_ID]],Customer_Info_Appended[],6,0)</f>
        <v>Naypyitaw</v>
      </c>
      <c r="L495" t="str">
        <f>VLOOKUP(Account_Appended[[#This Row],[Balance]],balance_t[],3,1)</f>
        <v>High</v>
      </c>
      <c r="M495" t="str">
        <f>VLOOKUP(Account_Appended[[#This Row],[Age]],age_t[],3,1)</f>
        <v>Senior</v>
      </c>
      <c r="N495" t="str">
        <f>Account_Appended[[#This Row],[Age Group]]&amp; "-" &amp;Account_Appended[[#This Row],[Balace Group]]</f>
        <v>Senior-High</v>
      </c>
    </row>
    <row r="496" spans="2:14" x14ac:dyDescent="0.25">
      <c r="B496" t="s">
        <v>5619</v>
      </c>
      <c r="C496" t="s">
        <v>1331</v>
      </c>
      <c r="D496" t="s">
        <v>5125</v>
      </c>
      <c r="E496" s="22">
        <v>1600948</v>
      </c>
      <c r="F496" t="s">
        <v>5126</v>
      </c>
      <c r="G496" s="20">
        <v>45053</v>
      </c>
      <c r="H496" t="s">
        <v>1115</v>
      </c>
      <c r="I496">
        <f>VLOOKUP(Account_Appended[[#This Row],[Customer_ID]],Customer_Info_Appended[],3,0)</f>
        <v>64</v>
      </c>
      <c r="J496" t="str">
        <f>VLOOKUP(Account_Appended[[#This Row],[Customer_ID]],Customer_Info_Appended[],4,0)</f>
        <v>Male</v>
      </c>
      <c r="K496" t="str">
        <f>VLOOKUP(Account_Appended[[#This Row],[Customer_ID]],Customer_Info_Appended[],6,0)</f>
        <v>Naypyitaw</v>
      </c>
      <c r="L496" t="str">
        <f>VLOOKUP(Account_Appended[[#This Row],[Balance]],balance_t[],3,1)</f>
        <v>Low</v>
      </c>
      <c r="M496" t="str">
        <f>VLOOKUP(Account_Appended[[#This Row],[Age]],age_t[],3,1)</f>
        <v>Senior</v>
      </c>
      <c r="N496" t="str">
        <f>Account_Appended[[#This Row],[Age Group]]&amp; "-" &amp;Account_Appended[[#This Row],[Balace Group]]</f>
        <v>Senior-Low</v>
      </c>
    </row>
    <row r="497" spans="2:14" x14ac:dyDescent="0.25">
      <c r="B497" t="s">
        <v>5620</v>
      </c>
      <c r="C497" t="s">
        <v>1331</v>
      </c>
      <c r="D497" t="s">
        <v>5134</v>
      </c>
      <c r="E497" s="22">
        <v>6427090</v>
      </c>
      <c r="F497" t="s">
        <v>5126</v>
      </c>
      <c r="G497" s="20">
        <v>45054</v>
      </c>
      <c r="H497" t="s">
        <v>1115</v>
      </c>
      <c r="I497">
        <f>VLOOKUP(Account_Appended[[#This Row],[Customer_ID]],Customer_Info_Appended[],3,0)</f>
        <v>64</v>
      </c>
      <c r="J497" t="str">
        <f>VLOOKUP(Account_Appended[[#This Row],[Customer_ID]],Customer_Info_Appended[],4,0)</f>
        <v>Male</v>
      </c>
      <c r="K497" t="str">
        <f>VLOOKUP(Account_Appended[[#This Row],[Customer_ID]],Customer_Info_Appended[],6,0)</f>
        <v>Naypyitaw</v>
      </c>
      <c r="L497" t="str">
        <f>VLOOKUP(Account_Appended[[#This Row],[Balance]],balance_t[],3,1)</f>
        <v>Medium</v>
      </c>
      <c r="M497" t="str">
        <f>VLOOKUP(Account_Appended[[#This Row],[Age]],age_t[],3,1)</f>
        <v>Senior</v>
      </c>
      <c r="N497" t="str">
        <f>Account_Appended[[#This Row],[Age Group]]&amp; "-" &amp;Account_Appended[[#This Row],[Balace Group]]</f>
        <v>Senior-Medium</v>
      </c>
    </row>
    <row r="498" spans="2:14" x14ac:dyDescent="0.25">
      <c r="B498" t="s">
        <v>5621</v>
      </c>
      <c r="C498" t="s">
        <v>1336</v>
      </c>
      <c r="D498" t="s">
        <v>5131</v>
      </c>
      <c r="E498" s="22">
        <v>20985050</v>
      </c>
      <c r="F498" t="s">
        <v>5126</v>
      </c>
      <c r="G498" s="20">
        <v>45055</v>
      </c>
      <c r="H498" t="s">
        <v>1115</v>
      </c>
      <c r="I498">
        <f>VLOOKUP(Account_Appended[[#This Row],[Customer_ID]],Customer_Info_Appended[],3,0)</f>
        <v>34</v>
      </c>
      <c r="J498" t="str">
        <f>VLOOKUP(Account_Appended[[#This Row],[Customer_ID]],Customer_Info_Appended[],4,0)</f>
        <v>Male</v>
      </c>
      <c r="K498" t="str">
        <f>VLOOKUP(Account_Appended[[#This Row],[Customer_ID]],Customer_Info_Appended[],6,0)</f>
        <v>Mandalay</v>
      </c>
      <c r="L498" t="str">
        <f>VLOOKUP(Account_Appended[[#This Row],[Balance]],balance_t[],3,1)</f>
        <v>High</v>
      </c>
      <c r="M498" t="str">
        <f>VLOOKUP(Account_Appended[[#This Row],[Age]],age_t[],3,1)</f>
        <v>Middle</v>
      </c>
      <c r="N498" t="str">
        <f>Account_Appended[[#This Row],[Age Group]]&amp; "-" &amp;Account_Appended[[#This Row],[Balace Group]]</f>
        <v>Middle-High</v>
      </c>
    </row>
    <row r="499" spans="2:14" x14ac:dyDescent="0.25">
      <c r="B499" t="s">
        <v>5622</v>
      </c>
      <c r="C499" t="s">
        <v>1341</v>
      </c>
      <c r="D499" t="s">
        <v>5125</v>
      </c>
      <c r="E499" s="22">
        <v>31934022</v>
      </c>
      <c r="F499" t="s">
        <v>5126</v>
      </c>
      <c r="G499" s="20">
        <v>45056</v>
      </c>
      <c r="H499" t="s">
        <v>1115</v>
      </c>
      <c r="I499">
        <f>VLOOKUP(Account_Appended[[#This Row],[Customer_ID]],Customer_Info_Appended[],3,0)</f>
        <v>46</v>
      </c>
      <c r="J499" t="str">
        <f>VLOOKUP(Account_Appended[[#This Row],[Customer_ID]],Customer_Info_Appended[],4,0)</f>
        <v>Male</v>
      </c>
      <c r="K499" t="str">
        <f>VLOOKUP(Account_Appended[[#This Row],[Customer_ID]],Customer_Info_Appended[],6,0)</f>
        <v>Naypyitaw</v>
      </c>
      <c r="L499" t="str">
        <f>VLOOKUP(Account_Appended[[#This Row],[Balance]],balance_t[],3,1)</f>
        <v>High</v>
      </c>
      <c r="M499" t="str">
        <f>VLOOKUP(Account_Appended[[#This Row],[Age]],age_t[],3,1)</f>
        <v>Middle</v>
      </c>
      <c r="N499" t="str">
        <f>Account_Appended[[#This Row],[Age Group]]&amp; "-" &amp;Account_Appended[[#This Row],[Balace Group]]</f>
        <v>Middle-High</v>
      </c>
    </row>
    <row r="500" spans="2:14" x14ac:dyDescent="0.25">
      <c r="B500" t="s">
        <v>5623</v>
      </c>
      <c r="C500" t="s">
        <v>1341</v>
      </c>
      <c r="D500" t="s">
        <v>5134</v>
      </c>
      <c r="E500" s="22">
        <v>39491628</v>
      </c>
      <c r="F500" t="s">
        <v>5126</v>
      </c>
      <c r="G500" s="20">
        <v>45057</v>
      </c>
      <c r="H500" t="s">
        <v>1115</v>
      </c>
      <c r="I500">
        <f>VLOOKUP(Account_Appended[[#This Row],[Customer_ID]],Customer_Info_Appended[],3,0)</f>
        <v>46</v>
      </c>
      <c r="J500" t="str">
        <f>VLOOKUP(Account_Appended[[#This Row],[Customer_ID]],Customer_Info_Appended[],4,0)</f>
        <v>Male</v>
      </c>
      <c r="K500" t="str">
        <f>VLOOKUP(Account_Appended[[#This Row],[Customer_ID]],Customer_Info_Appended[],6,0)</f>
        <v>Naypyitaw</v>
      </c>
      <c r="L500" t="str">
        <f>VLOOKUP(Account_Appended[[#This Row],[Balance]],balance_t[],3,1)</f>
        <v>High</v>
      </c>
      <c r="M500" t="str">
        <f>VLOOKUP(Account_Appended[[#This Row],[Age]],age_t[],3,1)</f>
        <v>Middle</v>
      </c>
      <c r="N500" t="str">
        <f>Account_Appended[[#This Row],[Age Group]]&amp; "-" &amp;Account_Appended[[#This Row],[Balace Group]]</f>
        <v>Middle-High</v>
      </c>
    </row>
    <row r="501" spans="2:14" x14ac:dyDescent="0.25">
      <c r="B501" t="s">
        <v>5624</v>
      </c>
      <c r="C501" t="s">
        <v>1341</v>
      </c>
      <c r="D501" t="s">
        <v>5134</v>
      </c>
      <c r="E501" s="22">
        <v>15326559</v>
      </c>
      <c r="F501" t="s">
        <v>5126</v>
      </c>
      <c r="G501" s="20">
        <v>45058</v>
      </c>
      <c r="H501" t="s">
        <v>1115</v>
      </c>
      <c r="I501">
        <f>VLOOKUP(Account_Appended[[#This Row],[Customer_ID]],Customer_Info_Appended[],3,0)</f>
        <v>46</v>
      </c>
      <c r="J501" t="str">
        <f>VLOOKUP(Account_Appended[[#This Row],[Customer_ID]],Customer_Info_Appended[],4,0)</f>
        <v>Male</v>
      </c>
      <c r="K501" t="str">
        <f>VLOOKUP(Account_Appended[[#This Row],[Customer_ID]],Customer_Info_Appended[],6,0)</f>
        <v>Naypyitaw</v>
      </c>
      <c r="L501" t="str">
        <f>VLOOKUP(Account_Appended[[#This Row],[Balance]],balance_t[],3,1)</f>
        <v>High</v>
      </c>
      <c r="M501" t="str">
        <f>VLOOKUP(Account_Appended[[#This Row],[Age]],age_t[],3,1)</f>
        <v>Middle</v>
      </c>
      <c r="N501" t="str">
        <f>Account_Appended[[#This Row],[Age Group]]&amp; "-" &amp;Account_Appended[[#This Row],[Balace Group]]</f>
        <v>Middle-High</v>
      </c>
    </row>
    <row r="502" spans="2:14" x14ac:dyDescent="0.25">
      <c r="B502" t="s">
        <v>5625</v>
      </c>
      <c r="C502" t="s">
        <v>1346</v>
      </c>
      <c r="D502" t="s">
        <v>5134</v>
      </c>
      <c r="E502" s="22">
        <v>36357426</v>
      </c>
      <c r="F502" t="s">
        <v>5126</v>
      </c>
      <c r="G502" s="20">
        <v>45059</v>
      </c>
      <c r="H502" t="s">
        <v>1115</v>
      </c>
      <c r="I502">
        <f>VLOOKUP(Account_Appended[[#This Row],[Customer_ID]],Customer_Info_Appended[],3,0)</f>
        <v>63</v>
      </c>
      <c r="J502" t="str">
        <f>VLOOKUP(Account_Appended[[#This Row],[Customer_ID]],Customer_Info_Appended[],4,0)</f>
        <v>Female</v>
      </c>
      <c r="K502" t="str">
        <f>VLOOKUP(Account_Appended[[#This Row],[Customer_ID]],Customer_Info_Appended[],6,0)</f>
        <v>Naypyitaw</v>
      </c>
      <c r="L502" t="str">
        <f>VLOOKUP(Account_Appended[[#This Row],[Balance]],balance_t[],3,1)</f>
        <v>High</v>
      </c>
      <c r="M502" t="str">
        <f>VLOOKUP(Account_Appended[[#This Row],[Age]],age_t[],3,1)</f>
        <v>Senior</v>
      </c>
      <c r="N502" t="str">
        <f>Account_Appended[[#This Row],[Age Group]]&amp; "-" &amp;Account_Appended[[#This Row],[Balace Group]]</f>
        <v>Senior-High</v>
      </c>
    </row>
    <row r="503" spans="2:14" x14ac:dyDescent="0.25">
      <c r="B503" t="s">
        <v>5626</v>
      </c>
      <c r="C503" t="s">
        <v>1346</v>
      </c>
      <c r="D503" t="s">
        <v>5125</v>
      </c>
      <c r="E503" s="22">
        <v>27970540</v>
      </c>
      <c r="F503" t="s">
        <v>5126</v>
      </c>
      <c r="G503" s="20">
        <v>45060</v>
      </c>
      <c r="H503" t="s">
        <v>1115</v>
      </c>
      <c r="I503">
        <f>VLOOKUP(Account_Appended[[#This Row],[Customer_ID]],Customer_Info_Appended[],3,0)</f>
        <v>63</v>
      </c>
      <c r="J503" t="str">
        <f>VLOOKUP(Account_Appended[[#This Row],[Customer_ID]],Customer_Info_Appended[],4,0)</f>
        <v>Female</v>
      </c>
      <c r="K503" t="str">
        <f>VLOOKUP(Account_Appended[[#This Row],[Customer_ID]],Customer_Info_Appended[],6,0)</f>
        <v>Naypyitaw</v>
      </c>
      <c r="L503" t="str">
        <f>VLOOKUP(Account_Appended[[#This Row],[Balance]],balance_t[],3,1)</f>
        <v>High</v>
      </c>
      <c r="M503" t="str">
        <f>VLOOKUP(Account_Appended[[#This Row],[Age]],age_t[],3,1)</f>
        <v>Senior</v>
      </c>
      <c r="N503" t="str">
        <f>Account_Appended[[#This Row],[Age Group]]&amp; "-" &amp;Account_Appended[[#This Row],[Balace Group]]</f>
        <v>Senior-High</v>
      </c>
    </row>
    <row r="504" spans="2:14" x14ac:dyDescent="0.25">
      <c r="B504" t="s">
        <v>5627</v>
      </c>
      <c r="C504" t="s">
        <v>1346</v>
      </c>
      <c r="D504" t="s">
        <v>5131</v>
      </c>
      <c r="E504" s="22">
        <v>32534302</v>
      </c>
      <c r="F504" t="s">
        <v>5126</v>
      </c>
      <c r="G504" s="20">
        <v>45061</v>
      </c>
      <c r="H504" t="s">
        <v>1115</v>
      </c>
      <c r="I504">
        <f>VLOOKUP(Account_Appended[[#This Row],[Customer_ID]],Customer_Info_Appended[],3,0)</f>
        <v>63</v>
      </c>
      <c r="J504" t="str">
        <f>VLOOKUP(Account_Appended[[#This Row],[Customer_ID]],Customer_Info_Appended[],4,0)</f>
        <v>Female</v>
      </c>
      <c r="K504" t="str">
        <f>VLOOKUP(Account_Appended[[#This Row],[Customer_ID]],Customer_Info_Appended[],6,0)</f>
        <v>Naypyitaw</v>
      </c>
      <c r="L504" t="str">
        <f>VLOOKUP(Account_Appended[[#This Row],[Balance]],balance_t[],3,1)</f>
        <v>High</v>
      </c>
      <c r="M504" t="str">
        <f>VLOOKUP(Account_Appended[[#This Row],[Age]],age_t[],3,1)</f>
        <v>Senior</v>
      </c>
      <c r="N504" t="str">
        <f>Account_Appended[[#This Row],[Age Group]]&amp; "-" &amp;Account_Appended[[#This Row],[Balace Group]]</f>
        <v>Senior-High</v>
      </c>
    </row>
    <row r="505" spans="2:14" x14ac:dyDescent="0.25">
      <c r="B505" t="s">
        <v>5628</v>
      </c>
      <c r="C505" t="s">
        <v>1351</v>
      </c>
      <c r="D505" t="s">
        <v>5125</v>
      </c>
      <c r="E505" s="22">
        <v>39212237</v>
      </c>
      <c r="F505" t="s">
        <v>5126</v>
      </c>
      <c r="G505" s="20">
        <v>45062</v>
      </c>
      <c r="H505" t="s">
        <v>1115</v>
      </c>
      <c r="I505">
        <f>VLOOKUP(Account_Appended[[#This Row],[Customer_ID]],Customer_Info_Appended[],3,0)</f>
        <v>31</v>
      </c>
      <c r="J505" t="str">
        <f>VLOOKUP(Account_Appended[[#This Row],[Customer_ID]],Customer_Info_Appended[],4,0)</f>
        <v>Male</v>
      </c>
      <c r="K505" t="str">
        <f>VLOOKUP(Account_Appended[[#This Row],[Customer_ID]],Customer_Info_Appended[],6,0)</f>
        <v>Shan</v>
      </c>
      <c r="L505" t="str">
        <f>VLOOKUP(Account_Appended[[#This Row],[Balance]],balance_t[],3,1)</f>
        <v>High</v>
      </c>
      <c r="M505" t="str">
        <f>VLOOKUP(Account_Appended[[#This Row],[Age]],age_t[],3,1)</f>
        <v>Middle</v>
      </c>
      <c r="N505" t="str">
        <f>Account_Appended[[#This Row],[Age Group]]&amp; "-" &amp;Account_Appended[[#This Row],[Balace Group]]</f>
        <v>Middle-High</v>
      </c>
    </row>
    <row r="506" spans="2:14" x14ac:dyDescent="0.25">
      <c r="B506" t="s">
        <v>5629</v>
      </c>
      <c r="C506" t="s">
        <v>1351</v>
      </c>
      <c r="D506" t="s">
        <v>5125</v>
      </c>
      <c r="E506" s="22">
        <v>38556876</v>
      </c>
      <c r="F506" t="s">
        <v>5126</v>
      </c>
      <c r="G506" s="20">
        <v>45063</v>
      </c>
      <c r="H506" t="s">
        <v>1115</v>
      </c>
      <c r="I506">
        <f>VLOOKUP(Account_Appended[[#This Row],[Customer_ID]],Customer_Info_Appended[],3,0)</f>
        <v>31</v>
      </c>
      <c r="J506" t="str">
        <f>VLOOKUP(Account_Appended[[#This Row],[Customer_ID]],Customer_Info_Appended[],4,0)</f>
        <v>Male</v>
      </c>
      <c r="K506" t="str">
        <f>VLOOKUP(Account_Appended[[#This Row],[Customer_ID]],Customer_Info_Appended[],6,0)</f>
        <v>Shan</v>
      </c>
      <c r="L506" t="str">
        <f>VLOOKUP(Account_Appended[[#This Row],[Balance]],balance_t[],3,1)</f>
        <v>High</v>
      </c>
      <c r="M506" t="str">
        <f>VLOOKUP(Account_Appended[[#This Row],[Age]],age_t[],3,1)</f>
        <v>Middle</v>
      </c>
      <c r="N506" t="str">
        <f>Account_Appended[[#This Row],[Age Group]]&amp; "-" &amp;Account_Appended[[#This Row],[Balace Group]]</f>
        <v>Middle-High</v>
      </c>
    </row>
    <row r="507" spans="2:14" x14ac:dyDescent="0.25">
      <c r="B507" t="s">
        <v>5630</v>
      </c>
      <c r="C507" t="s">
        <v>1351</v>
      </c>
      <c r="D507" t="s">
        <v>5131</v>
      </c>
      <c r="E507" s="22">
        <v>17069728</v>
      </c>
      <c r="F507" t="s">
        <v>5126</v>
      </c>
      <c r="G507" s="20">
        <v>45064</v>
      </c>
      <c r="H507" t="s">
        <v>1115</v>
      </c>
      <c r="I507">
        <f>VLOOKUP(Account_Appended[[#This Row],[Customer_ID]],Customer_Info_Appended[],3,0)</f>
        <v>31</v>
      </c>
      <c r="J507" t="str">
        <f>VLOOKUP(Account_Appended[[#This Row],[Customer_ID]],Customer_Info_Appended[],4,0)</f>
        <v>Male</v>
      </c>
      <c r="K507" t="str">
        <f>VLOOKUP(Account_Appended[[#This Row],[Customer_ID]],Customer_Info_Appended[],6,0)</f>
        <v>Shan</v>
      </c>
      <c r="L507" t="str">
        <f>VLOOKUP(Account_Appended[[#This Row],[Balance]],balance_t[],3,1)</f>
        <v>High</v>
      </c>
      <c r="M507" t="str">
        <f>VLOOKUP(Account_Appended[[#This Row],[Age]],age_t[],3,1)</f>
        <v>Middle</v>
      </c>
      <c r="N507" t="str">
        <f>Account_Appended[[#This Row],[Age Group]]&amp; "-" &amp;Account_Appended[[#This Row],[Balace Group]]</f>
        <v>Middle-High</v>
      </c>
    </row>
    <row r="508" spans="2:14" x14ac:dyDescent="0.25">
      <c r="B508" t="s">
        <v>5631</v>
      </c>
      <c r="C508" t="s">
        <v>1356</v>
      </c>
      <c r="D508" t="s">
        <v>5131</v>
      </c>
      <c r="E508" s="22">
        <v>47818418</v>
      </c>
      <c r="F508" t="s">
        <v>5126</v>
      </c>
      <c r="G508" s="20">
        <v>45065</v>
      </c>
      <c r="H508" t="s">
        <v>1115</v>
      </c>
      <c r="I508">
        <f>VLOOKUP(Account_Appended[[#This Row],[Customer_ID]],Customer_Info_Appended[],3,0)</f>
        <v>67</v>
      </c>
      <c r="J508" t="str">
        <f>VLOOKUP(Account_Appended[[#This Row],[Customer_ID]],Customer_Info_Appended[],4,0)</f>
        <v>Female</v>
      </c>
      <c r="K508" t="str">
        <f>VLOOKUP(Account_Appended[[#This Row],[Customer_ID]],Customer_Info_Appended[],6,0)</f>
        <v>Bago</v>
      </c>
      <c r="L508" t="str">
        <f>VLOOKUP(Account_Appended[[#This Row],[Balance]],balance_t[],3,1)</f>
        <v>High</v>
      </c>
      <c r="M508" t="str">
        <f>VLOOKUP(Account_Appended[[#This Row],[Age]],age_t[],3,1)</f>
        <v>Senior</v>
      </c>
      <c r="N508" t="str">
        <f>Account_Appended[[#This Row],[Age Group]]&amp; "-" &amp;Account_Appended[[#This Row],[Balace Group]]</f>
        <v>Senior-High</v>
      </c>
    </row>
    <row r="509" spans="2:14" x14ac:dyDescent="0.25">
      <c r="B509" t="s">
        <v>5632</v>
      </c>
      <c r="C509" t="s">
        <v>1356</v>
      </c>
      <c r="D509" t="s">
        <v>5131</v>
      </c>
      <c r="E509" s="22">
        <v>20591595</v>
      </c>
      <c r="F509" t="s">
        <v>5126</v>
      </c>
      <c r="G509" s="20">
        <v>45066</v>
      </c>
      <c r="H509" t="s">
        <v>1115</v>
      </c>
      <c r="I509">
        <f>VLOOKUP(Account_Appended[[#This Row],[Customer_ID]],Customer_Info_Appended[],3,0)</f>
        <v>67</v>
      </c>
      <c r="J509" t="str">
        <f>VLOOKUP(Account_Appended[[#This Row],[Customer_ID]],Customer_Info_Appended[],4,0)</f>
        <v>Female</v>
      </c>
      <c r="K509" t="str">
        <f>VLOOKUP(Account_Appended[[#This Row],[Customer_ID]],Customer_Info_Appended[],6,0)</f>
        <v>Bago</v>
      </c>
      <c r="L509" t="str">
        <f>VLOOKUP(Account_Appended[[#This Row],[Balance]],balance_t[],3,1)</f>
        <v>High</v>
      </c>
      <c r="M509" t="str">
        <f>VLOOKUP(Account_Appended[[#This Row],[Age]],age_t[],3,1)</f>
        <v>Senior</v>
      </c>
      <c r="N509" t="str">
        <f>Account_Appended[[#This Row],[Age Group]]&amp; "-" &amp;Account_Appended[[#This Row],[Balace Group]]</f>
        <v>Senior-High</v>
      </c>
    </row>
    <row r="510" spans="2:14" x14ac:dyDescent="0.25">
      <c r="B510" t="s">
        <v>5633</v>
      </c>
      <c r="C510" t="s">
        <v>1361</v>
      </c>
      <c r="D510" t="s">
        <v>5134</v>
      </c>
      <c r="E510" s="22">
        <v>31275239</v>
      </c>
      <c r="F510" t="s">
        <v>5126</v>
      </c>
      <c r="G510" s="20">
        <v>45067</v>
      </c>
      <c r="H510" t="s">
        <v>1115</v>
      </c>
      <c r="I510">
        <f>VLOOKUP(Account_Appended[[#This Row],[Customer_ID]],Customer_Info_Appended[],3,0)</f>
        <v>37</v>
      </c>
      <c r="J510" t="str">
        <f>VLOOKUP(Account_Appended[[#This Row],[Customer_ID]],Customer_Info_Appended[],4,0)</f>
        <v>Male</v>
      </c>
      <c r="K510" t="str">
        <f>VLOOKUP(Account_Appended[[#This Row],[Customer_ID]],Customer_Info_Appended[],6,0)</f>
        <v>Shan</v>
      </c>
      <c r="L510" t="str">
        <f>VLOOKUP(Account_Appended[[#This Row],[Balance]],balance_t[],3,1)</f>
        <v>High</v>
      </c>
      <c r="M510" t="str">
        <f>VLOOKUP(Account_Appended[[#This Row],[Age]],age_t[],3,1)</f>
        <v>Middle</v>
      </c>
      <c r="N510" t="str">
        <f>Account_Appended[[#This Row],[Age Group]]&amp; "-" &amp;Account_Appended[[#This Row],[Balace Group]]</f>
        <v>Middle-High</v>
      </c>
    </row>
    <row r="511" spans="2:14" x14ac:dyDescent="0.25">
      <c r="B511" t="s">
        <v>5634</v>
      </c>
      <c r="C511" t="s">
        <v>1361</v>
      </c>
      <c r="D511" t="s">
        <v>5131</v>
      </c>
      <c r="E511" s="22">
        <v>5945447</v>
      </c>
      <c r="F511" t="s">
        <v>5126</v>
      </c>
      <c r="G511" s="20">
        <v>45068</v>
      </c>
      <c r="H511" t="s">
        <v>1115</v>
      </c>
      <c r="I511">
        <f>VLOOKUP(Account_Appended[[#This Row],[Customer_ID]],Customer_Info_Appended[],3,0)</f>
        <v>37</v>
      </c>
      <c r="J511" t="str">
        <f>VLOOKUP(Account_Appended[[#This Row],[Customer_ID]],Customer_Info_Appended[],4,0)</f>
        <v>Male</v>
      </c>
      <c r="K511" t="str">
        <f>VLOOKUP(Account_Appended[[#This Row],[Customer_ID]],Customer_Info_Appended[],6,0)</f>
        <v>Shan</v>
      </c>
      <c r="L511" t="str">
        <f>VLOOKUP(Account_Appended[[#This Row],[Balance]],balance_t[],3,1)</f>
        <v>Medium</v>
      </c>
      <c r="M511" t="str">
        <f>VLOOKUP(Account_Appended[[#This Row],[Age]],age_t[],3,1)</f>
        <v>Middle</v>
      </c>
      <c r="N511" t="str">
        <f>Account_Appended[[#This Row],[Age Group]]&amp; "-" &amp;Account_Appended[[#This Row],[Balace Group]]</f>
        <v>Middle-Medium</v>
      </c>
    </row>
    <row r="512" spans="2:14" x14ac:dyDescent="0.25">
      <c r="B512" t="s">
        <v>5635</v>
      </c>
      <c r="C512" t="s">
        <v>1361</v>
      </c>
      <c r="D512" t="s">
        <v>5125</v>
      </c>
      <c r="E512" s="22">
        <v>46947988</v>
      </c>
      <c r="F512" t="s">
        <v>5126</v>
      </c>
      <c r="G512" s="20">
        <v>45069</v>
      </c>
      <c r="H512" t="s">
        <v>1115</v>
      </c>
      <c r="I512">
        <f>VLOOKUP(Account_Appended[[#This Row],[Customer_ID]],Customer_Info_Appended[],3,0)</f>
        <v>37</v>
      </c>
      <c r="J512" t="str">
        <f>VLOOKUP(Account_Appended[[#This Row],[Customer_ID]],Customer_Info_Appended[],4,0)</f>
        <v>Male</v>
      </c>
      <c r="K512" t="str">
        <f>VLOOKUP(Account_Appended[[#This Row],[Customer_ID]],Customer_Info_Appended[],6,0)</f>
        <v>Shan</v>
      </c>
      <c r="L512" t="str">
        <f>VLOOKUP(Account_Appended[[#This Row],[Balance]],balance_t[],3,1)</f>
        <v>High</v>
      </c>
      <c r="M512" t="str">
        <f>VLOOKUP(Account_Appended[[#This Row],[Age]],age_t[],3,1)</f>
        <v>Middle</v>
      </c>
      <c r="N512" t="str">
        <f>Account_Appended[[#This Row],[Age Group]]&amp; "-" &amp;Account_Appended[[#This Row],[Balace Group]]</f>
        <v>Middle-High</v>
      </c>
    </row>
    <row r="513" spans="2:14" x14ac:dyDescent="0.25">
      <c r="B513" t="s">
        <v>5636</v>
      </c>
      <c r="C513" t="s">
        <v>1366</v>
      </c>
      <c r="D513" t="s">
        <v>5131</v>
      </c>
      <c r="E513" s="22">
        <v>35203852</v>
      </c>
      <c r="F513" t="s">
        <v>5126</v>
      </c>
      <c r="G513" s="20">
        <v>45070</v>
      </c>
      <c r="H513" t="s">
        <v>1115</v>
      </c>
      <c r="I513">
        <f>VLOOKUP(Account_Appended[[#This Row],[Customer_ID]],Customer_Info_Appended[],3,0)</f>
        <v>67</v>
      </c>
      <c r="J513" t="str">
        <f>VLOOKUP(Account_Appended[[#This Row],[Customer_ID]],Customer_Info_Appended[],4,0)</f>
        <v>Male</v>
      </c>
      <c r="K513" t="str">
        <f>VLOOKUP(Account_Appended[[#This Row],[Customer_ID]],Customer_Info_Appended[],6,0)</f>
        <v>Yangon</v>
      </c>
      <c r="L513" t="str">
        <f>VLOOKUP(Account_Appended[[#This Row],[Balance]],balance_t[],3,1)</f>
        <v>High</v>
      </c>
      <c r="M513" t="str">
        <f>VLOOKUP(Account_Appended[[#This Row],[Age]],age_t[],3,1)</f>
        <v>Senior</v>
      </c>
      <c r="N513" t="str">
        <f>Account_Appended[[#This Row],[Age Group]]&amp; "-" &amp;Account_Appended[[#This Row],[Balace Group]]</f>
        <v>Senior-High</v>
      </c>
    </row>
    <row r="514" spans="2:14" x14ac:dyDescent="0.25">
      <c r="B514" t="s">
        <v>5637</v>
      </c>
      <c r="C514" t="s">
        <v>1366</v>
      </c>
      <c r="D514" t="s">
        <v>5125</v>
      </c>
      <c r="E514" s="22">
        <v>11837532</v>
      </c>
      <c r="F514" t="s">
        <v>5126</v>
      </c>
      <c r="G514" s="20">
        <v>45071</v>
      </c>
      <c r="H514" t="s">
        <v>1115</v>
      </c>
      <c r="I514">
        <f>VLOOKUP(Account_Appended[[#This Row],[Customer_ID]],Customer_Info_Appended[],3,0)</f>
        <v>67</v>
      </c>
      <c r="J514" t="str">
        <f>VLOOKUP(Account_Appended[[#This Row],[Customer_ID]],Customer_Info_Appended[],4,0)</f>
        <v>Male</v>
      </c>
      <c r="K514" t="str">
        <f>VLOOKUP(Account_Appended[[#This Row],[Customer_ID]],Customer_Info_Appended[],6,0)</f>
        <v>Yangon</v>
      </c>
      <c r="L514" t="str">
        <f>VLOOKUP(Account_Appended[[#This Row],[Balance]],balance_t[],3,1)</f>
        <v>Medium</v>
      </c>
      <c r="M514" t="str">
        <f>VLOOKUP(Account_Appended[[#This Row],[Age]],age_t[],3,1)</f>
        <v>Senior</v>
      </c>
      <c r="N514" t="str">
        <f>Account_Appended[[#This Row],[Age Group]]&amp; "-" &amp;Account_Appended[[#This Row],[Balace Group]]</f>
        <v>Senior-Medium</v>
      </c>
    </row>
    <row r="515" spans="2:14" x14ac:dyDescent="0.25">
      <c r="B515" t="s">
        <v>5638</v>
      </c>
      <c r="C515" t="s">
        <v>1366</v>
      </c>
      <c r="D515" t="s">
        <v>5134</v>
      </c>
      <c r="E515" s="22">
        <v>48591820</v>
      </c>
      <c r="F515" t="s">
        <v>5126</v>
      </c>
      <c r="G515" s="20">
        <v>45072</v>
      </c>
      <c r="H515" t="s">
        <v>1115</v>
      </c>
      <c r="I515">
        <f>VLOOKUP(Account_Appended[[#This Row],[Customer_ID]],Customer_Info_Appended[],3,0)</f>
        <v>67</v>
      </c>
      <c r="J515" t="str">
        <f>VLOOKUP(Account_Appended[[#This Row],[Customer_ID]],Customer_Info_Appended[],4,0)</f>
        <v>Male</v>
      </c>
      <c r="K515" t="str">
        <f>VLOOKUP(Account_Appended[[#This Row],[Customer_ID]],Customer_Info_Appended[],6,0)</f>
        <v>Yangon</v>
      </c>
      <c r="L515" t="str">
        <f>VLOOKUP(Account_Appended[[#This Row],[Balance]],balance_t[],3,1)</f>
        <v>High</v>
      </c>
      <c r="M515" t="str">
        <f>VLOOKUP(Account_Appended[[#This Row],[Age]],age_t[],3,1)</f>
        <v>Senior</v>
      </c>
      <c r="N515" t="str">
        <f>Account_Appended[[#This Row],[Age Group]]&amp; "-" &amp;Account_Appended[[#This Row],[Balace Group]]</f>
        <v>Senior-High</v>
      </c>
    </row>
    <row r="516" spans="2:14" x14ac:dyDescent="0.25">
      <c r="B516" t="s">
        <v>5639</v>
      </c>
      <c r="C516" t="s">
        <v>1371</v>
      </c>
      <c r="D516" t="s">
        <v>5125</v>
      </c>
      <c r="E516" s="22">
        <v>8412934</v>
      </c>
      <c r="F516" t="s">
        <v>5126</v>
      </c>
      <c r="G516" s="20">
        <v>45073</v>
      </c>
      <c r="H516" t="s">
        <v>1115</v>
      </c>
      <c r="I516">
        <f>VLOOKUP(Account_Appended[[#This Row],[Customer_ID]],Customer_Info_Appended[],3,0)</f>
        <v>65</v>
      </c>
      <c r="J516" t="str">
        <f>VLOOKUP(Account_Appended[[#This Row],[Customer_ID]],Customer_Info_Appended[],4,0)</f>
        <v>Female</v>
      </c>
      <c r="K516" t="str">
        <f>VLOOKUP(Account_Appended[[#This Row],[Customer_ID]],Customer_Info_Appended[],6,0)</f>
        <v>Shan</v>
      </c>
      <c r="L516" t="str">
        <f>VLOOKUP(Account_Appended[[#This Row],[Balance]],balance_t[],3,1)</f>
        <v>Medium</v>
      </c>
      <c r="M516" t="str">
        <f>VLOOKUP(Account_Appended[[#This Row],[Age]],age_t[],3,1)</f>
        <v>Senior</v>
      </c>
      <c r="N516" t="str">
        <f>Account_Appended[[#This Row],[Age Group]]&amp; "-" &amp;Account_Appended[[#This Row],[Balace Group]]</f>
        <v>Senior-Medium</v>
      </c>
    </row>
    <row r="517" spans="2:14" x14ac:dyDescent="0.25">
      <c r="B517" t="s">
        <v>5640</v>
      </c>
      <c r="C517" t="s">
        <v>1371</v>
      </c>
      <c r="D517" t="s">
        <v>5125</v>
      </c>
      <c r="E517" s="22">
        <v>4000379</v>
      </c>
      <c r="F517" t="s">
        <v>5126</v>
      </c>
      <c r="G517" s="20">
        <v>45074</v>
      </c>
      <c r="H517" t="s">
        <v>1115</v>
      </c>
      <c r="I517">
        <f>VLOOKUP(Account_Appended[[#This Row],[Customer_ID]],Customer_Info_Appended[],3,0)</f>
        <v>65</v>
      </c>
      <c r="J517" t="str">
        <f>VLOOKUP(Account_Appended[[#This Row],[Customer_ID]],Customer_Info_Appended[],4,0)</f>
        <v>Female</v>
      </c>
      <c r="K517" t="str">
        <f>VLOOKUP(Account_Appended[[#This Row],[Customer_ID]],Customer_Info_Appended[],6,0)</f>
        <v>Shan</v>
      </c>
      <c r="L517" t="str">
        <f>VLOOKUP(Account_Appended[[#This Row],[Balance]],balance_t[],3,1)</f>
        <v>Low</v>
      </c>
      <c r="M517" t="str">
        <f>VLOOKUP(Account_Appended[[#This Row],[Age]],age_t[],3,1)</f>
        <v>Senior</v>
      </c>
      <c r="N517" t="str">
        <f>Account_Appended[[#This Row],[Age Group]]&amp; "-" &amp;Account_Appended[[#This Row],[Balace Group]]</f>
        <v>Senior-Low</v>
      </c>
    </row>
    <row r="518" spans="2:14" x14ac:dyDescent="0.25">
      <c r="B518" t="s">
        <v>5641</v>
      </c>
      <c r="C518" t="s">
        <v>1371</v>
      </c>
      <c r="D518" t="s">
        <v>5131</v>
      </c>
      <c r="E518" s="22">
        <v>37458841</v>
      </c>
      <c r="F518" t="s">
        <v>5126</v>
      </c>
      <c r="G518" s="20">
        <v>45075</v>
      </c>
      <c r="H518" t="s">
        <v>1115</v>
      </c>
      <c r="I518">
        <f>VLOOKUP(Account_Appended[[#This Row],[Customer_ID]],Customer_Info_Appended[],3,0)</f>
        <v>65</v>
      </c>
      <c r="J518" t="str">
        <f>VLOOKUP(Account_Appended[[#This Row],[Customer_ID]],Customer_Info_Appended[],4,0)</f>
        <v>Female</v>
      </c>
      <c r="K518" t="str">
        <f>VLOOKUP(Account_Appended[[#This Row],[Customer_ID]],Customer_Info_Appended[],6,0)</f>
        <v>Shan</v>
      </c>
      <c r="L518" t="str">
        <f>VLOOKUP(Account_Appended[[#This Row],[Balance]],balance_t[],3,1)</f>
        <v>High</v>
      </c>
      <c r="M518" t="str">
        <f>VLOOKUP(Account_Appended[[#This Row],[Age]],age_t[],3,1)</f>
        <v>Senior</v>
      </c>
      <c r="N518" t="str">
        <f>Account_Appended[[#This Row],[Age Group]]&amp; "-" &amp;Account_Appended[[#This Row],[Balace Group]]</f>
        <v>Senior-High</v>
      </c>
    </row>
    <row r="519" spans="2:14" x14ac:dyDescent="0.25">
      <c r="B519" t="s">
        <v>5642</v>
      </c>
      <c r="C519" t="s">
        <v>1376</v>
      </c>
      <c r="D519" t="s">
        <v>5131</v>
      </c>
      <c r="E519" s="22">
        <v>11453540</v>
      </c>
      <c r="F519" t="s">
        <v>5126</v>
      </c>
      <c r="G519" s="20">
        <v>45076</v>
      </c>
      <c r="H519" t="s">
        <v>1115</v>
      </c>
      <c r="I519">
        <f>VLOOKUP(Account_Appended[[#This Row],[Customer_ID]],Customer_Info_Appended[],3,0)</f>
        <v>50</v>
      </c>
      <c r="J519" t="str">
        <f>VLOOKUP(Account_Appended[[#This Row],[Customer_ID]],Customer_Info_Appended[],4,0)</f>
        <v>Female</v>
      </c>
      <c r="K519" t="str">
        <f>VLOOKUP(Account_Appended[[#This Row],[Customer_ID]],Customer_Info_Appended[],6,0)</f>
        <v>Mandalay</v>
      </c>
      <c r="L519" t="str">
        <f>VLOOKUP(Account_Appended[[#This Row],[Balance]],balance_t[],3,1)</f>
        <v>Medium</v>
      </c>
      <c r="M519" t="str">
        <f>VLOOKUP(Account_Appended[[#This Row],[Age]],age_t[],3,1)</f>
        <v>Middle</v>
      </c>
      <c r="N519" t="str">
        <f>Account_Appended[[#This Row],[Age Group]]&amp; "-" &amp;Account_Appended[[#This Row],[Balace Group]]</f>
        <v>Middle-Medium</v>
      </c>
    </row>
    <row r="520" spans="2:14" x14ac:dyDescent="0.25">
      <c r="B520" t="s">
        <v>5643</v>
      </c>
      <c r="C520" t="s">
        <v>1376</v>
      </c>
      <c r="D520" t="s">
        <v>5125</v>
      </c>
      <c r="E520" s="22">
        <v>6822055</v>
      </c>
      <c r="F520" t="s">
        <v>5126</v>
      </c>
      <c r="G520" s="20">
        <v>45077</v>
      </c>
      <c r="H520" t="s">
        <v>1115</v>
      </c>
      <c r="I520">
        <f>VLOOKUP(Account_Appended[[#This Row],[Customer_ID]],Customer_Info_Appended[],3,0)</f>
        <v>50</v>
      </c>
      <c r="J520" t="str">
        <f>VLOOKUP(Account_Appended[[#This Row],[Customer_ID]],Customer_Info_Appended[],4,0)</f>
        <v>Female</v>
      </c>
      <c r="K520" t="str">
        <f>VLOOKUP(Account_Appended[[#This Row],[Customer_ID]],Customer_Info_Appended[],6,0)</f>
        <v>Mandalay</v>
      </c>
      <c r="L520" t="str">
        <f>VLOOKUP(Account_Appended[[#This Row],[Balance]],balance_t[],3,1)</f>
        <v>Medium</v>
      </c>
      <c r="M520" t="str">
        <f>VLOOKUP(Account_Appended[[#This Row],[Age]],age_t[],3,1)</f>
        <v>Middle</v>
      </c>
      <c r="N520" t="str">
        <f>Account_Appended[[#This Row],[Age Group]]&amp; "-" &amp;Account_Appended[[#This Row],[Balace Group]]</f>
        <v>Middle-Medium</v>
      </c>
    </row>
    <row r="521" spans="2:14" x14ac:dyDescent="0.25">
      <c r="B521" t="s">
        <v>5644</v>
      </c>
      <c r="C521" t="s">
        <v>1376</v>
      </c>
      <c r="D521" t="s">
        <v>5131</v>
      </c>
      <c r="E521" s="22">
        <v>15156024</v>
      </c>
      <c r="F521" t="s">
        <v>5126</v>
      </c>
      <c r="G521" s="20">
        <v>45078</v>
      </c>
      <c r="H521" t="s">
        <v>1115</v>
      </c>
      <c r="I521">
        <f>VLOOKUP(Account_Appended[[#This Row],[Customer_ID]],Customer_Info_Appended[],3,0)</f>
        <v>50</v>
      </c>
      <c r="J521" t="str">
        <f>VLOOKUP(Account_Appended[[#This Row],[Customer_ID]],Customer_Info_Appended[],4,0)</f>
        <v>Female</v>
      </c>
      <c r="K521" t="str">
        <f>VLOOKUP(Account_Appended[[#This Row],[Customer_ID]],Customer_Info_Appended[],6,0)</f>
        <v>Mandalay</v>
      </c>
      <c r="L521" t="str">
        <f>VLOOKUP(Account_Appended[[#This Row],[Balance]],balance_t[],3,1)</f>
        <v>High</v>
      </c>
      <c r="M521" t="str">
        <f>VLOOKUP(Account_Appended[[#This Row],[Age]],age_t[],3,1)</f>
        <v>Middle</v>
      </c>
      <c r="N521" t="str">
        <f>Account_Appended[[#This Row],[Age Group]]&amp; "-" &amp;Account_Appended[[#This Row],[Balace Group]]</f>
        <v>Middle-High</v>
      </c>
    </row>
    <row r="522" spans="2:14" x14ac:dyDescent="0.25">
      <c r="B522" t="s">
        <v>5645</v>
      </c>
      <c r="C522" t="s">
        <v>1381</v>
      </c>
      <c r="D522" t="s">
        <v>5134</v>
      </c>
      <c r="E522" s="22">
        <v>49068538</v>
      </c>
      <c r="F522" t="s">
        <v>5126</v>
      </c>
      <c r="G522" s="20">
        <v>45079</v>
      </c>
      <c r="H522" t="s">
        <v>1115</v>
      </c>
      <c r="I522">
        <f>VLOOKUP(Account_Appended[[#This Row],[Customer_ID]],Customer_Info_Appended[],3,0)</f>
        <v>60</v>
      </c>
      <c r="J522" t="str">
        <f>VLOOKUP(Account_Appended[[#This Row],[Customer_ID]],Customer_Info_Appended[],4,0)</f>
        <v>Male</v>
      </c>
      <c r="K522" t="str">
        <f>VLOOKUP(Account_Appended[[#This Row],[Customer_ID]],Customer_Info_Appended[],6,0)</f>
        <v>Bago</v>
      </c>
      <c r="L522" t="str">
        <f>VLOOKUP(Account_Appended[[#This Row],[Balance]],balance_t[],3,1)</f>
        <v>High</v>
      </c>
      <c r="M522" t="str">
        <f>VLOOKUP(Account_Appended[[#This Row],[Age]],age_t[],3,1)</f>
        <v>Senior</v>
      </c>
      <c r="N522" t="str">
        <f>Account_Appended[[#This Row],[Age Group]]&amp; "-" &amp;Account_Appended[[#This Row],[Balace Group]]</f>
        <v>Senior-High</v>
      </c>
    </row>
    <row r="523" spans="2:14" x14ac:dyDescent="0.25">
      <c r="B523" t="s">
        <v>5646</v>
      </c>
      <c r="C523" t="s">
        <v>1386</v>
      </c>
      <c r="D523" t="s">
        <v>5134</v>
      </c>
      <c r="E523" s="22">
        <v>9135949</v>
      </c>
      <c r="F523" t="s">
        <v>5126</v>
      </c>
      <c r="G523" s="20">
        <v>45080</v>
      </c>
      <c r="H523" t="s">
        <v>1115</v>
      </c>
      <c r="I523">
        <f>VLOOKUP(Account_Appended[[#This Row],[Customer_ID]],Customer_Info_Appended[],3,0)</f>
        <v>32</v>
      </c>
      <c r="J523" t="str">
        <f>VLOOKUP(Account_Appended[[#This Row],[Customer_ID]],Customer_Info_Appended[],4,0)</f>
        <v>Female</v>
      </c>
      <c r="K523" t="str">
        <f>VLOOKUP(Account_Appended[[#This Row],[Customer_ID]],Customer_Info_Appended[],6,0)</f>
        <v>Mandalay</v>
      </c>
      <c r="L523" t="str">
        <f>VLOOKUP(Account_Appended[[#This Row],[Balance]],balance_t[],3,1)</f>
        <v>Medium</v>
      </c>
      <c r="M523" t="str">
        <f>VLOOKUP(Account_Appended[[#This Row],[Age]],age_t[],3,1)</f>
        <v>Middle</v>
      </c>
      <c r="N523" t="str">
        <f>Account_Appended[[#This Row],[Age Group]]&amp; "-" &amp;Account_Appended[[#This Row],[Balace Group]]</f>
        <v>Middle-Medium</v>
      </c>
    </row>
    <row r="524" spans="2:14" x14ac:dyDescent="0.25">
      <c r="B524" t="s">
        <v>5647</v>
      </c>
      <c r="C524" t="s">
        <v>1391</v>
      </c>
      <c r="D524" t="s">
        <v>5131</v>
      </c>
      <c r="E524" s="22">
        <v>18398198</v>
      </c>
      <c r="F524" t="s">
        <v>5126</v>
      </c>
      <c r="G524" s="20">
        <v>45081</v>
      </c>
      <c r="H524" t="s">
        <v>1115</v>
      </c>
      <c r="I524">
        <f>VLOOKUP(Account_Appended[[#This Row],[Customer_ID]],Customer_Info_Appended[],3,0)</f>
        <v>29</v>
      </c>
      <c r="J524" t="str">
        <f>VLOOKUP(Account_Appended[[#This Row],[Customer_ID]],Customer_Info_Appended[],4,0)</f>
        <v>Female</v>
      </c>
      <c r="K524" t="str">
        <f>VLOOKUP(Account_Appended[[#This Row],[Customer_ID]],Customer_Info_Appended[],6,0)</f>
        <v>Yangon</v>
      </c>
      <c r="L524" t="str">
        <f>VLOOKUP(Account_Appended[[#This Row],[Balance]],balance_t[],3,1)</f>
        <v>High</v>
      </c>
      <c r="M524" t="str">
        <f>VLOOKUP(Account_Appended[[#This Row],[Age]],age_t[],3,1)</f>
        <v>Young</v>
      </c>
      <c r="N524" t="str">
        <f>Account_Appended[[#This Row],[Age Group]]&amp; "-" &amp;Account_Appended[[#This Row],[Balace Group]]</f>
        <v>Young-High</v>
      </c>
    </row>
    <row r="525" spans="2:14" x14ac:dyDescent="0.25">
      <c r="B525" t="s">
        <v>5648</v>
      </c>
      <c r="C525" t="s">
        <v>1391</v>
      </c>
      <c r="D525" t="s">
        <v>5134</v>
      </c>
      <c r="E525" s="22">
        <v>32772748</v>
      </c>
      <c r="F525" t="s">
        <v>5126</v>
      </c>
      <c r="G525" s="20">
        <v>45082</v>
      </c>
      <c r="H525" t="s">
        <v>1115</v>
      </c>
      <c r="I525">
        <f>VLOOKUP(Account_Appended[[#This Row],[Customer_ID]],Customer_Info_Appended[],3,0)</f>
        <v>29</v>
      </c>
      <c r="J525" t="str">
        <f>VLOOKUP(Account_Appended[[#This Row],[Customer_ID]],Customer_Info_Appended[],4,0)</f>
        <v>Female</v>
      </c>
      <c r="K525" t="str">
        <f>VLOOKUP(Account_Appended[[#This Row],[Customer_ID]],Customer_Info_Appended[],6,0)</f>
        <v>Yangon</v>
      </c>
      <c r="L525" t="str">
        <f>VLOOKUP(Account_Appended[[#This Row],[Balance]],balance_t[],3,1)</f>
        <v>High</v>
      </c>
      <c r="M525" t="str">
        <f>VLOOKUP(Account_Appended[[#This Row],[Age]],age_t[],3,1)</f>
        <v>Young</v>
      </c>
      <c r="N525" t="str">
        <f>Account_Appended[[#This Row],[Age Group]]&amp; "-" &amp;Account_Appended[[#This Row],[Balace Group]]</f>
        <v>Young-High</v>
      </c>
    </row>
    <row r="526" spans="2:14" x14ac:dyDescent="0.25">
      <c r="B526" t="s">
        <v>5649</v>
      </c>
      <c r="C526" t="s">
        <v>1391</v>
      </c>
      <c r="D526" t="s">
        <v>5131</v>
      </c>
      <c r="E526" s="22">
        <v>6381646</v>
      </c>
      <c r="F526" t="s">
        <v>5126</v>
      </c>
      <c r="G526" s="20">
        <v>45083</v>
      </c>
      <c r="H526" t="s">
        <v>1115</v>
      </c>
      <c r="I526">
        <f>VLOOKUP(Account_Appended[[#This Row],[Customer_ID]],Customer_Info_Appended[],3,0)</f>
        <v>29</v>
      </c>
      <c r="J526" t="str">
        <f>VLOOKUP(Account_Appended[[#This Row],[Customer_ID]],Customer_Info_Appended[],4,0)</f>
        <v>Female</v>
      </c>
      <c r="K526" t="str">
        <f>VLOOKUP(Account_Appended[[#This Row],[Customer_ID]],Customer_Info_Appended[],6,0)</f>
        <v>Yangon</v>
      </c>
      <c r="L526" t="str">
        <f>VLOOKUP(Account_Appended[[#This Row],[Balance]],balance_t[],3,1)</f>
        <v>Medium</v>
      </c>
      <c r="M526" t="str">
        <f>VLOOKUP(Account_Appended[[#This Row],[Age]],age_t[],3,1)</f>
        <v>Young</v>
      </c>
      <c r="N526" t="str">
        <f>Account_Appended[[#This Row],[Age Group]]&amp; "-" &amp;Account_Appended[[#This Row],[Balace Group]]</f>
        <v>Young-Medium</v>
      </c>
    </row>
    <row r="527" spans="2:14" x14ac:dyDescent="0.25">
      <c r="B527" t="s">
        <v>5650</v>
      </c>
      <c r="C527" t="s">
        <v>1396</v>
      </c>
      <c r="D527" t="s">
        <v>5125</v>
      </c>
      <c r="E527" s="22">
        <v>40080720</v>
      </c>
      <c r="F527" t="s">
        <v>5126</v>
      </c>
      <c r="G527" s="20">
        <v>45084</v>
      </c>
      <c r="H527" t="s">
        <v>1115</v>
      </c>
      <c r="I527">
        <f>VLOOKUP(Account_Appended[[#This Row],[Customer_ID]],Customer_Info_Appended[],3,0)</f>
        <v>57</v>
      </c>
      <c r="J527" t="str">
        <f>VLOOKUP(Account_Appended[[#This Row],[Customer_ID]],Customer_Info_Appended[],4,0)</f>
        <v>Female</v>
      </c>
      <c r="K527" t="str">
        <f>VLOOKUP(Account_Appended[[#This Row],[Customer_ID]],Customer_Info_Appended[],6,0)</f>
        <v>Bago</v>
      </c>
      <c r="L527" t="str">
        <f>VLOOKUP(Account_Appended[[#This Row],[Balance]],balance_t[],3,1)</f>
        <v>High</v>
      </c>
      <c r="M527" t="str">
        <f>VLOOKUP(Account_Appended[[#This Row],[Age]],age_t[],3,1)</f>
        <v>Senior</v>
      </c>
      <c r="N527" t="str">
        <f>Account_Appended[[#This Row],[Age Group]]&amp; "-" &amp;Account_Appended[[#This Row],[Balace Group]]</f>
        <v>Senior-High</v>
      </c>
    </row>
    <row r="528" spans="2:14" x14ac:dyDescent="0.25">
      <c r="B528" t="s">
        <v>5651</v>
      </c>
      <c r="C528" t="s">
        <v>1396</v>
      </c>
      <c r="D528" t="s">
        <v>5125</v>
      </c>
      <c r="E528" s="22">
        <v>43244878</v>
      </c>
      <c r="F528" t="s">
        <v>5126</v>
      </c>
      <c r="G528" s="20">
        <v>45085</v>
      </c>
      <c r="H528" t="s">
        <v>1115</v>
      </c>
      <c r="I528">
        <f>VLOOKUP(Account_Appended[[#This Row],[Customer_ID]],Customer_Info_Appended[],3,0)</f>
        <v>57</v>
      </c>
      <c r="J528" t="str">
        <f>VLOOKUP(Account_Appended[[#This Row],[Customer_ID]],Customer_Info_Appended[],4,0)</f>
        <v>Female</v>
      </c>
      <c r="K528" t="str">
        <f>VLOOKUP(Account_Appended[[#This Row],[Customer_ID]],Customer_Info_Appended[],6,0)</f>
        <v>Bago</v>
      </c>
      <c r="L528" t="str">
        <f>VLOOKUP(Account_Appended[[#This Row],[Balance]],balance_t[],3,1)</f>
        <v>High</v>
      </c>
      <c r="M528" t="str">
        <f>VLOOKUP(Account_Appended[[#This Row],[Age]],age_t[],3,1)</f>
        <v>Senior</v>
      </c>
      <c r="N528" t="str">
        <f>Account_Appended[[#This Row],[Age Group]]&amp; "-" &amp;Account_Appended[[#This Row],[Balace Group]]</f>
        <v>Senior-High</v>
      </c>
    </row>
    <row r="529" spans="2:14" x14ac:dyDescent="0.25">
      <c r="B529" t="s">
        <v>5652</v>
      </c>
      <c r="C529" t="s">
        <v>1401</v>
      </c>
      <c r="D529" t="s">
        <v>5134</v>
      </c>
      <c r="E529" s="22">
        <v>28851505</v>
      </c>
      <c r="F529" t="s">
        <v>5126</v>
      </c>
      <c r="G529" s="20">
        <v>45086</v>
      </c>
      <c r="H529" t="s">
        <v>1115</v>
      </c>
      <c r="I529">
        <f>VLOOKUP(Account_Appended[[#This Row],[Customer_ID]],Customer_Info_Appended[],3,0)</f>
        <v>37</v>
      </c>
      <c r="J529" t="str">
        <f>VLOOKUP(Account_Appended[[#This Row],[Customer_ID]],Customer_Info_Appended[],4,0)</f>
        <v>Female</v>
      </c>
      <c r="K529" t="str">
        <f>VLOOKUP(Account_Appended[[#This Row],[Customer_ID]],Customer_Info_Appended[],6,0)</f>
        <v>Naypyitaw</v>
      </c>
      <c r="L529" t="str">
        <f>VLOOKUP(Account_Appended[[#This Row],[Balance]],balance_t[],3,1)</f>
        <v>High</v>
      </c>
      <c r="M529" t="str">
        <f>VLOOKUP(Account_Appended[[#This Row],[Age]],age_t[],3,1)</f>
        <v>Middle</v>
      </c>
      <c r="N529" t="str">
        <f>Account_Appended[[#This Row],[Age Group]]&amp; "-" &amp;Account_Appended[[#This Row],[Balace Group]]</f>
        <v>Middle-High</v>
      </c>
    </row>
    <row r="530" spans="2:14" x14ac:dyDescent="0.25">
      <c r="B530" t="s">
        <v>5653</v>
      </c>
      <c r="C530" t="s">
        <v>1406</v>
      </c>
      <c r="D530" t="s">
        <v>5131</v>
      </c>
      <c r="E530" s="22">
        <v>22058593</v>
      </c>
      <c r="F530" t="s">
        <v>5126</v>
      </c>
      <c r="G530" s="20">
        <v>45087</v>
      </c>
      <c r="H530" t="s">
        <v>1115</v>
      </c>
      <c r="I530">
        <f>VLOOKUP(Account_Appended[[#This Row],[Customer_ID]],Customer_Info_Appended[],3,0)</f>
        <v>47</v>
      </c>
      <c r="J530" t="str">
        <f>VLOOKUP(Account_Appended[[#This Row],[Customer_ID]],Customer_Info_Appended[],4,0)</f>
        <v>Female</v>
      </c>
      <c r="K530" t="str">
        <f>VLOOKUP(Account_Appended[[#This Row],[Customer_ID]],Customer_Info_Appended[],6,0)</f>
        <v>Shan</v>
      </c>
      <c r="L530" t="str">
        <f>VLOOKUP(Account_Appended[[#This Row],[Balance]],balance_t[],3,1)</f>
        <v>High</v>
      </c>
      <c r="M530" t="str">
        <f>VLOOKUP(Account_Appended[[#This Row],[Age]],age_t[],3,1)</f>
        <v>Middle</v>
      </c>
      <c r="N530" t="str">
        <f>Account_Appended[[#This Row],[Age Group]]&amp; "-" &amp;Account_Appended[[#This Row],[Balace Group]]</f>
        <v>Middle-High</v>
      </c>
    </row>
    <row r="531" spans="2:14" x14ac:dyDescent="0.25">
      <c r="B531" t="s">
        <v>5654</v>
      </c>
      <c r="C531" t="s">
        <v>1406</v>
      </c>
      <c r="D531" t="s">
        <v>5131</v>
      </c>
      <c r="E531" s="22">
        <v>38935523</v>
      </c>
      <c r="F531" t="s">
        <v>5126</v>
      </c>
      <c r="G531" s="20">
        <v>45088</v>
      </c>
      <c r="H531" t="s">
        <v>1115</v>
      </c>
      <c r="I531">
        <f>VLOOKUP(Account_Appended[[#This Row],[Customer_ID]],Customer_Info_Appended[],3,0)</f>
        <v>47</v>
      </c>
      <c r="J531" t="str">
        <f>VLOOKUP(Account_Appended[[#This Row],[Customer_ID]],Customer_Info_Appended[],4,0)</f>
        <v>Female</v>
      </c>
      <c r="K531" t="str">
        <f>VLOOKUP(Account_Appended[[#This Row],[Customer_ID]],Customer_Info_Appended[],6,0)</f>
        <v>Shan</v>
      </c>
      <c r="L531" t="str">
        <f>VLOOKUP(Account_Appended[[#This Row],[Balance]],balance_t[],3,1)</f>
        <v>High</v>
      </c>
      <c r="M531" t="str">
        <f>VLOOKUP(Account_Appended[[#This Row],[Age]],age_t[],3,1)</f>
        <v>Middle</v>
      </c>
      <c r="N531" t="str">
        <f>Account_Appended[[#This Row],[Age Group]]&amp; "-" &amp;Account_Appended[[#This Row],[Balace Group]]</f>
        <v>Middle-High</v>
      </c>
    </row>
    <row r="532" spans="2:14" x14ac:dyDescent="0.25">
      <c r="B532" t="s">
        <v>5655</v>
      </c>
      <c r="C532" t="s">
        <v>1406</v>
      </c>
      <c r="D532" t="s">
        <v>5134</v>
      </c>
      <c r="E532" s="22">
        <v>38062717</v>
      </c>
      <c r="F532" t="s">
        <v>5126</v>
      </c>
      <c r="G532" s="20">
        <v>45089</v>
      </c>
      <c r="H532" t="s">
        <v>1115</v>
      </c>
      <c r="I532">
        <f>VLOOKUP(Account_Appended[[#This Row],[Customer_ID]],Customer_Info_Appended[],3,0)</f>
        <v>47</v>
      </c>
      <c r="J532" t="str">
        <f>VLOOKUP(Account_Appended[[#This Row],[Customer_ID]],Customer_Info_Appended[],4,0)</f>
        <v>Female</v>
      </c>
      <c r="K532" t="str">
        <f>VLOOKUP(Account_Appended[[#This Row],[Customer_ID]],Customer_Info_Appended[],6,0)</f>
        <v>Shan</v>
      </c>
      <c r="L532" t="str">
        <f>VLOOKUP(Account_Appended[[#This Row],[Balance]],balance_t[],3,1)</f>
        <v>High</v>
      </c>
      <c r="M532" t="str">
        <f>VLOOKUP(Account_Appended[[#This Row],[Age]],age_t[],3,1)</f>
        <v>Middle</v>
      </c>
      <c r="N532" t="str">
        <f>Account_Appended[[#This Row],[Age Group]]&amp; "-" &amp;Account_Appended[[#This Row],[Balace Group]]</f>
        <v>Middle-High</v>
      </c>
    </row>
    <row r="533" spans="2:14" x14ac:dyDescent="0.25">
      <c r="B533" t="s">
        <v>5656</v>
      </c>
      <c r="C533" t="s">
        <v>1411</v>
      </c>
      <c r="D533" t="s">
        <v>5125</v>
      </c>
      <c r="E533" s="22">
        <v>15045952</v>
      </c>
      <c r="F533" t="s">
        <v>5126</v>
      </c>
      <c r="G533" s="20">
        <v>45090</v>
      </c>
      <c r="H533" t="s">
        <v>1115</v>
      </c>
      <c r="I533">
        <f>VLOOKUP(Account_Appended[[#This Row],[Customer_ID]],Customer_Info_Appended[],3,0)</f>
        <v>55</v>
      </c>
      <c r="J533" t="str">
        <f>VLOOKUP(Account_Appended[[#This Row],[Customer_ID]],Customer_Info_Appended[],4,0)</f>
        <v>Female</v>
      </c>
      <c r="K533" t="str">
        <f>VLOOKUP(Account_Appended[[#This Row],[Customer_ID]],Customer_Info_Appended[],6,0)</f>
        <v>Mandalay</v>
      </c>
      <c r="L533" t="str">
        <f>VLOOKUP(Account_Appended[[#This Row],[Balance]],balance_t[],3,1)</f>
        <v>High</v>
      </c>
      <c r="M533" t="str">
        <f>VLOOKUP(Account_Appended[[#This Row],[Age]],age_t[],3,1)</f>
        <v>Senior</v>
      </c>
      <c r="N533" t="str">
        <f>Account_Appended[[#This Row],[Age Group]]&amp; "-" &amp;Account_Appended[[#This Row],[Balace Group]]</f>
        <v>Senior-High</v>
      </c>
    </row>
    <row r="534" spans="2:14" x14ac:dyDescent="0.25">
      <c r="B534" t="s">
        <v>5657</v>
      </c>
      <c r="C534" t="s">
        <v>1416</v>
      </c>
      <c r="D534" t="s">
        <v>5134</v>
      </c>
      <c r="E534" s="22">
        <v>13463838</v>
      </c>
      <c r="F534" t="s">
        <v>5126</v>
      </c>
      <c r="G534" s="20">
        <v>45091</v>
      </c>
      <c r="H534" t="s">
        <v>1115</v>
      </c>
      <c r="I534">
        <f>VLOOKUP(Account_Appended[[#This Row],[Customer_ID]],Customer_Info_Appended[],3,0)</f>
        <v>20</v>
      </c>
      <c r="J534" t="str">
        <f>VLOOKUP(Account_Appended[[#This Row],[Customer_ID]],Customer_Info_Appended[],4,0)</f>
        <v>Female</v>
      </c>
      <c r="K534" t="str">
        <f>VLOOKUP(Account_Appended[[#This Row],[Customer_ID]],Customer_Info_Appended[],6,0)</f>
        <v>Yangon</v>
      </c>
      <c r="L534" t="str">
        <f>VLOOKUP(Account_Appended[[#This Row],[Balance]],balance_t[],3,1)</f>
        <v>Medium</v>
      </c>
      <c r="M534" t="str">
        <f>VLOOKUP(Account_Appended[[#This Row],[Age]],age_t[],3,1)</f>
        <v>Young</v>
      </c>
      <c r="N534" t="str">
        <f>Account_Appended[[#This Row],[Age Group]]&amp; "-" &amp;Account_Appended[[#This Row],[Balace Group]]</f>
        <v>Young-Medium</v>
      </c>
    </row>
    <row r="535" spans="2:14" x14ac:dyDescent="0.25">
      <c r="B535" t="s">
        <v>5658</v>
      </c>
      <c r="C535" t="s">
        <v>1421</v>
      </c>
      <c r="D535" t="s">
        <v>5125</v>
      </c>
      <c r="E535" s="22">
        <v>27650115</v>
      </c>
      <c r="F535" t="s">
        <v>5126</v>
      </c>
      <c r="G535" s="20">
        <v>45092</v>
      </c>
      <c r="H535" t="s">
        <v>1115</v>
      </c>
      <c r="I535">
        <f>VLOOKUP(Account_Appended[[#This Row],[Customer_ID]],Customer_Info_Appended[],3,0)</f>
        <v>45</v>
      </c>
      <c r="J535" t="str">
        <f>VLOOKUP(Account_Appended[[#This Row],[Customer_ID]],Customer_Info_Appended[],4,0)</f>
        <v>Female</v>
      </c>
      <c r="K535" t="str">
        <f>VLOOKUP(Account_Appended[[#This Row],[Customer_ID]],Customer_Info_Appended[],6,0)</f>
        <v>Naypyitaw</v>
      </c>
      <c r="L535" t="str">
        <f>VLOOKUP(Account_Appended[[#This Row],[Balance]],balance_t[],3,1)</f>
        <v>High</v>
      </c>
      <c r="M535" t="str">
        <f>VLOOKUP(Account_Appended[[#This Row],[Age]],age_t[],3,1)</f>
        <v>Middle</v>
      </c>
      <c r="N535" t="str">
        <f>Account_Appended[[#This Row],[Age Group]]&amp; "-" &amp;Account_Appended[[#This Row],[Balace Group]]</f>
        <v>Middle-High</v>
      </c>
    </row>
    <row r="536" spans="2:14" x14ac:dyDescent="0.25">
      <c r="B536" t="s">
        <v>5659</v>
      </c>
      <c r="C536" t="s">
        <v>1421</v>
      </c>
      <c r="D536" t="s">
        <v>5131</v>
      </c>
      <c r="E536" s="22">
        <v>41666801</v>
      </c>
      <c r="F536" t="s">
        <v>5126</v>
      </c>
      <c r="G536" s="20">
        <v>45093</v>
      </c>
      <c r="H536" t="s">
        <v>1115</v>
      </c>
      <c r="I536">
        <f>VLOOKUP(Account_Appended[[#This Row],[Customer_ID]],Customer_Info_Appended[],3,0)</f>
        <v>45</v>
      </c>
      <c r="J536" t="str">
        <f>VLOOKUP(Account_Appended[[#This Row],[Customer_ID]],Customer_Info_Appended[],4,0)</f>
        <v>Female</v>
      </c>
      <c r="K536" t="str">
        <f>VLOOKUP(Account_Appended[[#This Row],[Customer_ID]],Customer_Info_Appended[],6,0)</f>
        <v>Naypyitaw</v>
      </c>
      <c r="L536" t="str">
        <f>VLOOKUP(Account_Appended[[#This Row],[Balance]],balance_t[],3,1)</f>
        <v>High</v>
      </c>
      <c r="M536" t="str">
        <f>VLOOKUP(Account_Appended[[#This Row],[Age]],age_t[],3,1)</f>
        <v>Middle</v>
      </c>
      <c r="N536" t="str">
        <f>Account_Appended[[#This Row],[Age Group]]&amp; "-" &amp;Account_Appended[[#This Row],[Balace Group]]</f>
        <v>Middle-High</v>
      </c>
    </row>
    <row r="537" spans="2:14" x14ac:dyDescent="0.25">
      <c r="B537" t="s">
        <v>5660</v>
      </c>
      <c r="C537" t="s">
        <v>1426</v>
      </c>
      <c r="D537" t="s">
        <v>5125</v>
      </c>
      <c r="E537" s="22">
        <v>11144590</v>
      </c>
      <c r="F537" t="s">
        <v>5126</v>
      </c>
      <c r="G537" s="20">
        <v>45094</v>
      </c>
      <c r="H537" t="s">
        <v>1115</v>
      </c>
      <c r="I537">
        <f>VLOOKUP(Account_Appended[[#This Row],[Customer_ID]],Customer_Info_Appended[],3,0)</f>
        <v>43</v>
      </c>
      <c r="J537" t="str">
        <f>VLOOKUP(Account_Appended[[#This Row],[Customer_ID]],Customer_Info_Appended[],4,0)</f>
        <v>Male</v>
      </c>
      <c r="K537" t="str">
        <f>VLOOKUP(Account_Appended[[#This Row],[Customer_ID]],Customer_Info_Appended[],6,0)</f>
        <v>Shan</v>
      </c>
      <c r="L537" t="str">
        <f>VLOOKUP(Account_Appended[[#This Row],[Balance]],balance_t[],3,1)</f>
        <v>Medium</v>
      </c>
      <c r="M537" t="str">
        <f>VLOOKUP(Account_Appended[[#This Row],[Age]],age_t[],3,1)</f>
        <v>Middle</v>
      </c>
      <c r="N537" t="str">
        <f>Account_Appended[[#This Row],[Age Group]]&amp; "-" &amp;Account_Appended[[#This Row],[Balace Group]]</f>
        <v>Middle-Medium</v>
      </c>
    </row>
    <row r="538" spans="2:14" x14ac:dyDescent="0.25">
      <c r="B538" t="s">
        <v>5661</v>
      </c>
      <c r="C538" t="s">
        <v>1426</v>
      </c>
      <c r="D538" t="s">
        <v>5134</v>
      </c>
      <c r="E538" s="22">
        <v>11733575</v>
      </c>
      <c r="F538" t="s">
        <v>5126</v>
      </c>
      <c r="G538" s="20">
        <v>45095</v>
      </c>
      <c r="H538" t="s">
        <v>1115</v>
      </c>
      <c r="I538">
        <f>VLOOKUP(Account_Appended[[#This Row],[Customer_ID]],Customer_Info_Appended[],3,0)</f>
        <v>43</v>
      </c>
      <c r="J538" t="str">
        <f>VLOOKUP(Account_Appended[[#This Row],[Customer_ID]],Customer_Info_Appended[],4,0)</f>
        <v>Male</v>
      </c>
      <c r="K538" t="str">
        <f>VLOOKUP(Account_Appended[[#This Row],[Customer_ID]],Customer_Info_Appended[],6,0)</f>
        <v>Shan</v>
      </c>
      <c r="L538" t="str">
        <f>VLOOKUP(Account_Appended[[#This Row],[Balance]],balance_t[],3,1)</f>
        <v>Medium</v>
      </c>
      <c r="M538" t="str">
        <f>VLOOKUP(Account_Appended[[#This Row],[Age]],age_t[],3,1)</f>
        <v>Middle</v>
      </c>
      <c r="N538" t="str">
        <f>Account_Appended[[#This Row],[Age Group]]&amp; "-" &amp;Account_Appended[[#This Row],[Balace Group]]</f>
        <v>Middle-Medium</v>
      </c>
    </row>
    <row r="539" spans="2:14" x14ac:dyDescent="0.25">
      <c r="B539" t="s">
        <v>5662</v>
      </c>
      <c r="C539" t="s">
        <v>1426</v>
      </c>
      <c r="D539" t="s">
        <v>5131</v>
      </c>
      <c r="E539" s="22">
        <v>5159667</v>
      </c>
      <c r="F539" t="s">
        <v>5126</v>
      </c>
      <c r="G539" s="20">
        <v>45096</v>
      </c>
      <c r="H539" t="s">
        <v>1115</v>
      </c>
      <c r="I539">
        <f>VLOOKUP(Account_Appended[[#This Row],[Customer_ID]],Customer_Info_Appended[],3,0)</f>
        <v>43</v>
      </c>
      <c r="J539" t="str">
        <f>VLOOKUP(Account_Appended[[#This Row],[Customer_ID]],Customer_Info_Appended[],4,0)</f>
        <v>Male</v>
      </c>
      <c r="K539" t="str">
        <f>VLOOKUP(Account_Appended[[#This Row],[Customer_ID]],Customer_Info_Appended[],6,0)</f>
        <v>Shan</v>
      </c>
      <c r="L539" t="str">
        <f>VLOOKUP(Account_Appended[[#This Row],[Balance]],balance_t[],3,1)</f>
        <v>Medium</v>
      </c>
      <c r="M539" t="str">
        <f>VLOOKUP(Account_Appended[[#This Row],[Age]],age_t[],3,1)</f>
        <v>Middle</v>
      </c>
      <c r="N539" t="str">
        <f>Account_Appended[[#This Row],[Age Group]]&amp; "-" &amp;Account_Appended[[#This Row],[Balace Group]]</f>
        <v>Middle-Medium</v>
      </c>
    </row>
    <row r="540" spans="2:14" x14ac:dyDescent="0.25">
      <c r="B540" t="s">
        <v>5663</v>
      </c>
      <c r="C540" t="s">
        <v>1431</v>
      </c>
      <c r="D540" t="s">
        <v>5134</v>
      </c>
      <c r="E540" s="22">
        <v>41745168</v>
      </c>
      <c r="F540" t="s">
        <v>5126</v>
      </c>
      <c r="G540" s="20">
        <v>45097</v>
      </c>
      <c r="H540" t="s">
        <v>1115</v>
      </c>
      <c r="I540">
        <f>VLOOKUP(Account_Appended[[#This Row],[Customer_ID]],Customer_Info_Appended[],3,0)</f>
        <v>47</v>
      </c>
      <c r="J540" t="str">
        <f>VLOOKUP(Account_Appended[[#This Row],[Customer_ID]],Customer_Info_Appended[],4,0)</f>
        <v>Female</v>
      </c>
      <c r="K540" t="str">
        <f>VLOOKUP(Account_Appended[[#This Row],[Customer_ID]],Customer_Info_Appended[],6,0)</f>
        <v>Naypyitaw</v>
      </c>
      <c r="L540" t="str">
        <f>VLOOKUP(Account_Appended[[#This Row],[Balance]],balance_t[],3,1)</f>
        <v>High</v>
      </c>
      <c r="M540" t="str">
        <f>VLOOKUP(Account_Appended[[#This Row],[Age]],age_t[],3,1)</f>
        <v>Middle</v>
      </c>
      <c r="N540" t="str">
        <f>Account_Appended[[#This Row],[Age Group]]&amp; "-" &amp;Account_Appended[[#This Row],[Balace Group]]</f>
        <v>Middle-High</v>
      </c>
    </row>
    <row r="541" spans="2:14" x14ac:dyDescent="0.25">
      <c r="B541" t="s">
        <v>5664</v>
      </c>
      <c r="C541" t="s">
        <v>1431</v>
      </c>
      <c r="D541" t="s">
        <v>5134</v>
      </c>
      <c r="E541" s="22">
        <v>36640128</v>
      </c>
      <c r="F541" t="s">
        <v>5126</v>
      </c>
      <c r="G541" s="20">
        <v>45098</v>
      </c>
      <c r="H541" t="s">
        <v>1115</v>
      </c>
      <c r="I541">
        <f>VLOOKUP(Account_Appended[[#This Row],[Customer_ID]],Customer_Info_Appended[],3,0)</f>
        <v>47</v>
      </c>
      <c r="J541" t="str">
        <f>VLOOKUP(Account_Appended[[#This Row],[Customer_ID]],Customer_Info_Appended[],4,0)</f>
        <v>Female</v>
      </c>
      <c r="K541" t="str">
        <f>VLOOKUP(Account_Appended[[#This Row],[Customer_ID]],Customer_Info_Appended[],6,0)</f>
        <v>Naypyitaw</v>
      </c>
      <c r="L541" t="str">
        <f>VLOOKUP(Account_Appended[[#This Row],[Balance]],balance_t[],3,1)</f>
        <v>High</v>
      </c>
      <c r="M541" t="str">
        <f>VLOOKUP(Account_Appended[[#This Row],[Age]],age_t[],3,1)</f>
        <v>Middle</v>
      </c>
      <c r="N541" t="str">
        <f>Account_Appended[[#This Row],[Age Group]]&amp; "-" &amp;Account_Appended[[#This Row],[Balace Group]]</f>
        <v>Middle-High</v>
      </c>
    </row>
    <row r="542" spans="2:14" x14ac:dyDescent="0.25">
      <c r="B542" t="s">
        <v>5665</v>
      </c>
      <c r="C542" t="s">
        <v>1431</v>
      </c>
      <c r="D542" t="s">
        <v>5125</v>
      </c>
      <c r="E542" s="22">
        <v>8926233</v>
      </c>
      <c r="F542" t="s">
        <v>5126</v>
      </c>
      <c r="G542" s="20">
        <v>45099</v>
      </c>
      <c r="H542" t="s">
        <v>1115</v>
      </c>
      <c r="I542">
        <f>VLOOKUP(Account_Appended[[#This Row],[Customer_ID]],Customer_Info_Appended[],3,0)</f>
        <v>47</v>
      </c>
      <c r="J542" t="str">
        <f>VLOOKUP(Account_Appended[[#This Row],[Customer_ID]],Customer_Info_Appended[],4,0)</f>
        <v>Female</v>
      </c>
      <c r="K542" t="str">
        <f>VLOOKUP(Account_Appended[[#This Row],[Customer_ID]],Customer_Info_Appended[],6,0)</f>
        <v>Naypyitaw</v>
      </c>
      <c r="L542" t="str">
        <f>VLOOKUP(Account_Appended[[#This Row],[Balance]],balance_t[],3,1)</f>
        <v>Medium</v>
      </c>
      <c r="M542" t="str">
        <f>VLOOKUP(Account_Appended[[#This Row],[Age]],age_t[],3,1)</f>
        <v>Middle</v>
      </c>
      <c r="N542" t="str">
        <f>Account_Appended[[#This Row],[Age Group]]&amp; "-" &amp;Account_Appended[[#This Row],[Balace Group]]</f>
        <v>Middle-Medium</v>
      </c>
    </row>
    <row r="543" spans="2:14" x14ac:dyDescent="0.25">
      <c r="B543" t="s">
        <v>5666</v>
      </c>
      <c r="C543" t="s">
        <v>1436</v>
      </c>
      <c r="D543" t="s">
        <v>5134</v>
      </c>
      <c r="E543" s="22">
        <v>36955538</v>
      </c>
      <c r="F543" t="s">
        <v>5126</v>
      </c>
      <c r="G543" s="20">
        <v>45100</v>
      </c>
      <c r="H543" t="s">
        <v>1115</v>
      </c>
      <c r="I543">
        <f>VLOOKUP(Account_Appended[[#This Row],[Customer_ID]],Customer_Info_Appended[],3,0)</f>
        <v>30</v>
      </c>
      <c r="J543" t="str">
        <f>VLOOKUP(Account_Appended[[#This Row],[Customer_ID]],Customer_Info_Appended[],4,0)</f>
        <v>Male</v>
      </c>
      <c r="K543" t="str">
        <f>VLOOKUP(Account_Appended[[#This Row],[Customer_ID]],Customer_Info_Appended[],6,0)</f>
        <v>Shan</v>
      </c>
      <c r="L543" t="str">
        <f>VLOOKUP(Account_Appended[[#This Row],[Balance]],balance_t[],3,1)</f>
        <v>High</v>
      </c>
      <c r="M543" t="str">
        <f>VLOOKUP(Account_Appended[[#This Row],[Age]],age_t[],3,1)</f>
        <v>Young</v>
      </c>
      <c r="N543" t="str">
        <f>Account_Appended[[#This Row],[Age Group]]&amp; "-" &amp;Account_Appended[[#This Row],[Balace Group]]</f>
        <v>Young-High</v>
      </c>
    </row>
    <row r="544" spans="2:14" x14ac:dyDescent="0.25">
      <c r="B544" t="s">
        <v>5667</v>
      </c>
      <c r="C544" t="s">
        <v>1436</v>
      </c>
      <c r="D544" t="s">
        <v>5125</v>
      </c>
      <c r="E544" s="22">
        <v>47436078</v>
      </c>
      <c r="F544" t="s">
        <v>5126</v>
      </c>
      <c r="G544" s="20">
        <v>45101</v>
      </c>
      <c r="H544" t="s">
        <v>1115</v>
      </c>
      <c r="I544">
        <f>VLOOKUP(Account_Appended[[#This Row],[Customer_ID]],Customer_Info_Appended[],3,0)</f>
        <v>30</v>
      </c>
      <c r="J544" t="str">
        <f>VLOOKUP(Account_Appended[[#This Row],[Customer_ID]],Customer_Info_Appended[],4,0)</f>
        <v>Male</v>
      </c>
      <c r="K544" t="str">
        <f>VLOOKUP(Account_Appended[[#This Row],[Customer_ID]],Customer_Info_Appended[],6,0)</f>
        <v>Shan</v>
      </c>
      <c r="L544" t="str">
        <f>VLOOKUP(Account_Appended[[#This Row],[Balance]],balance_t[],3,1)</f>
        <v>High</v>
      </c>
      <c r="M544" t="str">
        <f>VLOOKUP(Account_Appended[[#This Row],[Age]],age_t[],3,1)</f>
        <v>Young</v>
      </c>
      <c r="N544" t="str">
        <f>Account_Appended[[#This Row],[Age Group]]&amp; "-" &amp;Account_Appended[[#This Row],[Balace Group]]</f>
        <v>Young-High</v>
      </c>
    </row>
    <row r="545" spans="2:14" x14ac:dyDescent="0.25">
      <c r="B545" t="s">
        <v>5668</v>
      </c>
      <c r="C545" t="s">
        <v>1441</v>
      </c>
      <c r="D545" t="s">
        <v>5131</v>
      </c>
      <c r="E545" s="22">
        <v>18249286</v>
      </c>
      <c r="F545" t="s">
        <v>5126</v>
      </c>
      <c r="G545" s="20">
        <v>45102</v>
      </c>
      <c r="H545" t="s">
        <v>1115</v>
      </c>
      <c r="I545">
        <f>VLOOKUP(Account_Appended[[#This Row],[Customer_ID]],Customer_Info_Appended[],3,0)</f>
        <v>30</v>
      </c>
      <c r="J545" t="str">
        <f>VLOOKUP(Account_Appended[[#This Row],[Customer_ID]],Customer_Info_Appended[],4,0)</f>
        <v>Female</v>
      </c>
      <c r="K545" t="str">
        <f>VLOOKUP(Account_Appended[[#This Row],[Customer_ID]],Customer_Info_Appended[],6,0)</f>
        <v>Bago</v>
      </c>
      <c r="L545" t="str">
        <f>VLOOKUP(Account_Appended[[#This Row],[Balance]],balance_t[],3,1)</f>
        <v>High</v>
      </c>
      <c r="M545" t="str">
        <f>VLOOKUP(Account_Appended[[#This Row],[Age]],age_t[],3,1)</f>
        <v>Young</v>
      </c>
      <c r="N545" t="str">
        <f>Account_Appended[[#This Row],[Age Group]]&amp; "-" &amp;Account_Appended[[#This Row],[Balace Group]]</f>
        <v>Young-High</v>
      </c>
    </row>
    <row r="546" spans="2:14" x14ac:dyDescent="0.25">
      <c r="B546" t="s">
        <v>5669</v>
      </c>
      <c r="C546" t="s">
        <v>1441</v>
      </c>
      <c r="D546" t="s">
        <v>5125</v>
      </c>
      <c r="E546" s="22">
        <v>27696545</v>
      </c>
      <c r="F546" t="s">
        <v>5126</v>
      </c>
      <c r="G546" s="20">
        <v>45103</v>
      </c>
      <c r="H546" t="s">
        <v>1115</v>
      </c>
      <c r="I546">
        <f>VLOOKUP(Account_Appended[[#This Row],[Customer_ID]],Customer_Info_Appended[],3,0)</f>
        <v>30</v>
      </c>
      <c r="J546" t="str">
        <f>VLOOKUP(Account_Appended[[#This Row],[Customer_ID]],Customer_Info_Appended[],4,0)</f>
        <v>Female</v>
      </c>
      <c r="K546" t="str">
        <f>VLOOKUP(Account_Appended[[#This Row],[Customer_ID]],Customer_Info_Appended[],6,0)</f>
        <v>Bago</v>
      </c>
      <c r="L546" t="str">
        <f>VLOOKUP(Account_Appended[[#This Row],[Balance]],balance_t[],3,1)</f>
        <v>High</v>
      </c>
      <c r="M546" t="str">
        <f>VLOOKUP(Account_Appended[[#This Row],[Age]],age_t[],3,1)</f>
        <v>Young</v>
      </c>
      <c r="N546" t="str">
        <f>Account_Appended[[#This Row],[Age Group]]&amp; "-" &amp;Account_Appended[[#This Row],[Balace Group]]</f>
        <v>Young-High</v>
      </c>
    </row>
    <row r="547" spans="2:14" x14ac:dyDescent="0.25">
      <c r="B547" t="s">
        <v>5670</v>
      </c>
      <c r="C547" t="s">
        <v>1446</v>
      </c>
      <c r="D547" t="s">
        <v>5131</v>
      </c>
      <c r="E547" s="22">
        <v>23598524</v>
      </c>
      <c r="F547" t="s">
        <v>5126</v>
      </c>
      <c r="G547" s="20">
        <v>45104</v>
      </c>
      <c r="H547" t="s">
        <v>1115</v>
      </c>
      <c r="I547">
        <f>VLOOKUP(Account_Appended[[#This Row],[Customer_ID]],Customer_Info_Appended[],3,0)</f>
        <v>19</v>
      </c>
      <c r="J547" t="str">
        <f>VLOOKUP(Account_Appended[[#This Row],[Customer_ID]],Customer_Info_Appended[],4,0)</f>
        <v>Female</v>
      </c>
      <c r="K547" t="str">
        <f>VLOOKUP(Account_Appended[[#This Row],[Customer_ID]],Customer_Info_Appended[],6,0)</f>
        <v>Naypyitaw</v>
      </c>
      <c r="L547" t="str">
        <f>VLOOKUP(Account_Appended[[#This Row],[Balance]],balance_t[],3,1)</f>
        <v>High</v>
      </c>
      <c r="M547" t="str">
        <f>VLOOKUP(Account_Appended[[#This Row],[Age]],age_t[],3,1)</f>
        <v>Young</v>
      </c>
      <c r="N547" t="str">
        <f>Account_Appended[[#This Row],[Age Group]]&amp; "-" &amp;Account_Appended[[#This Row],[Balace Group]]</f>
        <v>Young-High</v>
      </c>
    </row>
    <row r="548" spans="2:14" x14ac:dyDescent="0.25">
      <c r="B548" t="s">
        <v>5671</v>
      </c>
      <c r="C548" t="s">
        <v>1446</v>
      </c>
      <c r="D548" t="s">
        <v>5125</v>
      </c>
      <c r="E548" s="22">
        <v>29284104</v>
      </c>
      <c r="F548" t="s">
        <v>5126</v>
      </c>
      <c r="G548" s="20">
        <v>45105</v>
      </c>
      <c r="H548" t="s">
        <v>1115</v>
      </c>
      <c r="I548">
        <f>VLOOKUP(Account_Appended[[#This Row],[Customer_ID]],Customer_Info_Appended[],3,0)</f>
        <v>19</v>
      </c>
      <c r="J548" t="str">
        <f>VLOOKUP(Account_Appended[[#This Row],[Customer_ID]],Customer_Info_Appended[],4,0)</f>
        <v>Female</v>
      </c>
      <c r="K548" t="str">
        <f>VLOOKUP(Account_Appended[[#This Row],[Customer_ID]],Customer_Info_Appended[],6,0)</f>
        <v>Naypyitaw</v>
      </c>
      <c r="L548" t="str">
        <f>VLOOKUP(Account_Appended[[#This Row],[Balance]],balance_t[],3,1)</f>
        <v>High</v>
      </c>
      <c r="M548" t="str">
        <f>VLOOKUP(Account_Appended[[#This Row],[Age]],age_t[],3,1)</f>
        <v>Young</v>
      </c>
      <c r="N548" t="str">
        <f>Account_Appended[[#This Row],[Age Group]]&amp; "-" &amp;Account_Appended[[#This Row],[Balace Group]]</f>
        <v>Young-High</v>
      </c>
    </row>
    <row r="549" spans="2:14" x14ac:dyDescent="0.25">
      <c r="B549" t="s">
        <v>5672</v>
      </c>
      <c r="C549" t="s">
        <v>1446</v>
      </c>
      <c r="D549" t="s">
        <v>5134</v>
      </c>
      <c r="E549" s="22">
        <v>25118569</v>
      </c>
      <c r="F549" t="s">
        <v>5126</v>
      </c>
      <c r="G549" s="20">
        <v>45106</v>
      </c>
      <c r="H549" t="s">
        <v>1115</v>
      </c>
      <c r="I549">
        <f>VLOOKUP(Account_Appended[[#This Row],[Customer_ID]],Customer_Info_Appended[],3,0)</f>
        <v>19</v>
      </c>
      <c r="J549" t="str">
        <f>VLOOKUP(Account_Appended[[#This Row],[Customer_ID]],Customer_Info_Appended[],4,0)</f>
        <v>Female</v>
      </c>
      <c r="K549" t="str">
        <f>VLOOKUP(Account_Appended[[#This Row],[Customer_ID]],Customer_Info_Appended[],6,0)</f>
        <v>Naypyitaw</v>
      </c>
      <c r="L549" t="str">
        <f>VLOOKUP(Account_Appended[[#This Row],[Balance]],balance_t[],3,1)</f>
        <v>High</v>
      </c>
      <c r="M549" t="str">
        <f>VLOOKUP(Account_Appended[[#This Row],[Age]],age_t[],3,1)</f>
        <v>Young</v>
      </c>
      <c r="N549" t="str">
        <f>Account_Appended[[#This Row],[Age Group]]&amp; "-" &amp;Account_Appended[[#This Row],[Balace Group]]</f>
        <v>Young-High</v>
      </c>
    </row>
    <row r="550" spans="2:14" x14ac:dyDescent="0.25">
      <c r="B550" t="s">
        <v>5673</v>
      </c>
      <c r="C550" t="s">
        <v>1451</v>
      </c>
      <c r="D550" t="s">
        <v>5125</v>
      </c>
      <c r="E550" s="22">
        <v>11030625</v>
      </c>
      <c r="F550" t="s">
        <v>5126</v>
      </c>
      <c r="G550" s="20">
        <v>45107</v>
      </c>
      <c r="H550" t="s">
        <v>1115</v>
      </c>
      <c r="I550">
        <f>VLOOKUP(Account_Appended[[#This Row],[Customer_ID]],Customer_Info_Appended[],3,0)</f>
        <v>54</v>
      </c>
      <c r="J550" t="str">
        <f>VLOOKUP(Account_Appended[[#This Row],[Customer_ID]],Customer_Info_Appended[],4,0)</f>
        <v>Female</v>
      </c>
      <c r="K550" t="str">
        <f>VLOOKUP(Account_Appended[[#This Row],[Customer_ID]],Customer_Info_Appended[],6,0)</f>
        <v>Naypyitaw</v>
      </c>
      <c r="L550" t="str">
        <f>VLOOKUP(Account_Appended[[#This Row],[Balance]],balance_t[],3,1)</f>
        <v>Medium</v>
      </c>
      <c r="M550" t="str">
        <f>VLOOKUP(Account_Appended[[#This Row],[Age]],age_t[],3,1)</f>
        <v>Senior</v>
      </c>
      <c r="N550" t="str">
        <f>Account_Appended[[#This Row],[Age Group]]&amp; "-" &amp;Account_Appended[[#This Row],[Balace Group]]</f>
        <v>Senior-Medium</v>
      </c>
    </row>
    <row r="551" spans="2:14" x14ac:dyDescent="0.25">
      <c r="B551" t="s">
        <v>5674</v>
      </c>
      <c r="C551" t="s">
        <v>1451</v>
      </c>
      <c r="D551" t="s">
        <v>5125</v>
      </c>
      <c r="E551" s="22">
        <v>21327468</v>
      </c>
      <c r="F551" t="s">
        <v>5126</v>
      </c>
      <c r="G551" s="20">
        <v>45108</v>
      </c>
      <c r="H551" t="s">
        <v>1115</v>
      </c>
      <c r="I551">
        <f>VLOOKUP(Account_Appended[[#This Row],[Customer_ID]],Customer_Info_Appended[],3,0)</f>
        <v>54</v>
      </c>
      <c r="J551" t="str">
        <f>VLOOKUP(Account_Appended[[#This Row],[Customer_ID]],Customer_Info_Appended[],4,0)</f>
        <v>Female</v>
      </c>
      <c r="K551" t="str">
        <f>VLOOKUP(Account_Appended[[#This Row],[Customer_ID]],Customer_Info_Appended[],6,0)</f>
        <v>Naypyitaw</v>
      </c>
      <c r="L551" t="str">
        <f>VLOOKUP(Account_Appended[[#This Row],[Balance]],balance_t[],3,1)</f>
        <v>High</v>
      </c>
      <c r="M551" t="str">
        <f>VLOOKUP(Account_Appended[[#This Row],[Age]],age_t[],3,1)</f>
        <v>Senior</v>
      </c>
      <c r="N551" t="str">
        <f>Account_Appended[[#This Row],[Age Group]]&amp; "-" &amp;Account_Appended[[#This Row],[Balace Group]]</f>
        <v>Senior-High</v>
      </c>
    </row>
    <row r="552" spans="2:14" x14ac:dyDescent="0.25">
      <c r="B552" t="s">
        <v>5675</v>
      </c>
      <c r="C552" t="s">
        <v>1451</v>
      </c>
      <c r="D552" t="s">
        <v>5131</v>
      </c>
      <c r="E552" s="22">
        <v>43613097</v>
      </c>
      <c r="F552" t="s">
        <v>5126</v>
      </c>
      <c r="G552" s="20">
        <v>45109</v>
      </c>
      <c r="H552" t="s">
        <v>1115</v>
      </c>
      <c r="I552">
        <f>VLOOKUP(Account_Appended[[#This Row],[Customer_ID]],Customer_Info_Appended[],3,0)</f>
        <v>54</v>
      </c>
      <c r="J552" t="str">
        <f>VLOOKUP(Account_Appended[[#This Row],[Customer_ID]],Customer_Info_Appended[],4,0)</f>
        <v>Female</v>
      </c>
      <c r="K552" t="str">
        <f>VLOOKUP(Account_Appended[[#This Row],[Customer_ID]],Customer_Info_Appended[],6,0)</f>
        <v>Naypyitaw</v>
      </c>
      <c r="L552" t="str">
        <f>VLOOKUP(Account_Appended[[#This Row],[Balance]],balance_t[],3,1)</f>
        <v>High</v>
      </c>
      <c r="M552" t="str">
        <f>VLOOKUP(Account_Appended[[#This Row],[Age]],age_t[],3,1)</f>
        <v>Senior</v>
      </c>
      <c r="N552" t="str">
        <f>Account_Appended[[#This Row],[Age Group]]&amp; "-" &amp;Account_Appended[[#This Row],[Balace Group]]</f>
        <v>Senior-High</v>
      </c>
    </row>
    <row r="553" spans="2:14" x14ac:dyDescent="0.25">
      <c r="B553" t="s">
        <v>5676</v>
      </c>
      <c r="C553" t="s">
        <v>1456</v>
      </c>
      <c r="D553" t="s">
        <v>5134</v>
      </c>
      <c r="E553" s="22">
        <v>9349677</v>
      </c>
      <c r="F553" t="s">
        <v>5126</v>
      </c>
      <c r="G553" s="20">
        <v>45110</v>
      </c>
      <c r="H553" t="s">
        <v>1115</v>
      </c>
      <c r="I553">
        <f>VLOOKUP(Account_Appended[[#This Row],[Customer_ID]],Customer_Info_Appended[],3,0)</f>
        <v>66</v>
      </c>
      <c r="J553" t="str">
        <f>VLOOKUP(Account_Appended[[#This Row],[Customer_ID]],Customer_Info_Appended[],4,0)</f>
        <v>Female</v>
      </c>
      <c r="K553" t="str">
        <f>VLOOKUP(Account_Appended[[#This Row],[Customer_ID]],Customer_Info_Appended[],6,0)</f>
        <v>Naypyitaw</v>
      </c>
      <c r="L553" t="str">
        <f>VLOOKUP(Account_Appended[[#This Row],[Balance]],balance_t[],3,1)</f>
        <v>Medium</v>
      </c>
      <c r="M553" t="str">
        <f>VLOOKUP(Account_Appended[[#This Row],[Age]],age_t[],3,1)</f>
        <v>Senior</v>
      </c>
      <c r="N553" t="str">
        <f>Account_Appended[[#This Row],[Age Group]]&amp; "-" &amp;Account_Appended[[#This Row],[Balace Group]]</f>
        <v>Senior-Medium</v>
      </c>
    </row>
    <row r="554" spans="2:14" x14ac:dyDescent="0.25">
      <c r="B554" t="s">
        <v>5677</v>
      </c>
      <c r="C554" t="s">
        <v>1456</v>
      </c>
      <c r="D554" t="s">
        <v>5125</v>
      </c>
      <c r="E554" s="22">
        <v>47757169</v>
      </c>
      <c r="F554" t="s">
        <v>5126</v>
      </c>
      <c r="G554" s="20">
        <v>45111</v>
      </c>
      <c r="H554" t="s">
        <v>1115</v>
      </c>
      <c r="I554">
        <f>VLOOKUP(Account_Appended[[#This Row],[Customer_ID]],Customer_Info_Appended[],3,0)</f>
        <v>66</v>
      </c>
      <c r="J554" t="str">
        <f>VLOOKUP(Account_Appended[[#This Row],[Customer_ID]],Customer_Info_Appended[],4,0)</f>
        <v>Female</v>
      </c>
      <c r="K554" t="str">
        <f>VLOOKUP(Account_Appended[[#This Row],[Customer_ID]],Customer_Info_Appended[],6,0)</f>
        <v>Naypyitaw</v>
      </c>
      <c r="L554" t="str">
        <f>VLOOKUP(Account_Appended[[#This Row],[Balance]],balance_t[],3,1)</f>
        <v>High</v>
      </c>
      <c r="M554" t="str">
        <f>VLOOKUP(Account_Appended[[#This Row],[Age]],age_t[],3,1)</f>
        <v>Senior</v>
      </c>
      <c r="N554" t="str">
        <f>Account_Appended[[#This Row],[Age Group]]&amp; "-" &amp;Account_Appended[[#This Row],[Balace Group]]</f>
        <v>Senior-High</v>
      </c>
    </row>
    <row r="555" spans="2:14" x14ac:dyDescent="0.25">
      <c r="B555" t="s">
        <v>5678</v>
      </c>
      <c r="C555" t="s">
        <v>1461</v>
      </c>
      <c r="D555" t="s">
        <v>5134</v>
      </c>
      <c r="E555" s="22">
        <v>30323477</v>
      </c>
      <c r="F555" t="s">
        <v>5126</v>
      </c>
      <c r="G555" s="20">
        <v>45112</v>
      </c>
      <c r="H555" t="s">
        <v>1115</v>
      </c>
      <c r="I555">
        <f>VLOOKUP(Account_Appended[[#This Row],[Customer_ID]],Customer_Info_Appended[],3,0)</f>
        <v>55</v>
      </c>
      <c r="J555" t="str">
        <f>VLOOKUP(Account_Appended[[#This Row],[Customer_ID]],Customer_Info_Appended[],4,0)</f>
        <v>Male</v>
      </c>
      <c r="K555" t="str">
        <f>VLOOKUP(Account_Appended[[#This Row],[Customer_ID]],Customer_Info_Appended[],6,0)</f>
        <v>Bago</v>
      </c>
      <c r="L555" t="str">
        <f>VLOOKUP(Account_Appended[[#This Row],[Balance]],balance_t[],3,1)</f>
        <v>High</v>
      </c>
      <c r="M555" t="str">
        <f>VLOOKUP(Account_Appended[[#This Row],[Age]],age_t[],3,1)</f>
        <v>Senior</v>
      </c>
      <c r="N555" t="str">
        <f>Account_Appended[[#This Row],[Age Group]]&amp; "-" &amp;Account_Appended[[#This Row],[Balace Group]]</f>
        <v>Senior-High</v>
      </c>
    </row>
    <row r="556" spans="2:14" x14ac:dyDescent="0.25">
      <c r="B556" t="s">
        <v>5679</v>
      </c>
      <c r="C556" t="s">
        <v>1466</v>
      </c>
      <c r="D556" t="s">
        <v>5125</v>
      </c>
      <c r="E556" s="22">
        <v>27427176</v>
      </c>
      <c r="F556" t="s">
        <v>5126</v>
      </c>
      <c r="G556" s="20">
        <v>45113</v>
      </c>
      <c r="H556" t="s">
        <v>1115</v>
      </c>
      <c r="I556">
        <f>VLOOKUP(Account_Appended[[#This Row],[Customer_ID]],Customer_Info_Appended[],3,0)</f>
        <v>19</v>
      </c>
      <c r="J556" t="str">
        <f>VLOOKUP(Account_Appended[[#This Row],[Customer_ID]],Customer_Info_Appended[],4,0)</f>
        <v>Male</v>
      </c>
      <c r="K556" t="str">
        <f>VLOOKUP(Account_Appended[[#This Row],[Customer_ID]],Customer_Info_Appended[],6,0)</f>
        <v>Yangon</v>
      </c>
      <c r="L556" t="str">
        <f>VLOOKUP(Account_Appended[[#This Row],[Balance]],balance_t[],3,1)</f>
        <v>High</v>
      </c>
      <c r="M556" t="str">
        <f>VLOOKUP(Account_Appended[[#This Row],[Age]],age_t[],3,1)</f>
        <v>Young</v>
      </c>
      <c r="N556" t="str">
        <f>Account_Appended[[#This Row],[Age Group]]&amp; "-" &amp;Account_Appended[[#This Row],[Balace Group]]</f>
        <v>Young-High</v>
      </c>
    </row>
    <row r="557" spans="2:14" x14ac:dyDescent="0.25">
      <c r="B557" t="s">
        <v>5680</v>
      </c>
      <c r="C557" t="s">
        <v>1471</v>
      </c>
      <c r="D557" t="s">
        <v>5125</v>
      </c>
      <c r="E557" s="22">
        <v>13837336</v>
      </c>
      <c r="F557" t="s">
        <v>5126</v>
      </c>
      <c r="G557" s="20">
        <v>45114</v>
      </c>
      <c r="H557" t="s">
        <v>1115</v>
      </c>
      <c r="I557">
        <f>VLOOKUP(Account_Appended[[#This Row],[Customer_ID]],Customer_Info_Appended[],3,0)</f>
        <v>53</v>
      </c>
      <c r="J557" t="str">
        <f>VLOOKUP(Account_Appended[[#This Row],[Customer_ID]],Customer_Info_Appended[],4,0)</f>
        <v>Female</v>
      </c>
      <c r="K557" t="str">
        <f>VLOOKUP(Account_Appended[[#This Row],[Customer_ID]],Customer_Info_Appended[],6,0)</f>
        <v>Shan</v>
      </c>
      <c r="L557" t="str">
        <f>VLOOKUP(Account_Appended[[#This Row],[Balance]],balance_t[],3,1)</f>
        <v>Medium</v>
      </c>
      <c r="M557" t="str">
        <f>VLOOKUP(Account_Appended[[#This Row],[Age]],age_t[],3,1)</f>
        <v>Senior</v>
      </c>
      <c r="N557" t="str">
        <f>Account_Appended[[#This Row],[Age Group]]&amp; "-" &amp;Account_Appended[[#This Row],[Balace Group]]</f>
        <v>Senior-Medium</v>
      </c>
    </row>
    <row r="558" spans="2:14" x14ac:dyDescent="0.25">
      <c r="B558" t="s">
        <v>5681</v>
      </c>
      <c r="C558" t="s">
        <v>1471</v>
      </c>
      <c r="D558" t="s">
        <v>5134</v>
      </c>
      <c r="E558" s="22">
        <v>22532851</v>
      </c>
      <c r="F558" t="s">
        <v>5126</v>
      </c>
      <c r="G558" s="20">
        <v>45115</v>
      </c>
      <c r="H558" t="s">
        <v>1115</v>
      </c>
      <c r="I558">
        <f>VLOOKUP(Account_Appended[[#This Row],[Customer_ID]],Customer_Info_Appended[],3,0)</f>
        <v>53</v>
      </c>
      <c r="J558" t="str">
        <f>VLOOKUP(Account_Appended[[#This Row],[Customer_ID]],Customer_Info_Appended[],4,0)</f>
        <v>Female</v>
      </c>
      <c r="K558" t="str">
        <f>VLOOKUP(Account_Appended[[#This Row],[Customer_ID]],Customer_Info_Appended[],6,0)</f>
        <v>Shan</v>
      </c>
      <c r="L558" t="str">
        <f>VLOOKUP(Account_Appended[[#This Row],[Balance]],balance_t[],3,1)</f>
        <v>High</v>
      </c>
      <c r="M558" t="str">
        <f>VLOOKUP(Account_Appended[[#This Row],[Age]],age_t[],3,1)</f>
        <v>Senior</v>
      </c>
      <c r="N558" t="str">
        <f>Account_Appended[[#This Row],[Age Group]]&amp; "-" &amp;Account_Appended[[#This Row],[Balace Group]]</f>
        <v>Senior-High</v>
      </c>
    </row>
    <row r="559" spans="2:14" x14ac:dyDescent="0.25">
      <c r="B559" t="s">
        <v>5682</v>
      </c>
      <c r="C559" t="s">
        <v>1476</v>
      </c>
      <c r="D559" t="s">
        <v>5125</v>
      </c>
      <c r="E559" s="22">
        <v>48132410</v>
      </c>
      <c r="F559" t="s">
        <v>5126</v>
      </c>
      <c r="G559" s="20">
        <v>45116</v>
      </c>
      <c r="H559" t="s">
        <v>1115</v>
      </c>
      <c r="I559">
        <f>VLOOKUP(Account_Appended[[#This Row],[Customer_ID]],Customer_Info_Appended[],3,0)</f>
        <v>43</v>
      </c>
      <c r="J559" t="str">
        <f>VLOOKUP(Account_Appended[[#This Row],[Customer_ID]],Customer_Info_Appended[],4,0)</f>
        <v>Male</v>
      </c>
      <c r="K559" t="str">
        <f>VLOOKUP(Account_Appended[[#This Row],[Customer_ID]],Customer_Info_Appended[],6,0)</f>
        <v>Naypyitaw</v>
      </c>
      <c r="L559" t="str">
        <f>VLOOKUP(Account_Appended[[#This Row],[Balance]],balance_t[],3,1)</f>
        <v>High</v>
      </c>
      <c r="M559" t="str">
        <f>VLOOKUP(Account_Appended[[#This Row],[Age]],age_t[],3,1)</f>
        <v>Middle</v>
      </c>
      <c r="N559" t="str">
        <f>Account_Appended[[#This Row],[Age Group]]&amp; "-" &amp;Account_Appended[[#This Row],[Balace Group]]</f>
        <v>Middle-High</v>
      </c>
    </row>
    <row r="560" spans="2:14" x14ac:dyDescent="0.25">
      <c r="B560" t="s">
        <v>5683</v>
      </c>
      <c r="C560" t="s">
        <v>1481</v>
      </c>
      <c r="D560" t="s">
        <v>5134</v>
      </c>
      <c r="E560" s="22">
        <v>28473620</v>
      </c>
      <c r="F560" t="s">
        <v>5126</v>
      </c>
      <c r="G560" s="20">
        <v>45117</v>
      </c>
      <c r="H560" t="s">
        <v>1115</v>
      </c>
      <c r="I560">
        <f>VLOOKUP(Account_Appended[[#This Row],[Customer_ID]],Customer_Info_Appended[],3,0)</f>
        <v>28</v>
      </c>
      <c r="J560" t="str">
        <f>VLOOKUP(Account_Appended[[#This Row],[Customer_ID]],Customer_Info_Appended[],4,0)</f>
        <v>Female</v>
      </c>
      <c r="K560" t="str">
        <f>VLOOKUP(Account_Appended[[#This Row],[Customer_ID]],Customer_Info_Appended[],6,0)</f>
        <v>Bago</v>
      </c>
      <c r="L560" t="str">
        <f>VLOOKUP(Account_Appended[[#This Row],[Balance]],balance_t[],3,1)</f>
        <v>High</v>
      </c>
      <c r="M560" t="str">
        <f>VLOOKUP(Account_Appended[[#This Row],[Age]],age_t[],3,1)</f>
        <v>Young</v>
      </c>
      <c r="N560" t="str">
        <f>Account_Appended[[#This Row],[Age Group]]&amp; "-" &amp;Account_Appended[[#This Row],[Balace Group]]</f>
        <v>Young-High</v>
      </c>
    </row>
    <row r="561" spans="2:14" x14ac:dyDescent="0.25">
      <c r="B561" t="s">
        <v>5684</v>
      </c>
      <c r="C561" t="s">
        <v>1481</v>
      </c>
      <c r="D561" t="s">
        <v>5125</v>
      </c>
      <c r="E561" s="22">
        <v>17038661</v>
      </c>
      <c r="F561" t="s">
        <v>5126</v>
      </c>
      <c r="G561" s="20">
        <v>45118</v>
      </c>
      <c r="H561" t="s">
        <v>1115</v>
      </c>
      <c r="I561">
        <f>VLOOKUP(Account_Appended[[#This Row],[Customer_ID]],Customer_Info_Appended[],3,0)</f>
        <v>28</v>
      </c>
      <c r="J561" t="str">
        <f>VLOOKUP(Account_Appended[[#This Row],[Customer_ID]],Customer_Info_Appended[],4,0)</f>
        <v>Female</v>
      </c>
      <c r="K561" t="str">
        <f>VLOOKUP(Account_Appended[[#This Row],[Customer_ID]],Customer_Info_Appended[],6,0)</f>
        <v>Bago</v>
      </c>
      <c r="L561" t="str">
        <f>VLOOKUP(Account_Appended[[#This Row],[Balance]],balance_t[],3,1)</f>
        <v>High</v>
      </c>
      <c r="M561" t="str">
        <f>VLOOKUP(Account_Appended[[#This Row],[Age]],age_t[],3,1)</f>
        <v>Young</v>
      </c>
      <c r="N561" t="str">
        <f>Account_Appended[[#This Row],[Age Group]]&amp; "-" &amp;Account_Appended[[#This Row],[Balace Group]]</f>
        <v>Young-High</v>
      </c>
    </row>
    <row r="562" spans="2:14" x14ac:dyDescent="0.25">
      <c r="B562" t="s">
        <v>5685</v>
      </c>
      <c r="C562" t="s">
        <v>1486</v>
      </c>
      <c r="D562" t="s">
        <v>5131</v>
      </c>
      <c r="E562" s="22">
        <v>3934242</v>
      </c>
      <c r="F562" t="s">
        <v>5126</v>
      </c>
      <c r="G562" s="20">
        <v>45119</v>
      </c>
      <c r="H562" t="s">
        <v>1115</v>
      </c>
      <c r="I562">
        <f>VLOOKUP(Account_Appended[[#This Row],[Customer_ID]],Customer_Info_Appended[],3,0)</f>
        <v>25</v>
      </c>
      <c r="J562" t="str">
        <f>VLOOKUP(Account_Appended[[#This Row],[Customer_ID]],Customer_Info_Appended[],4,0)</f>
        <v>Female</v>
      </c>
      <c r="K562" t="str">
        <f>VLOOKUP(Account_Appended[[#This Row],[Customer_ID]],Customer_Info_Appended[],6,0)</f>
        <v>Yangon</v>
      </c>
      <c r="L562" t="str">
        <f>VLOOKUP(Account_Appended[[#This Row],[Balance]],balance_t[],3,1)</f>
        <v>Low</v>
      </c>
      <c r="M562" t="str">
        <f>VLOOKUP(Account_Appended[[#This Row],[Age]],age_t[],3,1)</f>
        <v>Young</v>
      </c>
      <c r="N562" t="str">
        <f>Account_Appended[[#This Row],[Age Group]]&amp; "-" &amp;Account_Appended[[#This Row],[Balace Group]]</f>
        <v>Young-Low</v>
      </c>
    </row>
    <row r="563" spans="2:14" x14ac:dyDescent="0.25">
      <c r="B563" t="s">
        <v>5686</v>
      </c>
      <c r="C563" t="s">
        <v>1491</v>
      </c>
      <c r="D563" t="s">
        <v>5134</v>
      </c>
      <c r="E563" s="22">
        <v>11771439</v>
      </c>
      <c r="F563" t="s">
        <v>5126</v>
      </c>
      <c r="G563" s="20">
        <v>45120</v>
      </c>
      <c r="H563" t="s">
        <v>1115</v>
      </c>
      <c r="I563">
        <f>VLOOKUP(Account_Appended[[#This Row],[Customer_ID]],Customer_Info_Appended[],3,0)</f>
        <v>61</v>
      </c>
      <c r="J563" t="str">
        <f>VLOOKUP(Account_Appended[[#This Row],[Customer_ID]],Customer_Info_Appended[],4,0)</f>
        <v>Male</v>
      </c>
      <c r="K563" t="str">
        <f>VLOOKUP(Account_Appended[[#This Row],[Customer_ID]],Customer_Info_Appended[],6,0)</f>
        <v>Shan</v>
      </c>
      <c r="L563" t="str">
        <f>VLOOKUP(Account_Appended[[#This Row],[Balance]],balance_t[],3,1)</f>
        <v>Medium</v>
      </c>
      <c r="M563" t="str">
        <f>VLOOKUP(Account_Appended[[#This Row],[Age]],age_t[],3,1)</f>
        <v>Senior</v>
      </c>
      <c r="N563" t="str">
        <f>Account_Appended[[#This Row],[Age Group]]&amp; "-" &amp;Account_Appended[[#This Row],[Balace Group]]</f>
        <v>Senior-Medium</v>
      </c>
    </row>
    <row r="564" spans="2:14" x14ac:dyDescent="0.25">
      <c r="B564" t="s">
        <v>5687</v>
      </c>
      <c r="C564" t="s">
        <v>1496</v>
      </c>
      <c r="D564" t="s">
        <v>5125</v>
      </c>
      <c r="E564" s="22">
        <v>29684733</v>
      </c>
      <c r="F564" t="s">
        <v>5126</v>
      </c>
      <c r="G564" s="20">
        <v>45121</v>
      </c>
      <c r="H564" t="s">
        <v>1115</v>
      </c>
      <c r="I564">
        <f>VLOOKUP(Account_Appended[[#This Row],[Customer_ID]],Customer_Info_Appended[],3,0)</f>
        <v>57</v>
      </c>
      <c r="J564" t="str">
        <f>VLOOKUP(Account_Appended[[#This Row],[Customer_ID]],Customer_Info_Appended[],4,0)</f>
        <v>Male</v>
      </c>
      <c r="K564" t="str">
        <f>VLOOKUP(Account_Appended[[#This Row],[Customer_ID]],Customer_Info_Appended[],6,0)</f>
        <v>Bago</v>
      </c>
      <c r="L564" t="str">
        <f>VLOOKUP(Account_Appended[[#This Row],[Balance]],balance_t[],3,1)</f>
        <v>High</v>
      </c>
      <c r="M564" t="str">
        <f>VLOOKUP(Account_Appended[[#This Row],[Age]],age_t[],3,1)</f>
        <v>Senior</v>
      </c>
      <c r="N564" t="str">
        <f>Account_Appended[[#This Row],[Age Group]]&amp; "-" &amp;Account_Appended[[#This Row],[Balace Group]]</f>
        <v>Senior-High</v>
      </c>
    </row>
    <row r="565" spans="2:14" x14ac:dyDescent="0.25">
      <c r="B565" t="s">
        <v>5688</v>
      </c>
      <c r="C565" t="s">
        <v>1496</v>
      </c>
      <c r="D565" t="s">
        <v>5125</v>
      </c>
      <c r="E565" s="22">
        <v>6594503</v>
      </c>
      <c r="F565" t="s">
        <v>5126</v>
      </c>
      <c r="G565" s="20">
        <v>45122</v>
      </c>
      <c r="H565" t="s">
        <v>1115</v>
      </c>
      <c r="I565">
        <f>VLOOKUP(Account_Appended[[#This Row],[Customer_ID]],Customer_Info_Appended[],3,0)</f>
        <v>57</v>
      </c>
      <c r="J565" t="str">
        <f>VLOOKUP(Account_Appended[[#This Row],[Customer_ID]],Customer_Info_Appended[],4,0)</f>
        <v>Male</v>
      </c>
      <c r="K565" t="str">
        <f>VLOOKUP(Account_Appended[[#This Row],[Customer_ID]],Customer_Info_Appended[],6,0)</f>
        <v>Bago</v>
      </c>
      <c r="L565" t="str">
        <f>VLOOKUP(Account_Appended[[#This Row],[Balance]],balance_t[],3,1)</f>
        <v>Medium</v>
      </c>
      <c r="M565" t="str">
        <f>VLOOKUP(Account_Appended[[#This Row],[Age]],age_t[],3,1)</f>
        <v>Senior</v>
      </c>
      <c r="N565" t="str">
        <f>Account_Appended[[#This Row],[Age Group]]&amp; "-" &amp;Account_Appended[[#This Row],[Balace Group]]</f>
        <v>Senior-Medium</v>
      </c>
    </row>
    <row r="566" spans="2:14" x14ac:dyDescent="0.25">
      <c r="B566" t="s">
        <v>5689</v>
      </c>
      <c r="C566" t="s">
        <v>1496</v>
      </c>
      <c r="D566" t="s">
        <v>5131</v>
      </c>
      <c r="E566" s="22">
        <v>32366497</v>
      </c>
      <c r="F566" t="s">
        <v>5126</v>
      </c>
      <c r="G566" s="20">
        <v>45123</v>
      </c>
      <c r="H566" t="s">
        <v>1115</v>
      </c>
      <c r="I566">
        <f>VLOOKUP(Account_Appended[[#This Row],[Customer_ID]],Customer_Info_Appended[],3,0)</f>
        <v>57</v>
      </c>
      <c r="J566" t="str">
        <f>VLOOKUP(Account_Appended[[#This Row],[Customer_ID]],Customer_Info_Appended[],4,0)</f>
        <v>Male</v>
      </c>
      <c r="K566" t="str">
        <f>VLOOKUP(Account_Appended[[#This Row],[Customer_ID]],Customer_Info_Appended[],6,0)</f>
        <v>Bago</v>
      </c>
      <c r="L566" t="str">
        <f>VLOOKUP(Account_Appended[[#This Row],[Balance]],balance_t[],3,1)</f>
        <v>High</v>
      </c>
      <c r="M566" t="str">
        <f>VLOOKUP(Account_Appended[[#This Row],[Age]],age_t[],3,1)</f>
        <v>Senior</v>
      </c>
      <c r="N566" t="str">
        <f>Account_Appended[[#This Row],[Age Group]]&amp; "-" &amp;Account_Appended[[#This Row],[Balace Group]]</f>
        <v>Senior-High</v>
      </c>
    </row>
    <row r="567" spans="2:14" x14ac:dyDescent="0.25">
      <c r="B567" t="s">
        <v>5690</v>
      </c>
      <c r="C567" t="s">
        <v>1501</v>
      </c>
      <c r="D567" t="s">
        <v>5134</v>
      </c>
      <c r="E567" s="22">
        <v>31807048</v>
      </c>
      <c r="F567" t="s">
        <v>5126</v>
      </c>
      <c r="G567" s="20">
        <v>45124</v>
      </c>
      <c r="H567" t="s">
        <v>1115</v>
      </c>
      <c r="I567">
        <f>VLOOKUP(Account_Appended[[#This Row],[Customer_ID]],Customer_Info_Appended[],3,0)</f>
        <v>60</v>
      </c>
      <c r="J567" t="str">
        <f>VLOOKUP(Account_Appended[[#This Row],[Customer_ID]],Customer_Info_Appended[],4,0)</f>
        <v>Female</v>
      </c>
      <c r="K567" t="str">
        <f>VLOOKUP(Account_Appended[[#This Row],[Customer_ID]],Customer_Info_Appended[],6,0)</f>
        <v>Shan</v>
      </c>
      <c r="L567" t="str">
        <f>VLOOKUP(Account_Appended[[#This Row],[Balance]],balance_t[],3,1)</f>
        <v>High</v>
      </c>
      <c r="M567" t="str">
        <f>VLOOKUP(Account_Appended[[#This Row],[Age]],age_t[],3,1)</f>
        <v>Senior</v>
      </c>
      <c r="N567" t="str">
        <f>Account_Appended[[#This Row],[Age Group]]&amp; "-" &amp;Account_Appended[[#This Row],[Balace Group]]</f>
        <v>Senior-High</v>
      </c>
    </row>
    <row r="568" spans="2:14" x14ac:dyDescent="0.25">
      <c r="B568" t="s">
        <v>5691</v>
      </c>
      <c r="C568" t="s">
        <v>1501</v>
      </c>
      <c r="D568" t="s">
        <v>5125</v>
      </c>
      <c r="E568" s="22">
        <v>784029</v>
      </c>
      <c r="F568" t="s">
        <v>5126</v>
      </c>
      <c r="G568" s="20">
        <v>45125</v>
      </c>
      <c r="H568" t="s">
        <v>1115</v>
      </c>
      <c r="I568">
        <f>VLOOKUP(Account_Appended[[#This Row],[Customer_ID]],Customer_Info_Appended[],3,0)</f>
        <v>60</v>
      </c>
      <c r="J568" t="str">
        <f>VLOOKUP(Account_Appended[[#This Row],[Customer_ID]],Customer_Info_Appended[],4,0)</f>
        <v>Female</v>
      </c>
      <c r="K568" t="str">
        <f>VLOOKUP(Account_Appended[[#This Row],[Customer_ID]],Customer_Info_Appended[],6,0)</f>
        <v>Shan</v>
      </c>
      <c r="L568" t="str">
        <f>VLOOKUP(Account_Appended[[#This Row],[Balance]],balance_t[],3,1)</f>
        <v>Low</v>
      </c>
      <c r="M568" t="str">
        <f>VLOOKUP(Account_Appended[[#This Row],[Age]],age_t[],3,1)</f>
        <v>Senior</v>
      </c>
      <c r="N568" t="str">
        <f>Account_Appended[[#This Row],[Age Group]]&amp; "-" &amp;Account_Appended[[#This Row],[Balace Group]]</f>
        <v>Senior-Low</v>
      </c>
    </row>
    <row r="569" spans="2:14" x14ac:dyDescent="0.25">
      <c r="B569" t="s">
        <v>5692</v>
      </c>
      <c r="C569" t="s">
        <v>1501</v>
      </c>
      <c r="D569" t="s">
        <v>5131</v>
      </c>
      <c r="E569" s="22">
        <v>5437355</v>
      </c>
      <c r="F569" t="s">
        <v>5126</v>
      </c>
      <c r="G569" s="20">
        <v>45126</v>
      </c>
      <c r="H569" t="s">
        <v>1115</v>
      </c>
      <c r="I569">
        <f>VLOOKUP(Account_Appended[[#This Row],[Customer_ID]],Customer_Info_Appended[],3,0)</f>
        <v>60</v>
      </c>
      <c r="J569" t="str">
        <f>VLOOKUP(Account_Appended[[#This Row],[Customer_ID]],Customer_Info_Appended[],4,0)</f>
        <v>Female</v>
      </c>
      <c r="K569" t="str">
        <f>VLOOKUP(Account_Appended[[#This Row],[Customer_ID]],Customer_Info_Appended[],6,0)</f>
        <v>Shan</v>
      </c>
      <c r="L569" t="str">
        <f>VLOOKUP(Account_Appended[[#This Row],[Balance]],balance_t[],3,1)</f>
        <v>Medium</v>
      </c>
      <c r="M569" t="str">
        <f>VLOOKUP(Account_Appended[[#This Row],[Age]],age_t[],3,1)</f>
        <v>Senior</v>
      </c>
      <c r="N569" t="str">
        <f>Account_Appended[[#This Row],[Age Group]]&amp; "-" &amp;Account_Appended[[#This Row],[Balace Group]]</f>
        <v>Senior-Medium</v>
      </c>
    </row>
    <row r="570" spans="2:14" x14ac:dyDescent="0.25">
      <c r="B570" t="s">
        <v>5693</v>
      </c>
      <c r="C570" t="s">
        <v>1506</v>
      </c>
      <c r="D570" t="s">
        <v>5125</v>
      </c>
      <c r="E570" s="22">
        <v>48861066</v>
      </c>
      <c r="F570" t="s">
        <v>5126</v>
      </c>
      <c r="G570" s="20">
        <v>45127</v>
      </c>
      <c r="H570" t="s">
        <v>1115</v>
      </c>
      <c r="I570">
        <f>VLOOKUP(Account_Appended[[#This Row],[Customer_ID]],Customer_Info_Appended[],3,0)</f>
        <v>39</v>
      </c>
      <c r="J570" t="str">
        <f>VLOOKUP(Account_Appended[[#This Row],[Customer_ID]],Customer_Info_Appended[],4,0)</f>
        <v>Female</v>
      </c>
      <c r="K570" t="str">
        <f>VLOOKUP(Account_Appended[[#This Row],[Customer_ID]],Customer_Info_Appended[],6,0)</f>
        <v>Naypyitaw</v>
      </c>
      <c r="L570" t="str">
        <f>VLOOKUP(Account_Appended[[#This Row],[Balance]],balance_t[],3,1)</f>
        <v>High</v>
      </c>
      <c r="M570" t="str">
        <f>VLOOKUP(Account_Appended[[#This Row],[Age]],age_t[],3,1)</f>
        <v>Middle</v>
      </c>
      <c r="N570" t="str">
        <f>Account_Appended[[#This Row],[Age Group]]&amp; "-" &amp;Account_Appended[[#This Row],[Balace Group]]</f>
        <v>Middle-High</v>
      </c>
    </row>
    <row r="571" spans="2:14" x14ac:dyDescent="0.25">
      <c r="B571" t="s">
        <v>5694</v>
      </c>
      <c r="C571" t="s">
        <v>1511</v>
      </c>
      <c r="D571" t="s">
        <v>5134</v>
      </c>
      <c r="E571" s="22">
        <v>7081440</v>
      </c>
      <c r="F571" t="s">
        <v>5126</v>
      </c>
      <c r="G571" s="20">
        <v>45128</v>
      </c>
      <c r="H571" t="s">
        <v>1115</v>
      </c>
      <c r="I571">
        <f>VLOOKUP(Account_Appended[[#This Row],[Customer_ID]],Customer_Info_Appended[],3,0)</f>
        <v>37</v>
      </c>
      <c r="J571" t="str">
        <f>VLOOKUP(Account_Appended[[#This Row],[Customer_ID]],Customer_Info_Appended[],4,0)</f>
        <v>Male</v>
      </c>
      <c r="K571" t="str">
        <f>VLOOKUP(Account_Appended[[#This Row],[Customer_ID]],Customer_Info_Appended[],6,0)</f>
        <v>Yangon</v>
      </c>
      <c r="L571" t="str">
        <f>VLOOKUP(Account_Appended[[#This Row],[Balance]],balance_t[],3,1)</f>
        <v>Medium</v>
      </c>
      <c r="M571" t="str">
        <f>VLOOKUP(Account_Appended[[#This Row],[Age]],age_t[],3,1)</f>
        <v>Middle</v>
      </c>
      <c r="N571" t="str">
        <f>Account_Appended[[#This Row],[Age Group]]&amp; "-" &amp;Account_Appended[[#This Row],[Balace Group]]</f>
        <v>Middle-Medium</v>
      </c>
    </row>
    <row r="572" spans="2:14" x14ac:dyDescent="0.25">
      <c r="B572" t="s">
        <v>5695</v>
      </c>
      <c r="C572" t="s">
        <v>1516</v>
      </c>
      <c r="D572" t="s">
        <v>5125</v>
      </c>
      <c r="E572" s="22">
        <v>27018198</v>
      </c>
      <c r="F572" t="s">
        <v>5126</v>
      </c>
      <c r="G572" s="20">
        <v>45129</v>
      </c>
      <c r="H572" t="s">
        <v>1115</v>
      </c>
      <c r="I572">
        <f>VLOOKUP(Account_Appended[[#This Row],[Customer_ID]],Customer_Info_Appended[],3,0)</f>
        <v>25</v>
      </c>
      <c r="J572" t="str">
        <f>VLOOKUP(Account_Appended[[#This Row],[Customer_ID]],Customer_Info_Appended[],4,0)</f>
        <v>Female</v>
      </c>
      <c r="K572" t="str">
        <f>VLOOKUP(Account_Appended[[#This Row],[Customer_ID]],Customer_Info_Appended[],6,0)</f>
        <v>Bago</v>
      </c>
      <c r="L572" t="str">
        <f>VLOOKUP(Account_Appended[[#This Row],[Balance]],balance_t[],3,1)</f>
        <v>High</v>
      </c>
      <c r="M572" t="str">
        <f>VLOOKUP(Account_Appended[[#This Row],[Age]],age_t[],3,1)</f>
        <v>Young</v>
      </c>
      <c r="N572" t="str">
        <f>Account_Appended[[#This Row],[Age Group]]&amp; "-" &amp;Account_Appended[[#This Row],[Balace Group]]</f>
        <v>Young-High</v>
      </c>
    </row>
    <row r="573" spans="2:14" x14ac:dyDescent="0.25">
      <c r="B573" t="s">
        <v>5696</v>
      </c>
      <c r="C573" t="s">
        <v>1516</v>
      </c>
      <c r="D573" t="s">
        <v>5125</v>
      </c>
      <c r="E573" s="22">
        <v>37654126</v>
      </c>
      <c r="F573" t="s">
        <v>5126</v>
      </c>
      <c r="G573" s="20">
        <v>45130</v>
      </c>
      <c r="H573" t="s">
        <v>1115</v>
      </c>
      <c r="I573">
        <f>VLOOKUP(Account_Appended[[#This Row],[Customer_ID]],Customer_Info_Appended[],3,0)</f>
        <v>25</v>
      </c>
      <c r="J573" t="str">
        <f>VLOOKUP(Account_Appended[[#This Row],[Customer_ID]],Customer_Info_Appended[],4,0)</f>
        <v>Female</v>
      </c>
      <c r="K573" t="str">
        <f>VLOOKUP(Account_Appended[[#This Row],[Customer_ID]],Customer_Info_Appended[],6,0)</f>
        <v>Bago</v>
      </c>
      <c r="L573" t="str">
        <f>VLOOKUP(Account_Appended[[#This Row],[Balance]],balance_t[],3,1)</f>
        <v>High</v>
      </c>
      <c r="M573" t="str">
        <f>VLOOKUP(Account_Appended[[#This Row],[Age]],age_t[],3,1)</f>
        <v>Young</v>
      </c>
      <c r="N573" t="str">
        <f>Account_Appended[[#This Row],[Age Group]]&amp; "-" &amp;Account_Appended[[#This Row],[Balace Group]]</f>
        <v>Young-High</v>
      </c>
    </row>
    <row r="574" spans="2:14" x14ac:dyDescent="0.25">
      <c r="B574" t="s">
        <v>5697</v>
      </c>
      <c r="C574" t="s">
        <v>1516</v>
      </c>
      <c r="D574" t="s">
        <v>5125</v>
      </c>
      <c r="E574" s="22">
        <v>16784388</v>
      </c>
      <c r="F574" t="s">
        <v>5126</v>
      </c>
      <c r="G574" s="20">
        <v>45131</v>
      </c>
      <c r="H574" t="s">
        <v>1115</v>
      </c>
      <c r="I574">
        <f>VLOOKUP(Account_Appended[[#This Row],[Customer_ID]],Customer_Info_Appended[],3,0)</f>
        <v>25</v>
      </c>
      <c r="J574" t="str">
        <f>VLOOKUP(Account_Appended[[#This Row],[Customer_ID]],Customer_Info_Appended[],4,0)</f>
        <v>Female</v>
      </c>
      <c r="K574" t="str">
        <f>VLOOKUP(Account_Appended[[#This Row],[Customer_ID]],Customer_Info_Appended[],6,0)</f>
        <v>Bago</v>
      </c>
      <c r="L574" t="str">
        <f>VLOOKUP(Account_Appended[[#This Row],[Balance]],balance_t[],3,1)</f>
        <v>High</v>
      </c>
      <c r="M574" t="str">
        <f>VLOOKUP(Account_Appended[[#This Row],[Age]],age_t[],3,1)</f>
        <v>Young</v>
      </c>
      <c r="N574" t="str">
        <f>Account_Appended[[#This Row],[Age Group]]&amp; "-" &amp;Account_Appended[[#This Row],[Balace Group]]</f>
        <v>Young-High</v>
      </c>
    </row>
    <row r="575" spans="2:14" x14ac:dyDescent="0.25">
      <c r="B575" t="s">
        <v>5698</v>
      </c>
      <c r="C575" t="s">
        <v>1521</v>
      </c>
      <c r="D575" t="s">
        <v>5125</v>
      </c>
      <c r="E575" s="22">
        <v>47978717</v>
      </c>
      <c r="F575" t="s">
        <v>5126</v>
      </c>
      <c r="G575" s="20">
        <v>45132</v>
      </c>
      <c r="H575" t="s">
        <v>1115</v>
      </c>
      <c r="I575">
        <f>VLOOKUP(Account_Appended[[#This Row],[Customer_ID]],Customer_Info_Appended[],3,0)</f>
        <v>46</v>
      </c>
      <c r="J575" t="str">
        <f>VLOOKUP(Account_Appended[[#This Row],[Customer_ID]],Customer_Info_Appended[],4,0)</f>
        <v>Male</v>
      </c>
      <c r="K575" t="str">
        <f>VLOOKUP(Account_Appended[[#This Row],[Customer_ID]],Customer_Info_Appended[],6,0)</f>
        <v>Yangon</v>
      </c>
      <c r="L575" t="str">
        <f>VLOOKUP(Account_Appended[[#This Row],[Balance]],balance_t[],3,1)</f>
        <v>High</v>
      </c>
      <c r="M575" t="str">
        <f>VLOOKUP(Account_Appended[[#This Row],[Age]],age_t[],3,1)</f>
        <v>Middle</v>
      </c>
      <c r="N575" t="str">
        <f>Account_Appended[[#This Row],[Age Group]]&amp; "-" &amp;Account_Appended[[#This Row],[Balace Group]]</f>
        <v>Middle-High</v>
      </c>
    </row>
    <row r="576" spans="2:14" x14ac:dyDescent="0.25">
      <c r="B576" t="s">
        <v>5699</v>
      </c>
      <c r="C576" t="s">
        <v>1521</v>
      </c>
      <c r="D576" t="s">
        <v>5131</v>
      </c>
      <c r="E576" s="22">
        <v>44868534</v>
      </c>
      <c r="F576" t="s">
        <v>5126</v>
      </c>
      <c r="G576" s="20">
        <v>45133</v>
      </c>
      <c r="H576" t="s">
        <v>1115</v>
      </c>
      <c r="I576">
        <f>VLOOKUP(Account_Appended[[#This Row],[Customer_ID]],Customer_Info_Appended[],3,0)</f>
        <v>46</v>
      </c>
      <c r="J576" t="str">
        <f>VLOOKUP(Account_Appended[[#This Row],[Customer_ID]],Customer_Info_Appended[],4,0)</f>
        <v>Male</v>
      </c>
      <c r="K576" t="str">
        <f>VLOOKUP(Account_Appended[[#This Row],[Customer_ID]],Customer_Info_Appended[],6,0)</f>
        <v>Yangon</v>
      </c>
      <c r="L576" t="str">
        <f>VLOOKUP(Account_Appended[[#This Row],[Balance]],balance_t[],3,1)</f>
        <v>High</v>
      </c>
      <c r="M576" t="str">
        <f>VLOOKUP(Account_Appended[[#This Row],[Age]],age_t[],3,1)</f>
        <v>Middle</v>
      </c>
      <c r="N576" t="str">
        <f>Account_Appended[[#This Row],[Age Group]]&amp; "-" &amp;Account_Appended[[#This Row],[Balace Group]]</f>
        <v>Middle-High</v>
      </c>
    </row>
    <row r="577" spans="2:14" x14ac:dyDescent="0.25">
      <c r="B577" t="s">
        <v>5700</v>
      </c>
      <c r="C577" t="s">
        <v>1521</v>
      </c>
      <c r="D577" t="s">
        <v>5131</v>
      </c>
      <c r="E577" s="22">
        <v>18238519</v>
      </c>
      <c r="F577" t="s">
        <v>5126</v>
      </c>
      <c r="G577" s="20">
        <v>45134</v>
      </c>
      <c r="H577" t="s">
        <v>1115</v>
      </c>
      <c r="I577">
        <f>VLOOKUP(Account_Appended[[#This Row],[Customer_ID]],Customer_Info_Appended[],3,0)</f>
        <v>46</v>
      </c>
      <c r="J577" t="str">
        <f>VLOOKUP(Account_Appended[[#This Row],[Customer_ID]],Customer_Info_Appended[],4,0)</f>
        <v>Male</v>
      </c>
      <c r="K577" t="str">
        <f>VLOOKUP(Account_Appended[[#This Row],[Customer_ID]],Customer_Info_Appended[],6,0)</f>
        <v>Yangon</v>
      </c>
      <c r="L577" t="str">
        <f>VLOOKUP(Account_Appended[[#This Row],[Balance]],balance_t[],3,1)</f>
        <v>High</v>
      </c>
      <c r="M577" t="str">
        <f>VLOOKUP(Account_Appended[[#This Row],[Age]],age_t[],3,1)</f>
        <v>Middle</v>
      </c>
      <c r="N577" t="str">
        <f>Account_Appended[[#This Row],[Age Group]]&amp; "-" &amp;Account_Appended[[#This Row],[Balace Group]]</f>
        <v>Middle-High</v>
      </c>
    </row>
    <row r="578" spans="2:14" x14ac:dyDescent="0.25">
      <c r="B578" t="s">
        <v>5701</v>
      </c>
      <c r="C578" t="s">
        <v>1526</v>
      </c>
      <c r="D578" t="s">
        <v>5134</v>
      </c>
      <c r="E578" s="22">
        <v>21078981</v>
      </c>
      <c r="F578" t="s">
        <v>5126</v>
      </c>
      <c r="G578" s="20">
        <v>45135</v>
      </c>
      <c r="H578" t="s">
        <v>1115</v>
      </c>
      <c r="I578">
        <f>VLOOKUP(Account_Appended[[#This Row],[Customer_ID]],Customer_Info_Appended[],3,0)</f>
        <v>57</v>
      </c>
      <c r="J578" t="str">
        <f>VLOOKUP(Account_Appended[[#This Row],[Customer_ID]],Customer_Info_Appended[],4,0)</f>
        <v>Female</v>
      </c>
      <c r="K578" t="str">
        <f>VLOOKUP(Account_Appended[[#This Row],[Customer_ID]],Customer_Info_Appended[],6,0)</f>
        <v>Naypyitaw</v>
      </c>
      <c r="L578" t="str">
        <f>VLOOKUP(Account_Appended[[#This Row],[Balance]],balance_t[],3,1)</f>
        <v>High</v>
      </c>
      <c r="M578" t="str">
        <f>VLOOKUP(Account_Appended[[#This Row],[Age]],age_t[],3,1)</f>
        <v>Senior</v>
      </c>
      <c r="N578" t="str">
        <f>Account_Appended[[#This Row],[Age Group]]&amp; "-" &amp;Account_Appended[[#This Row],[Balace Group]]</f>
        <v>Senior-High</v>
      </c>
    </row>
    <row r="579" spans="2:14" x14ac:dyDescent="0.25">
      <c r="B579" t="s">
        <v>5702</v>
      </c>
      <c r="C579" t="s">
        <v>1526</v>
      </c>
      <c r="D579" t="s">
        <v>5131</v>
      </c>
      <c r="E579" s="22">
        <v>8064443</v>
      </c>
      <c r="F579" t="s">
        <v>5126</v>
      </c>
      <c r="G579" s="20">
        <v>45136</v>
      </c>
      <c r="H579" t="s">
        <v>1115</v>
      </c>
      <c r="I579">
        <f>VLOOKUP(Account_Appended[[#This Row],[Customer_ID]],Customer_Info_Appended[],3,0)</f>
        <v>57</v>
      </c>
      <c r="J579" t="str">
        <f>VLOOKUP(Account_Appended[[#This Row],[Customer_ID]],Customer_Info_Appended[],4,0)</f>
        <v>Female</v>
      </c>
      <c r="K579" t="str">
        <f>VLOOKUP(Account_Appended[[#This Row],[Customer_ID]],Customer_Info_Appended[],6,0)</f>
        <v>Naypyitaw</v>
      </c>
      <c r="L579" t="str">
        <f>VLOOKUP(Account_Appended[[#This Row],[Balance]],balance_t[],3,1)</f>
        <v>Medium</v>
      </c>
      <c r="M579" t="str">
        <f>VLOOKUP(Account_Appended[[#This Row],[Age]],age_t[],3,1)</f>
        <v>Senior</v>
      </c>
      <c r="N579" t="str">
        <f>Account_Appended[[#This Row],[Age Group]]&amp; "-" &amp;Account_Appended[[#This Row],[Balace Group]]</f>
        <v>Senior-Medium</v>
      </c>
    </row>
    <row r="580" spans="2:14" x14ac:dyDescent="0.25">
      <c r="B580" t="s">
        <v>5703</v>
      </c>
      <c r="C580" t="s">
        <v>1526</v>
      </c>
      <c r="D580" t="s">
        <v>5131</v>
      </c>
      <c r="E580" s="22">
        <v>21544021</v>
      </c>
      <c r="F580" t="s">
        <v>5126</v>
      </c>
      <c r="G580" s="20">
        <v>45137</v>
      </c>
      <c r="H580" t="s">
        <v>1115</v>
      </c>
      <c r="I580">
        <f>VLOOKUP(Account_Appended[[#This Row],[Customer_ID]],Customer_Info_Appended[],3,0)</f>
        <v>57</v>
      </c>
      <c r="J580" t="str">
        <f>VLOOKUP(Account_Appended[[#This Row],[Customer_ID]],Customer_Info_Appended[],4,0)</f>
        <v>Female</v>
      </c>
      <c r="K580" t="str">
        <f>VLOOKUP(Account_Appended[[#This Row],[Customer_ID]],Customer_Info_Appended[],6,0)</f>
        <v>Naypyitaw</v>
      </c>
      <c r="L580" t="str">
        <f>VLOOKUP(Account_Appended[[#This Row],[Balance]],balance_t[],3,1)</f>
        <v>High</v>
      </c>
      <c r="M580" t="str">
        <f>VLOOKUP(Account_Appended[[#This Row],[Age]],age_t[],3,1)</f>
        <v>Senior</v>
      </c>
      <c r="N580" t="str">
        <f>Account_Appended[[#This Row],[Age Group]]&amp; "-" &amp;Account_Appended[[#This Row],[Balace Group]]</f>
        <v>Senior-High</v>
      </c>
    </row>
    <row r="581" spans="2:14" x14ac:dyDescent="0.25">
      <c r="B581" t="s">
        <v>5704</v>
      </c>
      <c r="C581" t="s">
        <v>1531</v>
      </c>
      <c r="D581" t="s">
        <v>5134</v>
      </c>
      <c r="E581" s="22">
        <v>34851594</v>
      </c>
      <c r="F581" t="s">
        <v>5126</v>
      </c>
      <c r="G581" s="20">
        <v>45138</v>
      </c>
      <c r="H581" t="s">
        <v>1115</v>
      </c>
      <c r="I581">
        <f>VLOOKUP(Account_Appended[[#This Row],[Customer_ID]],Customer_Info_Appended[],3,0)</f>
        <v>43</v>
      </c>
      <c r="J581" t="str">
        <f>VLOOKUP(Account_Appended[[#This Row],[Customer_ID]],Customer_Info_Appended[],4,0)</f>
        <v>Female</v>
      </c>
      <c r="K581" t="str">
        <f>VLOOKUP(Account_Appended[[#This Row],[Customer_ID]],Customer_Info_Appended[],6,0)</f>
        <v>Yangon</v>
      </c>
      <c r="L581" t="str">
        <f>VLOOKUP(Account_Appended[[#This Row],[Balance]],balance_t[],3,1)</f>
        <v>High</v>
      </c>
      <c r="M581" t="str">
        <f>VLOOKUP(Account_Appended[[#This Row],[Age]],age_t[],3,1)</f>
        <v>Middle</v>
      </c>
      <c r="N581" t="str">
        <f>Account_Appended[[#This Row],[Age Group]]&amp; "-" &amp;Account_Appended[[#This Row],[Balace Group]]</f>
        <v>Middle-High</v>
      </c>
    </row>
    <row r="582" spans="2:14" x14ac:dyDescent="0.25">
      <c r="B582" t="s">
        <v>5705</v>
      </c>
      <c r="C582" t="s">
        <v>1531</v>
      </c>
      <c r="D582" t="s">
        <v>5131</v>
      </c>
      <c r="E582" s="22">
        <v>34700593</v>
      </c>
      <c r="F582" t="s">
        <v>5126</v>
      </c>
      <c r="G582" s="20">
        <v>45139</v>
      </c>
      <c r="H582" t="s">
        <v>1115</v>
      </c>
      <c r="I582">
        <f>VLOOKUP(Account_Appended[[#This Row],[Customer_ID]],Customer_Info_Appended[],3,0)</f>
        <v>43</v>
      </c>
      <c r="J582" t="str">
        <f>VLOOKUP(Account_Appended[[#This Row],[Customer_ID]],Customer_Info_Appended[],4,0)</f>
        <v>Female</v>
      </c>
      <c r="K582" t="str">
        <f>VLOOKUP(Account_Appended[[#This Row],[Customer_ID]],Customer_Info_Appended[],6,0)</f>
        <v>Yangon</v>
      </c>
      <c r="L582" t="str">
        <f>VLOOKUP(Account_Appended[[#This Row],[Balance]],balance_t[],3,1)</f>
        <v>High</v>
      </c>
      <c r="M582" t="str">
        <f>VLOOKUP(Account_Appended[[#This Row],[Age]],age_t[],3,1)</f>
        <v>Middle</v>
      </c>
      <c r="N582" t="str">
        <f>Account_Appended[[#This Row],[Age Group]]&amp; "-" &amp;Account_Appended[[#This Row],[Balace Group]]</f>
        <v>Middle-High</v>
      </c>
    </row>
    <row r="583" spans="2:14" x14ac:dyDescent="0.25">
      <c r="B583" t="s">
        <v>5706</v>
      </c>
      <c r="C583" t="s">
        <v>1536</v>
      </c>
      <c r="D583" t="s">
        <v>5131</v>
      </c>
      <c r="E583" s="22">
        <v>4788482</v>
      </c>
      <c r="F583" t="s">
        <v>5126</v>
      </c>
      <c r="G583" s="20">
        <v>45140</v>
      </c>
      <c r="H583" t="s">
        <v>1115</v>
      </c>
      <c r="I583">
        <f>VLOOKUP(Account_Appended[[#This Row],[Customer_ID]],Customer_Info_Appended[],3,0)</f>
        <v>47</v>
      </c>
      <c r="J583" t="str">
        <f>VLOOKUP(Account_Appended[[#This Row],[Customer_ID]],Customer_Info_Appended[],4,0)</f>
        <v>Male</v>
      </c>
      <c r="K583" t="str">
        <f>VLOOKUP(Account_Appended[[#This Row],[Customer_ID]],Customer_Info_Appended[],6,0)</f>
        <v>Yangon</v>
      </c>
      <c r="L583" t="str">
        <f>VLOOKUP(Account_Appended[[#This Row],[Balance]],balance_t[],3,1)</f>
        <v>Low</v>
      </c>
      <c r="M583" t="str">
        <f>VLOOKUP(Account_Appended[[#This Row],[Age]],age_t[],3,1)</f>
        <v>Middle</v>
      </c>
      <c r="N583" t="str">
        <f>Account_Appended[[#This Row],[Age Group]]&amp; "-" &amp;Account_Appended[[#This Row],[Balace Group]]</f>
        <v>Middle-Low</v>
      </c>
    </row>
    <row r="584" spans="2:14" x14ac:dyDescent="0.25">
      <c r="B584" t="s">
        <v>5707</v>
      </c>
      <c r="C584" t="s">
        <v>1541</v>
      </c>
      <c r="D584" t="s">
        <v>5134</v>
      </c>
      <c r="E584" s="22">
        <v>42002454</v>
      </c>
      <c r="F584" t="s">
        <v>5126</v>
      </c>
      <c r="G584" s="20">
        <v>45141</v>
      </c>
      <c r="H584" t="s">
        <v>1115</v>
      </c>
      <c r="I584">
        <f>VLOOKUP(Account_Appended[[#This Row],[Customer_ID]],Customer_Info_Appended[],3,0)</f>
        <v>34</v>
      </c>
      <c r="J584" t="str">
        <f>VLOOKUP(Account_Appended[[#This Row],[Customer_ID]],Customer_Info_Appended[],4,0)</f>
        <v>Male</v>
      </c>
      <c r="K584" t="str">
        <f>VLOOKUP(Account_Appended[[#This Row],[Customer_ID]],Customer_Info_Appended[],6,0)</f>
        <v>Mandalay</v>
      </c>
      <c r="L584" t="str">
        <f>VLOOKUP(Account_Appended[[#This Row],[Balance]],balance_t[],3,1)</f>
        <v>High</v>
      </c>
      <c r="M584" t="str">
        <f>VLOOKUP(Account_Appended[[#This Row],[Age]],age_t[],3,1)</f>
        <v>Middle</v>
      </c>
      <c r="N584" t="str">
        <f>Account_Appended[[#This Row],[Age Group]]&amp; "-" &amp;Account_Appended[[#This Row],[Balace Group]]</f>
        <v>Middle-High</v>
      </c>
    </row>
    <row r="585" spans="2:14" x14ac:dyDescent="0.25">
      <c r="B585" t="s">
        <v>5708</v>
      </c>
      <c r="C585" t="s">
        <v>1541</v>
      </c>
      <c r="D585" t="s">
        <v>5134</v>
      </c>
      <c r="E585" s="22">
        <v>48565992</v>
      </c>
      <c r="F585" t="s">
        <v>5126</v>
      </c>
      <c r="G585" s="20">
        <v>45142</v>
      </c>
      <c r="H585" t="s">
        <v>1115</v>
      </c>
      <c r="I585">
        <f>VLOOKUP(Account_Appended[[#This Row],[Customer_ID]],Customer_Info_Appended[],3,0)</f>
        <v>34</v>
      </c>
      <c r="J585" t="str">
        <f>VLOOKUP(Account_Appended[[#This Row],[Customer_ID]],Customer_Info_Appended[],4,0)</f>
        <v>Male</v>
      </c>
      <c r="K585" t="str">
        <f>VLOOKUP(Account_Appended[[#This Row],[Customer_ID]],Customer_Info_Appended[],6,0)</f>
        <v>Mandalay</v>
      </c>
      <c r="L585" t="str">
        <f>VLOOKUP(Account_Appended[[#This Row],[Balance]],balance_t[],3,1)</f>
        <v>High</v>
      </c>
      <c r="M585" t="str">
        <f>VLOOKUP(Account_Appended[[#This Row],[Age]],age_t[],3,1)</f>
        <v>Middle</v>
      </c>
      <c r="N585" t="str">
        <f>Account_Appended[[#This Row],[Age Group]]&amp; "-" &amp;Account_Appended[[#This Row],[Balace Group]]</f>
        <v>Middle-High</v>
      </c>
    </row>
    <row r="586" spans="2:14" x14ac:dyDescent="0.25">
      <c r="B586" t="s">
        <v>5709</v>
      </c>
      <c r="C586" t="s">
        <v>1541</v>
      </c>
      <c r="D586" t="s">
        <v>5134</v>
      </c>
      <c r="E586" s="22">
        <v>40638036</v>
      </c>
      <c r="F586" t="s">
        <v>5126</v>
      </c>
      <c r="G586" s="20">
        <v>45143</v>
      </c>
      <c r="H586" t="s">
        <v>1115</v>
      </c>
      <c r="I586">
        <f>VLOOKUP(Account_Appended[[#This Row],[Customer_ID]],Customer_Info_Appended[],3,0)</f>
        <v>34</v>
      </c>
      <c r="J586" t="str">
        <f>VLOOKUP(Account_Appended[[#This Row],[Customer_ID]],Customer_Info_Appended[],4,0)</f>
        <v>Male</v>
      </c>
      <c r="K586" t="str">
        <f>VLOOKUP(Account_Appended[[#This Row],[Customer_ID]],Customer_Info_Appended[],6,0)</f>
        <v>Mandalay</v>
      </c>
      <c r="L586" t="str">
        <f>VLOOKUP(Account_Appended[[#This Row],[Balance]],balance_t[],3,1)</f>
        <v>High</v>
      </c>
      <c r="M586" t="str">
        <f>VLOOKUP(Account_Appended[[#This Row],[Age]],age_t[],3,1)</f>
        <v>Middle</v>
      </c>
      <c r="N586" t="str">
        <f>Account_Appended[[#This Row],[Age Group]]&amp; "-" &amp;Account_Appended[[#This Row],[Balace Group]]</f>
        <v>Middle-High</v>
      </c>
    </row>
    <row r="587" spans="2:14" x14ac:dyDescent="0.25">
      <c r="B587" t="s">
        <v>5710</v>
      </c>
      <c r="C587" t="s">
        <v>1546</v>
      </c>
      <c r="D587" t="s">
        <v>5125</v>
      </c>
      <c r="E587" s="22">
        <v>10268293</v>
      </c>
      <c r="F587" t="s">
        <v>5126</v>
      </c>
      <c r="G587" s="20">
        <v>45144</v>
      </c>
      <c r="H587" t="s">
        <v>1115</v>
      </c>
      <c r="I587">
        <f>VLOOKUP(Account_Appended[[#This Row],[Customer_ID]],Customer_Info_Appended[],3,0)</f>
        <v>37</v>
      </c>
      <c r="J587" t="str">
        <f>VLOOKUP(Account_Appended[[#This Row],[Customer_ID]],Customer_Info_Appended[],4,0)</f>
        <v>Male</v>
      </c>
      <c r="K587" t="str">
        <f>VLOOKUP(Account_Appended[[#This Row],[Customer_ID]],Customer_Info_Appended[],6,0)</f>
        <v>Yangon</v>
      </c>
      <c r="L587" t="str">
        <f>VLOOKUP(Account_Appended[[#This Row],[Balance]],balance_t[],3,1)</f>
        <v>Medium</v>
      </c>
      <c r="M587" t="str">
        <f>VLOOKUP(Account_Appended[[#This Row],[Age]],age_t[],3,1)</f>
        <v>Middle</v>
      </c>
      <c r="N587" t="str">
        <f>Account_Appended[[#This Row],[Age Group]]&amp; "-" &amp;Account_Appended[[#This Row],[Balace Group]]</f>
        <v>Middle-Medium</v>
      </c>
    </row>
    <row r="588" spans="2:14" x14ac:dyDescent="0.25">
      <c r="B588" t="s">
        <v>5711</v>
      </c>
      <c r="C588" t="s">
        <v>1551</v>
      </c>
      <c r="D588" t="s">
        <v>5125</v>
      </c>
      <c r="E588" s="22">
        <v>33322265</v>
      </c>
      <c r="F588" t="s">
        <v>5126</v>
      </c>
      <c r="G588" s="20">
        <v>45145</v>
      </c>
      <c r="H588" t="s">
        <v>1115</v>
      </c>
      <c r="I588">
        <f>VLOOKUP(Account_Appended[[#This Row],[Customer_ID]],Customer_Info_Appended[],3,0)</f>
        <v>69</v>
      </c>
      <c r="J588" t="str">
        <f>VLOOKUP(Account_Appended[[#This Row],[Customer_ID]],Customer_Info_Appended[],4,0)</f>
        <v>Female</v>
      </c>
      <c r="K588" t="str">
        <f>VLOOKUP(Account_Appended[[#This Row],[Customer_ID]],Customer_Info_Appended[],6,0)</f>
        <v>Shan</v>
      </c>
      <c r="L588" t="str">
        <f>VLOOKUP(Account_Appended[[#This Row],[Balance]],balance_t[],3,1)</f>
        <v>High</v>
      </c>
      <c r="M588" t="str">
        <f>VLOOKUP(Account_Appended[[#This Row],[Age]],age_t[],3,1)</f>
        <v>Senior</v>
      </c>
      <c r="N588" t="str">
        <f>Account_Appended[[#This Row],[Age Group]]&amp; "-" &amp;Account_Appended[[#This Row],[Balace Group]]</f>
        <v>Senior-High</v>
      </c>
    </row>
    <row r="589" spans="2:14" x14ac:dyDescent="0.25">
      <c r="B589" t="s">
        <v>5712</v>
      </c>
      <c r="C589" t="s">
        <v>1551</v>
      </c>
      <c r="D589" t="s">
        <v>5134</v>
      </c>
      <c r="E589" s="22">
        <v>38409051</v>
      </c>
      <c r="F589" t="s">
        <v>5126</v>
      </c>
      <c r="G589" s="20">
        <v>45146</v>
      </c>
      <c r="H589" t="s">
        <v>1115</v>
      </c>
      <c r="I589">
        <f>VLOOKUP(Account_Appended[[#This Row],[Customer_ID]],Customer_Info_Appended[],3,0)</f>
        <v>69</v>
      </c>
      <c r="J589" t="str">
        <f>VLOOKUP(Account_Appended[[#This Row],[Customer_ID]],Customer_Info_Appended[],4,0)</f>
        <v>Female</v>
      </c>
      <c r="K589" t="str">
        <f>VLOOKUP(Account_Appended[[#This Row],[Customer_ID]],Customer_Info_Appended[],6,0)</f>
        <v>Shan</v>
      </c>
      <c r="L589" t="str">
        <f>VLOOKUP(Account_Appended[[#This Row],[Balance]],balance_t[],3,1)</f>
        <v>High</v>
      </c>
      <c r="M589" t="str">
        <f>VLOOKUP(Account_Appended[[#This Row],[Age]],age_t[],3,1)</f>
        <v>Senior</v>
      </c>
      <c r="N589" t="str">
        <f>Account_Appended[[#This Row],[Age Group]]&amp; "-" &amp;Account_Appended[[#This Row],[Balace Group]]</f>
        <v>Senior-High</v>
      </c>
    </row>
    <row r="590" spans="2:14" x14ac:dyDescent="0.25">
      <c r="B590" t="s">
        <v>5713</v>
      </c>
      <c r="C590" t="s">
        <v>1556</v>
      </c>
      <c r="D590" t="s">
        <v>5134</v>
      </c>
      <c r="E590" s="22">
        <v>32437259</v>
      </c>
      <c r="F590" t="s">
        <v>5126</v>
      </c>
      <c r="G590" s="20">
        <v>45147</v>
      </c>
      <c r="H590" t="s">
        <v>1115</v>
      </c>
      <c r="I590">
        <f>VLOOKUP(Account_Appended[[#This Row],[Customer_ID]],Customer_Info_Appended[],3,0)</f>
        <v>33</v>
      </c>
      <c r="J590" t="str">
        <f>VLOOKUP(Account_Appended[[#This Row],[Customer_ID]],Customer_Info_Appended[],4,0)</f>
        <v>Female</v>
      </c>
      <c r="K590" t="str">
        <f>VLOOKUP(Account_Appended[[#This Row],[Customer_ID]],Customer_Info_Appended[],6,0)</f>
        <v>Bago</v>
      </c>
      <c r="L590" t="str">
        <f>VLOOKUP(Account_Appended[[#This Row],[Balance]],balance_t[],3,1)</f>
        <v>High</v>
      </c>
      <c r="M590" t="str">
        <f>VLOOKUP(Account_Appended[[#This Row],[Age]],age_t[],3,1)</f>
        <v>Middle</v>
      </c>
      <c r="N590" t="str">
        <f>Account_Appended[[#This Row],[Age Group]]&amp; "-" &amp;Account_Appended[[#This Row],[Balace Group]]</f>
        <v>Middle-High</v>
      </c>
    </row>
    <row r="591" spans="2:14" x14ac:dyDescent="0.25">
      <c r="B591" t="s">
        <v>5714</v>
      </c>
      <c r="C591" t="s">
        <v>1556</v>
      </c>
      <c r="D591" t="s">
        <v>5134</v>
      </c>
      <c r="E591" s="22">
        <v>6565377</v>
      </c>
      <c r="F591" t="s">
        <v>5126</v>
      </c>
      <c r="G591" s="20">
        <v>45148</v>
      </c>
      <c r="H591" t="s">
        <v>1115</v>
      </c>
      <c r="I591">
        <f>VLOOKUP(Account_Appended[[#This Row],[Customer_ID]],Customer_Info_Appended[],3,0)</f>
        <v>33</v>
      </c>
      <c r="J591" t="str">
        <f>VLOOKUP(Account_Appended[[#This Row],[Customer_ID]],Customer_Info_Appended[],4,0)</f>
        <v>Female</v>
      </c>
      <c r="K591" t="str">
        <f>VLOOKUP(Account_Appended[[#This Row],[Customer_ID]],Customer_Info_Appended[],6,0)</f>
        <v>Bago</v>
      </c>
      <c r="L591" t="str">
        <f>VLOOKUP(Account_Appended[[#This Row],[Balance]],balance_t[],3,1)</f>
        <v>Medium</v>
      </c>
      <c r="M591" t="str">
        <f>VLOOKUP(Account_Appended[[#This Row],[Age]],age_t[],3,1)</f>
        <v>Middle</v>
      </c>
      <c r="N591" t="str">
        <f>Account_Appended[[#This Row],[Age Group]]&amp; "-" &amp;Account_Appended[[#This Row],[Balace Group]]</f>
        <v>Middle-Medium</v>
      </c>
    </row>
    <row r="592" spans="2:14" x14ac:dyDescent="0.25">
      <c r="B592" t="s">
        <v>5715</v>
      </c>
      <c r="C592" t="s">
        <v>1561</v>
      </c>
      <c r="D592" t="s">
        <v>5125</v>
      </c>
      <c r="E592" s="22">
        <v>39783871</v>
      </c>
      <c r="F592" t="s">
        <v>5126</v>
      </c>
      <c r="G592" s="20">
        <v>45149</v>
      </c>
      <c r="H592" t="s">
        <v>1115</v>
      </c>
      <c r="I592">
        <f>VLOOKUP(Account_Appended[[#This Row],[Customer_ID]],Customer_Info_Appended[],3,0)</f>
        <v>63</v>
      </c>
      <c r="J592" t="str">
        <f>VLOOKUP(Account_Appended[[#This Row],[Customer_ID]],Customer_Info_Appended[],4,0)</f>
        <v>Female</v>
      </c>
      <c r="K592" t="str">
        <f>VLOOKUP(Account_Appended[[#This Row],[Customer_ID]],Customer_Info_Appended[],6,0)</f>
        <v>Mandalay</v>
      </c>
      <c r="L592" t="str">
        <f>VLOOKUP(Account_Appended[[#This Row],[Balance]],balance_t[],3,1)</f>
        <v>High</v>
      </c>
      <c r="M592" t="str">
        <f>VLOOKUP(Account_Appended[[#This Row],[Age]],age_t[],3,1)</f>
        <v>Senior</v>
      </c>
      <c r="N592" t="str">
        <f>Account_Appended[[#This Row],[Age Group]]&amp; "-" &amp;Account_Appended[[#This Row],[Balace Group]]</f>
        <v>Senior-High</v>
      </c>
    </row>
    <row r="593" spans="2:14" x14ac:dyDescent="0.25">
      <c r="B593" t="s">
        <v>5716</v>
      </c>
      <c r="C593" t="s">
        <v>1561</v>
      </c>
      <c r="D593" t="s">
        <v>5125</v>
      </c>
      <c r="E593" s="22">
        <v>42716258</v>
      </c>
      <c r="F593" t="s">
        <v>5126</v>
      </c>
      <c r="G593" s="20">
        <v>45150</v>
      </c>
      <c r="H593" t="s">
        <v>1115</v>
      </c>
      <c r="I593">
        <f>VLOOKUP(Account_Appended[[#This Row],[Customer_ID]],Customer_Info_Appended[],3,0)</f>
        <v>63</v>
      </c>
      <c r="J593" t="str">
        <f>VLOOKUP(Account_Appended[[#This Row],[Customer_ID]],Customer_Info_Appended[],4,0)</f>
        <v>Female</v>
      </c>
      <c r="K593" t="str">
        <f>VLOOKUP(Account_Appended[[#This Row],[Customer_ID]],Customer_Info_Appended[],6,0)</f>
        <v>Mandalay</v>
      </c>
      <c r="L593" t="str">
        <f>VLOOKUP(Account_Appended[[#This Row],[Balance]],balance_t[],3,1)</f>
        <v>High</v>
      </c>
      <c r="M593" t="str">
        <f>VLOOKUP(Account_Appended[[#This Row],[Age]],age_t[],3,1)</f>
        <v>Senior</v>
      </c>
      <c r="N593" t="str">
        <f>Account_Appended[[#This Row],[Age Group]]&amp; "-" &amp;Account_Appended[[#This Row],[Balace Group]]</f>
        <v>Senior-High</v>
      </c>
    </row>
    <row r="594" spans="2:14" x14ac:dyDescent="0.25">
      <c r="B594" t="s">
        <v>5717</v>
      </c>
      <c r="C594" t="s">
        <v>1561</v>
      </c>
      <c r="D594" t="s">
        <v>5131</v>
      </c>
      <c r="E594" s="22">
        <v>5002059</v>
      </c>
      <c r="F594" t="s">
        <v>5126</v>
      </c>
      <c r="G594" s="20">
        <v>45151</v>
      </c>
      <c r="H594" t="s">
        <v>1115</v>
      </c>
      <c r="I594">
        <f>VLOOKUP(Account_Appended[[#This Row],[Customer_ID]],Customer_Info_Appended[],3,0)</f>
        <v>63</v>
      </c>
      <c r="J594" t="str">
        <f>VLOOKUP(Account_Appended[[#This Row],[Customer_ID]],Customer_Info_Appended[],4,0)</f>
        <v>Female</v>
      </c>
      <c r="K594" t="str">
        <f>VLOOKUP(Account_Appended[[#This Row],[Customer_ID]],Customer_Info_Appended[],6,0)</f>
        <v>Mandalay</v>
      </c>
      <c r="L594" t="str">
        <f>VLOOKUP(Account_Appended[[#This Row],[Balance]],balance_t[],3,1)</f>
        <v>Medium</v>
      </c>
      <c r="M594" t="str">
        <f>VLOOKUP(Account_Appended[[#This Row],[Age]],age_t[],3,1)</f>
        <v>Senior</v>
      </c>
      <c r="N594" t="str">
        <f>Account_Appended[[#This Row],[Age Group]]&amp; "-" &amp;Account_Appended[[#This Row],[Balace Group]]</f>
        <v>Senior-Medium</v>
      </c>
    </row>
    <row r="595" spans="2:14" x14ac:dyDescent="0.25">
      <c r="B595" t="s">
        <v>5718</v>
      </c>
      <c r="C595" t="s">
        <v>1566</v>
      </c>
      <c r="D595" t="s">
        <v>5131</v>
      </c>
      <c r="E595" s="22">
        <v>44704238</v>
      </c>
      <c r="F595" t="s">
        <v>5126</v>
      </c>
      <c r="G595" s="20">
        <v>45152</v>
      </c>
      <c r="H595" t="s">
        <v>1115</v>
      </c>
      <c r="I595">
        <f>VLOOKUP(Account_Appended[[#This Row],[Customer_ID]],Customer_Info_Appended[],3,0)</f>
        <v>60</v>
      </c>
      <c r="J595" t="str">
        <f>VLOOKUP(Account_Appended[[#This Row],[Customer_ID]],Customer_Info_Appended[],4,0)</f>
        <v>Female</v>
      </c>
      <c r="K595" t="str">
        <f>VLOOKUP(Account_Appended[[#This Row],[Customer_ID]],Customer_Info_Appended[],6,0)</f>
        <v>Bago</v>
      </c>
      <c r="L595" t="str">
        <f>VLOOKUP(Account_Appended[[#This Row],[Balance]],balance_t[],3,1)</f>
        <v>High</v>
      </c>
      <c r="M595" t="str">
        <f>VLOOKUP(Account_Appended[[#This Row],[Age]],age_t[],3,1)</f>
        <v>Senior</v>
      </c>
      <c r="N595" t="str">
        <f>Account_Appended[[#This Row],[Age Group]]&amp; "-" &amp;Account_Appended[[#This Row],[Balace Group]]</f>
        <v>Senior-High</v>
      </c>
    </row>
    <row r="596" spans="2:14" x14ac:dyDescent="0.25">
      <c r="B596" t="s">
        <v>5719</v>
      </c>
      <c r="C596" t="s">
        <v>1566</v>
      </c>
      <c r="D596" t="s">
        <v>5134</v>
      </c>
      <c r="E596" s="22">
        <v>40262344</v>
      </c>
      <c r="F596" t="s">
        <v>5126</v>
      </c>
      <c r="G596" s="20">
        <v>45153</v>
      </c>
      <c r="H596" t="s">
        <v>1115</v>
      </c>
      <c r="I596">
        <f>VLOOKUP(Account_Appended[[#This Row],[Customer_ID]],Customer_Info_Appended[],3,0)</f>
        <v>60</v>
      </c>
      <c r="J596" t="str">
        <f>VLOOKUP(Account_Appended[[#This Row],[Customer_ID]],Customer_Info_Appended[],4,0)</f>
        <v>Female</v>
      </c>
      <c r="K596" t="str">
        <f>VLOOKUP(Account_Appended[[#This Row],[Customer_ID]],Customer_Info_Appended[],6,0)</f>
        <v>Bago</v>
      </c>
      <c r="L596" t="str">
        <f>VLOOKUP(Account_Appended[[#This Row],[Balance]],balance_t[],3,1)</f>
        <v>High</v>
      </c>
      <c r="M596" t="str">
        <f>VLOOKUP(Account_Appended[[#This Row],[Age]],age_t[],3,1)</f>
        <v>Senior</v>
      </c>
      <c r="N596" t="str">
        <f>Account_Appended[[#This Row],[Age Group]]&amp; "-" &amp;Account_Appended[[#This Row],[Balace Group]]</f>
        <v>Senior-High</v>
      </c>
    </row>
    <row r="597" spans="2:14" x14ac:dyDescent="0.25">
      <c r="B597" t="s">
        <v>5720</v>
      </c>
      <c r="C597" t="s">
        <v>1571</v>
      </c>
      <c r="D597" t="s">
        <v>5125</v>
      </c>
      <c r="E597" s="22">
        <v>39228126</v>
      </c>
      <c r="F597" t="s">
        <v>5126</v>
      </c>
      <c r="G597" s="20">
        <v>45154</v>
      </c>
      <c r="H597" t="s">
        <v>1115</v>
      </c>
      <c r="I597">
        <f>VLOOKUP(Account_Appended[[#This Row],[Customer_ID]],Customer_Info_Appended[],3,0)</f>
        <v>24</v>
      </c>
      <c r="J597" t="str">
        <f>VLOOKUP(Account_Appended[[#This Row],[Customer_ID]],Customer_Info_Appended[],4,0)</f>
        <v>Male</v>
      </c>
      <c r="K597" t="str">
        <f>VLOOKUP(Account_Appended[[#This Row],[Customer_ID]],Customer_Info_Appended[],6,0)</f>
        <v>Bago</v>
      </c>
      <c r="L597" t="str">
        <f>VLOOKUP(Account_Appended[[#This Row],[Balance]],balance_t[],3,1)</f>
        <v>High</v>
      </c>
      <c r="M597" t="str">
        <f>VLOOKUP(Account_Appended[[#This Row],[Age]],age_t[],3,1)</f>
        <v>Young</v>
      </c>
      <c r="N597" t="str">
        <f>Account_Appended[[#This Row],[Age Group]]&amp; "-" &amp;Account_Appended[[#This Row],[Balace Group]]</f>
        <v>Young-High</v>
      </c>
    </row>
    <row r="598" spans="2:14" x14ac:dyDescent="0.25">
      <c r="B598" t="s">
        <v>5721</v>
      </c>
      <c r="C598" t="s">
        <v>1576</v>
      </c>
      <c r="D598" t="s">
        <v>5125</v>
      </c>
      <c r="E598" s="22">
        <v>22105782</v>
      </c>
      <c r="F598" t="s">
        <v>5126</v>
      </c>
      <c r="G598" s="20">
        <v>45155</v>
      </c>
      <c r="H598" t="s">
        <v>1115</v>
      </c>
      <c r="I598">
        <f>VLOOKUP(Account_Appended[[#This Row],[Customer_ID]],Customer_Info_Appended[],3,0)</f>
        <v>33</v>
      </c>
      <c r="J598" t="str">
        <f>VLOOKUP(Account_Appended[[#This Row],[Customer_ID]],Customer_Info_Appended[],4,0)</f>
        <v>Female</v>
      </c>
      <c r="K598" t="str">
        <f>VLOOKUP(Account_Appended[[#This Row],[Customer_ID]],Customer_Info_Appended[],6,0)</f>
        <v>Naypyitaw</v>
      </c>
      <c r="L598" t="str">
        <f>VLOOKUP(Account_Appended[[#This Row],[Balance]],balance_t[],3,1)</f>
        <v>High</v>
      </c>
      <c r="M598" t="str">
        <f>VLOOKUP(Account_Appended[[#This Row],[Age]],age_t[],3,1)</f>
        <v>Middle</v>
      </c>
      <c r="N598" t="str">
        <f>Account_Appended[[#This Row],[Age Group]]&amp; "-" &amp;Account_Appended[[#This Row],[Balace Group]]</f>
        <v>Middle-High</v>
      </c>
    </row>
    <row r="599" spans="2:14" x14ac:dyDescent="0.25">
      <c r="B599" t="s">
        <v>5722</v>
      </c>
      <c r="C599" t="s">
        <v>1576</v>
      </c>
      <c r="D599" t="s">
        <v>5125</v>
      </c>
      <c r="E599" s="22">
        <v>27445255</v>
      </c>
      <c r="F599" t="s">
        <v>5126</v>
      </c>
      <c r="G599" s="20">
        <v>45156</v>
      </c>
      <c r="H599" t="s">
        <v>1115</v>
      </c>
      <c r="I599">
        <f>VLOOKUP(Account_Appended[[#This Row],[Customer_ID]],Customer_Info_Appended[],3,0)</f>
        <v>33</v>
      </c>
      <c r="J599" t="str">
        <f>VLOOKUP(Account_Appended[[#This Row],[Customer_ID]],Customer_Info_Appended[],4,0)</f>
        <v>Female</v>
      </c>
      <c r="K599" t="str">
        <f>VLOOKUP(Account_Appended[[#This Row],[Customer_ID]],Customer_Info_Appended[],6,0)</f>
        <v>Naypyitaw</v>
      </c>
      <c r="L599" t="str">
        <f>VLOOKUP(Account_Appended[[#This Row],[Balance]],balance_t[],3,1)</f>
        <v>High</v>
      </c>
      <c r="M599" t="str">
        <f>VLOOKUP(Account_Appended[[#This Row],[Age]],age_t[],3,1)</f>
        <v>Middle</v>
      </c>
      <c r="N599" t="str">
        <f>Account_Appended[[#This Row],[Age Group]]&amp; "-" &amp;Account_Appended[[#This Row],[Balace Group]]</f>
        <v>Middle-High</v>
      </c>
    </row>
    <row r="600" spans="2:14" x14ac:dyDescent="0.25">
      <c r="B600" t="s">
        <v>5723</v>
      </c>
      <c r="C600" t="s">
        <v>1576</v>
      </c>
      <c r="D600" t="s">
        <v>5134</v>
      </c>
      <c r="E600" s="22">
        <v>17596623</v>
      </c>
      <c r="F600" t="s">
        <v>5126</v>
      </c>
      <c r="G600" s="20">
        <v>45157</v>
      </c>
      <c r="H600" t="s">
        <v>1115</v>
      </c>
      <c r="I600">
        <f>VLOOKUP(Account_Appended[[#This Row],[Customer_ID]],Customer_Info_Appended[],3,0)</f>
        <v>33</v>
      </c>
      <c r="J600" t="str">
        <f>VLOOKUP(Account_Appended[[#This Row],[Customer_ID]],Customer_Info_Appended[],4,0)</f>
        <v>Female</v>
      </c>
      <c r="K600" t="str">
        <f>VLOOKUP(Account_Appended[[#This Row],[Customer_ID]],Customer_Info_Appended[],6,0)</f>
        <v>Naypyitaw</v>
      </c>
      <c r="L600" t="str">
        <f>VLOOKUP(Account_Appended[[#This Row],[Balance]],balance_t[],3,1)</f>
        <v>High</v>
      </c>
      <c r="M600" t="str">
        <f>VLOOKUP(Account_Appended[[#This Row],[Age]],age_t[],3,1)</f>
        <v>Middle</v>
      </c>
      <c r="N600" t="str">
        <f>Account_Appended[[#This Row],[Age Group]]&amp; "-" &amp;Account_Appended[[#This Row],[Balace Group]]</f>
        <v>Middle-High</v>
      </c>
    </row>
    <row r="601" spans="2:14" x14ac:dyDescent="0.25">
      <c r="B601" t="s">
        <v>5724</v>
      </c>
      <c r="C601" t="s">
        <v>1581</v>
      </c>
      <c r="D601" t="s">
        <v>5131</v>
      </c>
      <c r="E601" s="22">
        <v>45958810</v>
      </c>
      <c r="F601" t="s">
        <v>5126</v>
      </c>
      <c r="G601" s="20">
        <v>45158</v>
      </c>
      <c r="H601" t="s">
        <v>1115</v>
      </c>
      <c r="I601">
        <f>VLOOKUP(Account_Appended[[#This Row],[Customer_ID]],Customer_Info_Appended[],3,0)</f>
        <v>62</v>
      </c>
      <c r="J601" t="str">
        <f>VLOOKUP(Account_Appended[[#This Row],[Customer_ID]],Customer_Info_Appended[],4,0)</f>
        <v>Female</v>
      </c>
      <c r="K601" t="str">
        <f>VLOOKUP(Account_Appended[[#This Row],[Customer_ID]],Customer_Info_Appended[],6,0)</f>
        <v>Naypyitaw</v>
      </c>
      <c r="L601" t="str">
        <f>VLOOKUP(Account_Appended[[#This Row],[Balance]],balance_t[],3,1)</f>
        <v>High</v>
      </c>
      <c r="M601" t="str">
        <f>VLOOKUP(Account_Appended[[#This Row],[Age]],age_t[],3,1)</f>
        <v>Senior</v>
      </c>
      <c r="N601" t="str">
        <f>Account_Appended[[#This Row],[Age Group]]&amp; "-" &amp;Account_Appended[[#This Row],[Balace Group]]</f>
        <v>Senior-High</v>
      </c>
    </row>
    <row r="602" spans="2:14" x14ac:dyDescent="0.25">
      <c r="B602" t="s">
        <v>5725</v>
      </c>
      <c r="C602" t="s">
        <v>1586</v>
      </c>
      <c r="D602" t="s">
        <v>5134</v>
      </c>
      <c r="E602" s="22">
        <v>31557080</v>
      </c>
      <c r="F602" t="s">
        <v>5126</v>
      </c>
      <c r="G602" s="20">
        <v>45159</v>
      </c>
      <c r="H602" t="s">
        <v>1115</v>
      </c>
      <c r="I602">
        <f>VLOOKUP(Account_Appended[[#This Row],[Customer_ID]],Customer_Info_Appended[],3,0)</f>
        <v>64</v>
      </c>
      <c r="J602" t="str">
        <f>VLOOKUP(Account_Appended[[#This Row],[Customer_ID]],Customer_Info_Appended[],4,0)</f>
        <v>Female</v>
      </c>
      <c r="K602" t="str">
        <f>VLOOKUP(Account_Appended[[#This Row],[Customer_ID]],Customer_Info_Appended[],6,0)</f>
        <v>Mandalay</v>
      </c>
      <c r="L602" t="str">
        <f>VLOOKUP(Account_Appended[[#This Row],[Balance]],balance_t[],3,1)</f>
        <v>High</v>
      </c>
      <c r="M602" t="str">
        <f>VLOOKUP(Account_Appended[[#This Row],[Age]],age_t[],3,1)</f>
        <v>Senior</v>
      </c>
      <c r="N602" t="str">
        <f>Account_Appended[[#This Row],[Age Group]]&amp; "-" &amp;Account_Appended[[#This Row],[Balace Group]]</f>
        <v>Senior-High</v>
      </c>
    </row>
    <row r="603" spans="2:14" x14ac:dyDescent="0.25">
      <c r="B603" t="s">
        <v>5726</v>
      </c>
      <c r="C603" t="s">
        <v>1591</v>
      </c>
      <c r="D603" t="s">
        <v>5131</v>
      </c>
      <c r="E603" s="22">
        <v>10669315</v>
      </c>
      <c r="F603" t="s">
        <v>5126</v>
      </c>
      <c r="G603" s="20">
        <v>45160</v>
      </c>
      <c r="H603" t="s">
        <v>1115</v>
      </c>
      <c r="I603">
        <f>VLOOKUP(Account_Appended[[#This Row],[Customer_ID]],Customer_Info_Appended[],3,0)</f>
        <v>65</v>
      </c>
      <c r="J603" t="str">
        <f>VLOOKUP(Account_Appended[[#This Row],[Customer_ID]],Customer_Info_Appended[],4,0)</f>
        <v>Male</v>
      </c>
      <c r="K603" t="str">
        <f>VLOOKUP(Account_Appended[[#This Row],[Customer_ID]],Customer_Info_Appended[],6,0)</f>
        <v>Naypyitaw</v>
      </c>
      <c r="L603" t="str">
        <f>VLOOKUP(Account_Appended[[#This Row],[Balance]],balance_t[],3,1)</f>
        <v>Medium</v>
      </c>
      <c r="M603" t="str">
        <f>VLOOKUP(Account_Appended[[#This Row],[Age]],age_t[],3,1)</f>
        <v>Senior</v>
      </c>
      <c r="N603" t="str">
        <f>Account_Appended[[#This Row],[Age Group]]&amp; "-" &amp;Account_Appended[[#This Row],[Balace Group]]</f>
        <v>Senior-Medium</v>
      </c>
    </row>
    <row r="604" spans="2:14" x14ac:dyDescent="0.25">
      <c r="B604" t="s">
        <v>5727</v>
      </c>
      <c r="C604" t="s">
        <v>1591</v>
      </c>
      <c r="D604" t="s">
        <v>5131</v>
      </c>
      <c r="E604" s="22">
        <v>10189851</v>
      </c>
      <c r="F604" t="s">
        <v>5126</v>
      </c>
      <c r="G604" s="20">
        <v>45161</v>
      </c>
      <c r="H604" t="s">
        <v>1115</v>
      </c>
      <c r="I604">
        <f>VLOOKUP(Account_Appended[[#This Row],[Customer_ID]],Customer_Info_Appended[],3,0)</f>
        <v>65</v>
      </c>
      <c r="J604" t="str">
        <f>VLOOKUP(Account_Appended[[#This Row],[Customer_ID]],Customer_Info_Appended[],4,0)</f>
        <v>Male</v>
      </c>
      <c r="K604" t="str">
        <f>VLOOKUP(Account_Appended[[#This Row],[Customer_ID]],Customer_Info_Appended[],6,0)</f>
        <v>Naypyitaw</v>
      </c>
      <c r="L604" t="str">
        <f>VLOOKUP(Account_Appended[[#This Row],[Balance]],balance_t[],3,1)</f>
        <v>Medium</v>
      </c>
      <c r="M604" t="str">
        <f>VLOOKUP(Account_Appended[[#This Row],[Age]],age_t[],3,1)</f>
        <v>Senior</v>
      </c>
      <c r="N604" t="str">
        <f>Account_Appended[[#This Row],[Age Group]]&amp; "-" &amp;Account_Appended[[#This Row],[Balace Group]]</f>
        <v>Senior-Medium</v>
      </c>
    </row>
    <row r="605" spans="2:14" x14ac:dyDescent="0.25">
      <c r="B605" t="s">
        <v>5728</v>
      </c>
      <c r="C605" t="s">
        <v>1596</v>
      </c>
      <c r="D605" t="s">
        <v>5134</v>
      </c>
      <c r="E605" s="22">
        <v>3987008</v>
      </c>
      <c r="F605" t="s">
        <v>5126</v>
      </c>
      <c r="G605" s="20">
        <v>45162</v>
      </c>
      <c r="H605" t="s">
        <v>1115</v>
      </c>
      <c r="I605">
        <f>VLOOKUP(Account_Appended[[#This Row],[Customer_ID]],Customer_Info_Appended[],3,0)</f>
        <v>44</v>
      </c>
      <c r="J605" t="str">
        <f>VLOOKUP(Account_Appended[[#This Row],[Customer_ID]],Customer_Info_Appended[],4,0)</f>
        <v>Female</v>
      </c>
      <c r="K605" t="str">
        <f>VLOOKUP(Account_Appended[[#This Row],[Customer_ID]],Customer_Info_Appended[],6,0)</f>
        <v>Naypyitaw</v>
      </c>
      <c r="L605" t="str">
        <f>VLOOKUP(Account_Appended[[#This Row],[Balance]],balance_t[],3,1)</f>
        <v>Low</v>
      </c>
      <c r="M605" t="str">
        <f>VLOOKUP(Account_Appended[[#This Row],[Age]],age_t[],3,1)</f>
        <v>Middle</v>
      </c>
      <c r="N605" t="str">
        <f>Account_Appended[[#This Row],[Age Group]]&amp; "-" &amp;Account_Appended[[#This Row],[Balace Group]]</f>
        <v>Middle-Low</v>
      </c>
    </row>
    <row r="606" spans="2:14" x14ac:dyDescent="0.25">
      <c r="B606" t="s">
        <v>5729</v>
      </c>
      <c r="C606" t="s">
        <v>1596</v>
      </c>
      <c r="D606" t="s">
        <v>5131</v>
      </c>
      <c r="E606" s="22">
        <v>43855415</v>
      </c>
      <c r="F606" t="s">
        <v>5126</v>
      </c>
      <c r="G606" s="20">
        <v>45163</v>
      </c>
      <c r="H606" t="s">
        <v>1115</v>
      </c>
      <c r="I606">
        <f>VLOOKUP(Account_Appended[[#This Row],[Customer_ID]],Customer_Info_Appended[],3,0)</f>
        <v>44</v>
      </c>
      <c r="J606" t="str">
        <f>VLOOKUP(Account_Appended[[#This Row],[Customer_ID]],Customer_Info_Appended[],4,0)</f>
        <v>Female</v>
      </c>
      <c r="K606" t="str">
        <f>VLOOKUP(Account_Appended[[#This Row],[Customer_ID]],Customer_Info_Appended[],6,0)</f>
        <v>Naypyitaw</v>
      </c>
      <c r="L606" t="str">
        <f>VLOOKUP(Account_Appended[[#This Row],[Balance]],balance_t[],3,1)</f>
        <v>High</v>
      </c>
      <c r="M606" t="str">
        <f>VLOOKUP(Account_Appended[[#This Row],[Age]],age_t[],3,1)</f>
        <v>Middle</v>
      </c>
      <c r="N606" t="str">
        <f>Account_Appended[[#This Row],[Age Group]]&amp; "-" &amp;Account_Appended[[#This Row],[Balace Group]]</f>
        <v>Middle-High</v>
      </c>
    </row>
    <row r="607" spans="2:14" x14ac:dyDescent="0.25">
      <c r="B607" t="s">
        <v>5730</v>
      </c>
      <c r="C607" t="s">
        <v>1601</v>
      </c>
      <c r="D607" t="s">
        <v>5131</v>
      </c>
      <c r="E607" s="22">
        <v>45670487</v>
      </c>
      <c r="F607" t="s">
        <v>5126</v>
      </c>
      <c r="G607" s="20">
        <v>45164</v>
      </c>
      <c r="H607" t="s">
        <v>1115</v>
      </c>
      <c r="I607">
        <f>VLOOKUP(Account_Appended[[#This Row],[Customer_ID]],Customer_Info_Appended[],3,0)</f>
        <v>40</v>
      </c>
      <c r="J607" t="str">
        <f>VLOOKUP(Account_Appended[[#This Row],[Customer_ID]],Customer_Info_Appended[],4,0)</f>
        <v>Female</v>
      </c>
      <c r="K607" t="str">
        <f>VLOOKUP(Account_Appended[[#This Row],[Customer_ID]],Customer_Info_Appended[],6,0)</f>
        <v>Naypyitaw</v>
      </c>
      <c r="L607" t="str">
        <f>VLOOKUP(Account_Appended[[#This Row],[Balance]],balance_t[],3,1)</f>
        <v>High</v>
      </c>
      <c r="M607" t="str">
        <f>VLOOKUP(Account_Appended[[#This Row],[Age]],age_t[],3,1)</f>
        <v>Middle</v>
      </c>
      <c r="N607" t="str">
        <f>Account_Appended[[#This Row],[Age Group]]&amp; "-" &amp;Account_Appended[[#This Row],[Balace Group]]</f>
        <v>Middle-High</v>
      </c>
    </row>
    <row r="608" spans="2:14" x14ac:dyDescent="0.25">
      <c r="B608" t="s">
        <v>5731</v>
      </c>
      <c r="C608" t="s">
        <v>1601</v>
      </c>
      <c r="D608" t="s">
        <v>5125</v>
      </c>
      <c r="E608" s="22">
        <v>40379707</v>
      </c>
      <c r="F608" t="s">
        <v>5126</v>
      </c>
      <c r="G608" s="20">
        <v>45165</v>
      </c>
      <c r="H608" t="s">
        <v>1115</v>
      </c>
      <c r="I608">
        <f>VLOOKUP(Account_Appended[[#This Row],[Customer_ID]],Customer_Info_Appended[],3,0)</f>
        <v>40</v>
      </c>
      <c r="J608" t="str">
        <f>VLOOKUP(Account_Appended[[#This Row],[Customer_ID]],Customer_Info_Appended[],4,0)</f>
        <v>Female</v>
      </c>
      <c r="K608" t="str">
        <f>VLOOKUP(Account_Appended[[#This Row],[Customer_ID]],Customer_Info_Appended[],6,0)</f>
        <v>Naypyitaw</v>
      </c>
      <c r="L608" t="str">
        <f>VLOOKUP(Account_Appended[[#This Row],[Balance]],balance_t[],3,1)</f>
        <v>High</v>
      </c>
      <c r="M608" t="str">
        <f>VLOOKUP(Account_Appended[[#This Row],[Age]],age_t[],3,1)</f>
        <v>Middle</v>
      </c>
      <c r="N608" t="str">
        <f>Account_Appended[[#This Row],[Age Group]]&amp; "-" &amp;Account_Appended[[#This Row],[Balace Group]]</f>
        <v>Middle-High</v>
      </c>
    </row>
    <row r="609" spans="2:14" x14ac:dyDescent="0.25">
      <c r="B609" t="s">
        <v>5732</v>
      </c>
      <c r="C609" t="s">
        <v>1606</v>
      </c>
      <c r="D609" t="s">
        <v>5131</v>
      </c>
      <c r="E609" s="22">
        <v>37270084</v>
      </c>
      <c r="F609" t="s">
        <v>5126</v>
      </c>
      <c r="G609" s="20">
        <v>45166</v>
      </c>
      <c r="H609" t="s">
        <v>1115</v>
      </c>
      <c r="I609">
        <f>VLOOKUP(Account_Appended[[#This Row],[Customer_ID]],Customer_Info_Appended[],3,0)</f>
        <v>41</v>
      </c>
      <c r="J609" t="str">
        <f>VLOOKUP(Account_Appended[[#This Row],[Customer_ID]],Customer_Info_Appended[],4,0)</f>
        <v>Male</v>
      </c>
      <c r="K609" t="str">
        <f>VLOOKUP(Account_Appended[[#This Row],[Customer_ID]],Customer_Info_Appended[],6,0)</f>
        <v>Bago</v>
      </c>
      <c r="L609" t="str">
        <f>VLOOKUP(Account_Appended[[#This Row],[Balance]],balance_t[],3,1)</f>
        <v>High</v>
      </c>
      <c r="M609" t="str">
        <f>VLOOKUP(Account_Appended[[#This Row],[Age]],age_t[],3,1)</f>
        <v>Middle</v>
      </c>
      <c r="N609" t="str">
        <f>Account_Appended[[#This Row],[Age Group]]&amp; "-" &amp;Account_Appended[[#This Row],[Balace Group]]</f>
        <v>Middle-High</v>
      </c>
    </row>
    <row r="610" spans="2:14" x14ac:dyDescent="0.25">
      <c r="B610" t="s">
        <v>5733</v>
      </c>
      <c r="C610" t="s">
        <v>1606</v>
      </c>
      <c r="D610" t="s">
        <v>5134</v>
      </c>
      <c r="E610" s="22">
        <v>22070950</v>
      </c>
      <c r="F610" t="s">
        <v>5126</v>
      </c>
      <c r="G610" s="20">
        <v>45167</v>
      </c>
      <c r="H610" t="s">
        <v>1115</v>
      </c>
      <c r="I610">
        <f>VLOOKUP(Account_Appended[[#This Row],[Customer_ID]],Customer_Info_Appended[],3,0)</f>
        <v>41</v>
      </c>
      <c r="J610" t="str">
        <f>VLOOKUP(Account_Appended[[#This Row],[Customer_ID]],Customer_Info_Appended[],4,0)</f>
        <v>Male</v>
      </c>
      <c r="K610" t="str">
        <f>VLOOKUP(Account_Appended[[#This Row],[Customer_ID]],Customer_Info_Appended[],6,0)</f>
        <v>Bago</v>
      </c>
      <c r="L610" t="str">
        <f>VLOOKUP(Account_Appended[[#This Row],[Balance]],balance_t[],3,1)</f>
        <v>High</v>
      </c>
      <c r="M610" t="str">
        <f>VLOOKUP(Account_Appended[[#This Row],[Age]],age_t[],3,1)</f>
        <v>Middle</v>
      </c>
      <c r="N610" t="str">
        <f>Account_Appended[[#This Row],[Age Group]]&amp; "-" &amp;Account_Appended[[#This Row],[Balace Group]]</f>
        <v>Middle-High</v>
      </c>
    </row>
    <row r="611" spans="2:14" x14ac:dyDescent="0.25">
      <c r="B611" t="s">
        <v>5734</v>
      </c>
      <c r="C611" t="s">
        <v>1611</v>
      </c>
      <c r="D611" t="s">
        <v>5134</v>
      </c>
      <c r="E611" s="22">
        <v>8557411</v>
      </c>
      <c r="F611" t="s">
        <v>5126</v>
      </c>
      <c r="G611" s="20">
        <v>45168</v>
      </c>
      <c r="H611" t="s">
        <v>1115</v>
      </c>
      <c r="I611">
        <f>VLOOKUP(Account_Appended[[#This Row],[Customer_ID]],Customer_Info_Appended[],3,0)</f>
        <v>26</v>
      </c>
      <c r="J611" t="str">
        <f>VLOOKUP(Account_Appended[[#This Row],[Customer_ID]],Customer_Info_Appended[],4,0)</f>
        <v>Female</v>
      </c>
      <c r="K611" t="str">
        <f>VLOOKUP(Account_Appended[[#This Row],[Customer_ID]],Customer_Info_Appended[],6,0)</f>
        <v>Mandalay</v>
      </c>
      <c r="L611" t="str">
        <f>VLOOKUP(Account_Appended[[#This Row],[Balance]],balance_t[],3,1)</f>
        <v>Medium</v>
      </c>
      <c r="M611" t="str">
        <f>VLOOKUP(Account_Appended[[#This Row],[Age]],age_t[],3,1)</f>
        <v>Young</v>
      </c>
      <c r="N611" t="str">
        <f>Account_Appended[[#This Row],[Age Group]]&amp; "-" &amp;Account_Appended[[#This Row],[Balace Group]]</f>
        <v>Young-Medium</v>
      </c>
    </row>
    <row r="612" spans="2:14" x14ac:dyDescent="0.25">
      <c r="B612" t="s">
        <v>5735</v>
      </c>
      <c r="C612" t="s">
        <v>1611</v>
      </c>
      <c r="D612" t="s">
        <v>5131</v>
      </c>
      <c r="E612" s="22">
        <v>9237344</v>
      </c>
      <c r="F612" t="s">
        <v>5126</v>
      </c>
      <c r="G612" s="20">
        <v>45169</v>
      </c>
      <c r="H612" t="s">
        <v>1115</v>
      </c>
      <c r="I612">
        <f>VLOOKUP(Account_Appended[[#This Row],[Customer_ID]],Customer_Info_Appended[],3,0)</f>
        <v>26</v>
      </c>
      <c r="J612" t="str">
        <f>VLOOKUP(Account_Appended[[#This Row],[Customer_ID]],Customer_Info_Appended[],4,0)</f>
        <v>Female</v>
      </c>
      <c r="K612" t="str">
        <f>VLOOKUP(Account_Appended[[#This Row],[Customer_ID]],Customer_Info_Appended[],6,0)</f>
        <v>Mandalay</v>
      </c>
      <c r="L612" t="str">
        <f>VLOOKUP(Account_Appended[[#This Row],[Balance]],balance_t[],3,1)</f>
        <v>Medium</v>
      </c>
      <c r="M612" t="str">
        <f>VLOOKUP(Account_Appended[[#This Row],[Age]],age_t[],3,1)</f>
        <v>Young</v>
      </c>
      <c r="N612" t="str">
        <f>Account_Appended[[#This Row],[Age Group]]&amp; "-" &amp;Account_Appended[[#This Row],[Balace Group]]</f>
        <v>Young-Medium</v>
      </c>
    </row>
    <row r="613" spans="2:14" x14ac:dyDescent="0.25">
      <c r="B613" t="s">
        <v>5736</v>
      </c>
      <c r="C613" t="s">
        <v>1616</v>
      </c>
      <c r="D613" t="s">
        <v>5125</v>
      </c>
      <c r="E613" s="22">
        <v>39375054</v>
      </c>
      <c r="F613" t="s">
        <v>5126</v>
      </c>
      <c r="G613" s="20">
        <v>45170</v>
      </c>
      <c r="H613" t="s">
        <v>1115</v>
      </c>
      <c r="I613">
        <f>VLOOKUP(Account_Appended[[#This Row],[Customer_ID]],Customer_Info_Appended[],3,0)</f>
        <v>52</v>
      </c>
      <c r="J613" t="str">
        <f>VLOOKUP(Account_Appended[[#This Row],[Customer_ID]],Customer_Info_Appended[],4,0)</f>
        <v>Female</v>
      </c>
      <c r="K613" t="str">
        <f>VLOOKUP(Account_Appended[[#This Row],[Customer_ID]],Customer_Info_Appended[],6,0)</f>
        <v>Bago</v>
      </c>
      <c r="L613" t="str">
        <f>VLOOKUP(Account_Appended[[#This Row],[Balance]],balance_t[],3,1)</f>
        <v>High</v>
      </c>
      <c r="M613" t="str">
        <f>VLOOKUP(Account_Appended[[#This Row],[Age]],age_t[],3,1)</f>
        <v>Senior</v>
      </c>
      <c r="N613" t="str">
        <f>Account_Appended[[#This Row],[Age Group]]&amp; "-" &amp;Account_Appended[[#This Row],[Balace Group]]</f>
        <v>Senior-High</v>
      </c>
    </row>
    <row r="614" spans="2:14" x14ac:dyDescent="0.25">
      <c r="B614" t="s">
        <v>5737</v>
      </c>
      <c r="C614" t="s">
        <v>1616</v>
      </c>
      <c r="D614" t="s">
        <v>5125</v>
      </c>
      <c r="E614" s="22">
        <v>42288444</v>
      </c>
      <c r="F614" t="s">
        <v>5126</v>
      </c>
      <c r="G614" s="20">
        <v>45171</v>
      </c>
      <c r="H614" t="s">
        <v>1115</v>
      </c>
      <c r="I614">
        <f>VLOOKUP(Account_Appended[[#This Row],[Customer_ID]],Customer_Info_Appended[],3,0)</f>
        <v>52</v>
      </c>
      <c r="J614" t="str">
        <f>VLOOKUP(Account_Appended[[#This Row],[Customer_ID]],Customer_Info_Appended[],4,0)</f>
        <v>Female</v>
      </c>
      <c r="K614" t="str">
        <f>VLOOKUP(Account_Appended[[#This Row],[Customer_ID]],Customer_Info_Appended[],6,0)</f>
        <v>Bago</v>
      </c>
      <c r="L614" t="str">
        <f>VLOOKUP(Account_Appended[[#This Row],[Balance]],balance_t[],3,1)</f>
        <v>High</v>
      </c>
      <c r="M614" t="str">
        <f>VLOOKUP(Account_Appended[[#This Row],[Age]],age_t[],3,1)</f>
        <v>Senior</v>
      </c>
      <c r="N614" t="str">
        <f>Account_Appended[[#This Row],[Age Group]]&amp; "-" &amp;Account_Appended[[#This Row],[Balace Group]]</f>
        <v>Senior-High</v>
      </c>
    </row>
    <row r="615" spans="2:14" x14ac:dyDescent="0.25">
      <c r="B615" t="s">
        <v>5738</v>
      </c>
      <c r="C615" t="s">
        <v>1616</v>
      </c>
      <c r="D615" t="s">
        <v>5131</v>
      </c>
      <c r="E615" s="22">
        <v>7033705</v>
      </c>
      <c r="F615" t="s">
        <v>5126</v>
      </c>
      <c r="G615" s="20">
        <v>45172</v>
      </c>
      <c r="H615" t="s">
        <v>1115</v>
      </c>
      <c r="I615">
        <f>VLOOKUP(Account_Appended[[#This Row],[Customer_ID]],Customer_Info_Appended[],3,0)</f>
        <v>52</v>
      </c>
      <c r="J615" t="str">
        <f>VLOOKUP(Account_Appended[[#This Row],[Customer_ID]],Customer_Info_Appended[],4,0)</f>
        <v>Female</v>
      </c>
      <c r="K615" t="str">
        <f>VLOOKUP(Account_Appended[[#This Row],[Customer_ID]],Customer_Info_Appended[],6,0)</f>
        <v>Bago</v>
      </c>
      <c r="L615" t="str">
        <f>VLOOKUP(Account_Appended[[#This Row],[Balance]],balance_t[],3,1)</f>
        <v>Medium</v>
      </c>
      <c r="M615" t="str">
        <f>VLOOKUP(Account_Appended[[#This Row],[Age]],age_t[],3,1)</f>
        <v>Senior</v>
      </c>
      <c r="N615" t="str">
        <f>Account_Appended[[#This Row],[Age Group]]&amp; "-" &amp;Account_Appended[[#This Row],[Balace Group]]</f>
        <v>Senior-Medium</v>
      </c>
    </row>
    <row r="616" spans="2:14" x14ac:dyDescent="0.25">
      <c r="B616" t="s">
        <v>5739</v>
      </c>
      <c r="C616" t="s">
        <v>1621</v>
      </c>
      <c r="D616" t="s">
        <v>5131</v>
      </c>
      <c r="E616" s="22">
        <v>22422619</v>
      </c>
      <c r="F616" t="s">
        <v>5126</v>
      </c>
      <c r="G616" s="20">
        <v>45173</v>
      </c>
      <c r="H616" t="s">
        <v>1115</v>
      </c>
      <c r="I616">
        <f>VLOOKUP(Account_Appended[[#This Row],[Customer_ID]],Customer_Info_Appended[],3,0)</f>
        <v>68</v>
      </c>
      <c r="J616" t="str">
        <f>VLOOKUP(Account_Appended[[#This Row],[Customer_ID]],Customer_Info_Appended[],4,0)</f>
        <v>Male</v>
      </c>
      <c r="K616" t="str">
        <f>VLOOKUP(Account_Appended[[#This Row],[Customer_ID]],Customer_Info_Appended[],6,0)</f>
        <v>Shan</v>
      </c>
      <c r="L616" t="str">
        <f>VLOOKUP(Account_Appended[[#This Row],[Balance]],balance_t[],3,1)</f>
        <v>High</v>
      </c>
      <c r="M616" t="str">
        <f>VLOOKUP(Account_Appended[[#This Row],[Age]],age_t[],3,1)</f>
        <v>Senior</v>
      </c>
      <c r="N616" t="str">
        <f>Account_Appended[[#This Row],[Age Group]]&amp; "-" &amp;Account_Appended[[#This Row],[Balace Group]]</f>
        <v>Senior-High</v>
      </c>
    </row>
    <row r="617" spans="2:14" x14ac:dyDescent="0.25">
      <c r="B617" t="s">
        <v>5740</v>
      </c>
      <c r="C617" t="s">
        <v>1626</v>
      </c>
      <c r="D617" t="s">
        <v>5134</v>
      </c>
      <c r="E617" s="22">
        <v>16894513</v>
      </c>
      <c r="F617" t="s">
        <v>5126</v>
      </c>
      <c r="G617" s="20">
        <v>45174</v>
      </c>
      <c r="H617" t="s">
        <v>1115</v>
      </c>
      <c r="I617">
        <f>VLOOKUP(Account_Appended[[#This Row],[Customer_ID]],Customer_Info_Appended[],3,0)</f>
        <v>37</v>
      </c>
      <c r="J617" t="str">
        <f>VLOOKUP(Account_Appended[[#This Row],[Customer_ID]],Customer_Info_Appended[],4,0)</f>
        <v>Female</v>
      </c>
      <c r="K617" t="str">
        <f>VLOOKUP(Account_Appended[[#This Row],[Customer_ID]],Customer_Info_Appended[],6,0)</f>
        <v>Bago</v>
      </c>
      <c r="L617" t="str">
        <f>VLOOKUP(Account_Appended[[#This Row],[Balance]],balance_t[],3,1)</f>
        <v>High</v>
      </c>
      <c r="M617" t="str">
        <f>VLOOKUP(Account_Appended[[#This Row],[Age]],age_t[],3,1)</f>
        <v>Middle</v>
      </c>
      <c r="N617" t="str">
        <f>Account_Appended[[#This Row],[Age Group]]&amp; "-" &amp;Account_Appended[[#This Row],[Balace Group]]</f>
        <v>Middle-High</v>
      </c>
    </row>
    <row r="618" spans="2:14" x14ac:dyDescent="0.25">
      <c r="B618" t="s">
        <v>5741</v>
      </c>
      <c r="C618" t="s">
        <v>1631</v>
      </c>
      <c r="D618" t="s">
        <v>5131</v>
      </c>
      <c r="E618" s="22">
        <v>28920898</v>
      </c>
      <c r="F618" t="s">
        <v>5126</v>
      </c>
      <c r="G618" s="20">
        <v>45175</v>
      </c>
      <c r="H618" t="s">
        <v>1115</v>
      </c>
      <c r="I618">
        <f>VLOOKUP(Account_Appended[[#This Row],[Customer_ID]],Customer_Info_Appended[],3,0)</f>
        <v>54</v>
      </c>
      <c r="J618" t="str">
        <f>VLOOKUP(Account_Appended[[#This Row],[Customer_ID]],Customer_Info_Appended[],4,0)</f>
        <v>Female</v>
      </c>
      <c r="K618" t="str">
        <f>VLOOKUP(Account_Appended[[#This Row],[Customer_ID]],Customer_Info_Appended[],6,0)</f>
        <v>Shan</v>
      </c>
      <c r="L618" t="str">
        <f>VLOOKUP(Account_Appended[[#This Row],[Balance]],balance_t[],3,1)</f>
        <v>High</v>
      </c>
      <c r="M618" t="str">
        <f>VLOOKUP(Account_Appended[[#This Row],[Age]],age_t[],3,1)</f>
        <v>Senior</v>
      </c>
      <c r="N618" t="str">
        <f>Account_Appended[[#This Row],[Age Group]]&amp; "-" &amp;Account_Appended[[#This Row],[Balace Group]]</f>
        <v>Senior-High</v>
      </c>
    </row>
    <row r="619" spans="2:14" x14ac:dyDescent="0.25">
      <c r="B619" t="s">
        <v>5742</v>
      </c>
      <c r="C619" t="s">
        <v>1636</v>
      </c>
      <c r="D619" t="s">
        <v>5125</v>
      </c>
      <c r="E619" s="22">
        <v>46805646</v>
      </c>
      <c r="F619" t="s">
        <v>5126</v>
      </c>
      <c r="G619" s="20">
        <v>45176</v>
      </c>
      <c r="H619" t="s">
        <v>1115</v>
      </c>
      <c r="I619">
        <f>VLOOKUP(Account_Appended[[#This Row],[Customer_ID]],Customer_Info_Appended[],3,0)</f>
        <v>59</v>
      </c>
      <c r="J619" t="str">
        <f>VLOOKUP(Account_Appended[[#This Row],[Customer_ID]],Customer_Info_Appended[],4,0)</f>
        <v>Female</v>
      </c>
      <c r="K619" t="str">
        <f>VLOOKUP(Account_Appended[[#This Row],[Customer_ID]],Customer_Info_Appended[],6,0)</f>
        <v>Yangon</v>
      </c>
      <c r="L619" t="str">
        <f>VLOOKUP(Account_Appended[[#This Row],[Balance]],balance_t[],3,1)</f>
        <v>High</v>
      </c>
      <c r="M619" t="str">
        <f>VLOOKUP(Account_Appended[[#This Row],[Age]],age_t[],3,1)</f>
        <v>Senior</v>
      </c>
      <c r="N619" t="str">
        <f>Account_Appended[[#This Row],[Age Group]]&amp; "-" &amp;Account_Appended[[#This Row],[Balace Group]]</f>
        <v>Senior-High</v>
      </c>
    </row>
    <row r="620" spans="2:14" x14ac:dyDescent="0.25">
      <c r="B620" t="s">
        <v>5743</v>
      </c>
      <c r="C620" t="s">
        <v>1641</v>
      </c>
      <c r="D620" t="s">
        <v>5131</v>
      </c>
      <c r="E620" s="22">
        <v>39664766</v>
      </c>
      <c r="F620" t="s">
        <v>5126</v>
      </c>
      <c r="G620" s="20">
        <v>45177</v>
      </c>
      <c r="H620" t="s">
        <v>1115</v>
      </c>
      <c r="I620">
        <f>VLOOKUP(Account_Appended[[#This Row],[Customer_ID]],Customer_Info_Appended[],3,0)</f>
        <v>34</v>
      </c>
      <c r="J620" t="str">
        <f>VLOOKUP(Account_Appended[[#This Row],[Customer_ID]],Customer_Info_Appended[],4,0)</f>
        <v>Male</v>
      </c>
      <c r="K620" t="str">
        <f>VLOOKUP(Account_Appended[[#This Row],[Customer_ID]],Customer_Info_Appended[],6,0)</f>
        <v>Yangon</v>
      </c>
      <c r="L620" t="str">
        <f>VLOOKUP(Account_Appended[[#This Row],[Balance]],balance_t[],3,1)</f>
        <v>High</v>
      </c>
      <c r="M620" t="str">
        <f>VLOOKUP(Account_Appended[[#This Row],[Age]],age_t[],3,1)</f>
        <v>Middle</v>
      </c>
      <c r="N620" t="str">
        <f>Account_Appended[[#This Row],[Age Group]]&amp; "-" &amp;Account_Appended[[#This Row],[Balace Group]]</f>
        <v>Middle-High</v>
      </c>
    </row>
    <row r="621" spans="2:14" x14ac:dyDescent="0.25">
      <c r="B621" t="s">
        <v>5744</v>
      </c>
      <c r="C621" t="s">
        <v>1641</v>
      </c>
      <c r="D621" t="s">
        <v>5134</v>
      </c>
      <c r="E621" s="22">
        <v>45069434</v>
      </c>
      <c r="F621" t="s">
        <v>5126</v>
      </c>
      <c r="G621" s="20">
        <v>45178</v>
      </c>
      <c r="H621" t="s">
        <v>1115</v>
      </c>
      <c r="I621">
        <f>VLOOKUP(Account_Appended[[#This Row],[Customer_ID]],Customer_Info_Appended[],3,0)</f>
        <v>34</v>
      </c>
      <c r="J621" t="str">
        <f>VLOOKUP(Account_Appended[[#This Row],[Customer_ID]],Customer_Info_Appended[],4,0)</f>
        <v>Male</v>
      </c>
      <c r="K621" t="str">
        <f>VLOOKUP(Account_Appended[[#This Row],[Customer_ID]],Customer_Info_Appended[],6,0)</f>
        <v>Yangon</v>
      </c>
      <c r="L621" t="str">
        <f>VLOOKUP(Account_Appended[[#This Row],[Balance]],balance_t[],3,1)</f>
        <v>High</v>
      </c>
      <c r="M621" t="str">
        <f>VLOOKUP(Account_Appended[[#This Row],[Age]],age_t[],3,1)</f>
        <v>Middle</v>
      </c>
      <c r="N621" t="str">
        <f>Account_Appended[[#This Row],[Age Group]]&amp; "-" &amp;Account_Appended[[#This Row],[Balace Group]]</f>
        <v>Middle-High</v>
      </c>
    </row>
    <row r="622" spans="2:14" x14ac:dyDescent="0.25">
      <c r="B622" t="s">
        <v>5745</v>
      </c>
      <c r="C622" t="s">
        <v>1646</v>
      </c>
      <c r="D622" t="s">
        <v>5134</v>
      </c>
      <c r="E622" s="22">
        <v>14612253</v>
      </c>
      <c r="F622" t="s">
        <v>5126</v>
      </c>
      <c r="G622" s="20">
        <v>45179</v>
      </c>
      <c r="H622" t="s">
        <v>1115</v>
      </c>
      <c r="I622">
        <f>VLOOKUP(Account_Appended[[#This Row],[Customer_ID]],Customer_Info_Appended[],3,0)</f>
        <v>64</v>
      </c>
      <c r="J622" t="str">
        <f>VLOOKUP(Account_Appended[[#This Row],[Customer_ID]],Customer_Info_Appended[],4,0)</f>
        <v>Female</v>
      </c>
      <c r="K622" t="str">
        <f>VLOOKUP(Account_Appended[[#This Row],[Customer_ID]],Customer_Info_Appended[],6,0)</f>
        <v>Shan</v>
      </c>
      <c r="L622" t="str">
        <f>VLOOKUP(Account_Appended[[#This Row],[Balance]],balance_t[],3,1)</f>
        <v>Medium</v>
      </c>
      <c r="M622" t="str">
        <f>VLOOKUP(Account_Appended[[#This Row],[Age]],age_t[],3,1)</f>
        <v>Senior</v>
      </c>
      <c r="N622" t="str">
        <f>Account_Appended[[#This Row],[Age Group]]&amp; "-" &amp;Account_Appended[[#This Row],[Balace Group]]</f>
        <v>Senior-Medium</v>
      </c>
    </row>
    <row r="623" spans="2:14" x14ac:dyDescent="0.25">
      <c r="B623" t="s">
        <v>5746</v>
      </c>
      <c r="C623" t="s">
        <v>1651</v>
      </c>
      <c r="D623" t="s">
        <v>5134</v>
      </c>
      <c r="E623" s="22">
        <v>9715754</v>
      </c>
      <c r="F623" t="s">
        <v>5126</v>
      </c>
      <c r="G623" s="20">
        <v>45180</v>
      </c>
      <c r="H623" t="s">
        <v>1115</v>
      </c>
      <c r="I623">
        <f>VLOOKUP(Account_Appended[[#This Row],[Customer_ID]],Customer_Info_Appended[],3,0)</f>
        <v>48</v>
      </c>
      <c r="J623" t="str">
        <f>VLOOKUP(Account_Appended[[#This Row],[Customer_ID]],Customer_Info_Appended[],4,0)</f>
        <v>Female</v>
      </c>
      <c r="K623" t="str">
        <f>VLOOKUP(Account_Appended[[#This Row],[Customer_ID]],Customer_Info_Appended[],6,0)</f>
        <v>Shan</v>
      </c>
      <c r="L623" t="str">
        <f>VLOOKUP(Account_Appended[[#This Row],[Balance]],balance_t[],3,1)</f>
        <v>Medium</v>
      </c>
      <c r="M623" t="str">
        <f>VLOOKUP(Account_Appended[[#This Row],[Age]],age_t[],3,1)</f>
        <v>Middle</v>
      </c>
      <c r="N623" t="str">
        <f>Account_Appended[[#This Row],[Age Group]]&amp; "-" &amp;Account_Appended[[#This Row],[Balace Group]]</f>
        <v>Middle-Medium</v>
      </c>
    </row>
    <row r="624" spans="2:14" x14ac:dyDescent="0.25">
      <c r="B624" t="s">
        <v>5747</v>
      </c>
      <c r="C624" t="s">
        <v>1651</v>
      </c>
      <c r="D624" t="s">
        <v>5134</v>
      </c>
      <c r="E624" s="22">
        <v>32354832</v>
      </c>
      <c r="F624" t="s">
        <v>5126</v>
      </c>
      <c r="G624" s="20">
        <v>45181</v>
      </c>
      <c r="H624" t="s">
        <v>1115</v>
      </c>
      <c r="I624">
        <f>VLOOKUP(Account_Appended[[#This Row],[Customer_ID]],Customer_Info_Appended[],3,0)</f>
        <v>48</v>
      </c>
      <c r="J624" t="str">
        <f>VLOOKUP(Account_Appended[[#This Row],[Customer_ID]],Customer_Info_Appended[],4,0)</f>
        <v>Female</v>
      </c>
      <c r="K624" t="str">
        <f>VLOOKUP(Account_Appended[[#This Row],[Customer_ID]],Customer_Info_Appended[],6,0)</f>
        <v>Shan</v>
      </c>
      <c r="L624" t="str">
        <f>VLOOKUP(Account_Appended[[#This Row],[Balance]],balance_t[],3,1)</f>
        <v>High</v>
      </c>
      <c r="M624" t="str">
        <f>VLOOKUP(Account_Appended[[#This Row],[Age]],age_t[],3,1)</f>
        <v>Middle</v>
      </c>
      <c r="N624" t="str">
        <f>Account_Appended[[#This Row],[Age Group]]&amp; "-" &amp;Account_Appended[[#This Row],[Balace Group]]</f>
        <v>Middle-High</v>
      </c>
    </row>
    <row r="625" spans="2:14" x14ac:dyDescent="0.25">
      <c r="B625" t="s">
        <v>5748</v>
      </c>
      <c r="C625" t="s">
        <v>1651</v>
      </c>
      <c r="D625" t="s">
        <v>5134</v>
      </c>
      <c r="E625" s="22">
        <v>22629829</v>
      </c>
      <c r="F625" t="s">
        <v>5126</v>
      </c>
      <c r="G625" s="20">
        <v>45182</v>
      </c>
      <c r="H625" t="s">
        <v>1115</v>
      </c>
      <c r="I625">
        <f>VLOOKUP(Account_Appended[[#This Row],[Customer_ID]],Customer_Info_Appended[],3,0)</f>
        <v>48</v>
      </c>
      <c r="J625" t="str">
        <f>VLOOKUP(Account_Appended[[#This Row],[Customer_ID]],Customer_Info_Appended[],4,0)</f>
        <v>Female</v>
      </c>
      <c r="K625" t="str">
        <f>VLOOKUP(Account_Appended[[#This Row],[Customer_ID]],Customer_Info_Appended[],6,0)</f>
        <v>Shan</v>
      </c>
      <c r="L625" t="str">
        <f>VLOOKUP(Account_Appended[[#This Row],[Balance]],balance_t[],3,1)</f>
        <v>High</v>
      </c>
      <c r="M625" t="str">
        <f>VLOOKUP(Account_Appended[[#This Row],[Age]],age_t[],3,1)</f>
        <v>Middle</v>
      </c>
      <c r="N625" t="str">
        <f>Account_Appended[[#This Row],[Age Group]]&amp; "-" &amp;Account_Appended[[#This Row],[Balace Group]]</f>
        <v>Middle-High</v>
      </c>
    </row>
    <row r="626" spans="2:14" x14ac:dyDescent="0.25">
      <c r="B626" t="s">
        <v>5749</v>
      </c>
      <c r="C626" t="s">
        <v>1656</v>
      </c>
      <c r="D626" t="s">
        <v>5131</v>
      </c>
      <c r="E626" s="22">
        <v>14657759</v>
      </c>
      <c r="F626" t="s">
        <v>5126</v>
      </c>
      <c r="G626" s="20">
        <v>45183</v>
      </c>
      <c r="H626" t="s">
        <v>1115</v>
      </c>
      <c r="I626">
        <f>VLOOKUP(Account_Appended[[#This Row],[Customer_ID]],Customer_Info_Appended[],3,0)</f>
        <v>25</v>
      </c>
      <c r="J626" t="str">
        <f>VLOOKUP(Account_Appended[[#This Row],[Customer_ID]],Customer_Info_Appended[],4,0)</f>
        <v>Male</v>
      </c>
      <c r="K626" t="str">
        <f>VLOOKUP(Account_Appended[[#This Row],[Customer_ID]],Customer_Info_Appended[],6,0)</f>
        <v>Bago</v>
      </c>
      <c r="L626" t="str">
        <f>VLOOKUP(Account_Appended[[#This Row],[Balance]],balance_t[],3,1)</f>
        <v>Medium</v>
      </c>
      <c r="M626" t="str">
        <f>VLOOKUP(Account_Appended[[#This Row],[Age]],age_t[],3,1)</f>
        <v>Young</v>
      </c>
      <c r="N626" t="str">
        <f>Account_Appended[[#This Row],[Age Group]]&amp; "-" &amp;Account_Appended[[#This Row],[Balace Group]]</f>
        <v>Young-Medium</v>
      </c>
    </row>
    <row r="627" spans="2:14" x14ac:dyDescent="0.25">
      <c r="B627" t="s">
        <v>5750</v>
      </c>
      <c r="C627" t="s">
        <v>1656</v>
      </c>
      <c r="D627" t="s">
        <v>5131</v>
      </c>
      <c r="E627" s="22">
        <v>22514241</v>
      </c>
      <c r="F627" t="s">
        <v>5126</v>
      </c>
      <c r="G627" s="20">
        <v>45184</v>
      </c>
      <c r="H627" t="s">
        <v>1115</v>
      </c>
      <c r="I627">
        <f>VLOOKUP(Account_Appended[[#This Row],[Customer_ID]],Customer_Info_Appended[],3,0)</f>
        <v>25</v>
      </c>
      <c r="J627" t="str">
        <f>VLOOKUP(Account_Appended[[#This Row],[Customer_ID]],Customer_Info_Appended[],4,0)</f>
        <v>Male</v>
      </c>
      <c r="K627" t="str">
        <f>VLOOKUP(Account_Appended[[#This Row],[Customer_ID]],Customer_Info_Appended[],6,0)</f>
        <v>Bago</v>
      </c>
      <c r="L627" t="str">
        <f>VLOOKUP(Account_Appended[[#This Row],[Balance]],balance_t[],3,1)</f>
        <v>High</v>
      </c>
      <c r="M627" t="str">
        <f>VLOOKUP(Account_Appended[[#This Row],[Age]],age_t[],3,1)</f>
        <v>Young</v>
      </c>
      <c r="N627" t="str">
        <f>Account_Appended[[#This Row],[Age Group]]&amp; "-" &amp;Account_Appended[[#This Row],[Balace Group]]</f>
        <v>Young-High</v>
      </c>
    </row>
    <row r="628" spans="2:14" x14ac:dyDescent="0.25">
      <c r="B628" t="s">
        <v>5751</v>
      </c>
      <c r="C628" t="s">
        <v>1656</v>
      </c>
      <c r="D628" t="s">
        <v>5131</v>
      </c>
      <c r="E628" s="22">
        <v>9104471</v>
      </c>
      <c r="F628" t="s">
        <v>5126</v>
      </c>
      <c r="G628" s="20">
        <v>45185</v>
      </c>
      <c r="H628" t="s">
        <v>1115</v>
      </c>
      <c r="I628">
        <f>VLOOKUP(Account_Appended[[#This Row],[Customer_ID]],Customer_Info_Appended[],3,0)</f>
        <v>25</v>
      </c>
      <c r="J628" t="str">
        <f>VLOOKUP(Account_Appended[[#This Row],[Customer_ID]],Customer_Info_Appended[],4,0)</f>
        <v>Male</v>
      </c>
      <c r="K628" t="str">
        <f>VLOOKUP(Account_Appended[[#This Row],[Customer_ID]],Customer_Info_Appended[],6,0)</f>
        <v>Bago</v>
      </c>
      <c r="L628" t="str">
        <f>VLOOKUP(Account_Appended[[#This Row],[Balance]],balance_t[],3,1)</f>
        <v>Medium</v>
      </c>
      <c r="M628" t="str">
        <f>VLOOKUP(Account_Appended[[#This Row],[Age]],age_t[],3,1)</f>
        <v>Young</v>
      </c>
      <c r="N628" t="str">
        <f>Account_Appended[[#This Row],[Age Group]]&amp; "-" &amp;Account_Appended[[#This Row],[Balace Group]]</f>
        <v>Young-Medium</v>
      </c>
    </row>
    <row r="629" spans="2:14" x14ac:dyDescent="0.25">
      <c r="B629" t="s">
        <v>5752</v>
      </c>
      <c r="C629" t="s">
        <v>1661</v>
      </c>
      <c r="D629" t="s">
        <v>5131</v>
      </c>
      <c r="E629" s="22">
        <v>15823723</v>
      </c>
      <c r="F629" t="s">
        <v>5126</v>
      </c>
      <c r="G629" s="20">
        <v>45186</v>
      </c>
      <c r="H629" t="s">
        <v>1115</v>
      </c>
      <c r="I629">
        <f>VLOOKUP(Account_Appended[[#This Row],[Customer_ID]],Customer_Info_Appended[],3,0)</f>
        <v>32</v>
      </c>
      <c r="J629" t="str">
        <f>VLOOKUP(Account_Appended[[#This Row],[Customer_ID]],Customer_Info_Appended[],4,0)</f>
        <v>Male</v>
      </c>
      <c r="K629" t="str">
        <f>VLOOKUP(Account_Appended[[#This Row],[Customer_ID]],Customer_Info_Appended[],6,0)</f>
        <v>Shan</v>
      </c>
      <c r="L629" t="str">
        <f>VLOOKUP(Account_Appended[[#This Row],[Balance]],balance_t[],3,1)</f>
        <v>High</v>
      </c>
      <c r="M629" t="str">
        <f>VLOOKUP(Account_Appended[[#This Row],[Age]],age_t[],3,1)</f>
        <v>Middle</v>
      </c>
      <c r="N629" t="str">
        <f>Account_Appended[[#This Row],[Age Group]]&amp; "-" &amp;Account_Appended[[#This Row],[Balace Group]]</f>
        <v>Middle-High</v>
      </c>
    </row>
    <row r="630" spans="2:14" x14ac:dyDescent="0.25">
      <c r="B630" t="s">
        <v>5753</v>
      </c>
      <c r="C630" t="s">
        <v>1666</v>
      </c>
      <c r="D630" t="s">
        <v>5134</v>
      </c>
      <c r="E630" s="22">
        <v>3865056</v>
      </c>
      <c r="F630" t="s">
        <v>5126</v>
      </c>
      <c r="G630" s="20">
        <v>45187</v>
      </c>
      <c r="H630" t="s">
        <v>1115</v>
      </c>
      <c r="I630">
        <f>VLOOKUP(Account_Appended[[#This Row],[Customer_ID]],Customer_Info_Appended[],3,0)</f>
        <v>48</v>
      </c>
      <c r="J630" t="str">
        <f>VLOOKUP(Account_Appended[[#This Row],[Customer_ID]],Customer_Info_Appended[],4,0)</f>
        <v>Female</v>
      </c>
      <c r="K630" t="str">
        <f>VLOOKUP(Account_Appended[[#This Row],[Customer_ID]],Customer_Info_Appended[],6,0)</f>
        <v>Mandalay</v>
      </c>
      <c r="L630" t="str">
        <f>VLOOKUP(Account_Appended[[#This Row],[Balance]],balance_t[],3,1)</f>
        <v>Low</v>
      </c>
      <c r="M630" t="str">
        <f>VLOOKUP(Account_Appended[[#This Row],[Age]],age_t[],3,1)</f>
        <v>Middle</v>
      </c>
      <c r="N630" t="str">
        <f>Account_Appended[[#This Row],[Age Group]]&amp; "-" &amp;Account_Appended[[#This Row],[Balace Group]]</f>
        <v>Middle-Low</v>
      </c>
    </row>
    <row r="631" spans="2:14" x14ac:dyDescent="0.25">
      <c r="B631" t="s">
        <v>5754</v>
      </c>
      <c r="C631" t="s">
        <v>1671</v>
      </c>
      <c r="D631" t="s">
        <v>5125</v>
      </c>
      <c r="E631" s="22">
        <v>49531582</v>
      </c>
      <c r="F631" t="s">
        <v>5126</v>
      </c>
      <c r="G631" s="20">
        <v>45188</v>
      </c>
      <c r="H631" t="s">
        <v>1115</v>
      </c>
      <c r="I631">
        <f>VLOOKUP(Account_Appended[[#This Row],[Customer_ID]],Customer_Info_Appended[],3,0)</f>
        <v>47</v>
      </c>
      <c r="J631" t="str">
        <f>VLOOKUP(Account_Appended[[#This Row],[Customer_ID]],Customer_Info_Appended[],4,0)</f>
        <v>Female</v>
      </c>
      <c r="K631" t="str">
        <f>VLOOKUP(Account_Appended[[#This Row],[Customer_ID]],Customer_Info_Appended[],6,0)</f>
        <v>Yangon</v>
      </c>
      <c r="L631" t="str">
        <f>VLOOKUP(Account_Appended[[#This Row],[Balance]],balance_t[],3,1)</f>
        <v>High</v>
      </c>
      <c r="M631" t="str">
        <f>VLOOKUP(Account_Appended[[#This Row],[Age]],age_t[],3,1)</f>
        <v>Middle</v>
      </c>
      <c r="N631" t="str">
        <f>Account_Appended[[#This Row],[Age Group]]&amp; "-" &amp;Account_Appended[[#This Row],[Balace Group]]</f>
        <v>Middle-High</v>
      </c>
    </row>
    <row r="632" spans="2:14" x14ac:dyDescent="0.25">
      <c r="B632" t="s">
        <v>5755</v>
      </c>
      <c r="C632" t="s">
        <v>1671</v>
      </c>
      <c r="D632" t="s">
        <v>5131</v>
      </c>
      <c r="E632" s="22">
        <v>3425315</v>
      </c>
      <c r="F632" t="s">
        <v>5126</v>
      </c>
      <c r="G632" s="20">
        <v>45189</v>
      </c>
      <c r="H632" t="s">
        <v>1115</v>
      </c>
      <c r="I632">
        <f>VLOOKUP(Account_Appended[[#This Row],[Customer_ID]],Customer_Info_Appended[],3,0)</f>
        <v>47</v>
      </c>
      <c r="J632" t="str">
        <f>VLOOKUP(Account_Appended[[#This Row],[Customer_ID]],Customer_Info_Appended[],4,0)</f>
        <v>Female</v>
      </c>
      <c r="K632" t="str">
        <f>VLOOKUP(Account_Appended[[#This Row],[Customer_ID]],Customer_Info_Appended[],6,0)</f>
        <v>Yangon</v>
      </c>
      <c r="L632" t="str">
        <f>VLOOKUP(Account_Appended[[#This Row],[Balance]],balance_t[],3,1)</f>
        <v>Low</v>
      </c>
      <c r="M632" t="str">
        <f>VLOOKUP(Account_Appended[[#This Row],[Age]],age_t[],3,1)</f>
        <v>Middle</v>
      </c>
      <c r="N632" t="str">
        <f>Account_Appended[[#This Row],[Age Group]]&amp; "-" &amp;Account_Appended[[#This Row],[Balace Group]]</f>
        <v>Middle-Low</v>
      </c>
    </row>
    <row r="633" spans="2:14" x14ac:dyDescent="0.25">
      <c r="B633" t="s">
        <v>5756</v>
      </c>
      <c r="C633" t="s">
        <v>1671</v>
      </c>
      <c r="D633" t="s">
        <v>5125</v>
      </c>
      <c r="E633" s="22">
        <v>47815952</v>
      </c>
      <c r="F633" t="s">
        <v>5126</v>
      </c>
      <c r="G633" s="20">
        <v>45190</v>
      </c>
      <c r="H633" t="s">
        <v>1115</v>
      </c>
      <c r="I633">
        <f>VLOOKUP(Account_Appended[[#This Row],[Customer_ID]],Customer_Info_Appended[],3,0)</f>
        <v>47</v>
      </c>
      <c r="J633" t="str">
        <f>VLOOKUP(Account_Appended[[#This Row],[Customer_ID]],Customer_Info_Appended[],4,0)</f>
        <v>Female</v>
      </c>
      <c r="K633" t="str">
        <f>VLOOKUP(Account_Appended[[#This Row],[Customer_ID]],Customer_Info_Appended[],6,0)</f>
        <v>Yangon</v>
      </c>
      <c r="L633" t="str">
        <f>VLOOKUP(Account_Appended[[#This Row],[Balance]],balance_t[],3,1)</f>
        <v>High</v>
      </c>
      <c r="M633" t="str">
        <f>VLOOKUP(Account_Appended[[#This Row],[Age]],age_t[],3,1)</f>
        <v>Middle</v>
      </c>
      <c r="N633" t="str">
        <f>Account_Appended[[#This Row],[Age Group]]&amp; "-" &amp;Account_Appended[[#This Row],[Balace Group]]</f>
        <v>Middle-High</v>
      </c>
    </row>
    <row r="634" spans="2:14" x14ac:dyDescent="0.25">
      <c r="B634" t="s">
        <v>5757</v>
      </c>
      <c r="C634" t="s">
        <v>1676</v>
      </c>
      <c r="D634" t="s">
        <v>5131</v>
      </c>
      <c r="E634" s="22">
        <v>14167121</v>
      </c>
      <c r="F634" t="s">
        <v>5126</v>
      </c>
      <c r="G634" s="20">
        <v>45191</v>
      </c>
      <c r="H634" t="s">
        <v>1115</v>
      </c>
      <c r="I634">
        <f>VLOOKUP(Account_Appended[[#This Row],[Customer_ID]],Customer_Info_Appended[],3,0)</f>
        <v>63</v>
      </c>
      <c r="J634" t="str">
        <f>VLOOKUP(Account_Appended[[#This Row],[Customer_ID]],Customer_Info_Appended[],4,0)</f>
        <v>Female</v>
      </c>
      <c r="K634" t="str">
        <f>VLOOKUP(Account_Appended[[#This Row],[Customer_ID]],Customer_Info_Appended[],6,0)</f>
        <v>Yangon</v>
      </c>
      <c r="L634" t="str">
        <f>VLOOKUP(Account_Appended[[#This Row],[Balance]],balance_t[],3,1)</f>
        <v>Medium</v>
      </c>
      <c r="M634" t="str">
        <f>VLOOKUP(Account_Appended[[#This Row],[Age]],age_t[],3,1)</f>
        <v>Senior</v>
      </c>
      <c r="N634" t="str">
        <f>Account_Appended[[#This Row],[Age Group]]&amp; "-" &amp;Account_Appended[[#This Row],[Balace Group]]</f>
        <v>Senior-Medium</v>
      </c>
    </row>
    <row r="635" spans="2:14" x14ac:dyDescent="0.25">
      <c r="B635" t="s">
        <v>5758</v>
      </c>
      <c r="C635" t="s">
        <v>1676</v>
      </c>
      <c r="D635" t="s">
        <v>5131</v>
      </c>
      <c r="E635" s="22">
        <v>5317092</v>
      </c>
      <c r="F635" t="s">
        <v>5126</v>
      </c>
      <c r="G635" s="20">
        <v>45192</v>
      </c>
      <c r="H635" t="s">
        <v>1115</v>
      </c>
      <c r="I635">
        <f>VLOOKUP(Account_Appended[[#This Row],[Customer_ID]],Customer_Info_Appended[],3,0)</f>
        <v>63</v>
      </c>
      <c r="J635" t="str">
        <f>VLOOKUP(Account_Appended[[#This Row],[Customer_ID]],Customer_Info_Appended[],4,0)</f>
        <v>Female</v>
      </c>
      <c r="K635" t="str">
        <f>VLOOKUP(Account_Appended[[#This Row],[Customer_ID]],Customer_Info_Appended[],6,0)</f>
        <v>Yangon</v>
      </c>
      <c r="L635" t="str">
        <f>VLOOKUP(Account_Appended[[#This Row],[Balance]],balance_t[],3,1)</f>
        <v>Medium</v>
      </c>
      <c r="M635" t="str">
        <f>VLOOKUP(Account_Appended[[#This Row],[Age]],age_t[],3,1)</f>
        <v>Senior</v>
      </c>
      <c r="N635" t="str">
        <f>Account_Appended[[#This Row],[Age Group]]&amp; "-" &amp;Account_Appended[[#This Row],[Balace Group]]</f>
        <v>Senior-Medium</v>
      </c>
    </row>
    <row r="636" spans="2:14" x14ac:dyDescent="0.25">
      <c r="B636" t="s">
        <v>5759</v>
      </c>
      <c r="C636" t="s">
        <v>1676</v>
      </c>
      <c r="D636" t="s">
        <v>5125</v>
      </c>
      <c r="E636" s="22">
        <v>41919037</v>
      </c>
      <c r="F636" t="s">
        <v>5126</v>
      </c>
      <c r="G636" s="20">
        <v>45193</v>
      </c>
      <c r="H636" t="s">
        <v>1115</v>
      </c>
      <c r="I636">
        <f>VLOOKUP(Account_Appended[[#This Row],[Customer_ID]],Customer_Info_Appended[],3,0)</f>
        <v>63</v>
      </c>
      <c r="J636" t="str">
        <f>VLOOKUP(Account_Appended[[#This Row],[Customer_ID]],Customer_Info_Appended[],4,0)</f>
        <v>Female</v>
      </c>
      <c r="K636" t="str">
        <f>VLOOKUP(Account_Appended[[#This Row],[Customer_ID]],Customer_Info_Appended[],6,0)</f>
        <v>Yangon</v>
      </c>
      <c r="L636" t="str">
        <f>VLOOKUP(Account_Appended[[#This Row],[Balance]],balance_t[],3,1)</f>
        <v>High</v>
      </c>
      <c r="M636" t="str">
        <f>VLOOKUP(Account_Appended[[#This Row],[Age]],age_t[],3,1)</f>
        <v>Senior</v>
      </c>
      <c r="N636" t="str">
        <f>Account_Appended[[#This Row],[Age Group]]&amp; "-" &amp;Account_Appended[[#This Row],[Balace Group]]</f>
        <v>Senior-High</v>
      </c>
    </row>
    <row r="637" spans="2:14" x14ac:dyDescent="0.25">
      <c r="B637" t="s">
        <v>5760</v>
      </c>
      <c r="C637" t="s">
        <v>1681</v>
      </c>
      <c r="D637" t="s">
        <v>5134</v>
      </c>
      <c r="E637" s="22">
        <v>37475319</v>
      </c>
      <c r="F637" t="s">
        <v>5126</v>
      </c>
      <c r="G637" s="20">
        <v>45194</v>
      </c>
      <c r="H637" t="s">
        <v>1115</v>
      </c>
      <c r="I637">
        <f>VLOOKUP(Account_Appended[[#This Row],[Customer_ID]],Customer_Info_Appended[],3,0)</f>
        <v>37</v>
      </c>
      <c r="J637" t="str">
        <f>VLOOKUP(Account_Appended[[#This Row],[Customer_ID]],Customer_Info_Appended[],4,0)</f>
        <v>Female</v>
      </c>
      <c r="K637" t="str">
        <f>VLOOKUP(Account_Appended[[#This Row],[Customer_ID]],Customer_Info_Appended[],6,0)</f>
        <v>Shan</v>
      </c>
      <c r="L637" t="str">
        <f>VLOOKUP(Account_Appended[[#This Row],[Balance]],balance_t[],3,1)</f>
        <v>High</v>
      </c>
      <c r="M637" t="str">
        <f>VLOOKUP(Account_Appended[[#This Row],[Age]],age_t[],3,1)</f>
        <v>Middle</v>
      </c>
      <c r="N637" t="str">
        <f>Account_Appended[[#This Row],[Age Group]]&amp; "-" &amp;Account_Appended[[#This Row],[Balace Group]]</f>
        <v>Middle-High</v>
      </c>
    </row>
    <row r="638" spans="2:14" x14ac:dyDescent="0.25">
      <c r="B638" t="s">
        <v>5761</v>
      </c>
      <c r="C638" t="s">
        <v>1681</v>
      </c>
      <c r="D638" t="s">
        <v>5131</v>
      </c>
      <c r="E638" s="22">
        <v>23529562</v>
      </c>
      <c r="F638" t="s">
        <v>5126</v>
      </c>
      <c r="G638" s="20">
        <v>45195</v>
      </c>
      <c r="H638" t="s">
        <v>1115</v>
      </c>
      <c r="I638">
        <f>VLOOKUP(Account_Appended[[#This Row],[Customer_ID]],Customer_Info_Appended[],3,0)</f>
        <v>37</v>
      </c>
      <c r="J638" t="str">
        <f>VLOOKUP(Account_Appended[[#This Row],[Customer_ID]],Customer_Info_Appended[],4,0)</f>
        <v>Female</v>
      </c>
      <c r="K638" t="str">
        <f>VLOOKUP(Account_Appended[[#This Row],[Customer_ID]],Customer_Info_Appended[],6,0)</f>
        <v>Shan</v>
      </c>
      <c r="L638" t="str">
        <f>VLOOKUP(Account_Appended[[#This Row],[Balance]],balance_t[],3,1)</f>
        <v>High</v>
      </c>
      <c r="M638" t="str">
        <f>VLOOKUP(Account_Appended[[#This Row],[Age]],age_t[],3,1)</f>
        <v>Middle</v>
      </c>
      <c r="N638" t="str">
        <f>Account_Appended[[#This Row],[Age Group]]&amp; "-" &amp;Account_Appended[[#This Row],[Balace Group]]</f>
        <v>Middle-High</v>
      </c>
    </row>
    <row r="639" spans="2:14" x14ac:dyDescent="0.25">
      <c r="B639" t="s">
        <v>5762</v>
      </c>
      <c r="C639" t="s">
        <v>1686</v>
      </c>
      <c r="D639" t="s">
        <v>5131</v>
      </c>
      <c r="E639" s="22">
        <v>2946274</v>
      </c>
      <c r="F639" t="s">
        <v>5126</v>
      </c>
      <c r="G639" s="20">
        <v>45196</v>
      </c>
      <c r="H639" t="s">
        <v>1115</v>
      </c>
      <c r="I639">
        <f>VLOOKUP(Account_Appended[[#This Row],[Customer_ID]],Customer_Info_Appended[],3,0)</f>
        <v>56</v>
      </c>
      <c r="J639" t="str">
        <f>VLOOKUP(Account_Appended[[#This Row],[Customer_ID]],Customer_Info_Appended[],4,0)</f>
        <v>Male</v>
      </c>
      <c r="K639" t="str">
        <f>VLOOKUP(Account_Appended[[#This Row],[Customer_ID]],Customer_Info_Appended[],6,0)</f>
        <v>Naypyitaw</v>
      </c>
      <c r="L639" t="str">
        <f>VLOOKUP(Account_Appended[[#This Row],[Balance]],balance_t[],3,1)</f>
        <v>Low</v>
      </c>
      <c r="M639" t="str">
        <f>VLOOKUP(Account_Appended[[#This Row],[Age]],age_t[],3,1)</f>
        <v>Senior</v>
      </c>
      <c r="N639" t="str">
        <f>Account_Appended[[#This Row],[Age Group]]&amp; "-" &amp;Account_Appended[[#This Row],[Balace Group]]</f>
        <v>Senior-Low</v>
      </c>
    </row>
    <row r="640" spans="2:14" x14ac:dyDescent="0.25">
      <c r="B640" t="s">
        <v>5763</v>
      </c>
      <c r="C640" t="s">
        <v>1686</v>
      </c>
      <c r="D640" t="s">
        <v>5131</v>
      </c>
      <c r="E640" s="22">
        <v>46882538</v>
      </c>
      <c r="F640" t="s">
        <v>5126</v>
      </c>
      <c r="G640" s="20">
        <v>45197</v>
      </c>
      <c r="H640" t="s">
        <v>1115</v>
      </c>
      <c r="I640">
        <f>VLOOKUP(Account_Appended[[#This Row],[Customer_ID]],Customer_Info_Appended[],3,0)</f>
        <v>56</v>
      </c>
      <c r="J640" t="str">
        <f>VLOOKUP(Account_Appended[[#This Row],[Customer_ID]],Customer_Info_Appended[],4,0)</f>
        <v>Male</v>
      </c>
      <c r="K640" t="str">
        <f>VLOOKUP(Account_Appended[[#This Row],[Customer_ID]],Customer_Info_Appended[],6,0)</f>
        <v>Naypyitaw</v>
      </c>
      <c r="L640" t="str">
        <f>VLOOKUP(Account_Appended[[#This Row],[Balance]],balance_t[],3,1)</f>
        <v>High</v>
      </c>
      <c r="M640" t="str">
        <f>VLOOKUP(Account_Appended[[#This Row],[Age]],age_t[],3,1)</f>
        <v>Senior</v>
      </c>
      <c r="N640" t="str">
        <f>Account_Appended[[#This Row],[Age Group]]&amp; "-" &amp;Account_Appended[[#This Row],[Balace Group]]</f>
        <v>Senior-High</v>
      </c>
    </row>
    <row r="641" spans="2:14" x14ac:dyDescent="0.25">
      <c r="B641" t="s">
        <v>5764</v>
      </c>
      <c r="C641" t="s">
        <v>1686</v>
      </c>
      <c r="D641" t="s">
        <v>5125</v>
      </c>
      <c r="E641" s="22">
        <v>46438604</v>
      </c>
      <c r="F641" t="s">
        <v>5126</v>
      </c>
      <c r="G641" s="20">
        <v>45198</v>
      </c>
      <c r="H641" t="s">
        <v>1115</v>
      </c>
      <c r="I641">
        <f>VLOOKUP(Account_Appended[[#This Row],[Customer_ID]],Customer_Info_Appended[],3,0)</f>
        <v>56</v>
      </c>
      <c r="J641" t="str">
        <f>VLOOKUP(Account_Appended[[#This Row],[Customer_ID]],Customer_Info_Appended[],4,0)</f>
        <v>Male</v>
      </c>
      <c r="K641" t="str">
        <f>VLOOKUP(Account_Appended[[#This Row],[Customer_ID]],Customer_Info_Appended[],6,0)</f>
        <v>Naypyitaw</v>
      </c>
      <c r="L641" t="str">
        <f>VLOOKUP(Account_Appended[[#This Row],[Balance]],balance_t[],3,1)</f>
        <v>High</v>
      </c>
      <c r="M641" t="str">
        <f>VLOOKUP(Account_Appended[[#This Row],[Age]],age_t[],3,1)</f>
        <v>Senior</v>
      </c>
      <c r="N641" t="str">
        <f>Account_Appended[[#This Row],[Age Group]]&amp; "-" &amp;Account_Appended[[#This Row],[Balace Group]]</f>
        <v>Senior-High</v>
      </c>
    </row>
    <row r="642" spans="2:14" x14ac:dyDescent="0.25">
      <c r="B642" t="s">
        <v>5765</v>
      </c>
      <c r="C642" t="s">
        <v>1691</v>
      </c>
      <c r="D642" t="s">
        <v>5134</v>
      </c>
      <c r="E642" s="22">
        <v>39642531</v>
      </c>
      <c r="F642" t="s">
        <v>5126</v>
      </c>
      <c r="G642" s="20">
        <v>45199</v>
      </c>
      <c r="H642" t="s">
        <v>1115</v>
      </c>
      <c r="I642">
        <f>VLOOKUP(Account_Appended[[#This Row],[Customer_ID]],Customer_Info_Appended[],3,0)</f>
        <v>29</v>
      </c>
      <c r="J642" t="str">
        <f>VLOOKUP(Account_Appended[[#This Row],[Customer_ID]],Customer_Info_Appended[],4,0)</f>
        <v>Female</v>
      </c>
      <c r="K642" t="str">
        <f>VLOOKUP(Account_Appended[[#This Row],[Customer_ID]],Customer_Info_Appended[],6,0)</f>
        <v>Naypyitaw</v>
      </c>
      <c r="L642" t="str">
        <f>VLOOKUP(Account_Appended[[#This Row],[Balance]],balance_t[],3,1)</f>
        <v>High</v>
      </c>
      <c r="M642" t="str">
        <f>VLOOKUP(Account_Appended[[#This Row],[Age]],age_t[],3,1)</f>
        <v>Young</v>
      </c>
      <c r="N642" t="str">
        <f>Account_Appended[[#This Row],[Age Group]]&amp; "-" &amp;Account_Appended[[#This Row],[Balace Group]]</f>
        <v>Young-High</v>
      </c>
    </row>
    <row r="643" spans="2:14" x14ac:dyDescent="0.25">
      <c r="B643" t="s">
        <v>5766</v>
      </c>
      <c r="C643" t="s">
        <v>1691</v>
      </c>
      <c r="D643" t="s">
        <v>5125</v>
      </c>
      <c r="E643" s="22">
        <v>23946553</v>
      </c>
      <c r="F643" t="s">
        <v>5126</v>
      </c>
      <c r="G643" s="20">
        <v>45200</v>
      </c>
      <c r="H643" t="s">
        <v>1115</v>
      </c>
      <c r="I643">
        <f>VLOOKUP(Account_Appended[[#This Row],[Customer_ID]],Customer_Info_Appended[],3,0)</f>
        <v>29</v>
      </c>
      <c r="J643" t="str">
        <f>VLOOKUP(Account_Appended[[#This Row],[Customer_ID]],Customer_Info_Appended[],4,0)</f>
        <v>Female</v>
      </c>
      <c r="K643" t="str">
        <f>VLOOKUP(Account_Appended[[#This Row],[Customer_ID]],Customer_Info_Appended[],6,0)</f>
        <v>Naypyitaw</v>
      </c>
      <c r="L643" t="str">
        <f>VLOOKUP(Account_Appended[[#This Row],[Balance]],balance_t[],3,1)</f>
        <v>High</v>
      </c>
      <c r="M643" t="str">
        <f>VLOOKUP(Account_Appended[[#This Row],[Age]],age_t[],3,1)</f>
        <v>Young</v>
      </c>
      <c r="N643" t="str">
        <f>Account_Appended[[#This Row],[Age Group]]&amp; "-" &amp;Account_Appended[[#This Row],[Balace Group]]</f>
        <v>Young-High</v>
      </c>
    </row>
    <row r="644" spans="2:14" x14ac:dyDescent="0.25">
      <c r="B644" t="s">
        <v>5767</v>
      </c>
      <c r="C644" t="s">
        <v>1696</v>
      </c>
      <c r="D644" t="s">
        <v>5125</v>
      </c>
      <c r="E644" s="22">
        <v>33368890</v>
      </c>
      <c r="F644" t="s">
        <v>5126</v>
      </c>
      <c r="G644" s="20">
        <v>45201</v>
      </c>
      <c r="H644" t="s">
        <v>1115</v>
      </c>
      <c r="I644">
        <f>VLOOKUP(Account_Appended[[#This Row],[Customer_ID]],Customer_Info_Appended[],3,0)</f>
        <v>66</v>
      </c>
      <c r="J644" t="str">
        <f>VLOOKUP(Account_Appended[[#This Row],[Customer_ID]],Customer_Info_Appended[],4,0)</f>
        <v>Male</v>
      </c>
      <c r="K644" t="str">
        <f>VLOOKUP(Account_Appended[[#This Row],[Customer_ID]],Customer_Info_Appended[],6,0)</f>
        <v>Shan</v>
      </c>
      <c r="L644" t="str">
        <f>VLOOKUP(Account_Appended[[#This Row],[Balance]],balance_t[],3,1)</f>
        <v>High</v>
      </c>
      <c r="M644" t="str">
        <f>VLOOKUP(Account_Appended[[#This Row],[Age]],age_t[],3,1)</f>
        <v>Senior</v>
      </c>
      <c r="N644" t="str">
        <f>Account_Appended[[#This Row],[Age Group]]&amp; "-" &amp;Account_Appended[[#This Row],[Balace Group]]</f>
        <v>Senior-High</v>
      </c>
    </row>
    <row r="645" spans="2:14" x14ac:dyDescent="0.25">
      <c r="B645" t="s">
        <v>5768</v>
      </c>
      <c r="C645" t="s">
        <v>1696</v>
      </c>
      <c r="D645" t="s">
        <v>5134</v>
      </c>
      <c r="E645" s="22">
        <v>24749133</v>
      </c>
      <c r="F645" t="s">
        <v>5126</v>
      </c>
      <c r="G645" s="20">
        <v>45202</v>
      </c>
      <c r="H645" t="s">
        <v>1115</v>
      </c>
      <c r="I645">
        <f>VLOOKUP(Account_Appended[[#This Row],[Customer_ID]],Customer_Info_Appended[],3,0)</f>
        <v>66</v>
      </c>
      <c r="J645" t="str">
        <f>VLOOKUP(Account_Appended[[#This Row],[Customer_ID]],Customer_Info_Appended[],4,0)</f>
        <v>Male</v>
      </c>
      <c r="K645" t="str">
        <f>VLOOKUP(Account_Appended[[#This Row],[Customer_ID]],Customer_Info_Appended[],6,0)</f>
        <v>Shan</v>
      </c>
      <c r="L645" t="str">
        <f>VLOOKUP(Account_Appended[[#This Row],[Balance]],balance_t[],3,1)</f>
        <v>High</v>
      </c>
      <c r="M645" t="str">
        <f>VLOOKUP(Account_Appended[[#This Row],[Age]],age_t[],3,1)</f>
        <v>Senior</v>
      </c>
      <c r="N645" t="str">
        <f>Account_Appended[[#This Row],[Age Group]]&amp; "-" &amp;Account_Appended[[#This Row],[Balace Group]]</f>
        <v>Senior-High</v>
      </c>
    </row>
    <row r="646" spans="2:14" x14ac:dyDescent="0.25">
      <c r="B646" t="s">
        <v>5769</v>
      </c>
      <c r="C646" t="s">
        <v>1701</v>
      </c>
      <c r="D646" t="s">
        <v>5125</v>
      </c>
      <c r="E646" s="22">
        <v>16259082</v>
      </c>
      <c r="F646" t="s">
        <v>5126</v>
      </c>
      <c r="G646" s="20">
        <v>45203</v>
      </c>
      <c r="H646" t="s">
        <v>1115</v>
      </c>
      <c r="I646">
        <f>VLOOKUP(Account_Appended[[#This Row],[Customer_ID]],Customer_Info_Appended[],3,0)</f>
        <v>34</v>
      </c>
      <c r="J646" t="str">
        <f>VLOOKUP(Account_Appended[[#This Row],[Customer_ID]],Customer_Info_Appended[],4,0)</f>
        <v>Male</v>
      </c>
      <c r="K646" t="str">
        <f>VLOOKUP(Account_Appended[[#This Row],[Customer_ID]],Customer_Info_Appended[],6,0)</f>
        <v>Mandalay</v>
      </c>
      <c r="L646" t="str">
        <f>VLOOKUP(Account_Appended[[#This Row],[Balance]],balance_t[],3,1)</f>
        <v>High</v>
      </c>
      <c r="M646" t="str">
        <f>VLOOKUP(Account_Appended[[#This Row],[Age]],age_t[],3,1)</f>
        <v>Middle</v>
      </c>
      <c r="N646" t="str">
        <f>Account_Appended[[#This Row],[Age Group]]&amp; "-" &amp;Account_Appended[[#This Row],[Balace Group]]</f>
        <v>Middle-High</v>
      </c>
    </row>
    <row r="647" spans="2:14" x14ac:dyDescent="0.25">
      <c r="B647" t="s">
        <v>5770</v>
      </c>
      <c r="C647" t="s">
        <v>1701</v>
      </c>
      <c r="D647" t="s">
        <v>5134</v>
      </c>
      <c r="E647" s="22">
        <v>34031226</v>
      </c>
      <c r="F647" t="s">
        <v>5126</v>
      </c>
      <c r="G647" s="20">
        <v>45204</v>
      </c>
      <c r="H647" t="s">
        <v>1115</v>
      </c>
      <c r="I647">
        <f>VLOOKUP(Account_Appended[[#This Row],[Customer_ID]],Customer_Info_Appended[],3,0)</f>
        <v>34</v>
      </c>
      <c r="J647" t="str">
        <f>VLOOKUP(Account_Appended[[#This Row],[Customer_ID]],Customer_Info_Appended[],4,0)</f>
        <v>Male</v>
      </c>
      <c r="K647" t="str">
        <f>VLOOKUP(Account_Appended[[#This Row],[Customer_ID]],Customer_Info_Appended[],6,0)</f>
        <v>Mandalay</v>
      </c>
      <c r="L647" t="str">
        <f>VLOOKUP(Account_Appended[[#This Row],[Balance]],balance_t[],3,1)</f>
        <v>High</v>
      </c>
      <c r="M647" t="str">
        <f>VLOOKUP(Account_Appended[[#This Row],[Age]],age_t[],3,1)</f>
        <v>Middle</v>
      </c>
      <c r="N647" t="str">
        <f>Account_Appended[[#This Row],[Age Group]]&amp; "-" &amp;Account_Appended[[#This Row],[Balace Group]]</f>
        <v>Middle-High</v>
      </c>
    </row>
    <row r="648" spans="2:14" x14ac:dyDescent="0.25">
      <c r="B648" t="s">
        <v>5771</v>
      </c>
      <c r="C648" t="s">
        <v>1706</v>
      </c>
      <c r="D648" t="s">
        <v>5131</v>
      </c>
      <c r="E648" s="22">
        <v>16313225</v>
      </c>
      <c r="F648" t="s">
        <v>5126</v>
      </c>
      <c r="G648" s="20">
        <v>45205</v>
      </c>
      <c r="H648" t="s">
        <v>1115</v>
      </c>
      <c r="I648">
        <f>VLOOKUP(Account_Appended[[#This Row],[Customer_ID]],Customer_Info_Appended[],3,0)</f>
        <v>59</v>
      </c>
      <c r="J648" t="str">
        <f>VLOOKUP(Account_Appended[[#This Row],[Customer_ID]],Customer_Info_Appended[],4,0)</f>
        <v>Female</v>
      </c>
      <c r="K648" t="str">
        <f>VLOOKUP(Account_Appended[[#This Row],[Customer_ID]],Customer_Info_Appended[],6,0)</f>
        <v>Naypyitaw</v>
      </c>
      <c r="L648" t="str">
        <f>VLOOKUP(Account_Appended[[#This Row],[Balance]],balance_t[],3,1)</f>
        <v>High</v>
      </c>
      <c r="M648" t="str">
        <f>VLOOKUP(Account_Appended[[#This Row],[Age]],age_t[],3,1)</f>
        <v>Senior</v>
      </c>
      <c r="N648" t="str">
        <f>Account_Appended[[#This Row],[Age Group]]&amp; "-" &amp;Account_Appended[[#This Row],[Balace Group]]</f>
        <v>Senior-High</v>
      </c>
    </row>
    <row r="649" spans="2:14" x14ac:dyDescent="0.25">
      <c r="B649" t="s">
        <v>5772</v>
      </c>
      <c r="C649" t="s">
        <v>1706</v>
      </c>
      <c r="D649" t="s">
        <v>5134</v>
      </c>
      <c r="E649" s="22">
        <v>20755666</v>
      </c>
      <c r="F649" t="s">
        <v>5126</v>
      </c>
      <c r="G649" s="20">
        <v>45206</v>
      </c>
      <c r="H649" t="s">
        <v>1115</v>
      </c>
      <c r="I649">
        <f>VLOOKUP(Account_Appended[[#This Row],[Customer_ID]],Customer_Info_Appended[],3,0)</f>
        <v>59</v>
      </c>
      <c r="J649" t="str">
        <f>VLOOKUP(Account_Appended[[#This Row],[Customer_ID]],Customer_Info_Appended[],4,0)</f>
        <v>Female</v>
      </c>
      <c r="K649" t="str">
        <f>VLOOKUP(Account_Appended[[#This Row],[Customer_ID]],Customer_Info_Appended[],6,0)</f>
        <v>Naypyitaw</v>
      </c>
      <c r="L649" t="str">
        <f>VLOOKUP(Account_Appended[[#This Row],[Balance]],balance_t[],3,1)</f>
        <v>High</v>
      </c>
      <c r="M649" t="str">
        <f>VLOOKUP(Account_Appended[[#This Row],[Age]],age_t[],3,1)</f>
        <v>Senior</v>
      </c>
      <c r="N649" t="str">
        <f>Account_Appended[[#This Row],[Age Group]]&amp; "-" &amp;Account_Appended[[#This Row],[Balace Group]]</f>
        <v>Senior-High</v>
      </c>
    </row>
    <row r="650" spans="2:14" x14ac:dyDescent="0.25">
      <c r="B650" t="s">
        <v>5773</v>
      </c>
      <c r="C650" t="s">
        <v>1711</v>
      </c>
      <c r="D650" t="s">
        <v>5131</v>
      </c>
      <c r="E650" s="22">
        <v>33287633</v>
      </c>
      <c r="F650" t="s">
        <v>5126</v>
      </c>
      <c r="G650" s="20">
        <v>45207</v>
      </c>
      <c r="H650" t="s">
        <v>1115</v>
      </c>
      <c r="I650">
        <f>VLOOKUP(Account_Appended[[#This Row],[Customer_ID]],Customer_Info_Appended[],3,0)</f>
        <v>47</v>
      </c>
      <c r="J650" t="str">
        <f>VLOOKUP(Account_Appended[[#This Row],[Customer_ID]],Customer_Info_Appended[],4,0)</f>
        <v>Female</v>
      </c>
      <c r="K650" t="str">
        <f>VLOOKUP(Account_Appended[[#This Row],[Customer_ID]],Customer_Info_Appended[],6,0)</f>
        <v>Shan</v>
      </c>
      <c r="L650" t="str">
        <f>VLOOKUP(Account_Appended[[#This Row],[Balance]],balance_t[],3,1)</f>
        <v>High</v>
      </c>
      <c r="M650" t="str">
        <f>VLOOKUP(Account_Appended[[#This Row],[Age]],age_t[],3,1)</f>
        <v>Middle</v>
      </c>
      <c r="N650" t="str">
        <f>Account_Appended[[#This Row],[Age Group]]&amp; "-" &amp;Account_Appended[[#This Row],[Balace Group]]</f>
        <v>Middle-High</v>
      </c>
    </row>
    <row r="651" spans="2:14" x14ac:dyDescent="0.25">
      <c r="B651" t="s">
        <v>5774</v>
      </c>
      <c r="C651" t="s">
        <v>1711</v>
      </c>
      <c r="D651" t="s">
        <v>5125</v>
      </c>
      <c r="E651" s="22">
        <v>3133349</v>
      </c>
      <c r="F651" t="s">
        <v>5126</v>
      </c>
      <c r="G651" s="20">
        <v>45208</v>
      </c>
      <c r="H651" t="s">
        <v>1115</v>
      </c>
      <c r="I651">
        <f>VLOOKUP(Account_Appended[[#This Row],[Customer_ID]],Customer_Info_Appended[],3,0)</f>
        <v>47</v>
      </c>
      <c r="J651" t="str">
        <f>VLOOKUP(Account_Appended[[#This Row],[Customer_ID]],Customer_Info_Appended[],4,0)</f>
        <v>Female</v>
      </c>
      <c r="K651" t="str">
        <f>VLOOKUP(Account_Appended[[#This Row],[Customer_ID]],Customer_Info_Appended[],6,0)</f>
        <v>Shan</v>
      </c>
      <c r="L651" t="str">
        <f>VLOOKUP(Account_Appended[[#This Row],[Balance]],balance_t[],3,1)</f>
        <v>Low</v>
      </c>
      <c r="M651" t="str">
        <f>VLOOKUP(Account_Appended[[#This Row],[Age]],age_t[],3,1)</f>
        <v>Middle</v>
      </c>
      <c r="N651" t="str">
        <f>Account_Appended[[#This Row],[Age Group]]&amp; "-" &amp;Account_Appended[[#This Row],[Balace Group]]</f>
        <v>Middle-Low</v>
      </c>
    </row>
    <row r="652" spans="2:14" x14ac:dyDescent="0.25">
      <c r="B652" t="s">
        <v>5775</v>
      </c>
      <c r="C652" t="s">
        <v>1716</v>
      </c>
      <c r="D652" t="s">
        <v>5125</v>
      </c>
      <c r="E652" s="22">
        <v>26787290</v>
      </c>
      <c r="F652" t="s">
        <v>5126</v>
      </c>
      <c r="G652" s="20">
        <v>45209</v>
      </c>
      <c r="H652" t="s">
        <v>1115</v>
      </c>
      <c r="I652">
        <f>VLOOKUP(Account_Appended[[#This Row],[Customer_ID]],Customer_Info_Appended[],3,0)</f>
        <v>46</v>
      </c>
      <c r="J652" t="str">
        <f>VLOOKUP(Account_Appended[[#This Row],[Customer_ID]],Customer_Info_Appended[],4,0)</f>
        <v>Male</v>
      </c>
      <c r="K652" t="str">
        <f>VLOOKUP(Account_Appended[[#This Row],[Customer_ID]],Customer_Info_Appended[],6,0)</f>
        <v>Mandalay</v>
      </c>
      <c r="L652" t="str">
        <f>VLOOKUP(Account_Appended[[#This Row],[Balance]],balance_t[],3,1)</f>
        <v>High</v>
      </c>
      <c r="M652" t="str">
        <f>VLOOKUP(Account_Appended[[#This Row],[Age]],age_t[],3,1)</f>
        <v>Middle</v>
      </c>
      <c r="N652" t="str">
        <f>Account_Appended[[#This Row],[Age Group]]&amp; "-" &amp;Account_Appended[[#This Row],[Balace Group]]</f>
        <v>Middle-High</v>
      </c>
    </row>
    <row r="653" spans="2:14" x14ac:dyDescent="0.25">
      <c r="B653" t="s">
        <v>5776</v>
      </c>
      <c r="C653" t="s">
        <v>1721</v>
      </c>
      <c r="D653" t="s">
        <v>5131</v>
      </c>
      <c r="E653" s="22">
        <v>27746076</v>
      </c>
      <c r="F653" t="s">
        <v>5126</v>
      </c>
      <c r="G653" s="20">
        <v>45210</v>
      </c>
      <c r="H653" t="s">
        <v>1115</v>
      </c>
      <c r="I653">
        <f>VLOOKUP(Account_Appended[[#This Row],[Customer_ID]],Customer_Info_Appended[],3,0)</f>
        <v>36</v>
      </c>
      <c r="J653" t="str">
        <f>VLOOKUP(Account_Appended[[#This Row],[Customer_ID]],Customer_Info_Appended[],4,0)</f>
        <v>Male</v>
      </c>
      <c r="K653" t="str">
        <f>VLOOKUP(Account_Appended[[#This Row],[Customer_ID]],Customer_Info_Appended[],6,0)</f>
        <v>Mandalay</v>
      </c>
      <c r="L653" t="str">
        <f>VLOOKUP(Account_Appended[[#This Row],[Balance]],balance_t[],3,1)</f>
        <v>High</v>
      </c>
      <c r="M653" t="str">
        <f>VLOOKUP(Account_Appended[[#This Row],[Age]],age_t[],3,1)</f>
        <v>Middle</v>
      </c>
      <c r="N653" t="str">
        <f>Account_Appended[[#This Row],[Age Group]]&amp; "-" &amp;Account_Appended[[#This Row],[Balace Group]]</f>
        <v>Middle-High</v>
      </c>
    </row>
    <row r="654" spans="2:14" x14ac:dyDescent="0.25">
      <c r="B654" t="s">
        <v>5777</v>
      </c>
      <c r="C654" t="s">
        <v>1721</v>
      </c>
      <c r="D654" t="s">
        <v>5125</v>
      </c>
      <c r="E654" s="22">
        <v>23284270</v>
      </c>
      <c r="F654" t="s">
        <v>5126</v>
      </c>
      <c r="G654" s="20">
        <v>45211</v>
      </c>
      <c r="H654" t="s">
        <v>1115</v>
      </c>
      <c r="I654">
        <f>VLOOKUP(Account_Appended[[#This Row],[Customer_ID]],Customer_Info_Appended[],3,0)</f>
        <v>36</v>
      </c>
      <c r="J654" t="str">
        <f>VLOOKUP(Account_Appended[[#This Row],[Customer_ID]],Customer_Info_Appended[],4,0)</f>
        <v>Male</v>
      </c>
      <c r="K654" t="str">
        <f>VLOOKUP(Account_Appended[[#This Row],[Customer_ID]],Customer_Info_Appended[],6,0)</f>
        <v>Mandalay</v>
      </c>
      <c r="L654" t="str">
        <f>VLOOKUP(Account_Appended[[#This Row],[Balance]],balance_t[],3,1)</f>
        <v>High</v>
      </c>
      <c r="M654" t="str">
        <f>VLOOKUP(Account_Appended[[#This Row],[Age]],age_t[],3,1)</f>
        <v>Middle</v>
      </c>
      <c r="N654" t="str">
        <f>Account_Appended[[#This Row],[Age Group]]&amp; "-" &amp;Account_Appended[[#This Row],[Balace Group]]</f>
        <v>Middle-High</v>
      </c>
    </row>
    <row r="655" spans="2:14" x14ac:dyDescent="0.25">
      <c r="B655" t="s">
        <v>5778</v>
      </c>
      <c r="C655" t="s">
        <v>1721</v>
      </c>
      <c r="D655" t="s">
        <v>5134</v>
      </c>
      <c r="E655" s="22">
        <v>15030164</v>
      </c>
      <c r="F655" t="s">
        <v>5126</v>
      </c>
      <c r="G655" s="20">
        <v>45212</v>
      </c>
      <c r="H655" t="s">
        <v>1115</v>
      </c>
      <c r="I655">
        <f>VLOOKUP(Account_Appended[[#This Row],[Customer_ID]],Customer_Info_Appended[],3,0)</f>
        <v>36</v>
      </c>
      <c r="J655" t="str">
        <f>VLOOKUP(Account_Appended[[#This Row],[Customer_ID]],Customer_Info_Appended[],4,0)</f>
        <v>Male</v>
      </c>
      <c r="K655" t="str">
        <f>VLOOKUP(Account_Appended[[#This Row],[Customer_ID]],Customer_Info_Appended[],6,0)</f>
        <v>Mandalay</v>
      </c>
      <c r="L655" t="str">
        <f>VLOOKUP(Account_Appended[[#This Row],[Balance]],balance_t[],3,1)</f>
        <v>High</v>
      </c>
      <c r="M655" t="str">
        <f>VLOOKUP(Account_Appended[[#This Row],[Age]],age_t[],3,1)</f>
        <v>Middle</v>
      </c>
      <c r="N655" t="str">
        <f>Account_Appended[[#This Row],[Age Group]]&amp; "-" &amp;Account_Appended[[#This Row],[Balace Group]]</f>
        <v>Middle-High</v>
      </c>
    </row>
    <row r="656" spans="2:14" x14ac:dyDescent="0.25">
      <c r="B656" t="s">
        <v>5779</v>
      </c>
      <c r="C656" t="s">
        <v>1726</v>
      </c>
      <c r="D656" t="s">
        <v>5131</v>
      </c>
      <c r="E656" s="22">
        <v>34437309</v>
      </c>
      <c r="F656" t="s">
        <v>5126</v>
      </c>
      <c r="G656" s="20">
        <v>45213</v>
      </c>
      <c r="H656" t="s">
        <v>1115</v>
      </c>
      <c r="I656">
        <f>VLOOKUP(Account_Appended[[#This Row],[Customer_ID]],Customer_Info_Appended[],3,0)</f>
        <v>63</v>
      </c>
      <c r="J656" t="str">
        <f>VLOOKUP(Account_Appended[[#This Row],[Customer_ID]],Customer_Info_Appended[],4,0)</f>
        <v>Female</v>
      </c>
      <c r="K656" t="str">
        <f>VLOOKUP(Account_Appended[[#This Row],[Customer_ID]],Customer_Info_Appended[],6,0)</f>
        <v>Bago</v>
      </c>
      <c r="L656" t="str">
        <f>VLOOKUP(Account_Appended[[#This Row],[Balance]],balance_t[],3,1)</f>
        <v>High</v>
      </c>
      <c r="M656" t="str">
        <f>VLOOKUP(Account_Appended[[#This Row],[Age]],age_t[],3,1)</f>
        <v>Senior</v>
      </c>
      <c r="N656" t="str">
        <f>Account_Appended[[#This Row],[Age Group]]&amp; "-" &amp;Account_Appended[[#This Row],[Balace Group]]</f>
        <v>Senior-High</v>
      </c>
    </row>
    <row r="657" spans="2:14" x14ac:dyDescent="0.25">
      <c r="B657" t="s">
        <v>5780</v>
      </c>
      <c r="C657" t="s">
        <v>1726</v>
      </c>
      <c r="D657" t="s">
        <v>5125</v>
      </c>
      <c r="E657" s="22">
        <v>21780041</v>
      </c>
      <c r="F657" t="s">
        <v>5126</v>
      </c>
      <c r="G657" s="20">
        <v>45214</v>
      </c>
      <c r="H657" t="s">
        <v>1115</v>
      </c>
      <c r="I657">
        <f>VLOOKUP(Account_Appended[[#This Row],[Customer_ID]],Customer_Info_Appended[],3,0)</f>
        <v>63</v>
      </c>
      <c r="J657" t="str">
        <f>VLOOKUP(Account_Appended[[#This Row],[Customer_ID]],Customer_Info_Appended[],4,0)</f>
        <v>Female</v>
      </c>
      <c r="K657" t="str">
        <f>VLOOKUP(Account_Appended[[#This Row],[Customer_ID]],Customer_Info_Appended[],6,0)</f>
        <v>Bago</v>
      </c>
      <c r="L657" t="str">
        <f>VLOOKUP(Account_Appended[[#This Row],[Balance]],balance_t[],3,1)</f>
        <v>High</v>
      </c>
      <c r="M657" t="str">
        <f>VLOOKUP(Account_Appended[[#This Row],[Age]],age_t[],3,1)</f>
        <v>Senior</v>
      </c>
      <c r="N657" t="str">
        <f>Account_Appended[[#This Row],[Age Group]]&amp; "-" &amp;Account_Appended[[#This Row],[Balace Group]]</f>
        <v>Senior-High</v>
      </c>
    </row>
    <row r="658" spans="2:14" x14ac:dyDescent="0.25">
      <c r="B658" t="s">
        <v>5781</v>
      </c>
      <c r="C658" t="s">
        <v>1731</v>
      </c>
      <c r="D658" t="s">
        <v>5131</v>
      </c>
      <c r="E658" s="22">
        <v>40722564</v>
      </c>
      <c r="F658" t="s">
        <v>5126</v>
      </c>
      <c r="G658" s="20">
        <v>45215</v>
      </c>
      <c r="H658" t="s">
        <v>1115</v>
      </c>
      <c r="I658">
        <f>VLOOKUP(Account_Appended[[#This Row],[Customer_ID]],Customer_Info_Appended[],3,0)</f>
        <v>28</v>
      </c>
      <c r="J658" t="str">
        <f>VLOOKUP(Account_Appended[[#This Row],[Customer_ID]],Customer_Info_Appended[],4,0)</f>
        <v>Male</v>
      </c>
      <c r="K658" t="str">
        <f>VLOOKUP(Account_Appended[[#This Row],[Customer_ID]],Customer_Info_Appended[],6,0)</f>
        <v>Mandalay</v>
      </c>
      <c r="L658" t="str">
        <f>VLOOKUP(Account_Appended[[#This Row],[Balance]],balance_t[],3,1)</f>
        <v>High</v>
      </c>
      <c r="M658" t="str">
        <f>VLOOKUP(Account_Appended[[#This Row],[Age]],age_t[],3,1)</f>
        <v>Young</v>
      </c>
      <c r="N658" t="str">
        <f>Account_Appended[[#This Row],[Age Group]]&amp; "-" &amp;Account_Appended[[#This Row],[Balace Group]]</f>
        <v>Young-High</v>
      </c>
    </row>
    <row r="659" spans="2:14" x14ac:dyDescent="0.25">
      <c r="B659" t="s">
        <v>5782</v>
      </c>
      <c r="C659" t="s">
        <v>1731</v>
      </c>
      <c r="D659" t="s">
        <v>5134</v>
      </c>
      <c r="E659" s="22">
        <v>31690521</v>
      </c>
      <c r="F659" t="s">
        <v>5126</v>
      </c>
      <c r="G659" s="20">
        <v>45216</v>
      </c>
      <c r="H659" t="s">
        <v>1115</v>
      </c>
      <c r="I659">
        <f>VLOOKUP(Account_Appended[[#This Row],[Customer_ID]],Customer_Info_Appended[],3,0)</f>
        <v>28</v>
      </c>
      <c r="J659" t="str">
        <f>VLOOKUP(Account_Appended[[#This Row],[Customer_ID]],Customer_Info_Appended[],4,0)</f>
        <v>Male</v>
      </c>
      <c r="K659" t="str">
        <f>VLOOKUP(Account_Appended[[#This Row],[Customer_ID]],Customer_Info_Appended[],6,0)</f>
        <v>Mandalay</v>
      </c>
      <c r="L659" t="str">
        <f>VLOOKUP(Account_Appended[[#This Row],[Balance]],balance_t[],3,1)</f>
        <v>High</v>
      </c>
      <c r="M659" t="str">
        <f>VLOOKUP(Account_Appended[[#This Row],[Age]],age_t[],3,1)</f>
        <v>Young</v>
      </c>
      <c r="N659" t="str">
        <f>Account_Appended[[#This Row],[Age Group]]&amp; "-" &amp;Account_Appended[[#This Row],[Balace Group]]</f>
        <v>Young-High</v>
      </c>
    </row>
    <row r="660" spans="2:14" x14ac:dyDescent="0.25">
      <c r="B660" t="s">
        <v>5783</v>
      </c>
      <c r="C660" t="s">
        <v>1731</v>
      </c>
      <c r="D660" t="s">
        <v>5134</v>
      </c>
      <c r="E660" s="22">
        <v>29151004</v>
      </c>
      <c r="F660" t="s">
        <v>5126</v>
      </c>
      <c r="G660" s="20">
        <v>45217</v>
      </c>
      <c r="H660" t="s">
        <v>1115</v>
      </c>
      <c r="I660">
        <f>VLOOKUP(Account_Appended[[#This Row],[Customer_ID]],Customer_Info_Appended[],3,0)</f>
        <v>28</v>
      </c>
      <c r="J660" t="str">
        <f>VLOOKUP(Account_Appended[[#This Row],[Customer_ID]],Customer_Info_Appended[],4,0)</f>
        <v>Male</v>
      </c>
      <c r="K660" t="str">
        <f>VLOOKUP(Account_Appended[[#This Row],[Customer_ID]],Customer_Info_Appended[],6,0)</f>
        <v>Mandalay</v>
      </c>
      <c r="L660" t="str">
        <f>VLOOKUP(Account_Appended[[#This Row],[Balance]],balance_t[],3,1)</f>
        <v>High</v>
      </c>
      <c r="M660" t="str">
        <f>VLOOKUP(Account_Appended[[#This Row],[Age]],age_t[],3,1)</f>
        <v>Young</v>
      </c>
      <c r="N660" t="str">
        <f>Account_Appended[[#This Row],[Age Group]]&amp; "-" &amp;Account_Appended[[#This Row],[Balace Group]]</f>
        <v>Young-High</v>
      </c>
    </row>
    <row r="661" spans="2:14" x14ac:dyDescent="0.25">
      <c r="B661" t="s">
        <v>5784</v>
      </c>
      <c r="C661" t="s">
        <v>1736</v>
      </c>
      <c r="D661" t="s">
        <v>5125</v>
      </c>
      <c r="E661" s="22">
        <v>47439044</v>
      </c>
      <c r="F661" t="s">
        <v>5126</v>
      </c>
      <c r="G661" s="20">
        <v>45218</v>
      </c>
      <c r="H661" t="s">
        <v>1115</v>
      </c>
      <c r="I661">
        <f>VLOOKUP(Account_Appended[[#This Row],[Customer_ID]],Customer_Info_Appended[],3,0)</f>
        <v>51</v>
      </c>
      <c r="J661" t="str">
        <f>VLOOKUP(Account_Appended[[#This Row],[Customer_ID]],Customer_Info_Appended[],4,0)</f>
        <v>Female</v>
      </c>
      <c r="K661" t="str">
        <f>VLOOKUP(Account_Appended[[#This Row],[Customer_ID]],Customer_Info_Appended[],6,0)</f>
        <v>Naypyitaw</v>
      </c>
      <c r="L661" t="str">
        <f>VLOOKUP(Account_Appended[[#This Row],[Balance]],balance_t[],3,1)</f>
        <v>High</v>
      </c>
      <c r="M661" t="str">
        <f>VLOOKUP(Account_Appended[[#This Row],[Age]],age_t[],3,1)</f>
        <v>Senior</v>
      </c>
      <c r="N661" t="str">
        <f>Account_Appended[[#This Row],[Age Group]]&amp; "-" &amp;Account_Appended[[#This Row],[Balace Group]]</f>
        <v>Senior-High</v>
      </c>
    </row>
    <row r="662" spans="2:14" x14ac:dyDescent="0.25">
      <c r="B662" t="s">
        <v>5785</v>
      </c>
      <c r="C662" t="s">
        <v>1736</v>
      </c>
      <c r="D662" t="s">
        <v>5134</v>
      </c>
      <c r="E662" s="22">
        <v>12099401</v>
      </c>
      <c r="F662" t="s">
        <v>5126</v>
      </c>
      <c r="G662" s="20">
        <v>45219</v>
      </c>
      <c r="H662" t="s">
        <v>1115</v>
      </c>
      <c r="I662">
        <f>VLOOKUP(Account_Appended[[#This Row],[Customer_ID]],Customer_Info_Appended[],3,0)</f>
        <v>51</v>
      </c>
      <c r="J662" t="str">
        <f>VLOOKUP(Account_Appended[[#This Row],[Customer_ID]],Customer_Info_Appended[],4,0)</f>
        <v>Female</v>
      </c>
      <c r="K662" t="str">
        <f>VLOOKUP(Account_Appended[[#This Row],[Customer_ID]],Customer_Info_Appended[],6,0)</f>
        <v>Naypyitaw</v>
      </c>
      <c r="L662" t="str">
        <f>VLOOKUP(Account_Appended[[#This Row],[Balance]],balance_t[],3,1)</f>
        <v>Medium</v>
      </c>
      <c r="M662" t="str">
        <f>VLOOKUP(Account_Appended[[#This Row],[Age]],age_t[],3,1)</f>
        <v>Senior</v>
      </c>
      <c r="N662" t="str">
        <f>Account_Appended[[#This Row],[Age Group]]&amp; "-" &amp;Account_Appended[[#This Row],[Balace Group]]</f>
        <v>Senior-Medium</v>
      </c>
    </row>
    <row r="663" spans="2:14" x14ac:dyDescent="0.25">
      <c r="B663" t="s">
        <v>5786</v>
      </c>
      <c r="C663" t="s">
        <v>1736</v>
      </c>
      <c r="D663" t="s">
        <v>5131</v>
      </c>
      <c r="E663" s="22">
        <v>6399492</v>
      </c>
      <c r="F663" t="s">
        <v>5126</v>
      </c>
      <c r="G663" s="20">
        <v>45220</v>
      </c>
      <c r="H663" t="s">
        <v>1115</v>
      </c>
      <c r="I663">
        <f>VLOOKUP(Account_Appended[[#This Row],[Customer_ID]],Customer_Info_Appended[],3,0)</f>
        <v>51</v>
      </c>
      <c r="J663" t="str">
        <f>VLOOKUP(Account_Appended[[#This Row],[Customer_ID]],Customer_Info_Appended[],4,0)</f>
        <v>Female</v>
      </c>
      <c r="K663" t="str">
        <f>VLOOKUP(Account_Appended[[#This Row],[Customer_ID]],Customer_Info_Appended[],6,0)</f>
        <v>Naypyitaw</v>
      </c>
      <c r="L663" t="str">
        <f>VLOOKUP(Account_Appended[[#This Row],[Balance]],balance_t[],3,1)</f>
        <v>Medium</v>
      </c>
      <c r="M663" t="str">
        <f>VLOOKUP(Account_Appended[[#This Row],[Age]],age_t[],3,1)</f>
        <v>Senior</v>
      </c>
      <c r="N663" t="str">
        <f>Account_Appended[[#This Row],[Age Group]]&amp; "-" &amp;Account_Appended[[#This Row],[Balace Group]]</f>
        <v>Senior-Medium</v>
      </c>
    </row>
    <row r="664" spans="2:14" x14ac:dyDescent="0.25">
      <c r="B664" t="s">
        <v>5787</v>
      </c>
      <c r="C664" t="s">
        <v>1741</v>
      </c>
      <c r="D664" t="s">
        <v>5134</v>
      </c>
      <c r="E664" s="22">
        <v>22676162</v>
      </c>
      <c r="F664" t="s">
        <v>5126</v>
      </c>
      <c r="G664" s="20">
        <v>45221</v>
      </c>
      <c r="H664" t="s">
        <v>1115</v>
      </c>
      <c r="I664">
        <f>VLOOKUP(Account_Appended[[#This Row],[Customer_ID]],Customer_Info_Appended[],3,0)</f>
        <v>67</v>
      </c>
      <c r="J664" t="str">
        <f>VLOOKUP(Account_Appended[[#This Row],[Customer_ID]],Customer_Info_Appended[],4,0)</f>
        <v>Female</v>
      </c>
      <c r="K664" t="str">
        <f>VLOOKUP(Account_Appended[[#This Row],[Customer_ID]],Customer_Info_Appended[],6,0)</f>
        <v>Naypyitaw</v>
      </c>
      <c r="L664" t="str">
        <f>VLOOKUP(Account_Appended[[#This Row],[Balance]],balance_t[],3,1)</f>
        <v>High</v>
      </c>
      <c r="M664" t="str">
        <f>VLOOKUP(Account_Appended[[#This Row],[Age]],age_t[],3,1)</f>
        <v>Senior</v>
      </c>
      <c r="N664" t="str">
        <f>Account_Appended[[#This Row],[Age Group]]&amp; "-" &amp;Account_Appended[[#This Row],[Balace Group]]</f>
        <v>Senior-High</v>
      </c>
    </row>
    <row r="665" spans="2:14" x14ac:dyDescent="0.25">
      <c r="B665" t="s">
        <v>5788</v>
      </c>
      <c r="C665" t="s">
        <v>1741</v>
      </c>
      <c r="D665" t="s">
        <v>5131</v>
      </c>
      <c r="E665" s="22">
        <v>28565797</v>
      </c>
      <c r="F665" t="s">
        <v>5126</v>
      </c>
      <c r="G665" s="20">
        <v>45222</v>
      </c>
      <c r="H665" t="s">
        <v>1115</v>
      </c>
      <c r="I665">
        <f>VLOOKUP(Account_Appended[[#This Row],[Customer_ID]],Customer_Info_Appended[],3,0)</f>
        <v>67</v>
      </c>
      <c r="J665" t="str">
        <f>VLOOKUP(Account_Appended[[#This Row],[Customer_ID]],Customer_Info_Appended[],4,0)</f>
        <v>Female</v>
      </c>
      <c r="K665" t="str">
        <f>VLOOKUP(Account_Appended[[#This Row],[Customer_ID]],Customer_Info_Appended[],6,0)</f>
        <v>Naypyitaw</v>
      </c>
      <c r="L665" t="str">
        <f>VLOOKUP(Account_Appended[[#This Row],[Balance]],balance_t[],3,1)</f>
        <v>High</v>
      </c>
      <c r="M665" t="str">
        <f>VLOOKUP(Account_Appended[[#This Row],[Age]],age_t[],3,1)</f>
        <v>Senior</v>
      </c>
      <c r="N665" t="str">
        <f>Account_Appended[[#This Row],[Age Group]]&amp; "-" &amp;Account_Appended[[#This Row],[Balace Group]]</f>
        <v>Senior-High</v>
      </c>
    </row>
    <row r="666" spans="2:14" x14ac:dyDescent="0.25">
      <c r="B666" t="s">
        <v>5789</v>
      </c>
      <c r="C666" t="s">
        <v>1746</v>
      </c>
      <c r="D666" t="s">
        <v>5131</v>
      </c>
      <c r="E666" s="22">
        <v>39583075</v>
      </c>
      <c r="F666" t="s">
        <v>5126</v>
      </c>
      <c r="G666" s="20">
        <v>45223</v>
      </c>
      <c r="H666" t="s">
        <v>1115</v>
      </c>
      <c r="I666">
        <f>VLOOKUP(Account_Appended[[#This Row],[Customer_ID]],Customer_Info_Appended[],3,0)</f>
        <v>24</v>
      </c>
      <c r="J666" t="str">
        <f>VLOOKUP(Account_Appended[[#This Row],[Customer_ID]],Customer_Info_Appended[],4,0)</f>
        <v>Male</v>
      </c>
      <c r="K666" t="str">
        <f>VLOOKUP(Account_Appended[[#This Row],[Customer_ID]],Customer_Info_Appended[],6,0)</f>
        <v>Shan</v>
      </c>
      <c r="L666" t="str">
        <f>VLOOKUP(Account_Appended[[#This Row],[Balance]],balance_t[],3,1)</f>
        <v>High</v>
      </c>
      <c r="M666" t="str">
        <f>VLOOKUP(Account_Appended[[#This Row],[Age]],age_t[],3,1)</f>
        <v>Young</v>
      </c>
      <c r="N666" t="str">
        <f>Account_Appended[[#This Row],[Age Group]]&amp; "-" &amp;Account_Appended[[#This Row],[Balace Group]]</f>
        <v>Young-High</v>
      </c>
    </row>
    <row r="667" spans="2:14" x14ac:dyDescent="0.25">
      <c r="B667" t="s">
        <v>5790</v>
      </c>
      <c r="C667" t="s">
        <v>1751</v>
      </c>
      <c r="D667" t="s">
        <v>5134</v>
      </c>
      <c r="E667" s="22">
        <v>45124017</v>
      </c>
      <c r="F667" t="s">
        <v>5126</v>
      </c>
      <c r="G667" s="20">
        <v>45224</v>
      </c>
      <c r="H667" t="s">
        <v>1115</v>
      </c>
      <c r="I667">
        <f>VLOOKUP(Account_Appended[[#This Row],[Customer_ID]],Customer_Info_Appended[],3,0)</f>
        <v>61</v>
      </c>
      <c r="J667" t="str">
        <f>VLOOKUP(Account_Appended[[#This Row],[Customer_ID]],Customer_Info_Appended[],4,0)</f>
        <v>Male</v>
      </c>
      <c r="K667" t="str">
        <f>VLOOKUP(Account_Appended[[#This Row],[Customer_ID]],Customer_Info_Appended[],6,0)</f>
        <v>Shan</v>
      </c>
      <c r="L667" t="str">
        <f>VLOOKUP(Account_Appended[[#This Row],[Balance]],balance_t[],3,1)</f>
        <v>High</v>
      </c>
      <c r="M667" t="str">
        <f>VLOOKUP(Account_Appended[[#This Row],[Age]],age_t[],3,1)</f>
        <v>Senior</v>
      </c>
      <c r="N667" t="str">
        <f>Account_Appended[[#This Row],[Age Group]]&amp; "-" &amp;Account_Appended[[#This Row],[Balace Group]]</f>
        <v>Senior-High</v>
      </c>
    </row>
    <row r="668" spans="2:14" x14ac:dyDescent="0.25">
      <c r="B668" t="s">
        <v>5791</v>
      </c>
      <c r="C668" t="s">
        <v>1751</v>
      </c>
      <c r="D668" t="s">
        <v>5125</v>
      </c>
      <c r="E668" s="22">
        <v>43379132</v>
      </c>
      <c r="F668" t="s">
        <v>5126</v>
      </c>
      <c r="G668" s="20">
        <v>45225</v>
      </c>
      <c r="H668" t="s">
        <v>1115</v>
      </c>
      <c r="I668">
        <f>VLOOKUP(Account_Appended[[#This Row],[Customer_ID]],Customer_Info_Appended[],3,0)</f>
        <v>61</v>
      </c>
      <c r="J668" t="str">
        <f>VLOOKUP(Account_Appended[[#This Row],[Customer_ID]],Customer_Info_Appended[],4,0)</f>
        <v>Male</v>
      </c>
      <c r="K668" t="str">
        <f>VLOOKUP(Account_Appended[[#This Row],[Customer_ID]],Customer_Info_Appended[],6,0)</f>
        <v>Shan</v>
      </c>
      <c r="L668" t="str">
        <f>VLOOKUP(Account_Appended[[#This Row],[Balance]],balance_t[],3,1)</f>
        <v>High</v>
      </c>
      <c r="M668" t="str">
        <f>VLOOKUP(Account_Appended[[#This Row],[Age]],age_t[],3,1)</f>
        <v>Senior</v>
      </c>
      <c r="N668" t="str">
        <f>Account_Appended[[#This Row],[Age Group]]&amp; "-" &amp;Account_Appended[[#This Row],[Balace Group]]</f>
        <v>Senior-High</v>
      </c>
    </row>
    <row r="669" spans="2:14" x14ac:dyDescent="0.25">
      <c r="B669" t="s">
        <v>5792</v>
      </c>
      <c r="C669" t="s">
        <v>1756</v>
      </c>
      <c r="D669" t="s">
        <v>5134</v>
      </c>
      <c r="E669" s="22">
        <v>30832364</v>
      </c>
      <c r="F669" t="s">
        <v>5126</v>
      </c>
      <c r="G669" s="20">
        <v>45226</v>
      </c>
      <c r="H669" t="s">
        <v>1115</v>
      </c>
      <c r="I669">
        <f>VLOOKUP(Account_Appended[[#This Row],[Customer_ID]],Customer_Info_Appended[],3,0)</f>
        <v>51</v>
      </c>
      <c r="J669" t="str">
        <f>VLOOKUP(Account_Appended[[#This Row],[Customer_ID]],Customer_Info_Appended[],4,0)</f>
        <v>Female</v>
      </c>
      <c r="K669" t="str">
        <f>VLOOKUP(Account_Appended[[#This Row],[Customer_ID]],Customer_Info_Appended[],6,0)</f>
        <v>Mandalay</v>
      </c>
      <c r="L669" t="str">
        <f>VLOOKUP(Account_Appended[[#This Row],[Balance]],balance_t[],3,1)</f>
        <v>High</v>
      </c>
      <c r="M669" t="str">
        <f>VLOOKUP(Account_Appended[[#This Row],[Age]],age_t[],3,1)</f>
        <v>Senior</v>
      </c>
      <c r="N669" t="str">
        <f>Account_Appended[[#This Row],[Age Group]]&amp; "-" &amp;Account_Appended[[#This Row],[Balace Group]]</f>
        <v>Senior-High</v>
      </c>
    </row>
    <row r="670" spans="2:14" x14ac:dyDescent="0.25">
      <c r="B670" t="s">
        <v>5793</v>
      </c>
      <c r="C670" t="s">
        <v>1761</v>
      </c>
      <c r="D670" t="s">
        <v>5131</v>
      </c>
      <c r="E670" s="22">
        <v>34504782</v>
      </c>
      <c r="F670" t="s">
        <v>5126</v>
      </c>
      <c r="G670" s="20">
        <v>45227</v>
      </c>
      <c r="H670" t="s">
        <v>1115</v>
      </c>
      <c r="I670">
        <f>VLOOKUP(Account_Appended[[#This Row],[Customer_ID]],Customer_Info_Appended[],3,0)</f>
        <v>37</v>
      </c>
      <c r="J670" t="str">
        <f>VLOOKUP(Account_Appended[[#This Row],[Customer_ID]],Customer_Info_Appended[],4,0)</f>
        <v>Male</v>
      </c>
      <c r="K670" t="str">
        <f>VLOOKUP(Account_Appended[[#This Row],[Customer_ID]],Customer_Info_Appended[],6,0)</f>
        <v>Yangon</v>
      </c>
      <c r="L670" t="str">
        <f>VLOOKUP(Account_Appended[[#This Row],[Balance]],balance_t[],3,1)</f>
        <v>High</v>
      </c>
      <c r="M670" t="str">
        <f>VLOOKUP(Account_Appended[[#This Row],[Age]],age_t[],3,1)</f>
        <v>Middle</v>
      </c>
      <c r="N670" t="str">
        <f>Account_Appended[[#This Row],[Age Group]]&amp; "-" &amp;Account_Appended[[#This Row],[Balace Group]]</f>
        <v>Middle-High</v>
      </c>
    </row>
    <row r="671" spans="2:14" x14ac:dyDescent="0.25">
      <c r="B671" t="s">
        <v>5794</v>
      </c>
      <c r="C671" t="s">
        <v>1761</v>
      </c>
      <c r="D671" t="s">
        <v>5131</v>
      </c>
      <c r="E671" s="22">
        <v>47169821</v>
      </c>
      <c r="F671" t="s">
        <v>5126</v>
      </c>
      <c r="G671" s="20">
        <v>45228</v>
      </c>
      <c r="H671" t="s">
        <v>1115</v>
      </c>
      <c r="I671">
        <f>VLOOKUP(Account_Appended[[#This Row],[Customer_ID]],Customer_Info_Appended[],3,0)</f>
        <v>37</v>
      </c>
      <c r="J671" t="str">
        <f>VLOOKUP(Account_Appended[[#This Row],[Customer_ID]],Customer_Info_Appended[],4,0)</f>
        <v>Male</v>
      </c>
      <c r="K671" t="str">
        <f>VLOOKUP(Account_Appended[[#This Row],[Customer_ID]],Customer_Info_Appended[],6,0)</f>
        <v>Yangon</v>
      </c>
      <c r="L671" t="str">
        <f>VLOOKUP(Account_Appended[[#This Row],[Balance]],balance_t[],3,1)</f>
        <v>High</v>
      </c>
      <c r="M671" t="str">
        <f>VLOOKUP(Account_Appended[[#This Row],[Age]],age_t[],3,1)</f>
        <v>Middle</v>
      </c>
      <c r="N671" t="str">
        <f>Account_Appended[[#This Row],[Age Group]]&amp; "-" &amp;Account_Appended[[#This Row],[Balace Group]]</f>
        <v>Middle-High</v>
      </c>
    </row>
    <row r="672" spans="2:14" x14ac:dyDescent="0.25">
      <c r="B672" t="s">
        <v>5795</v>
      </c>
      <c r="C672" t="s">
        <v>1761</v>
      </c>
      <c r="D672" t="s">
        <v>5134</v>
      </c>
      <c r="E672" s="22">
        <v>45248268</v>
      </c>
      <c r="F672" t="s">
        <v>5126</v>
      </c>
      <c r="G672" s="20">
        <v>45229</v>
      </c>
      <c r="H672" t="s">
        <v>1115</v>
      </c>
      <c r="I672">
        <f>VLOOKUP(Account_Appended[[#This Row],[Customer_ID]],Customer_Info_Appended[],3,0)</f>
        <v>37</v>
      </c>
      <c r="J672" t="str">
        <f>VLOOKUP(Account_Appended[[#This Row],[Customer_ID]],Customer_Info_Appended[],4,0)</f>
        <v>Male</v>
      </c>
      <c r="K672" t="str">
        <f>VLOOKUP(Account_Appended[[#This Row],[Customer_ID]],Customer_Info_Appended[],6,0)</f>
        <v>Yangon</v>
      </c>
      <c r="L672" t="str">
        <f>VLOOKUP(Account_Appended[[#This Row],[Balance]],balance_t[],3,1)</f>
        <v>High</v>
      </c>
      <c r="M672" t="str">
        <f>VLOOKUP(Account_Appended[[#This Row],[Age]],age_t[],3,1)</f>
        <v>Middle</v>
      </c>
      <c r="N672" t="str">
        <f>Account_Appended[[#This Row],[Age Group]]&amp; "-" &amp;Account_Appended[[#This Row],[Balace Group]]</f>
        <v>Middle-High</v>
      </c>
    </row>
    <row r="673" spans="2:14" x14ac:dyDescent="0.25">
      <c r="B673" t="s">
        <v>5796</v>
      </c>
      <c r="C673" t="s">
        <v>1766</v>
      </c>
      <c r="D673" t="s">
        <v>5125</v>
      </c>
      <c r="E673" s="22">
        <v>8656255</v>
      </c>
      <c r="F673" t="s">
        <v>5126</v>
      </c>
      <c r="G673" s="20">
        <v>45230</v>
      </c>
      <c r="H673" t="s">
        <v>1115</v>
      </c>
      <c r="I673">
        <f>VLOOKUP(Account_Appended[[#This Row],[Customer_ID]],Customer_Info_Appended[],3,0)</f>
        <v>67</v>
      </c>
      <c r="J673" t="str">
        <f>VLOOKUP(Account_Appended[[#This Row],[Customer_ID]],Customer_Info_Appended[],4,0)</f>
        <v>Female</v>
      </c>
      <c r="K673" t="str">
        <f>VLOOKUP(Account_Appended[[#This Row],[Customer_ID]],Customer_Info_Appended[],6,0)</f>
        <v>Bago</v>
      </c>
      <c r="L673" t="str">
        <f>VLOOKUP(Account_Appended[[#This Row],[Balance]],balance_t[],3,1)</f>
        <v>Medium</v>
      </c>
      <c r="M673" t="str">
        <f>VLOOKUP(Account_Appended[[#This Row],[Age]],age_t[],3,1)</f>
        <v>Senior</v>
      </c>
      <c r="N673" t="str">
        <f>Account_Appended[[#This Row],[Age Group]]&amp; "-" &amp;Account_Appended[[#This Row],[Balace Group]]</f>
        <v>Senior-Medium</v>
      </c>
    </row>
    <row r="674" spans="2:14" x14ac:dyDescent="0.25">
      <c r="B674" t="s">
        <v>5797</v>
      </c>
      <c r="C674" t="s">
        <v>1771</v>
      </c>
      <c r="D674" t="s">
        <v>5125</v>
      </c>
      <c r="E674" s="22">
        <v>34089909</v>
      </c>
      <c r="F674" t="s">
        <v>5126</v>
      </c>
      <c r="G674" s="20">
        <v>45231</v>
      </c>
      <c r="H674" t="s">
        <v>1115</v>
      </c>
      <c r="I674">
        <f>VLOOKUP(Account_Appended[[#This Row],[Customer_ID]],Customer_Info_Appended[],3,0)</f>
        <v>55</v>
      </c>
      <c r="J674" t="str">
        <f>VLOOKUP(Account_Appended[[#This Row],[Customer_ID]],Customer_Info_Appended[],4,0)</f>
        <v>Female</v>
      </c>
      <c r="K674" t="str">
        <f>VLOOKUP(Account_Appended[[#This Row],[Customer_ID]],Customer_Info_Appended[],6,0)</f>
        <v>Yangon</v>
      </c>
      <c r="L674" t="str">
        <f>VLOOKUP(Account_Appended[[#This Row],[Balance]],balance_t[],3,1)</f>
        <v>High</v>
      </c>
      <c r="M674" t="str">
        <f>VLOOKUP(Account_Appended[[#This Row],[Age]],age_t[],3,1)</f>
        <v>Senior</v>
      </c>
      <c r="N674" t="str">
        <f>Account_Appended[[#This Row],[Age Group]]&amp; "-" &amp;Account_Appended[[#This Row],[Balace Group]]</f>
        <v>Senior-High</v>
      </c>
    </row>
    <row r="675" spans="2:14" x14ac:dyDescent="0.25">
      <c r="B675" t="s">
        <v>5798</v>
      </c>
      <c r="C675" t="s">
        <v>1776</v>
      </c>
      <c r="D675" t="s">
        <v>5131</v>
      </c>
      <c r="E675" s="22">
        <v>43726563</v>
      </c>
      <c r="F675" t="s">
        <v>5126</v>
      </c>
      <c r="G675" s="20">
        <v>45232</v>
      </c>
      <c r="H675" t="s">
        <v>1115</v>
      </c>
      <c r="I675">
        <f>VLOOKUP(Account_Appended[[#This Row],[Customer_ID]],Customer_Info_Appended[],3,0)</f>
        <v>41</v>
      </c>
      <c r="J675" t="str">
        <f>VLOOKUP(Account_Appended[[#This Row],[Customer_ID]],Customer_Info_Appended[],4,0)</f>
        <v>Female</v>
      </c>
      <c r="K675" t="str">
        <f>VLOOKUP(Account_Appended[[#This Row],[Customer_ID]],Customer_Info_Appended[],6,0)</f>
        <v>Mandalay</v>
      </c>
      <c r="L675" t="str">
        <f>VLOOKUP(Account_Appended[[#This Row],[Balance]],balance_t[],3,1)</f>
        <v>High</v>
      </c>
      <c r="M675" t="str">
        <f>VLOOKUP(Account_Appended[[#This Row],[Age]],age_t[],3,1)</f>
        <v>Middle</v>
      </c>
      <c r="N675" t="str">
        <f>Account_Appended[[#This Row],[Age Group]]&amp; "-" &amp;Account_Appended[[#This Row],[Balace Group]]</f>
        <v>Middle-High</v>
      </c>
    </row>
    <row r="676" spans="2:14" x14ac:dyDescent="0.25">
      <c r="B676" t="s">
        <v>5799</v>
      </c>
      <c r="C676" t="s">
        <v>1781</v>
      </c>
      <c r="D676" t="s">
        <v>5131</v>
      </c>
      <c r="E676" s="22">
        <v>48886500</v>
      </c>
      <c r="F676" t="s">
        <v>5126</v>
      </c>
      <c r="G676" s="20">
        <v>45233</v>
      </c>
      <c r="H676" t="s">
        <v>1115</v>
      </c>
      <c r="I676">
        <f>VLOOKUP(Account_Appended[[#This Row],[Customer_ID]],Customer_Info_Appended[],3,0)</f>
        <v>27</v>
      </c>
      <c r="J676" t="str">
        <f>VLOOKUP(Account_Appended[[#This Row],[Customer_ID]],Customer_Info_Appended[],4,0)</f>
        <v>Male</v>
      </c>
      <c r="K676" t="str">
        <f>VLOOKUP(Account_Appended[[#This Row],[Customer_ID]],Customer_Info_Appended[],6,0)</f>
        <v>Mandalay</v>
      </c>
      <c r="L676" t="str">
        <f>VLOOKUP(Account_Appended[[#This Row],[Balance]],balance_t[],3,1)</f>
        <v>High</v>
      </c>
      <c r="M676" t="str">
        <f>VLOOKUP(Account_Appended[[#This Row],[Age]],age_t[],3,1)</f>
        <v>Young</v>
      </c>
      <c r="N676" t="str">
        <f>Account_Appended[[#This Row],[Age Group]]&amp; "-" &amp;Account_Appended[[#This Row],[Balace Group]]</f>
        <v>Young-High</v>
      </c>
    </row>
    <row r="677" spans="2:14" x14ac:dyDescent="0.25">
      <c r="B677" t="s">
        <v>5800</v>
      </c>
      <c r="C677" t="s">
        <v>1781</v>
      </c>
      <c r="D677" t="s">
        <v>5125</v>
      </c>
      <c r="E677" s="22">
        <v>39306376</v>
      </c>
      <c r="F677" t="s">
        <v>5126</v>
      </c>
      <c r="G677" s="20">
        <v>45234</v>
      </c>
      <c r="H677" t="s">
        <v>1115</v>
      </c>
      <c r="I677">
        <f>VLOOKUP(Account_Appended[[#This Row],[Customer_ID]],Customer_Info_Appended[],3,0)</f>
        <v>27</v>
      </c>
      <c r="J677" t="str">
        <f>VLOOKUP(Account_Appended[[#This Row],[Customer_ID]],Customer_Info_Appended[],4,0)</f>
        <v>Male</v>
      </c>
      <c r="K677" t="str">
        <f>VLOOKUP(Account_Appended[[#This Row],[Customer_ID]],Customer_Info_Appended[],6,0)</f>
        <v>Mandalay</v>
      </c>
      <c r="L677" t="str">
        <f>VLOOKUP(Account_Appended[[#This Row],[Balance]],balance_t[],3,1)</f>
        <v>High</v>
      </c>
      <c r="M677" t="str">
        <f>VLOOKUP(Account_Appended[[#This Row],[Age]],age_t[],3,1)</f>
        <v>Young</v>
      </c>
      <c r="N677" t="str">
        <f>Account_Appended[[#This Row],[Age Group]]&amp; "-" &amp;Account_Appended[[#This Row],[Balace Group]]</f>
        <v>Young-High</v>
      </c>
    </row>
    <row r="678" spans="2:14" x14ac:dyDescent="0.25">
      <c r="B678" t="s">
        <v>5801</v>
      </c>
      <c r="C678" t="s">
        <v>1781</v>
      </c>
      <c r="D678" t="s">
        <v>5134</v>
      </c>
      <c r="E678" s="22">
        <v>29462480</v>
      </c>
      <c r="F678" t="s">
        <v>5126</v>
      </c>
      <c r="G678" s="20">
        <v>45235</v>
      </c>
      <c r="H678" t="s">
        <v>1115</v>
      </c>
      <c r="I678">
        <f>VLOOKUP(Account_Appended[[#This Row],[Customer_ID]],Customer_Info_Appended[],3,0)</f>
        <v>27</v>
      </c>
      <c r="J678" t="str">
        <f>VLOOKUP(Account_Appended[[#This Row],[Customer_ID]],Customer_Info_Appended[],4,0)</f>
        <v>Male</v>
      </c>
      <c r="K678" t="str">
        <f>VLOOKUP(Account_Appended[[#This Row],[Customer_ID]],Customer_Info_Appended[],6,0)</f>
        <v>Mandalay</v>
      </c>
      <c r="L678" t="str">
        <f>VLOOKUP(Account_Appended[[#This Row],[Balance]],balance_t[],3,1)</f>
        <v>High</v>
      </c>
      <c r="M678" t="str">
        <f>VLOOKUP(Account_Appended[[#This Row],[Age]],age_t[],3,1)</f>
        <v>Young</v>
      </c>
      <c r="N678" t="str">
        <f>Account_Appended[[#This Row],[Age Group]]&amp; "-" &amp;Account_Appended[[#This Row],[Balace Group]]</f>
        <v>Young-High</v>
      </c>
    </row>
    <row r="679" spans="2:14" x14ac:dyDescent="0.25">
      <c r="B679" t="s">
        <v>5802</v>
      </c>
      <c r="C679" t="s">
        <v>1786</v>
      </c>
      <c r="D679" t="s">
        <v>5131</v>
      </c>
      <c r="E679" s="22">
        <v>4427308</v>
      </c>
      <c r="F679" t="s">
        <v>5126</v>
      </c>
      <c r="G679" s="20">
        <v>45236</v>
      </c>
      <c r="H679" t="s">
        <v>1115</v>
      </c>
      <c r="I679">
        <f>VLOOKUP(Account_Appended[[#This Row],[Customer_ID]],Customer_Info_Appended[],3,0)</f>
        <v>49</v>
      </c>
      <c r="J679" t="str">
        <f>VLOOKUP(Account_Appended[[#This Row],[Customer_ID]],Customer_Info_Appended[],4,0)</f>
        <v>Female</v>
      </c>
      <c r="K679" t="str">
        <f>VLOOKUP(Account_Appended[[#This Row],[Customer_ID]],Customer_Info_Appended[],6,0)</f>
        <v>Yangon</v>
      </c>
      <c r="L679" t="str">
        <f>VLOOKUP(Account_Appended[[#This Row],[Balance]],balance_t[],3,1)</f>
        <v>Low</v>
      </c>
      <c r="M679" t="str">
        <f>VLOOKUP(Account_Appended[[#This Row],[Age]],age_t[],3,1)</f>
        <v>Middle</v>
      </c>
      <c r="N679" t="str">
        <f>Account_Appended[[#This Row],[Age Group]]&amp; "-" &amp;Account_Appended[[#This Row],[Balace Group]]</f>
        <v>Middle-Low</v>
      </c>
    </row>
    <row r="680" spans="2:14" x14ac:dyDescent="0.25">
      <c r="B680" t="s">
        <v>5803</v>
      </c>
      <c r="C680" t="s">
        <v>1786</v>
      </c>
      <c r="D680" t="s">
        <v>5131</v>
      </c>
      <c r="E680" s="22">
        <v>45003073</v>
      </c>
      <c r="F680" t="s">
        <v>5126</v>
      </c>
      <c r="G680" s="20">
        <v>45237</v>
      </c>
      <c r="H680" t="s">
        <v>1115</v>
      </c>
      <c r="I680">
        <f>VLOOKUP(Account_Appended[[#This Row],[Customer_ID]],Customer_Info_Appended[],3,0)</f>
        <v>49</v>
      </c>
      <c r="J680" t="str">
        <f>VLOOKUP(Account_Appended[[#This Row],[Customer_ID]],Customer_Info_Appended[],4,0)</f>
        <v>Female</v>
      </c>
      <c r="K680" t="str">
        <f>VLOOKUP(Account_Appended[[#This Row],[Customer_ID]],Customer_Info_Appended[],6,0)</f>
        <v>Yangon</v>
      </c>
      <c r="L680" t="str">
        <f>VLOOKUP(Account_Appended[[#This Row],[Balance]],balance_t[],3,1)</f>
        <v>High</v>
      </c>
      <c r="M680" t="str">
        <f>VLOOKUP(Account_Appended[[#This Row],[Age]],age_t[],3,1)</f>
        <v>Middle</v>
      </c>
      <c r="N680" t="str">
        <f>Account_Appended[[#This Row],[Age Group]]&amp; "-" &amp;Account_Appended[[#This Row],[Balace Group]]</f>
        <v>Middle-High</v>
      </c>
    </row>
    <row r="681" spans="2:14" x14ac:dyDescent="0.25">
      <c r="B681" t="s">
        <v>5804</v>
      </c>
      <c r="C681" t="s">
        <v>1786</v>
      </c>
      <c r="D681" t="s">
        <v>5125</v>
      </c>
      <c r="E681" s="22">
        <v>23829530</v>
      </c>
      <c r="F681" t="s">
        <v>5126</v>
      </c>
      <c r="G681" s="20">
        <v>45238</v>
      </c>
      <c r="H681" t="s">
        <v>1115</v>
      </c>
      <c r="I681">
        <f>VLOOKUP(Account_Appended[[#This Row],[Customer_ID]],Customer_Info_Appended[],3,0)</f>
        <v>49</v>
      </c>
      <c r="J681" t="str">
        <f>VLOOKUP(Account_Appended[[#This Row],[Customer_ID]],Customer_Info_Appended[],4,0)</f>
        <v>Female</v>
      </c>
      <c r="K681" t="str">
        <f>VLOOKUP(Account_Appended[[#This Row],[Customer_ID]],Customer_Info_Appended[],6,0)</f>
        <v>Yangon</v>
      </c>
      <c r="L681" t="str">
        <f>VLOOKUP(Account_Appended[[#This Row],[Balance]],balance_t[],3,1)</f>
        <v>High</v>
      </c>
      <c r="M681" t="str">
        <f>VLOOKUP(Account_Appended[[#This Row],[Age]],age_t[],3,1)</f>
        <v>Middle</v>
      </c>
      <c r="N681" t="str">
        <f>Account_Appended[[#This Row],[Age Group]]&amp; "-" &amp;Account_Appended[[#This Row],[Balace Group]]</f>
        <v>Middle-High</v>
      </c>
    </row>
    <row r="682" spans="2:14" x14ac:dyDescent="0.25">
      <c r="B682" t="s">
        <v>5805</v>
      </c>
      <c r="C682" t="s">
        <v>1791</v>
      </c>
      <c r="D682" t="s">
        <v>5134</v>
      </c>
      <c r="E682" s="22">
        <v>44871670</v>
      </c>
      <c r="F682" t="s">
        <v>5126</v>
      </c>
      <c r="G682" s="20">
        <v>45239</v>
      </c>
      <c r="H682" t="s">
        <v>1115</v>
      </c>
      <c r="I682">
        <f>VLOOKUP(Account_Appended[[#This Row],[Customer_ID]],Customer_Info_Appended[],3,0)</f>
        <v>69</v>
      </c>
      <c r="J682" t="str">
        <f>VLOOKUP(Account_Appended[[#This Row],[Customer_ID]],Customer_Info_Appended[],4,0)</f>
        <v>Female</v>
      </c>
      <c r="K682" t="str">
        <f>VLOOKUP(Account_Appended[[#This Row],[Customer_ID]],Customer_Info_Appended[],6,0)</f>
        <v>Bago</v>
      </c>
      <c r="L682" t="str">
        <f>VLOOKUP(Account_Appended[[#This Row],[Balance]],balance_t[],3,1)</f>
        <v>High</v>
      </c>
      <c r="M682" t="str">
        <f>VLOOKUP(Account_Appended[[#This Row],[Age]],age_t[],3,1)</f>
        <v>Senior</v>
      </c>
      <c r="N682" t="str">
        <f>Account_Appended[[#This Row],[Age Group]]&amp; "-" &amp;Account_Appended[[#This Row],[Balace Group]]</f>
        <v>Senior-High</v>
      </c>
    </row>
    <row r="683" spans="2:14" x14ac:dyDescent="0.25">
      <c r="B683" t="s">
        <v>5806</v>
      </c>
      <c r="C683" t="s">
        <v>1796</v>
      </c>
      <c r="D683" t="s">
        <v>5125</v>
      </c>
      <c r="E683" s="22">
        <v>12733010</v>
      </c>
      <c r="F683" t="s">
        <v>5126</v>
      </c>
      <c r="G683" s="20">
        <v>45240</v>
      </c>
      <c r="H683" t="s">
        <v>1115</v>
      </c>
      <c r="I683">
        <f>VLOOKUP(Account_Appended[[#This Row],[Customer_ID]],Customer_Info_Appended[],3,0)</f>
        <v>32</v>
      </c>
      <c r="J683" t="str">
        <f>VLOOKUP(Account_Appended[[#This Row],[Customer_ID]],Customer_Info_Appended[],4,0)</f>
        <v>Female</v>
      </c>
      <c r="K683" t="str">
        <f>VLOOKUP(Account_Appended[[#This Row],[Customer_ID]],Customer_Info_Appended[],6,0)</f>
        <v>Yangon</v>
      </c>
      <c r="L683" t="str">
        <f>VLOOKUP(Account_Appended[[#This Row],[Balance]],balance_t[],3,1)</f>
        <v>Medium</v>
      </c>
      <c r="M683" t="str">
        <f>VLOOKUP(Account_Appended[[#This Row],[Age]],age_t[],3,1)</f>
        <v>Middle</v>
      </c>
      <c r="N683" t="str">
        <f>Account_Appended[[#This Row],[Age Group]]&amp; "-" &amp;Account_Appended[[#This Row],[Balace Group]]</f>
        <v>Middle-Medium</v>
      </c>
    </row>
    <row r="684" spans="2:14" x14ac:dyDescent="0.25">
      <c r="B684" t="s">
        <v>5807</v>
      </c>
      <c r="C684" t="s">
        <v>1801</v>
      </c>
      <c r="D684" t="s">
        <v>5134</v>
      </c>
      <c r="E684" s="22">
        <v>23542985</v>
      </c>
      <c r="F684" t="s">
        <v>5126</v>
      </c>
      <c r="G684" s="20">
        <v>45241</v>
      </c>
      <c r="H684" t="s">
        <v>1115</v>
      </c>
      <c r="I684">
        <f>VLOOKUP(Account_Appended[[#This Row],[Customer_ID]],Customer_Info_Appended[],3,0)</f>
        <v>54</v>
      </c>
      <c r="J684" t="str">
        <f>VLOOKUP(Account_Appended[[#This Row],[Customer_ID]],Customer_Info_Appended[],4,0)</f>
        <v>Female</v>
      </c>
      <c r="K684" t="str">
        <f>VLOOKUP(Account_Appended[[#This Row],[Customer_ID]],Customer_Info_Appended[],6,0)</f>
        <v>Shan</v>
      </c>
      <c r="L684" t="str">
        <f>VLOOKUP(Account_Appended[[#This Row],[Balance]],balance_t[],3,1)</f>
        <v>High</v>
      </c>
      <c r="M684" t="str">
        <f>VLOOKUP(Account_Appended[[#This Row],[Age]],age_t[],3,1)</f>
        <v>Senior</v>
      </c>
      <c r="N684" t="str">
        <f>Account_Appended[[#This Row],[Age Group]]&amp; "-" &amp;Account_Appended[[#This Row],[Balace Group]]</f>
        <v>Senior-High</v>
      </c>
    </row>
    <row r="685" spans="2:14" x14ac:dyDescent="0.25">
      <c r="B685" t="s">
        <v>5808</v>
      </c>
      <c r="C685" t="s">
        <v>1801</v>
      </c>
      <c r="D685" t="s">
        <v>5134</v>
      </c>
      <c r="E685" s="22">
        <v>40193087</v>
      </c>
      <c r="F685" t="s">
        <v>5126</v>
      </c>
      <c r="G685" s="20">
        <v>45242</v>
      </c>
      <c r="H685" t="s">
        <v>1115</v>
      </c>
      <c r="I685">
        <f>VLOOKUP(Account_Appended[[#This Row],[Customer_ID]],Customer_Info_Appended[],3,0)</f>
        <v>54</v>
      </c>
      <c r="J685" t="str">
        <f>VLOOKUP(Account_Appended[[#This Row],[Customer_ID]],Customer_Info_Appended[],4,0)</f>
        <v>Female</v>
      </c>
      <c r="K685" t="str">
        <f>VLOOKUP(Account_Appended[[#This Row],[Customer_ID]],Customer_Info_Appended[],6,0)</f>
        <v>Shan</v>
      </c>
      <c r="L685" t="str">
        <f>VLOOKUP(Account_Appended[[#This Row],[Balance]],balance_t[],3,1)</f>
        <v>High</v>
      </c>
      <c r="M685" t="str">
        <f>VLOOKUP(Account_Appended[[#This Row],[Age]],age_t[],3,1)</f>
        <v>Senior</v>
      </c>
      <c r="N685" t="str">
        <f>Account_Appended[[#This Row],[Age Group]]&amp; "-" &amp;Account_Appended[[#This Row],[Balace Group]]</f>
        <v>Senior-High</v>
      </c>
    </row>
    <row r="686" spans="2:14" x14ac:dyDescent="0.25">
      <c r="B686" t="s">
        <v>5809</v>
      </c>
      <c r="C686" t="s">
        <v>1806</v>
      </c>
      <c r="D686" t="s">
        <v>5134</v>
      </c>
      <c r="E686" s="22">
        <v>25391884</v>
      </c>
      <c r="F686" t="s">
        <v>5126</v>
      </c>
      <c r="G686" s="20">
        <v>45243</v>
      </c>
      <c r="H686" t="s">
        <v>1115</v>
      </c>
      <c r="I686">
        <f>VLOOKUP(Account_Appended[[#This Row],[Customer_ID]],Customer_Info_Appended[],3,0)</f>
        <v>37</v>
      </c>
      <c r="J686" t="str">
        <f>VLOOKUP(Account_Appended[[#This Row],[Customer_ID]],Customer_Info_Appended[],4,0)</f>
        <v>Female</v>
      </c>
      <c r="K686" t="str">
        <f>VLOOKUP(Account_Appended[[#This Row],[Customer_ID]],Customer_Info_Appended[],6,0)</f>
        <v>Naypyitaw</v>
      </c>
      <c r="L686" t="str">
        <f>VLOOKUP(Account_Appended[[#This Row],[Balance]],balance_t[],3,1)</f>
        <v>High</v>
      </c>
      <c r="M686" t="str">
        <f>VLOOKUP(Account_Appended[[#This Row],[Age]],age_t[],3,1)</f>
        <v>Middle</v>
      </c>
      <c r="N686" t="str">
        <f>Account_Appended[[#This Row],[Age Group]]&amp; "-" &amp;Account_Appended[[#This Row],[Balace Group]]</f>
        <v>Middle-High</v>
      </c>
    </row>
    <row r="687" spans="2:14" x14ac:dyDescent="0.25">
      <c r="B687" t="s">
        <v>5810</v>
      </c>
      <c r="C687" t="s">
        <v>1811</v>
      </c>
      <c r="D687" t="s">
        <v>5131</v>
      </c>
      <c r="E687" s="22">
        <v>30696658</v>
      </c>
      <c r="F687" t="s">
        <v>5126</v>
      </c>
      <c r="G687" s="20">
        <v>45244</v>
      </c>
      <c r="H687" t="s">
        <v>1115</v>
      </c>
      <c r="I687">
        <f>VLOOKUP(Account_Appended[[#This Row],[Customer_ID]],Customer_Info_Appended[],3,0)</f>
        <v>20</v>
      </c>
      <c r="J687" t="str">
        <f>VLOOKUP(Account_Appended[[#This Row],[Customer_ID]],Customer_Info_Appended[],4,0)</f>
        <v>Female</v>
      </c>
      <c r="K687" t="str">
        <f>VLOOKUP(Account_Appended[[#This Row],[Customer_ID]],Customer_Info_Appended[],6,0)</f>
        <v>Shan</v>
      </c>
      <c r="L687" t="str">
        <f>VLOOKUP(Account_Appended[[#This Row],[Balance]],balance_t[],3,1)</f>
        <v>High</v>
      </c>
      <c r="M687" t="str">
        <f>VLOOKUP(Account_Appended[[#This Row],[Age]],age_t[],3,1)</f>
        <v>Young</v>
      </c>
      <c r="N687" t="str">
        <f>Account_Appended[[#This Row],[Age Group]]&amp; "-" &amp;Account_Appended[[#This Row],[Balace Group]]</f>
        <v>Young-High</v>
      </c>
    </row>
    <row r="688" spans="2:14" x14ac:dyDescent="0.25">
      <c r="B688" t="s">
        <v>5811</v>
      </c>
      <c r="C688" t="s">
        <v>1811</v>
      </c>
      <c r="D688" t="s">
        <v>5125</v>
      </c>
      <c r="E688" s="22">
        <v>22845849</v>
      </c>
      <c r="F688" t="s">
        <v>5126</v>
      </c>
      <c r="G688" s="20">
        <v>45245</v>
      </c>
      <c r="H688" t="s">
        <v>1115</v>
      </c>
      <c r="I688">
        <f>VLOOKUP(Account_Appended[[#This Row],[Customer_ID]],Customer_Info_Appended[],3,0)</f>
        <v>20</v>
      </c>
      <c r="J688" t="str">
        <f>VLOOKUP(Account_Appended[[#This Row],[Customer_ID]],Customer_Info_Appended[],4,0)</f>
        <v>Female</v>
      </c>
      <c r="K688" t="str">
        <f>VLOOKUP(Account_Appended[[#This Row],[Customer_ID]],Customer_Info_Appended[],6,0)</f>
        <v>Shan</v>
      </c>
      <c r="L688" t="str">
        <f>VLOOKUP(Account_Appended[[#This Row],[Balance]],balance_t[],3,1)</f>
        <v>High</v>
      </c>
      <c r="M688" t="str">
        <f>VLOOKUP(Account_Appended[[#This Row],[Age]],age_t[],3,1)</f>
        <v>Young</v>
      </c>
      <c r="N688" t="str">
        <f>Account_Appended[[#This Row],[Age Group]]&amp; "-" &amp;Account_Appended[[#This Row],[Balace Group]]</f>
        <v>Young-High</v>
      </c>
    </row>
    <row r="689" spans="2:14" x14ac:dyDescent="0.25">
      <c r="B689" t="s">
        <v>5812</v>
      </c>
      <c r="C689" t="s">
        <v>1816</v>
      </c>
      <c r="D689" t="s">
        <v>5125</v>
      </c>
      <c r="E689" s="22">
        <v>46367888</v>
      </c>
      <c r="F689" t="s">
        <v>5126</v>
      </c>
      <c r="G689" s="20">
        <v>45246</v>
      </c>
      <c r="H689" t="s">
        <v>1115</v>
      </c>
      <c r="I689">
        <f>VLOOKUP(Account_Appended[[#This Row],[Customer_ID]],Customer_Info_Appended[],3,0)</f>
        <v>54</v>
      </c>
      <c r="J689" t="str">
        <f>VLOOKUP(Account_Appended[[#This Row],[Customer_ID]],Customer_Info_Appended[],4,0)</f>
        <v>Female</v>
      </c>
      <c r="K689" t="str">
        <f>VLOOKUP(Account_Appended[[#This Row],[Customer_ID]],Customer_Info_Appended[],6,0)</f>
        <v>Naypyitaw</v>
      </c>
      <c r="L689" t="str">
        <f>VLOOKUP(Account_Appended[[#This Row],[Balance]],balance_t[],3,1)</f>
        <v>High</v>
      </c>
      <c r="M689" t="str">
        <f>VLOOKUP(Account_Appended[[#This Row],[Age]],age_t[],3,1)</f>
        <v>Senior</v>
      </c>
      <c r="N689" t="str">
        <f>Account_Appended[[#This Row],[Age Group]]&amp; "-" &amp;Account_Appended[[#This Row],[Balace Group]]</f>
        <v>Senior-High</v>
      </c>
    </row>
    <row r="690" spans="2:14" x14ac:dyDescent="0.25">
      <c r="B690" t="s">
        <v>5813</v>
      </c>
      <c r="C690" t="s">
        <v>1821</v>
      </c>
      <c r="D690" t="s">
        <v>5134</v>
      </c>
      <c r="E690" s="22">
        <v>32081908</v>
      </c>
      <c r="F690" t="s">
        <v>5126</v>
      </c>
      <c r="G690" s="20">
        <v>45247</v>
      </c>
      <c r="H690" t="s">
        <v>1115</v>
      </c>
      <c r="I690">
        <f>VLOOKUP(Account_Appended[[#This Row],[Customer_ID]],Customer_Info_Appended[],3,0)</f>
        <v>57</v>
      </c>
      <c r="J690" t="str">
        <f>VLOOKUP(Account_Appended[[#This Row],[Customer_ID]],Customer_Info_Appended[],4,0)</f>
        <v>Female</v>
      </c>
      <c r="K690" t="str">
        <f>VLOOKUP(Account_Appended[[#This Row],[Customer_ID]],Customer_Info_Appended[],6,0)</f>
        <v>Mandalay</v>
      </c>
      <c r="L690" t="str">
        <f>VLOOKUP(Account_Appended[[#This Row],[Balance]],balance_t[],3,1)</f>
        <v>High</v>
      </c>
      <c r="M690" t="str">
        <f>VLOOKUP(Account_Appended[[#This Row],[Age]],age_t[],3,1)</f>
        <v>Senior</v>
      </c>
      <c r="N690" t="str">
        <f>Account_Appended[[#This Row],[Age Group]]&amp; "-" &amp;Account_Appended[[#This Row],[Balace Group]]</f>
        <v>Senior-High</v>
      </c>
    </row>
    <row r="691" spans="2:14" x14ac:dyDescent="0.25">
      <c r="B691" t="s">
        <v>5814</v>
      </c>
      <c r="C691" t="s">
        <v>1821</v>
      </c>
      <c r="D691" t="s">
        <v>5131</v>
      </c>
      <c r="E691" s="22">
        <v>23775262</v>
      </c>
      <c r="F691" t="s">
        <v>5126</v>
      </c>
      <c r="G691" s="20">
        <v>45248</v>
      </c>
      <c r="H691" t="s">
        <v>1115</v>
      </c>
      <c r="I691">
        <f>VLOOKUP(Account_Appended[[#This Row],[Customer_ID]],Customer_Info_Appended[],3,0)</f>
        <v>57</v>
      </c>
      <c r="J691" t="str">
        <f>VLOOKUP(Account_Appended[[#This Row],[Customer_ID]],Customer_Info_Appended[],4,0)</f>
        <v>Female</v>
      </c>
      <c r="K691" t="str">
        <f>VLOOKUP(Account_Appended[[#This Row],[Customer_ID]],Customer_Info_Appended[],6,0)</f>
        <v>Mandalay</v>
      </c>
      <c r="L691" t="str">
        <f>VLOOKUP(Account_Appended[[#This Row],[Balance]],balance_t[],3,1)</f>
        <v>High</v>
      </c>
      <c r="M691" t="str">
        <f>VLOOKUP(Account_Appended[[#This Row],[Age]],age_t[],3,1)</f>
        <v>Senior</v>
      </c>
      <c r="N691" t="str">
        <f>Account_Appended[[#This Row],[Age Group]]&amp; "-" &amp;Account_Appended[[#This Row],[Balace Group]]</f>
        <v>Senior-High</v>
      </c>
    </row>
    <row r="692" spans="2:14" x14ac:dyDescent="0.25">
      <c r="B692" t="s">
        <v>5815</v>
      </c>
      <c r="C692" t="s">
        <v>1826</v>
      </c>
      <c r="D692" t="s">
        <v>5131</v>
      </c>
      <c r="E692" s="22">
        <v>19954315</v>
      </c>
      <c r="F692" t="s">
        <v>5126</v>
      </c>
      <c r="G692" s="20">
        <v>45249</v>
      </c>
      <c r="H692" t="s">
        <v>1115</v>
      </c>
      <c r="I692">
        <f>VLOOKUP(Account_Appended[[#This Row],[Customer_ID]],Customer_Info_Appended[],3,0)</f>
        <v>25</v>
      </c>
      <c r="J692" t="str">
        <f>VLOOKUP(Account_Appended[[#This Row],[Customer_ID]],Customer_Info_Appended[],4,0)</f>
        <v>Female</v>
      </c>
      <c r="K692" t="str">
        <f>VLOOKUP(Account_Appended[[#This Row],[Customer_ID]],Customer_Info_Appended[],6,0)</f>
        <v>Bago</v>
      </c>
      <c r="L692" t="str">
        <f>VLOOKUP(Account_Appended[[#This Row],[Balance]],balance_t[],3,1)</f>
        <v>High</v>
      </c>
      <c r="M692" t="str">
        <f>VLOOKUP(Account_Appended[[#This Row],[Age]],age_t[],3,1)</f>
        <v>Young</v>
      </c>
      <c r="N692" t="str">
        <f>Account_Appended[[#This Row],[Age Group]]&amp; "-" &amp;Account_Appended[[#This Row],[Balace Group]]</f>
        <v>Young-High</v>
      </c>
    </row>
    <row r="693" spans="2:14" x14ac:dyDescent="0.25">
      <c r="B693" t="s">
        <v>5816</v>
      </c>
      <c r="C693" t="s">
        <v>1826</v>
      </c>
      <c r="D693" t="s">
        <v>5125</v>
      </c>
      <c r="E693" s="22">
        <v>2944180</v>
      </c>
      <c r="F693" t="s">
        <v>5126</v>
      </c>
      <c r="G693" s="20">
        <v>45250</v>
      </c>
      <c r="H693" t="s">
        <v>1115</v>
      </c>
      <c r="I693">
        <f>VLOOKUP(Account_Appended[[#This Row],[Customer_ID]],Customer_Info_Appended[],3,0)</f>
        <v>25</v>
      </c>
      <c r="J693" t="str">
        <f>VLOOKUP(Account_Appended[[#This Row],[Customer_ID]],Customer_Info_Appended[],4,0)</f>
        <v>Female</v>
      </c>
      <c r="K693" t="str">
        <f>VLOOKUP(Account_Appended[[#This Row],[Customer_ID]],Customer_Info_Appended[],6,0)</f>
        <v>Bago</v>
      </c>
      <c r="L693" t="str">
        <f>VLOOKUP(Account_Appended[[#This Row],[Balance]],balance_t[],3,1)</f>
        <v>Low</v>
      </c>
      <c r="M693" t="str">
        <f>VLOOKUP(Account_Appended[[#This Row],[Age]],age_t[],3,1)</f>
        <v>Young</v>
      </c>
      <c r="N693" t="str">
        <f>Account_Appended[[#This Row],[Age Group]]&amp; "-" &amp;Account_Appended[[#This Row],[Balace Group]]</f>
        <v>Young-Low</v>
      </c>
    </row>
    <row r="694" spans="2:14" x14ac:dyDescent="0.25">
      <c r="B694" t="s">
        <v>5817</v>
      </c>
      <c r="C694" t="s">
        <v>1826</v>
      </c>
      <c r="D694" t="s">
        <v>5131</v>
      </c>
      <c r="E694" s="22">
        <v>11110186</v>
      </c>
      <c r="F694" t="s">
        <v>5126</v>
      </c>
      <c r="G694" s="20">
        <v>45251</v>
      </c>
      <c r="H694" t="s">
        <v>1115</v>
      </c>
      <c r="I694">
        <f>VLOOKUP(Account_Appended[[#This Row],[Customer_ID]],Customer_Info_Appended[],3,0)</f>
        <v>25</v>
      </c>
      <c r="J694" t="str">
        <f>VLOOKUP(Account_Appended[[#This Row],[Customer_ID]],Customer_Info_Appended[],4,0)</f>
        <v>Female</v>
      </c>
      <c r="K694" t="str">
        <f>VLOOKUP(Account_Appended[[#This Row],[Customer_ID]],Customer_Info_Appended[],6,0)</f>
        <v>Bago</v>
      </c>
      <c r="L694" t="str">
        <f>VLOOKUP(Account_Appended[[#This Row],[Balance]],balance_t[],3,1)</f>
        <v>Medium</v>
      </c>
      <c r="M694" t="str">
        <f>VLOOKUP(Account_Appended[[#This Row],[Age]],age_t[],3,1)</f>
        <v>Young</v>
      </c>
      <c r="N694" t="str">
        <f>Account_Appended[[#This Row],[Age Group]]&amp; "-" &amp;Account_Appended[[#This Row],[Balace Group]]</f>
        <v>Young-Medium</v>
      </c>
    </row>
    <row r="695" spans="2:14" x14ac:dyDescent="0.25">
      <c r="B695" t="s">
        <v>5818</v>
      </c>
      <c r="C695" t="s">
        <v>1831</v>
      </c>
      <c r="D695" t="s">
        <v>5131</v>
      </c>
      <c r="E695" s="22">
        <v>46630918</v>
      </c>
      <c r="F695" t="s">
        <v>5126</v>
      </c>
      <c r="G695" s="20">
        <v>45252</v>
      </c>
      <c r="H695" t="s">
        <v>1115</v>
      </c>
      <c r="I695">
        <f>VLOOKUP(Account_Appended[[#This Row],[Customer_ID]],Customer_Info_Appended[],3,0)</f>
        <v>57</v>
      </c>
      <c r="J695" t="str">
        <f>VLOOKUP(Account_Appended[[#This Row],[Customer_ID]],Customer_Info_Appended[],4,0)</f>
        <v>Female</v>
      </c>
      <c r="K695" t="str">
        <f>VLOOKUP(Account_Appended[[#This Row],[Customer_ID]],Customer_Info_Appended[],6,0)</f>
        <v>Yangon</v>
      </c>
      <c r="L695" t="str">
        <f>VLOOKUP(Account_Appended[[#This Row],[Balance]],balance_t[],3,1)</f>
        <v>High</v>
      </c>
      <c r="M695" t="str">
        <f>VLOOKUP(Account_Appended[[#This Row],[Age]],age_t[],3,1)</f>
        <v>Senior</v>
      </c>
      <c r="N695" t="str">
        <f>Account_Appended[[#This Row],[Age Group]]&amp; "-" &amp;Account_Appended[[#This Row],[Balace Group]]</f>
        <v>Senior-High</v>
      </c>
    </row>
    <row r="696" spans="2:14" x14ac:dyDescent="0.25">
      <c r="B696" t="s">
        <v>5819</v>
      </c>
      <c r="C696" t="s">
        <v>1836</v>
      </c>
      <c r="D696" t="s">
        <v>5134</v>
      </c>
      <c r="E696" s="22">
        <v>15248530</v>
      </c>
      <c r="F696" t="s">
        <v>5126</v>
      </c>
      <c r="G696" s="20">
        <v>45253</v>
      </c>
      <c r="H696" t="s">
        <v>1115</v>
      </c>
      <c r="I696">
        <f>VLOOKUP(Account_Appended[[#This Row],[Customer_ID]],Customer_Info_Appended[],3,0)</f>
        <v>61</v>
      </c>
      <c r="J696" t="str">
        <f>VLOOKUP(Account_Appended[[#This Row],[Customer_ID]],Customer_Info_Appended[],4,0)</f>
        <v>Female</v>
      </c>
      <c r="K696" t="str">
        <f>VLOOKUP(Account_Appended[[#This Row],[Customer_ID]],Customer_Info_Appended[],6,0)</f>
        <v>Bago</v>
      </c>
      <c r="L696" t="str">
        <f>VLOOKUP(Account_Appended[[#This Row],[Balance]],balance_t[],3,1)</f>
        <v>High</v>
      </c>
      <c r="M696" t="str">
        <f>VLOOKUP(Account_Appended[[#This Row],[Age]],age_t[],3,1)</f>
        <v>Senior</v>
      </c>
      <c r="N696" t="str">
        <f>Account_Appended[[#This Row],[Age Group]]&amp; "-" &amp;Account_Appended[[#This Row],[Balace Group]]</f>
        <v>Senior-High</v>
      </c>
    </row>
    <row r="697" spans="2:14" x14ac:dyDescent="0.25">
      <c r="B697" t="s">
        <v>5820</v>
      </c>
      <c r="C697" t="s">
        <v>1841</v>
      </c>
      <c r="D697" t="s">
        <v>5131</v>
      </c>
      <c r="E697" s="22">
        <v>38720544</v>
      </c>
      <c r="F697" t="s">
        <v>5126</v>
      </c>
      <c r="G697" s="20">
        <v>45254</v>
      </c>
      <c r="H697" t="s">
        <v>1115</v>
      </c>
      <c r="I697">
        <f>VLOOKUP(Account_Appended[[#This Row],[Customer_ID]],Customer_Info_Appended[],3,0)</f>
        <v>40</v>
      </c>
      <c r="J697" t="str">
        <f>VLOOKUP(Account_Appended[[#This Row],[Customer_ID]],Customer_Info_Appended[],4,0)</f>
        <v>Male</v>
      </c>
      <c r="K697" t="str">
        <f>VLOOKUP(Account_Appended[[#This Row],[Customer_ID]],Customer_Info_Appended[],6,0)</f>
        <v>Yangon</v>
      </c>
      <c r="L697" t="str">
        <f>VLOOKUP(Account_Appended[[#This Row],[Balance]],balance_t[],3,1)</f>
        <v>High</v>
      </c>
      <c r="M697" t="str">
        <f>VLOOKUP(Account_Appended[[#This Row],[Age]],age_t[],3,1)</f>
        <v>Middle</v>
      </c>
      <c r="N697" t="str">
        <f>Account_Appended[[#This Row],[Age Group]]&amp; "-" &amp;Account_Appended[[#This Row],[Balace Group]]</f>
        <v>Middle-High</v>
      </c>
    </row>
    <row r="698" spans="2:14" x14ac:dyDescent="0.25">
      <c r="B698" t="s">
        <v>5821</v>
      </c>
      <c r="C698" t="s">
        <v>1846</v>
      </c>
      <c r="D698" t="s">
        <v>5134</v>
      </c>
      <c r="E698" s="22">
        <v>10161403</v>
      </c>
      <c r="F698" t="s">
        <v>5126</v>
      </c>
      <c r="G698" s="20">
        <v>45255</v>
      </c>
      <c r="H698" t="s">
        <v>1115</v>
      </c>
      <c r="I698">
        <f>VLOOKUP(Account_Appended[[#This Row],[Customer_ID]],Customer_Info_Appended[],3,0)</f>
        <v>57</v>
      </c>
      <c r="J698" t="str">
        <f>VLOOKUP(Account_Appended[[#This Row],[Customer_ID]],Customer_Info_Appended[],4,0)</f>
        <v>Female</v>
      </c>
      <c r="K698" t="str">
        <f>VLOOKUP(Account_Appended[[#This Row],[Customer_ID]],Customer_Info_Appended[],6,0)</f>
        <v>Shan</v>
      </c>
      <c r="L698" t="str">
        <f>VLOOKUP(Account_Appended[[#This Row],[Balance]],balance_t[],3,1)</f>
        <v>Medium</v>
      </c>
      <c r="M698" t="str">
        <f>VLOOKUP(Account_Appended[[#This Row],[Age]],age_t[],3,1)</f>
        <v>Senior</v>
      </c>
      <c r="N698" t="str">
        <f>Account_Appended[[#This Row],[Age Group]]&amp; "-" &amp;Account_Appended[[#This Row],[Balace Group]]</f>
        <v>Senior-Medium</v>
      </c>
    </row>
    <row r="699" spans="2:14" x14ac:dyDescent="0.25">
      <c r="B699" t="s">
        <v>5822</v>
      </c>
      <c r="C699" t="s">
        <v>1851</v>
      </c>
      <c r="D699" t="s">
        <v>5125</v>
      </c>
      <c r="E699" s="22">
        <v>20971102</v>
      </c>
      <c r="F699" t="s">
        <v>5126</v>
      </c>
      <c r="G699" s="20">
        <v>45256</v>
      </c>
      <c r="H699" t="s">
        <v>1115</v>
      </c>
      <c r="I699">
        <f>VLOOKUP(Account_Appended[[#This Row],[Customer_ID]],Customer_Info_Appended[],3,0)</f>
        <v>28</v>
      </c>
      <c r="J699" t="str">
        <f>VLOOKUP(Account_Appended[[#This Row],[Customer_ID]],Customer_Info_Appended[],4,0)</f>
        <v>Female</v>
      </c>
      <c r="K699" t="str">
        <f>VLOOKUP(Account_Appended[[#This Row],[Customer_ID]],Customer_Info_Appended[],6,0)</f>
        <v>Shan</v>
      </c>
      <c r="L699" t="str">
        <f>VLOOKUP(Account_Appended[[#This Row],[Balance]],balance_t[],3,1)</f>
        <v>High</v>
      </c>
      <c r="M699" t="str">
        <f>VLOOKUP(Account_Appended[[#This Row],[Age]],age_t[],3,1)</f>
        <v>Young</v>
      </c>
      <c r="N699" t="str">
        <f>Account_Appended[[#This Row],[Age Group]]&amp; "-" &amp;Account_Appended[[#This Row],[Balace Group]]</f>
        <v>Young-High</v>
      </c>
    </row>
    <row r="700" spans="2:14" x14ac:dyDescent="0.25">
      <c r="B700" t="s">
        <v>5823</v>
      </c>
      <c r="C700" t="s">
        <v>1851</v>
      </c>
      <c r="D700" t="s">
        <v>5131</v>
      </c>
      <c r="E700" s="22">
        <v>28205186</v>
      </c>
      <c r="F700" t="s">
        <v>5126</v>
      </c>
      <c r="G700" s="20">
        <v>45257</v>
      </c>
      <c r="H700" t="s">
        <v>1115</v>
      </c>
      <c r="I700">
        <f>VLOOKUP(Account_Appended[[#This Row],[Customer_ID]],Customer_Info_Appended[],3,0)</f>
        <v>28</v>
      </c>
      <c r="J700" t="str">
        <f>VLOOKUP(Account_Appended[[#This Row],[Customer_ID]],Customer_Info_Appended[],4,0)</f>
        <v>Female</v>
      </c>
      <c r="K700" t="str">
        <f>VLOOKUP(Account_Appended[[#This Row],[Customer_ID]],Customer_Info_Appended[],6,0)</f>
        <v>Shan</v>
      </c>
      <c r="L700" t="str">
        <f>VLOOKUP(Account_Appended[[#This Row],[Balance]],balance_t[],3,1)</f>
        <v>High</v>
      </c>
      <c r="M700" t="str">
        <f>VLOOKUP(Account_Appended[[#This Row],[Age]],age_t[],3,1)</f>
        <v>Young</v>
      </c>
      <c r="N700" t="str">
        <f>Account_Appended[[#This Row],[Age Group]]&amp; "-" &amp;Account_Appended[[#This Row],[Balace Group]]</f>
        <v>Young-High</v>
      </c>
    </row>
    <row r="701" spans="2:14" x14ac:dyDescent="0.25">
      <c r="B701" t="s">
        <v>5824</v>
      </c>
      <c r="C701" t="s">
        <v>1856</v>
      </c>
      <c r="D701" t="s">
        <v>5125</v>
      </c>
      <c r="E701" s="22">
        <v>42605100</v>
      </c>
      <c r="F701" t="s">
        <v>5126</v>
      </c>
      <c r="G701" s="20">
        <v>45258</v>
      </c>
      <c r="H701" t="s">
        <v>1115</v>
      </c>
      <c r="I701">
        <f>VLOOKUP(Account_Appended[[#This Row],[Customer_ID]],Customer_Info_Appended[],3,0)</f>
        <v>63</v>
      </c>
      <c r="J701" t="str">
        <f>VLOOKUP(Account_Appended[[#This Row],[Customer_ID]],Customer_Info_Appended[],4,0)</f>
        <v>Female</v>
      </c>
      <c r="K701" t="str">
        <f>VLOOKUP(Account_Appended[[#This Row],[Customer_ID]],Customer_Info_Appended[],6,0)</f>
        <v>Yangon</v>
      </c>
      <c r="L701" t="str">
        <f>VLOOKUP(Account_Appended[[#This Row],[Balance]],balance_t[],3,1)</f>
        <v>High</v>
      </c>
      <c r="M701" t="str">
        <f>VLOOKUP(Account_Appended[[#This Row],[Age]],age_t[],3,1)</f>
        <v>Senior</v>
      </c>
      <c r="N701" t="str">
        <f>Account_Appended[[#This Row],[Age Group]]&amp; "-" &amp;Account_Appended[[#This Row],[Balace Group]]</f>
        <v>Senior-High</v>
      </c>
    </row>
    <row r="702" spans="2:14" x14ac:dyDescent="0.25">
      <c r="B702" t="s">
        <v>5825</v>
      </c>
      <c r="C702" t="s">
        <v>1861</v>
      </c>
      <c r="D702" t="s">
        <v>5125</v>
      </c>
      <c r="E702" s="22">
        <v>5401358</v>
      </c>
      <c r="F702" t="s">
        <v>5126</v>
      </c>
      <c r="G702" s="20">
        <v>45259</v>
      </c>
      <c r="H702" t="s">
        <v>1115</v>
      </c>
      <c r="I702">
        <f>VLOOKUP(Account_Appended[[#This Row],[Customer_ID]],Customer_Info_Appended[],3,0)</f>
        <v>25</v>
      </c>
      <c r="J702" t="str">
        <f>VLOOKUP(Account_Appended[[#This Row],[Customer_ID]],Customer_Info_Appended[],4,0)</f>
        <v>Male</v>
      </c>
      <c r="K702" t="str">
        <f>VLOOKUP(Account_Appended[[#This Row],[Customer_ID]],Customer_Info_Appended[],6,0)</f>
        <v>Bago</v>
      </c>
      <c r="L702" t="str">
        <f>VLOOKUP(Account_Appended[[#This Row],[Balance]],balance_t[],3,1)</f>
        <v>Medium</v>
      </c>
      <c r="M702" t="str">
        <f>VLOOKUP(Account_Appended[[#This Row],[Age]],age_t[],3,1)</f>
        <v>Young</v>
      </c>
      <c r="N702" t="str">
        <f>Account_Appended[[#This Row],[Age Group]]&amp; "-" &amp;Account_Appended[[#This Row],[Balace Group]]</f>
        <v>Young-Medium</v>
      </c>
    </row>
    <row r="703" spans="2:14" x14ac:dyDescent="0.25">
      <c r="B703" t="s">
        <v>5826</v>
      </c>
      <c r="C703" t="s">
        <v>1861</v>
      </c>
      <c r="D703" t="s">
        <v>5131</v>
      </c>
      <c r="E703" s="22">
        <v>18383361</v>
      </c>
      <c r="F703" t="s">
        <v>5126</v>
      </c>
      <c r="G703" s="20">
        <v>45260</v>
      </c>
      <c r="H703" t="s">
        <v>1115</v>
      </c>
      <c r="I703">
        <f>VLOOKUP(Account_Appended[[#This Row],[Customer_ID]],Customer_Info_Appended[],3,0)</f>
        <v>25</v>
      </c>
      <c r="J703" t="str">
        <f>VLOOKUP(Account_Appended[[#This Row],[Customer_ID]],Customer_Info_Appended[],4,0)</f>
        <v>Male</v>
      </c>
      <c r="K703" t="str">
        <f>VLOOKUP(Account_Appended[[#This Row],[Customer_ID]],Customer_Info_Appended[],6,0)</f>
        <v>Bago</v>
      </c>
      <c r="L703" t="str">
        <f>VLOOKUP(Account_Appended[[#This Row],[Balance]],balance_t[],3,1)</f>
        <v>High</v>
      </c>
      <c r="M703" t="str">
        <f>VLOOKUP(Account_Appended[[#This Row],[Age]],age_t[],3,1)</f>
        <v>Young</v>
      </c>
      <c r="N703" t="str">
        <f>Account_Appended[[#This Row],[Age Group]]&amp; "-" &amp;Account_Appended[[#This Row],[Balace Group]]</f>
        <v>Young-High</v>
      </c>
    </row>
    <row r="704" spans="2:14" x14ac:dyDescent="0.25">
      <c r="B704" t="s">
        <v>5827</v>
      </c>
      <c r="C704" t="s">
        <v>1861</v>
      </c>
      <c r="D704" t="s">
        <v>5131</v>
      </c>
      <c r="E704" s="22">
        <v>19525418</v>
      </c>
      <c r="F704" t="s">
        <v>5126</v>
      </c>
      <c r="G704" s="20">
        <v>45261</v>
      </c>
      <c r="H704" t="s">
        <v>1115</v>
      </c>
      <c r="I704">
        <f>VLOOKUP(Account_Appended[[#This Row],[Customer_ID]],Customer_Info_Appended[],3,0)</f>
        <v>25</v>
      </c>
      <c r="J704" t="str">
        <f>VLOOKUP(Account_Appended[[#This Row],[Customer_ID]],Customer_Info_Appended[],4,0)</f>
        <v>Male</v>
      </c>
      <c r="K704" t="str">
        <f>VLOOKUP(Account_Appended[[#This Row],[Customer_ID]],Customer_Info_Appended[],6,0)</f>
        <v>Bago</v>
      </c>
      <c r="L704" t="str">
        <f>VLOOKUP(Account_Appended[[#This Row],[Balance]],balance_t[],3,1)</f>
        <v>High</v>
      </c>
      <c r="M704" t="str">
        <f>VLOOKUP(Account_Appended[[#This Row],[Age]],age_t[],3,1)</f>
        <v>Young</v>
      </c>
      <c r="N704" t="str">
        <f>Account_Appended[[#This Row],[Age Group]]&amp; "-" &amp;Account_Appended[[#This Row],[Balace Group]]</f>
        <v>Young-High</v>
      </c>
    </row>
    <row r="705" spans="2:14" x14ac:dyDescent="0.25">
      <c r="B705" t="s">
        <v>5828</v>
      </c>
      <c r="C705" t="s">
        <v>1866</v>
      </c>
      <c r="D705" t="s">
        <v>5125</v>
      </c>
      <c r="E705" s="22">
        <v>18070147</v>
      </c>
      <c r="F705" t="s">
        <v>5126</v>
      </c>
      <c r="G705" s="20">
        <v>45262</v>
      </c>
      <c r="H705" t="s">
        <v>1115</v>
      </c>
      <c r="I705">
        <f>VLOOKUP(Account_Appended[[#This Row],[Customer_ID]],Customer_Info_Appended[],3,0)</f>
        <v>46</v>
      </c>
      <c r="J705" t="str">
        <f>VLOOKUP(Account_Appended[[#This Row],[Customer_ID]],Customer_Info_Appended[],4,0)</f>
        <v>Female</v>
      </c>
      <c r="K705" t="str">
        <f>VLOOKUP(Account_Appended[[#This Row],[Customer_ID]],Customer_Info_Appended[],6,0)</f>
        <v>Yangon</v>
      </c>
      <c r="L705" t="str">
        <f>VLOOKUP(Account_Appended[[#This Row],[Balance]],balance_t[],3,1)</f>
        <v>High</v>
      </c>
      <c r="M705" t="str">
        <f>VLOOKUP(Account_Appended[[#This Row],[Age]],age_t[],3,1)</f>
        <v>Middle</v>
      </c>
      <c r="N705" t="str">
        <f>Account_Appended[[#This Row],[Age Group]]&amp; "-" &amp;Account_Appended[[#This Row],[Balace Group]]</f>
        <v>Middle-High</v>
      </c>
    </row>
    <row r="706" spans="2:14" x14ac:dyDescent="0.25">
      <c r="B706" t="s">
        <v>5829</v>
      </c>
      <c r="C706" t="s">
        <v>1866</v>
      </c>
      <c r="D706" t="s">
        <v>5131</v>
      </c>
      <c r="E706" s="22">
        <v>48005202</v>
      </c>
      <c r="F706" t="s">
        <v>5126</v>
      </c>
      <c r="G706" s="20">
        <v>45263</v>
      </c>
      <c r="H706" t="s">
        <v>1115</v>
      </c>
      <c r="I706">
        <f>VLOOKUP(Account_Appended[[#This Row],[Customer_ID]],Customer_Info_Appended[],3,0)</f>
        <v>46</v>
      </c>
      <c r="J706" t="str">
        <f>VLOOKUP(Account_Appended[[#This Row],[Customer_ID]],Customer_Info_Appended[],4,0)</f>
        <v>Female</v>
      </c>
      <c r="K706" t="str">
        <f>VLOOKUP(Account_Appended[[#This Row],[Customer_ID]],Customer_Info_Appended[],6,0)</f>
        <v>Yangon</v>
      </c>
      <c r="L706" t="str">
        <f>VLOOKUP(Account_Appended[[#This Row],[Balance]],balance_t[],3,1)</f>
        <v>High</v>
      </c>
      <c r="M706" t="str">
        <f>VLOOKUP(Account_Appended[[#This Row],[Age]],age_t[],3,1)</f>
        <v>Middle</v>
      </c>
      <c r="N706" t="str">
        <f>Account_Appended[[#This Row],[Age Group]]&amp; "-" &amp;Account_Appended[[#This Row],[Balace Group]]</f>
        <v>Middle-High</v>
      </c>
    </row>
    <row r="707" spans="2:14" x14ac:dyDescent="0.25">
      <c r="B707" t="s">
        <v>5830</v>
      </c>
      <c r="C707" t="s">
        <v>1866</v>
      </c>
      <c r="D707" t="s">
        <v>5134</v>
      </c>
      <c r="E707" s="22">
        <v>4989084</v>
      </c>
      <c r="F707" t="s">
        <v>5126</v>
      </c>
      <c r="G707" s="20">
        <v>45264</v>
      </c>
      <c r="H707" t="s">
        <v>1115</v>
      </c>
      <c r="I707">
        <f>VLOOKUP(Account_Appended[[#This Row],[Customer_ID]],Customer_Info_Appended[],3,0)</f>
        <v>46</v>
      </c>
      <c r="J707" t="str">
        <f>VLOOKUP(Account_Appended[[#This Row],[Customer_ID]],Customer_Info_Appended[],4,0)</f>
        <v>Female</v>
      </c>
      <c r="K707" t="str">
        <f>VLOOKUP(Account_Appended[[#This Row],[Customer_ID]],Customer_Info_Appended[],6,0)</f>
        <v>Yangon</v>
      </c>
      <c r="L707" t="str">
        <f>VLOOKUP(Account_Appended[[#This Row],[Balance]],balance_t[],3,1)</f>
        <v>Low</v>
      </c>
      <c r="M707" t="str">
        <f>VLOOKUP(Account_Appended[[#This Row],[Age]],age_t[],3,1)</f>
        <v>Middle</v>
      </c>
      <c r="N707" t="str">
        <f>Account_Appended[[#This Row],[Age Group]]&amp; "-" &amp;Account_Appended[[#This Row],[Balace Group]]</f>
        <v>Middle-Low</v>
      </c>
    </row>
    <row r="708" spans="2:14" x14ac:dyDescent="0.25">
      <c r="B708" t="s">
        <v>5831</v>
      </c>
      <c r="C708" t="s">
        <v>1871</v>
      </c>
      <c r="D708" t="s">
        <v>5134</v>
      </c>
      <c r="E708" s="22">
        <v>40787888</v>
      </c>
      <c r="F708" t="s">
        <v>5126</v>
      </c>
      <c r="G708" s="20">
        <v>45265</v>
      </c>
      <c r="H708" t="s">
        <v>1115</v>
      </c>
      <c r="I708">
        <f>VLOOKUP(Account_Appended[[#This Row],[Customer_ID]],Customer_Info_Appended[],3,0)</f>
        <v>47</v>
      </c>
      <c r="J708" t="str">
        <f>VLOOKUP(Account_Appended[[#This Row],[Customer_ID]],Customer_Info_Appended[],4,0)</f>
        <v>Male</v>
      </c>
      <c r="K708" t="str">
        <f>VLOOKUP(Account_Appended[[#This Row],[Customer_ID]],Customer_Info_Appended[],6,0)</f>
        <v>Mandalay</v>
      </c>
      <c r="L708" t="str">
        <f>VLOOKUP(Account_Appended[[#This Row],[Balance]],balance_t[],3,1)</f>
        <v>High</v>
      </c>
      <c r="M708" t="str">
        <f>VLOOKUP(Account_Appended[[#This Row],[Age]],age_t[],3,1)</f>
        <v>Middle</v>
      </c>
      <c r="N708" t="str">
        <f>Account_Appended[[#This Row],[Age Group]]&amp; "-" &amp;Account_Appended[[#This Row],[Balace Group]]</f>
        <v>Middle-High</v>
      </c>
    </row>
    <row r="709" spans="2:14" x14ac:dyDescent="0.25">
      <c r="B709" t="s">
        <v>5832</v>
      </c>
      <c r="C709" t="s">
        <v>1876</v>
      </c>
      <c r="D709" t="s">
        <v>5131</v>
      </c>
      <c r="E709" s="22">
        <v>971522</v>
      </c>
      <c r="F709" t="s">
        <v>5126</v>
      </c>
      <c r="G709" s="20">
        <v>45266</v>
      </c>
      <c r="H709" t="s">
        <v>1115</v>
      </c>
      <c r="I709">
        <f>VLOOKUP(Account_Appended[[#This Row],[Customer_ID]],Customer_Info_Appended[],3,0)</f>
        <v>27</v>
      </c>
      <c r="J709" t="str">
        <f>VLOOKUP(Account_Appended[[#This Row],[Customer_ID]],Customer_Info_Appended[],4,0)</f>
        <v>Female</v>
      </c>
      <c r="K709" t="str">
        <f>VLOOKUP(Account_Appended[[#This Row],[Customer_ID]],Customer_Info_Appended[],6,0)</f>
        <v>Shan</v>
      </c>
      <c r="L709" t="str">
        <f>VLOOKUP(Account_Appended[[#This Row],[Balance]],balance_t[],3,1)</f>
        <v>Low</v>
      </c>
      <c r="M709" t="str">
        <f>VLOOKUP(Account_Appended[[#This Row],[Age]],age_t[],3,1)</f>
        <v>Young</v>
      </c>
      <c r="N709" t="str">
        <f>Account_Appended[[#This Row],[Age Group]]&amp; "-" &amp;Account_Appended[[#This Row],[Balace Group]]</f>
        <v>Young-Low</v>
      </c>
    </row>
    <row r="710" spans="2:14" x14ac:dyDescent="0.25">
      <c r="B710" t="s">
        <v>5833</v>
      </c>
      <c r="C710" t="s">
        <v>1876</v>
      </c>
      <c r="D710" t="s">
        <v>5125</v>
      </c>
      <c r="E710" s="22">
        <v>22926747</v>
      </c>
      <c r="F710" t="s">
        <v>5126</v>
      </c>
      <c r="G710" s="20">
        <v>45267</v>
      </c>
      <c r="H710" t="s">
        <v>1115</v>
      </c>
      <c r="I710">
        <f>VLOOKUP(Account_Appended[[#This Row],[Customer_ID]],Customer_Info_Appended[],3,0)</f>
        <v>27</v>
      </c>
      <c r="J710" t="str">
        <f>VLOOKUP(Account_Appended[[#This Row],[Customer_ID]],Customer_Info_Appended[],4,0)</f>
        <v>Female</v>
      </c>
      <c r="K710" t="str">
        <f>VLOOKUP(Account_Appended[[#This Row],[Customer_ID]],Customer_Info_Appended[],6,0)</f>
        <v>Shan</v>
      </c>
      <c r="L710" t="str">
        <f>VLOOKUP(Account_Appended[[#This Row],[Balance]],balance_t[],3,1)</f>
        <v>High</v>
      </c>
      <c r="M710" t="str">
        <f>VLOOKUP(Account_Appended[[#This Row],[Age]],age_t[],3,1)</f>
        <v>Young</v>
      </c>
      <c r="N710" t="str">
        <f>Account_Appended[[#This Row],[Age Group]]&amp; "-" &amp;Account_Appended[[#This Row],[Balace Group]]</f>
        <v>Young-High</v>
      </c>
    </row>
    <row r="711" spans="2:14" x14ac:dyDescent="0.25">
      <c r="B711" t="s">
        <v>5834</v>
      </c>
      <c r="C711" t="s">
        <v>1876</v>
      </c>
      <c r="D711" t="s">
        <v>5131</v>
      </c>
      <c r="E711" s="22">
        <v>15623665</v>
      </c>
      <c r="F711" t="s">
        <v>5126</v>
      </c>
      <c r="G711" s="20">
        <v>45268</v>
      </c>
      <c r="H711" t="s">
        <v>1115</v>
      </c>
      <c r="I711">
        <f>VLOOKUP(Account_Appended[[#This Row],[Customer_ID]],Customer_Info_Appended[],3,0)</f>
        <v>27</v>
      </c>
      <c r="J711" t="str">
        <f>VLOOKUP(Account_Appended[[#This Row],[Customer_ID]],Customer_Info_Appended[],4,0)</f>
        <v>Female</v>
      </c>
      <c r="K711" t="str">
        <f>VLOOKUP(Account_Appended[[#This Row],[Customer_ID]],Customer_Info_Appended[],6,0)</f>
        <v>Shan</v>
      </c>
      <c r="L711" t="str">
        <f>VLOOKUP(Account_Appended[[#This Row],[Balance]],balance_t[],3,1)</f>
        <v>High</v>
      </c>
      <c r="M711" t="str">
        <f>VLOOKUP(Account_Appended[[#This Row],[Age]],age_t[],3,1)</f>
        <v>Young</v>
      </c>
      <c r="N711" t="str">
        <f>Account_Appended[[#This Row],[Age Group]]&amp; "-" &amp;Account_Appended[[#This Row],[Balace Group]]</f>
        <v>Young-High</v>
      </c>
    </row>
    <row r="712" spans="2:14" x14ac:dyDescent="0.25">
      <c r="B712" t="s">
        <v>5835</v>
      </c>
      <c r="C712" t="s">
        <v>1881</v>
      </c>
      <c r="D712" t="s">
        <v>5131</v>
      </c>
      <c r="E712" s="22">
        <v>29638040</v>
      </c>
      <c r="F712" t="s">
        <v>5126</v>
      </c>
      <c r="G712" s="20">
        <v>45269</v>
      </c>
      <c r="H712" t="s">
        <v>1115</v>
      </c>
      <c r="I712">
        <f>VLOOKUP(Account_Appended[[#This Row],[Customer_ID]],Customer_Info_Appended[],3,0)</f>
        <v>56</v>
      </c>
      <c r="J712" t="str">
        <f>VLOOKUP(Account_Appended[[#This Row],[Customer_ID]],Customer_Info_Appended[],4,0)</f>
        <v>Female</v>
      </c>
      <c r="K712" t="str">
        <f>VLOOKUP(Account_Appended[[#This Row],[Customer_ID]],Customer_Info_Appended[],6,0)</f>
        <v>Mandalay</v>
      </c>
      <c r="L712" t="str">
        <f>VLOOKUP(Account_Appended[[#This Row],[Balance]],balance_t[],3,1)</f>
        <v>High</v>
      </c>
      <c r="M712" t="str">
        <f>VLOOKUP(Account_Appended[[#This Row],[Age]],age_t[],3,1)</f>
        <v>Senior</v>
      </c>
      <c r="N712" t="str">
        <f>Account_Appended[[#This Row],[Age Group]]&amp; "-" &amp;Account_Appended[[#This Row],[Balace Group]]</f>
        <v>Senior-High</v>
      </c>
    </row>
    <row r="713" spans="2:14" x14ac:dyDescent="0.25">
      <c r="B713" t="s">
        <v>5836</v>
      </c>
      <c r="C713" t="s">
        <v>1886</v>
      </c>
      <c r="D713" t="s">
        <v>5125</v>
      </c>
      <c r="E713" s="22">
        <v>48510263</v>
      </c>
      <c r="F713" t="s">
        <v>5126</v>
      </c>
      <c r="G713" s="20">
        <v>45270</v>
      </c>
      <c r="H713" t="s">
        <v>1115</v>
      </c>
      <c r="I713">
        <f>VLOOKUP(Account_Appended[[#This Row],[Customer_ID]],Customer_Info_Appended[],3,0)</f>
        <v>45</v>
      </c>
      <c r="J713" t="str">
        <f>VLOOKUP(Account_Appended[[#This Row],[Customer_ID]],Customer_Info_Appended[],4,0)</f>
        <v>Male</v>
      </c>
      <c r="K713" t="str">
        <f>VLOOKUP(Account_Appended[[#This Row],[Customer_ID]],Customer_Info_Appended[],6,0)</f>
        <v>Shan</v>
      </c>
      <c r="L713" t="str">
        <f>VLOOKUP(Account_Appended[[#This Row],[Balance]],balance_t[],3,1)</f>
        <v>High</v>
      </c>
      <c r="M713" t="str">
        <f>VLOOKUP(Account_Appended[[#This Row],[Age]],age_t[],3,1)</f>
        <v>Middle</v>
      </c>
      <c r="N713" t="str">
        <f>Account_Appended[[#This Row],[Age Group]]&amp; "-" &amp;Account_Appended[[#This Row],[Balace Group]]</f>
        <v>Middle-High</v>
      </c>
    </row>
    <row r="714" spans="2:14" x14ac:dyDescent="0.25">
      <c r="B714" t="s">
        <v>5837</v>
      </c>
      <c r="C714" t="s">
        <v>1891</v>
      </c>
      <c r="D714" t="s">
        <v>5125</v>
      </c>
      <c r="E714" s="22">
        <v>48570777</v>
      </c>
      <c r="F714" t="s">
        <v>5126</v>
      </c>
      <c r="G714" s="20">
        <v>45271</v>
      </c>
      <c r="H714" t="s">
        <v>1115</v>
      </c>
      <c r="I714">
        <f>VLOOKUP(Account_Appended[[#This Row],[Customer_ID]],Customer_Info_Appended[],3,0)</f>
        <v>66</v>
      </c>
      <c r="J714" t="str">
        <f>VLOOKUP(Account_Appended[[#This Row],[Customer_ID]],Customer_Info_Appended[],4,0)</f>
        <v>Female</v>
      </c>
      <c r="K714" t="str">
        <f>VLOOKUP(Account_Appended[[#This Row],[Customer_ID]],Customer_Info_Appended[],6,0)</f>
        <v>Shan</v>
      </c>
      <c r="L714" t="str">
        <f>VLOOKUP(Account_Appended[[#This Row],[Balance]],balance_t[],3,1)</f>
        <v>High</v>
      </c>
      <c r="M714" t="str">
        <f>VLOOKUP(Account_Appended[[#This Row],[Age]],age_t[],3,1)</f>
        <v>Senior</v>
      </c>
      <c r="N714" t="str">
        <f>Account_Appended[[#This Row],[Age Group]]&amp; "-" &amp;Account_Appended[[#This Row],[Balace Group]]</f>
        <v>Senior-High</v>
      </c>
    </row>
    <row r="715" spans="2:14" x14ac:dyDescent="0.25">
      <c r="B715" t="s">
        <v>5838</v>
      </c>
      <c r="C715" t="s">
        <v>1891</v>
      </c>
      <c r="D715" t="s">
        <v>5134</v>
      </c>
      <c r="E715" s="22">
        <v>35836338</v>
      </c>
      <c r="F715" t="s">
        <v>5126</v>
      </c>
      <c r="G715" s="20">
        <v>45272</v>
      </c>
      <c r="H715" t="s">
        <v>1115</v>
      </c>
      <c r="I715">
        <f>VLOOKUP(Account_Appended[[#This Row],[Customer_ID]],Customer_Info_Appended[],3,0)</f>
        <v>66</v>
      </c>
      <c r="J715" t="str">
        <f>VLOOKUP(Account_Appended[[#This Row],[Customer_ID]],Customer_Info_Appended[],4,0)</f>
        <v>Female</v>
      </c>
      <c r="K715" t="str">
        <f>VLOOKUP(Account_Appended[[#This Row],[Customer_ID]],Customer_Info_Appended[],6,0)</f>
        <v>Shan</v>
      </c>
      <c r="L715" t="str">
        <f>VLOOKUP(Account_Appended[[#This Row],[Balance]],balance_t[],3,1)</f>
        <v>High</v>
      </c>
      <c r="M715" t="str">
        <f>VLOOKUP(Account_Appended[[#This Row],[Age]],age_t[],3,1)</f>
        <v>Senior</v>
      </c>
      <c r="N715" t="str">
        <f>Account_Appended[[#This Row],[Age Group]]&amp; "-" &amp;Account_Appended[[#This Row],[Balace Group]]</f>
        <v>Senior-High</v>
      </c>
    </row>
    <row r="716" spans="2:14" x14ac:dyDescent="0.25">
      <c r="B716" t="s">
        <v>5839</v>
      </c>
      <c r="C716" t="s">
        <v>1891</v>
      </c>
      <c r="D716" t="s">
        <v>5125</v>
      </c>
      <c r="E716" s="22">
        <v>19482100</v>
      </c>
      <c r="F716" t="s">
        <v>5126</v>
      </c>
      <c r="G716" s="20">
        <v>45273</v>
      </c>
      <c r="H716" t="s">
        <v>1115</v>
      </c>
      <c r="I716">
        <f>VLOOKUP(Account_Appended[[#This Row],[Customer_ID]],Customer_Info_Appended[],3,0)</f>
        <v>66</v>
      </c>
      <c r="J716" t="str">
        <f>VLOOKUP(Account_Appended[[#This Row],[Customer_ID]],Customer_Info_Appended[],4,0)</f>
        <v>Female</v>
      </c>
      <c r="K716" t="str">
        <f>VLOOKUP(Account_Appended[[#This Row],[Customer_ID]],Customer_Info_Appended[],6,0)</f>
        <v>Shan</v>
      </c>
      <c r="L716" t="str">
        <f>VLOOKUP(Account_Appended[[#This Row],[Balance]],balance_t[],3,1)</f>
        <v>High</v>
      </c>
      <c r="M716" t="str">
        <f>VLOOKUP(Account_Appended[[#This Row],[Age]],age_t[],3,1)</f>
        <v>Senior</v>
      </c>
      <c r="N716" t="str">
        <f>Account_Appended[[#This Row],[Age Group]]&amp; "-" &amp;Account_Appended[[#This Row],[Balace Group]]</f>
        <v>Senior-High</v>
      </c>
    </row>
    <row r="717" spans="2:14" x14ac:dyDescent="0.25">
      <c r="B717" t="s">
        <v>5840</v>
      </c>
      <c r="C717" t="s">
        <v>1896</v>
      </c>
      <c r="D717" t="s">
        <v>5134</v>
      </c>
      <c r="E717" s="22">
        <v>31707303</v>
      </c>
      <c r="F717" t="s">
        <v>5126</v>
      </c>
      <c r="G717" s="20">
        <v>45274</v>
      </c>
      <c r="H717" t="s">
        <v>1115</v>
      </c>
      <c r="I717">
        <f>VLOOKUP(Account_Appended[[#This Row],[Customer_ID]],Customer_Info_Appended[],3,0)</f>
        <v>53</v>
      </c>
      <c r="J717" t="str">
        <f>VLOOKUP(Account_Appended[[#This Row],[Customer_ID]],Customer_Info_Appended[],4,0)</f>
        <v>Male</v>
      </c>
      <c r="K717" t="str">
        <f>VLOOKUP(Account_Appended[[#This Row],[Customer_ID]],Customer_Info_Appended[],6,0)</f>
        <v>Naypyitaw</v>
      </c>
      <c r="L717" t="str">
        <f>VLOOKUP(Account_Appended[[#This Row],[Balance]],balance_t[],3,1)</f>
        <v>High</v>
      </c>
      <c r="M717" t="str">
        <f>VLOOKUP(Account_Appended[[#This Row],[Age]],age_t[],3,1)</f>
        <v>Senior</v>
      </c>
      <c r="N717" t="str">
        <f>Account_Appended[[#This Row],[Age Group]]&amp; "-" &amp;Account_Appended[[#This Row],[Balace Group]]</f>
        <v>Senior-High</v>
      </c>
    </row>
    <row r="718" spans="2:14" x14ac:dyDescent="0.25">
      <c r="B718" t="s">
        <v>5841</v>
      </c>
      <c r="C718" t="s">
        <v>1901</v>
      </c>
      <c r="D718" t="s">
        <v>5125</v>
      </c>
      <c r="E718" s="22">
        <v>35359675</v>
      </c>
      <c r="F718" t="s">
        <v>5126</v>
      </c>
      <c r="G718" s="20">
        <v>45275</v>
      </c>
      <c r="H718" t="s">
        <v>1115</v>
      </c>
      <c r="I718">
        <f>VLOOKUP(Account_Appended[[#This Row],[Customer_ID]],Customer_Info_Appended[],3,0)</f>
        <v>30</v>
      </c>
      <c r="J718" t="str">
        <f>VLOOKUP(Account_Appended[[#This Row],[Customer_ID]],Customer_Info_Appended[],4,0)</f>
        <v>Male</v>
      </c>
      <c r="K718" t="str">
        <f>VLOOKUP(Account_Appended[[#This Row],[Customer_ID]],Customer_Info_Appended[],6,0)</f>
        <v>Mandalay</v>
      </c>
      <c r="L718" t="str">
        <f>VLOOKUP(Account_Appended[[#This Row],[Balance]],balance_t[],3,1)</f>
        <v>High</v>
      </c>
      <c r="M718" t="str">
        <f>VLOOKUP(Account_Appended[[#This Row],[Age]],age_t[],3,1)</f>
        <v>Young</v>
      </c>
      <c r="N718" t="str">
        <f>Account_Appended[[#This Row],[Age Group]]&amp; "-" &amp;Account_Appended[[#This Row],[Balace Group]]</f>
        <v>Young-High</v>
      </c>
    </row>
    <row r="719" spans="2:14" x14ac:dyDescent="0.25">
      <c r="B719" t="s">
        <v>5842</v>
      </c>
      <c r="C719" t="s">
        <v>1901</v>
      </c>
      <c r="D719" t="s">
        <v>5131</v>
      </c>
      <c r="E719" s="22">
        <v>37929124</v>
      </c>
      <c r="F719" t="s">
        <v>5126</v>
      </c>
      <c r="G719" s="20">
        <v>45276</v>
      </c>
      <c r="H719" t="s">
        <v>1115</v>
      </c>
      <c r="I719">
        <f>VLOOKUP(Account_Appended[[#This Row],[Customer_ID]],Customer_Info_Appended[],3,0)</f>
        <v>30</v>
      </c>
      <c r="J719" t="str">
        <f>VLOOKUP(Account_Appended[[#This Row],[Customer_ID]],Customer_Info_Appended[],4,0)</f>
        <v>Male</v>
      </c>
      <c r="K719" t="str">
        <f>VLOOKUP(Account_Appended[[#This Row],[Customer_ID]],Customer_Info_Appended[],6,0)</f>
        <v>Mandalay</v>
      </c>
      <c r="L719" t="str">
        <f>VLOOKUP(Account_Appended[[#This Row],[Balance]],balance_t[],3,1)</f>
        <v>High</v>
      </c>
      <c r="M719" t="str">
        <f>VLOOKUP(Account_Appended[[#This Row],[Age]],age_t[],3,1)</f>
        <v>Young</v>
      </c>
      <c r="N719" t="str">
        <f>Account_Appended[[#This Row],[Age Group]]&amp; "-" &amp;Account_Appended[[#This Row],[Balace Group]]</f>
        <v>Young-High</v>
      </c>
    </row>
    <row r="720" spans="2:14" x14ac:dyDescent="0.25">
      <c r="B720" t="s">
        <v>5843</v>
      </c>
      <c r="C720" t="s">
        <v>1901</v>
      </c>
      <c r="D720" t="s">
        <v>5134</v>
      </c>
      <c r="E720" s="22">
        <v>29288752</v>
      </c>
      <c r="F720" t="s">
        <v>5126</v>
      </c>
      <c r="G720" s="20">
        <v>45277</v>
      </c>
      <c r="H720" t="s">
        <v>1115</v>
      </c>
      <c r="I720">
        <f>VLOOKUP(Account_Appended[[#This Row],[Customer_ID]],Customer_Info_Appended[],3,0)</f>
        <v>30</v>
      </c>
      <c r="J720" t="str">
        <f>VLOOKUP(Account_Appended[[#This Row],[Customer_ID]],Customer_Info_Appended[],4,0)</f>
        <v>Male</v>
      </c>
      <c r="K720" t="str">
        <f>VLOOKUP(Account_Appended[[#This Row],[Customer_ID]],Customer_Info_Appended[],6,0)</f>
        <v>Mandalay</v>
      </c>
      <c r="L720" t="str">
        <f>VLOOKUP(Account_Appended[[#This Row],[Balance]],balance_t[],3,1)</f>
        <v>High</v>
      </c>
      <c r="M720" t="str">
        <f>VLOOKUP(Account_Appended[[#This Row],[Age]],age_t[],3,1)</f>
        <v>Young</v>
      </c>
      <c r="N720" t="str">
        <f>Account_Appended[[#This Row],[Age Group]]&amp; "-" &amp;Account_Appended[[#This Row],[Balace Group]]</f>
        <v>Young-High</v>
      </c>
    </row>
    <row r="721" spans="2:14" x14ac:dyDescent="0.25">
      <c r="B721" t="s">
        <v>5844</v>
      </c>
      <c r="C721" t="s">
        <v>1906</v>
      </c>
      <c r="D721" t="s">
        <v>5134</v>
      </c>
      <c r="E721" s="22">
        <v>33427716</v>
      </c>
      <c r="F721" t="s">
        <v>5126</v>
      </c>
      <c r="G721" s="20">
        <v>45278</v>
      </c>
      <c r="H721" t="s">
        <v>1115</v>
      </c>
      <c r="I721">
        <f>VLOOKUP(Account_Appended[[#This Row],[Customer_ID]],Customer_Info_Appended[],3,0)</f>
        <v>49</v>
      </c>
      <c r="J721" t="str">
        <f>VLOOKUP(Account_Appended[[#This Row],[Customer_ID]],Customer_Info_Appended[],4,0)</f>
        <v>Female</v>
      </c>
      <c r="K721" t="str">
        <f>VLOOKUP(Account_Appended[[#This Row],[Customer_ID]],Customer_Info_Appended[],6,0)</f>
        <v>Mandalay</v>
      </c>
      <c r="L721" t="str">
        <f>VLOOKUP(Account_Appended[[#This Row],[Balance]],balance_t[],3,1)</f>
        <v>High</v>
      </c>
      <c r="M721" t="str">
        <f>VLOOKUP(Account_Appended[[#This Row],[Age]],age_t[],3,1)</f>
        <v>Middle</v>
      </c>
      <c r="N721" t="str">
        <f>Account_Appended[[#This Row],[Age Group]]&amp; "-" &amp;Account_Appended[[#This Row],[Balace Group]]</f>
        <v>Middle-High</v>
      </c>
    </row>
    <row r="722" spans="2:14" x14ac:dyDescent="0.25">
      <c r="B722" t="s">
        <v>5845</v>
      </c>
      <c r="C722" t="s">
        <v>1906</v>
      </c>
      <c r="D722" t="s">
        <v>5134</v>
      </c>
      <c r="E722" s="22">
        <v>3075605</v>
      </c>
      <c r="F722" t="s">
        <v>5126</v>
      </c>
      <c r="G722" s="20">
        <v>45279</v>
      </c>
      <c r="H722" t="s">
        <v>1115</v>
      </c>
      <c r="I722">
        <f>VLOOKUP(Account_Appended[[#This Row],[Customer_ID]],Customer_Info_Appended[],3,0)</f>
        <v>49</v>
      </c>
      <c r="J722" t="str">
        <f>VLOOKUP(Account_Appended[[#This Row],[Customer_ID]],Customer_Info_Appended[],4,0)</f>
        <v>Female</v>
      </c>
      <c r="K722" t="str">
        <f>VLOOKUP(Account_Appended[[#This Row],[Customer_ID]],Customer_Info_Appended[],6,0)</f>
        <v>Mandalay</v>
      </c>
      <c r="L722" t="str">
        <f>VLOOKUP(Account_Appended[[#This Row],[Balance]],balance_t[],3,1)</f>
        <v>Low</v>
      </c>
      <c r="M722" t="str">
        <f>VLOOKUP(Account_Appended[[#This Row],[Age]],age_t[],3,1)</f>
        <v>Middle</v>
      </c>
      <c r="N722" t="str">
        <f>Account_Appended[[#This Row],[Age Group]]&amp; "-" &amp;Account_Appended[[#This Row],[Balace Group]]</f>
        <v>Middle-Low</v>
      </c>
    </row>
    <row r="723" spans="2:14" x14ac:dyDescent="0.25">
      <c r="B723" t="s">
        <v>5846</v>
      </c>
      <c r="C723" t="s">
        <v>1911</v>
      </c>
      <c r="D723" t="s">
        <v>5131</v>
      </c>
      <c r="E723" s="22">
        <v>38753586</v>
      </c>
      <c r="F723" t="s">
        <v>5126</v>
      </c>
      <c r="G723" s="20">
        <v>45280</v>
      </c>
      <c r="H723" t="s">
        <v>1115</v>
      </c>
      <c r="I723">
        <f>VLOOKUP(Account_Appended[[#This Row],[Customer_ID]],Customer_Info_Appended[],3,0)</f>
        <v>53</v>
      </c>
      <c r="J723" t="str">
        <f>VLOOKUP(Account_Appended[[#This Row],[Customer_ID]],Customer_Info_Appended[],4,0)</f>
        <v>Female</v>
      </c>
      <c r="K723" t="str">
        <f>VLOOKUP(Account_Appended[[#This Row],[Customer_ID]],Customer_Info_Appended[],6,0)</f>
        <v>Naypyitaw</v>
      </c>
      <c r="L723" t="str">
        <f>VLOOKUP(Account_Appended[[#This Row],[Balance]],balance_t[],3,1)</f>
        <v>High</v>
      </c>
      <c r="M723" t="str">
        <f>VLOOKUP(Account_Appended[[#This Row],[Age]],age_t[],3,1)</f>
        <v>Senior</v>
      </c>
      <c r="N723" t="str">
        <f>Account_Appended[[#This Row],[Age Group]]&amp; "-" &amp;Account_Appended[[#This Row],[Balace Group]]</f>
        <v>Senior-High</v>
      </c>
    </row>
    <row r="724" spans="2:14" x14ac:dyDescent="0.25">
      <c r="B724" t="s">
        <v>5847</v>
      </c>
      <c r="C724" t="s">
        <v>1916</v>
      </c>
      <c r="D724" t="s">
        <v>5131</v>
      </c>
      <c r="E724" s="22">
        <v>31764126</v>
      </c>
      <c r="F724" t="s">
        <v>5126</v>
      </c>
      <c r="G724" s="20">
        <v>45281</v>
      </c>
      <c r="H724" t="s">
        <v>1115</v>
      </c>
      <c r="I724">
        <f>VLOOKUP(Account_Appended[[#This Row],[Customer_ID]],Customer_Info_Appended[],3,0)</f>
        <v>54</v>
      </c>
      <c r="J724" t="str">
        <f>VLOOKUP(Account_Appended[[#This Row],[Customer_ID]],Customer_Info_Appended[],4,0)</f>
        <v>Female</v>
      </c>
      <c r="K724" t="str">
        <f>VLOOKUP(Account_Appended[[#This Row],[Customer_ID]],Customer_Info_Appended[],6,0)</f>
        <v>Bago</v>
      </c>
      <c r="L724" t="str">
        <f>VLOOKUP(Account_Appended[[#This Row],[Balance]],balance_t[],3,1)</f>
        <v>High</v>
      </c>
      <c r="M724" t="str">
        <f>VLOOKUP(Account_Appended[[#This Row],[Age]],age_t[],3,1)</f>
        <v>Senior</v>
      </c>
      <c r="N724" t="str">
        <f>Account_Appended[[#This Row],[Age Group]]&amp; "-" &amp;Account_Appended[[#This Row],[Balace Group]]</f>
        <v>Senior-High</v>
      </c>
    </row>
    <row r="725" spans="2:14" x14ac:dyDescent="0.25">
      <c r="B725" t="s">
        <v>5848</v>
      </c>
      <c r="C725" t="s">
        <v>1916</v>
      </c>
      <c r="D725" t="s">
        <v>5131</v>
      </c>
      <c r="E725" s="22">
        <v>46931679</v>
      </c>
      <c r="F725" t="s">
        <v>5126</v>
      </c>
      <c r="G725" s="20">
        <v>45282</v>
      </c>
      <c r="H725" t="s">
        <v>1115</v>
      </c>
      <c r="I725">
        <f>VLOOKUP(Account_Appended[[#This Row],[Customer_ID]],Customer_Info_Appended[],3,0)</f>
        <v>54</v>
      </c>
      <c r="J725" t="str">
        <f>VLOOKUP(Account_Appended[[#This Row],[Customer_ID]],Customer_Info_Appended[],4,0)</f>
        <v>Female</v>
      </c>
      <c r="K725" t="str">
        <f>VLOOKUP(Account_Appended[[#This Row],[Customer_ID]],Customer_Info_Appended[],6,0)</f>
        <v>Bago</v>
      </c>
      <c r="L725" t="str">
        <f>VLOOKUP(Account_Appended[[#This Row],[Balance]],balance_t[],3,1)</f>
        <v>High</v>
      </c>
      <c r="M725" t="str">
        <f>VLOOKUP(Account_Appended[[#This Row],[Age]],age_t[],3,1)</f>
        <v>Senior</v>
      </c>
      <c r="N725" t="str">
        <f>Account_Appended[[#This Row],[Age Group]]&amp; "-" &amp;Account_Appended[[#This Row],[Balace Group]]</f>
        <v>Senior-High</v>
      </c>
    </row>
    <row r="726" spans="2:14" x14ac:dyDescent="0.25">
      <c r="B726" t="s">
        <v>5849</v>
      </c>
      <c r="C726" t="s">
        <v>1921</v>
      </c>
      <c r="D726" t="s">
        <v>5131</v>
      </c>
      <c r="E726" s="22">
        <v>13863700</v>
      </c>
      <c r="F726" t="s">
        <v>5126</v>
      </c>
      <c r="G726" s="20">
        <v>45283</v>
      </c>
      <c r="H726" t="s">
        <v>1115</v>
      </c>
      <c r="I726">
        <f>VLOOKUP(Account_Appended[[#This Row],[Customer_ID]],Customer_Info_Appended[],3,0)</f>
        <v>43</v>
      </c>
      <c r="J726" t="str">
        <f>VLOOKUP(Account_Appended[[#This Row],[Customer_ID]],Customer_Info_Appended[],4,0)</f>
        <v>Female</v>
      </c>
      <c r="K726" t="str">
        <f>VLOOKUP(Account_Appended[[#This Row],[Customer_ID]],Customer_Info_Appended[],6,0)</f>
        <v>Mandalay</v>
      </c>
      <c r="L726" t="str">
        <f>VLOOKUP(Account_Appended[[#This Row],[Balance]],balance_t[],3,1)</f>
        <v>Medium</v>
      </c>
      <c r="M726" t="str">
        <f>VLOOKUP(Account_Appended[[#This Row],[Age]],age_t[],3,1)</f>
        <v>Middle</v>
      </c>
      <c r="N726" t="str">
        <f>Account_Appended[[#This Row],[Age Group]]&amp; "-" &amp;Account_Appended[[#This Row],[Balace Group]]</f>
        <v>Middle-Medium</v>
      </c>
    </row>
    <row r="727" spans="2:14" x14ac:dyDescent="0.25">
      <c r="B727" t="s">
        <v>5850</v>
      </c>
      <c r="C727" t="s">
        <v>1921</v>
      </c>
      <c r="D727" t="s">
        <v>5131</v>
      </c>
      <c r="E727" s="22">
        <v>23166465</v>
      </c>
      <c r="F727" t="s">
        <v>5126</v>
      </c>
      <c r="G727" s="20">
        <v>45284</v>
      </c>
      <c r="H727" t="s">
        <v>1115</v>
      </c>
      <c r="I727">
        <f>VLOOKUP(Account_Appended[[#This Row],[Customer_ID]],Customer_Info_Appended[],3,0)</f>
        <v>43</v>
      </c>
      <c r="J727" t="str">
        <f>VLOOKUP(Account_Appended[[#This Row],[Customer_ID]],Customer_Info_Appended[],4,0)</f>
        <v>Female</v>
      </c>
      <c r="K727" t="str">
        <f>VLOOKUP(Account_Appended[[#This Row],[Customer_ID]],Customer_Info_Appended[],6,0)</f>
        <v>Mandalay</v>
      </c>
      <c r="L727" t="str">
        <f>VLOOKUP(Account_Appended[[#This Row],[Balance]],balance_t[],3,1)</f>
        <v>High</v>
      </c>
      <c r="M727" t="str">
        <f>VLOOKUP(Account_Appended[[#This Row],[Age]],age_t[],3,1)</f>
        <v>Middle</v>
      </c>
      <c r="N727" t="str">
        <f>Account_Appended[[#This Row],[Age Group]]&amp; "-" &amp;Account_Appended[[#This Row],[Balace Group]]</f>
        <v>Middle-High</v>
      </c>
    </row>
    <row r="728" spans="2:14" x14ac:dyDescent="0.25">
      <c r="B728" t="s">
        <v>5851</v>
      </c>
      <c r="C728" t="s">
        <v>1921</v>
      </c>
      <c r="D728" t="s">
        <v>5134</v>
      </c>
      <c r="E728" s="22">
        <v>14673834</v>
      </c>
      <c r="F728" t="s">
        <v>5126</v>
      </c>
      <c r="G728" s="20">
        <v>45285</v>
      </c>
      <c r="H728" t="s">
        <v>1115</v>
      </c>
      <c r="I728">
        <f>VLOOKUP(Account_Appended[[#This Row],[Customer_ID]],Customer_Info_Appended[],3,0)</f>
        <v>43</v>
      </c>
      <c r="J728" t="str">
        <f>VLOOKUP(Account_Appended[[#This Row],[Customer_ID]],Customer_Info_Appended[],4,0)</f>
        <v>Female</v>
      </c>
      <c r="K728" t="str">
        <f>VLOOKUP(Account_Appended[[#This Row],[Customer_ID]],Customer_Info_Appended[],6,0)</f>
        <v>Mandalay</v>
      </c>
      <c r="L728" t="str">
        <f>VLOOKUP(Account_Appended[[#This Row],[Balance]],balance_t[],3,1)</f>
        <v>Medium</v>
      </c>
      <c r="M728" t="str">
        <f>VLOOKUP(Account_Appended[[#This Row],[Age]],age_t[],3,1)</f>
        <v>Middle</v>
      </c>
      <c r="N728" t="str">
        <f>Account_Appended[[#This Row],[Age Group]]&amp; "-" &amp;Account_Appended[[#This Row],[Balace Group]]</f>
        <v>Middle-Medium</v>
      </c>
    </row>
    <row r="729" spans="2:14" x14ac:dyDescent="0.25">
      <c r="B729" t="s">
        <v>5852</v>
      </c>
      <c r="C729" t="s">
        <v>1926</v>
      </c>
      <c r="D729" t="s">
        <v>5131</v>
      </c>
      <c r="E729" s="22">
        <v>41807317</v>
      </c>
      <c r="F729" t="s">
        <v>5126</v>
      </c>
      <c r="G729" s="20">
        <v>45286</v>
      </c>
      <c r="H729" t="s">
        <v>1115</v>
      </c>
      <c r="I729">
        <f>VLOOKUP(Account_Appended[[#This Row],[Customer_ID]],Customer_Info_Appended[],3,0)</f>
        <v>39</v>
      </c>
      <c r="J729" t="str">
        <f>VLOOKUP(Account_Appended[[#This Row],[Customer_ID]],Customer_Info_Appended[],4,0)</f>
        <v>Male</v>
      </c>
      <c r="K729" t="str">
        <f>VLOOKUP(Account_Appended[[#This Row],[Customer_ID]],Customer_Info_Appended[],6,0)</f>
        <v>Yangon</v>
      </c>
      <c r="L729" t="str">
        <f>VLOOKUP(Account_Appended[[#This Row],[Balance]],balance_t[],3,1)</f>
        <v>High</v>
      </c>
      <c r="M729" t="str">
        <f>VLOOKUP(Account_Appended[[#This Row],[Age]],age_t[],3,1)</f>
        <v>Middle</v>
      </c>
      <c r="N729" t="str">
        <f>Account_Appended[[#This Row],[Age Group]]&amp; "-" &amp;Account_Appended[[#This Row],[Balace Group]]</f>
        <v>Middle-High</v>
      </c>
    </row>
    <row r="730" spans="2:14" x14ac:dyDescent="0.25">
      <c r="B730" t="s">
        <v>5853</v>
      </c>
      <c r="C730" t="s">
        <v>1926</v>
      </c>
      <c r="D730" t="s">
        <v>5134</v>
      </c>
      <c r="E730" s="22">
        <v>9276748</v>
      </c>
      <c r="F730" t="s">
        <v>5126</v>
      </c>
      <c r="G730" s="20">
        <v>45287</v>
      </c>
      <c r="H730" t="s">
        <v>1115</v>
      </c>
      <c r="I730">
        <f>VLOOKUP(Account_Appended[[#This Row],[Customer_ID]],Customer_Info_Appended[],3,0)</f>
        <v>39</v>
      </c>
      <c r="J730" t="str">
        <f>VLOOKUP(Account_Appended[[#This Row],[Customer_ID]],Customer_Info_Appended[],4,0)</f>
        <v>Male</v>
      </c>
      <c r="K730" t="str">
        <f>VLOOKUP(Account_Appended[[#This Row],[Customer_ID]],Customer_Info_Appended[],6,0)</f>
        <v>Yangon</v>
      </c>
      <c r="L730" t="str">
        <f>VLOOKUP(Account_Appended[[#This Row],[Balance]],balance_t[],3,1)</f>
        <v>Medium</v>
      </c>
      <c r="M730" t="str">
        <f>VLOOKUP(Account_Appended[[#This Row],[Age]],age_t[],3,1)</f>
        <v>Middle</v>
      </c>
      <c r="N730" t="str">
        <f>Account_Appended[[#This Row],[Age Group]]&amp; "-" &amp;Account_Appended[[#This Row],[Balace Group]]</f>
        <v>Middle-Medium</v>
      </c>
    </row>
    <row r="731" spans="2:14" x14ac:dyDescent="0.25">
      <c r="B731" t="s">
        <v>5854</v>
      </c>
      <c r="C731" t="s">
        <v>1931</v>
      </c>
      <c r="D731" t="s">
        <v>5131</v>
      </c>
      <c r="E731" s="22">
        <v>23041230</v>
      </c>
      <c r="F731" t="s">
        <v>5126</v>
      </c>
      <c r="G731" s="20">
        <v>45288</v>
      </c>
      <c r="H731" t="s">
        <v>1115</v>
      </c>
      <c r="I731">
        <f>VLOOKUP(Account_Appended[[#This Row],[Customer_ID]],Customer_Info_Appended[],3,0)</f>
        <v>21</v>
      </c>
      <c r="J731" t="str">
        <f>VLOOKUP(Account_Appended[[#This Row],[Customer_ID]],Customer_Info_Appended[],4,0)</f>
        <v>Male</v>
      </c>
      <c r="K731" t="str">
        <f>VLOOKUP(Account_Appended[[#This Row],[Customer_ID]],Customer_Info_Appended[],6,0)</f>
        <v>Naypyitaw</v>
      </c>
      <c r="L731" t="str">
        <f>VLOOKUP(Account_Appended[[#This Row],[Balance]],balance_t[],3,1)</f>
        <v>High</v>
      </c>
      <c r="M731" t="str">
        <f>VLOOKUP(Account_Appended[[#This Row],[Age]],age_t[],3,1)</f>
        <v>Young</v>
      </c>
      <c r="N731" t="str">
        <f>Account_Appended[[#This Row],[Age Group]]&amp; "-" &amp;Account_Appended[[#This Row],[Balace Group]]</f>
        <v>Young-High</v>
      </c>
    </row>
    <row r="732" spans="2:14" x14ac:dyDescent="0.25">
      <c r="B732" t="s">
        <v>5855</v>
      </c>
      <c r="C732" t="s">
        <v>1931</v>
      </c>
      <c r="D732" t="s">
        <v>5125</v>
      </c>
      <c r="E732" s="22">
        <v>45601579</v>
      </c>
      <c r="F732" t="s">
        <v>5126</v>
      </c>
      <c r="G732" s="20">
        <v>45289</v>
      </c>
      <c r="H732" t="s">
        <v>1115</v>
      </c>
      <c r="I732">
        <f>VLOOKUP(Account_Appended[[#This Row],[Customer_ID]],Customer_Info_Appended[],3,0)</f>
        <v>21</v>
      </c>
      <c r="J732" t="str">
        <f>VLOOKUP(Account_Appended[[#This Row],[Customer_ID]],Customer_Info_Appended[],4,0)</f>
        <v>Male</v>
      </c>
      <c r="K732" t="str">
        <f>VLOOKUP(Account_Appended[[#This Row],[Customer_ID]],Customer_Info_Appended[],6,0)</f>
        <v>Naypyitaw</v>
      </c>
      <c r="L732" t="str">
        <f>VLOOKUP(Account_Appended[[#This Row],[Balance]],balance_t[],3,1)</f>
        <v>High</v>
      </c>
      <c r="M732" t="str">
        <f>VLOOKUP(Account_Appended[[#This Row],[Age]],age_t[],3,1)</f>
        <v>Young</v>
      </c>
      <c r="N732" t="str">
        <f>Account_Appended[[#This Row],[Age Group]]&amp; "-" &amp;Account_Appended[[#This Row],[Balace Group]]</f>
        <v>Young-High</v>
      </c>
    </row>
    <row r="733" spans="2:14" x14ac:dyDescent="0.25">
      <c r="B733" t="s">
        <v>5856</v>
      </c>
      <c r="C733" t="s">
        <v>1936</v>
      </c>
      <c r="D733" t="s">
        <v>5134</v>
      </c>
      <c r="E733" s="22">
        <v>29011861</v>
      </c>
      <c r="F733" t="s">
        <v>5126</v>
      </c>
      <c r="G733" s="20">
        <v>45290</v>
      </c>
      <c r="H733" t="s">
        <v>1115</v>
      </c>
      <c r="I733">
        <f>VLOOKUP(Account_Appended[[#This Row],[Customer_ID]],Customer_Info_Appended[],3,0)</f>
        <v>48</v>
      </c>
      <c r="J733" t="str">
        <f>VLOOKUP(Account_Appended[[#This Row],[Customer_ID]],Customer_Info_Appended[],4,0)</f>
        <v>Female</v>
      </c>
      <c r="K733" t="str">
        <f>VLOOKUP(Account_Appended[[#This Row],[Customer_ID]],Customer_Info_Appended[],6,0)</f>
        <v>Mandalay</v>
      </c>
      <c r="L733" t="str">
        <f>VLOOKUP(Account_Appended[[#This Row],[Balance]],balance_t[],3,1)</f>
        <v>High</v>
      </c>
      <c r="M733" t="str">
        <f>VLOOKUP(Account_Appended[[#This Row],[Age]],age_t[],3,1)</f>
        <v>Middle</v>
      </c>
      <c r="N733" t="str">
        <f>Account_Appended[[#This Row],[Age Group]]&amp; "-" &amp;Account_Appended[[#This Row],[Balace Group]]</f>
        <v>Middle-High</v>
      </c>
    </row>
    <row r="734" spans="2:14" x14ac:dyDescent="0.25">
      <c r="B734" t="s">
        <v>5857</v>
      </c>
      <c r="C734" t="s">
        <v>1936</v>
      </c>
      <c r="D734" t="s">
        <v>5125</v>
      </c>
      <c r="E734" s="22">
        <v>24376628</v>
      </c>
      <c r="F734" t="s">
        <v>5126</v>
      </c>
      <c r="G734" s="20">
        <v>45291</v>
      </c>
      <c r="H734" t="s">
        <v>1115</v>
      </c>
      <c r="I734">
        <f>VLOOKUP(Account_Appended[[#This Row],[Customer_ID]],Customer_Info_Appended[],3,0)</f>
        <v>48</v>
      </c>
      <c r="J734" t="str">
        <f>VLOOKUP(Account_Appended[[#This Row],[Customer_ID]],Customer_Info_Appended[],4,0)</f>
        <v>Female</v>
      </c>
      <c r="K734" t="str">
        <f>VLOOKUP(Account_Appended[[#This Row],[Customer_ID]],Customer_Info_Appended[],6,0)</f>
        <v>Mandalay</v>
      </c>
      <c r="L734" t="str">
        <f>VLOOKUP(Account_Appended[[#This Row],[Balance]],balance_t[],3,1)</f>
        <v>High</v>
      </c>
      <c r="M734" t="str">
        <f>VLOOKUP(Account_Appended[[#This Row],[Age]],age_t[],3,1)</f>
        <v>Middle</v>
      </c>
      <c r="N734" t="str">
        <f>Account_Appended[[#This Row],[Age Group]]&amp; "-" &amp;Account_Appended[[#This Row],[Balace Group]]</f>
        <v>Middle-High</v>
      </c>
    </row>
    <row r="735" spans="2:14" x14ac:dyDescent="0.25">
      <c r="B735" t="s">
        <v>5858</v>
      </c>
      <c r="C735" t="s">
        <v>1936</v>
      </c>
      <c r="D735" t="s">
        <v>5134</v>
      </c>
      <c r="E735" s="22">
        <v>49427861</v>
      </c>
      <c r="F735" t="s">
        <v>5126</v>
      </c>
      <c r="G735" s="20">
        <v>45292</v>
      </c>
      <c r="H735" t="s">
        <v>1115</v>
      </c>
      <c r="I735">
        <f>VLOOKUP(Account_Appended[[#This Row],[Customer_ID]],Customer_Info_Appended[],3,0)</f>
        <v>48</v>
      </c>
      <c r="J735" t="str">
        <f>VLOOKUP(Account_Appended[[#This Row],[Customer_ID]],Customer_Info_Appended[],4,0)</f>
        <v>Female</v>
      </c>
      <c r="K735" t="str">
        <f>VLOOKUP(Account_Appended[[#This Row],[Customer_ID]],Customer_Info_Appended[],6,0)</f>
        <v>Mandalay</v>
      </c>
      <c r="L735" t="str">
        <f>VLOOKUP(Account_Appended[[#This Row],[Balance]],balance_t[],3,1)</f>
        <v>High</v>
      </c>
      <c r="M735" t="str">
        <f>VLOOKUP(Account_Appended[[#This Row],[Age]],age_t[],3,1)</f>
        <v>Middle</v>
      </c>
      <c r="N735" t="str">
        <f>Account_Appended[[#This Row],[Age Group]]&amp; "-" &amp;Account_Appended[[#This Row],[Balace Group]]</f>
        <v>Middle-High</v>
      </c>
    </row>
    <row r="736" spans="2:14" x14ac:dyDescent="0.25">
      <c r="B736" t="s">
        <v>5859</v>
      </c>
      <c r="C736" t="s">
        <v>1941</v>
      </c>
      <c r="D736" t="s">
        <v>5125</v>
      </c>
      <c r="E736" s="22">
        <v>39870506</v>
      </c>
      <c r="F736" t="s">
        <v>5126</v>
      </c>
      <c r="G736" s="20">
        <v>45293</v>
      </c>
      <c r="H736" t="s">
        <v>1115</v>
      </c>
      <c r="I736">
        <f>VLOOKUP(Account_Appended[[#This Row],[Customer_ID]],Customer_Info_Appended[],3,0)</f>
        <v>35</v>
      </c>
      <c r="J736" t="str">
        <f>VLOOKUP(Account_Appended[[#This Row],[Customer_ID]],Customer_Info_Appended[],4,0)</f>
        <v>Male</v>
      </c>
      <c r="K736" t="str">
        <f>VLOOKUP(Account_Appended[[#This Row],[Customer_ID]],Customer_Info_Appended[],6,0)</f>
        <v>Bago</v>
      </c>
      <c r="L736" t="str">
        <f>VLOOKUP(Account_Appended[[#This Row],[Balance]],balance_t[],3,1)</f>
        <v>High</v>
      </c>
      <c r="M736" t="str">
        <f>VLOOKUP(Account_Appended[[#This Row],[Age]],age_t[],3,1)</f>
        <v>Middle</v>
      </c>
      <c r="N736" t="str">
        <f>Account_Appended[[#This Row],[Age Group]]&amp; "-" &amp;Account_Appended[[#This Row],[Balace Group]]</f>
        <v>Middle-High</v>
      </c>
    </row>
    <row r="737" spans="2:14" x14ac:dyDescent="0.25">
      <c r="B737" t="s">
        <v>5860</v>
      </c>
      <c r="C737" t="s">
        <v>1941</v>
      </c>
      <c r="D737" t="s">
        <v>5131</v>
      </c>
      <c r="E737" s="22">
        <v>10611846</v>
      </c>
      <c r="F737" t="s">
        <v>5126</v>
      </c>
      <c r="G737" s="20">
        <v>45294</v>
      </c>
      <c r="H737" t="s">
        <v>1115</v>
      </c>
      <c r="I737">
        <f>VLOOKUP(Account_Appended[[#This Row],[Customer_ID]],Customer_Info_Appended[],3,0)</f>
        <v>35</v>
      </c>
      <c r="J737" t="str">
        <f>VLOOKUP(Account_Appended[[#This Row],[Customer_ID]],Customer_Info_Appended[],4,0)</f>
        <v>Male</v>
      </c>
      <c r="K737" t="str">
        <f>VLOOKUP(Account_Appended[[#This Row],[Customer_ID]],Customer_Info_Appended[],6,0)</f>
        <v>Bago</v>
      </c>
      <c r="L737" t="str">
        <f>VLOOKUP(Account_Appended[[#This Row],[Balance]],balance_t[],3,1)</f>
        <v>Medium</v>
      </c>
      <c r="M737" t="str">
        <f>VLOOKUP(Account_Appended[[#This Row],[Age]],age_t[],3,1)</f>
        <v>Middle</v>
      </c>
      <c r="N737" t="str">
        <f>Account_Appended[[#This Row],[Age Group]]&amp; "-" &amp;Account_Appended[[#This Row],[Balace Group]]</f>
        <v>Middle-Medium</v>
      </c>
    </row>
    <row r="738" spans="2:14" x14ac:dyDescent="0.25">
      <c r="B738" t="s">
        <v>5861</v>
      </c>
      <c r="C738" t="s">
        <v>1946</v>
      </c>
      <c r="D738" t="s">
        <v>5131</v>
      </c>
      <c r="E738" s="22">
        <v>46769316</v>
      </c>
      <c r="F738" t="s">
        <v>5126</v>
      </c>
      <c r="G738" s="20">
        <v>45295</v>
      </c>
      <c r="H738" t="s">
        <v>1115</v>
      </c>
      <c r="I738">
        <f>VLOOKUP(Account_Appended[[#This Row],[Customer_ID]],Customer_Info_Appended[],3,0)</f>
        <v>55</v>
      </c>
      <c r="J738" t="str">
        <f>VLOOKUP(Account_Appended[[#This Row],[Customer_ID]],Customer_Info_Appended[],4,0)</f>
        <v>Male</v>
      </c>
      <c r="K738" t="str">
        <f>VLOOKUP(Account_Appended[[#This Row],[Customer_ID]],Customer_Info_Appended[],6,0)</f>
        <v>Mandalay</v>
      </c>
      <c r="L738" t="str">
        <f>VLOOKUP(Account_Appended[[#This Row],[Balance]],balance_t[],3,1)</f>
        <v>High</v>
      </c>
      <c r="M738" t="str">
        <f>VLOOKUP(Account_Appended[[#This Row],[Age]],age_t[],3,1)</f>
        <v>Senior</v>
      </c>
      <c r="N738" t="str">
        <f>Account_Appended[[#This Row],[Age Group]]&amp; "-" &amp;Account_Appended[[#This Row],[Balace Group]]</f>
        <v>Senior-High</v>
      </c>
    </row>
    <row r="739" spans="2:14" x14ac:dyDescent="0.25">
      <c r="B739" t="s">
        <v>5862</v>
      </c>
      <c r="C739" t="s">
        <v>1946</v>
      </c>
      <c r="D739" t="s">
        <v>5131</v>
      </c>
      <c r="E739" s="22">
        <v>38243159</v>
      </c>
      <c r="F739" t="s">
        <v>5126</v>
      </c>
      <c r="G739" s="20">
        <v>45296</v>
      </c>
      <c r="H739" t="s">
        <v>1115</v>
      </c>
      <c r="I739">
        <f>VLOOKUP(Account_Appended[[#This Row],[Customer_ID]],Customer_Info_Appended[],3,0)</f>
        <v>55</v>
      </c>
      <c r="J739" t="str">
        <f>VLOOKUP(Account_Appended[[#This Row],[Customer_ID]],Customer_Info_Appended[],4,0)</f>
        <v>Male</v>
      </c>
      <c r="K739" t="str">
        <f>VLOOKUP(Account_Appended[[#This Row],[Customer_ID]],Customer_Info_Appended[],6,0)</f>
        <v>Mandalay</v>
      </c>
      <c r="L739" t="str">
        <f>VLOOKUP(Account_Appended[[#This Row],[Balance]],balance_t[],3,1)</f>
        <v>High</v>
      </c>
      <c r="M739" t="str">
        <f>VLOOKUP(Account_Appended[[#This Row],[Age]],age_t[],3,1)</f>
        <v>Senior</v>
      </c>
      <c r="N739" t="str">
        <f>Account_Appended[[#This Row],[Age Group]]&amp; "-" &amp;Account_Appended[[#This Row],[Balace Group]]</f>
        <v>Senior-High</v>
      </c>
    </row>
    <row r="740" spans="2:14" x14ac:dyDescent="0.25">
      <c r="B740" t="s">
        <v>5863</v>
      </c>
      <c r="C740" t="s">
        <v>1951</v>
      </c>
      <c r="D740" t="s">
        <v>5134</v>
      </c>
      <c r="E740" s="22">
        <v>43662003</v>
      </c>
      <c r="F740" t="s">
        <v>5126</v>
      </c>
      <c r="G740" s="20">
        <v>45297</v>
      </c>
      <c r="H740" t="s">
        <v>1115</v>
      </c>
      <c r="I740">
        <f>VLOOKUP(Account_Appended[[#This Row],[Customer_ID]],Customer_Info_Appended[],3,0)</f>
        <v>41</v>
      </c>
      <c r="J740" t="str">
        <f>VLOOKUP(Account_Appended[[#This Row],[Customer_ID]],Customer_Info_Appended[],4,0)</f>
        <v>Female</v>
      </c>
      <c r="K740" t="str">
        <f>VLOOKUP(Account_Appended[[#This Row],[Customer_ID]],Customer_Info_Appended[],6,0)</f>
        <v>Shan</v>
      </c>
      <c r="L740" t="str">
        <f>VLOOKUP(Account_Appended[[#This Row],[Balance]],balance_t[],3,1)</f>
        <v>High</v>
      </c>
      <c r="M740" t="str">
        <f>VLOOKUP(Account_Appended[[#This Row],[Age]],age_t[],3,1)</f>
        <v>Middle</v>
      </c>
      <c r="N740" t="str">
        <f>Account_Appended[[#This Row],[Age Group]]&amp; "-" &amp;Account_Appended[[#This Row],[Balace Group]]</f>
        <v>Middle-High</v>
      </c>
    </row>
    <row r="741" spans="2:14" x14ac:dyDescent="0.25">
      <c r="B741" t="s">
        <v>5864</v>
      </c>
      <c r="C741" t="s">
        <v>1951</v>
      </c>
      <c r="D741" t="s">
        <v>5125</v>
      </c>
      <c r="E741" s="22">
        <v>9078989</v>
      </c>
      <c r="F741" t="s">
        <v>5126</v>
      </c>
      <c r="G741" s="20">
        <v>45298</v>
      </c>
      <c r="H741" t="s">
        <v>1115</v>
      </c>
      <c r="I741">
        <f>VLOOKUP(Account_Appended[[#This Row],[Customer_ID]],Customer_Info_Appended[],3,0)</f>
        <v>41</v>
      </c>
      <c r="J741" t="str">
        <f>VLOOKUP(Account_Appended[[#This Row],[Customer_ID]],Customer_Info_Appended[],4,0)</f>
        <v>Female</v>
      </c>
      <c r="K741" t="str">
        <f>VLOOKUP(Account_Appended[[#This Row],[Customer_ID]],Customer_Info_Appended[],6,0)</f>
        <v>Shan</v>
      </c>
      <c r="L741" t="str">
        <f>VLOOKUP(Account_Appended[[#This Row],[Balance]],balance_t[],3,1)</f>
        <v>Medium</v>
      </c>
      <c r="M741" t="str">
        <f>VLOOKUP(Account_Appended[[#This Row],[Age]],age_t[],3,1)</f>
        <v>Middle</v>
      </c>
      <c r="N741" t="str">
        <f>Account_Appended[[#This Row],[Age Group]]&amp; "-" &amp;Account_Appended[[#This Row],[Balace Group]]</f>
        <v>Middle-Medium</v>
      </c>
    </row>
    <row r="742" spans="2:14" x14ac:dyDescent="0.25">
      <c r="B742" t="s">
        <v>5865</v>
      </c>
      <c r="C742" t="s">
        <v>1951</v>
      </c>
      <c r="D742" t="s">
        <v>5131</v>
      </c>
      <c r="E742" s="22">
        <v>13892249</v>
      </c>
      <c r="F742" t="s">
        <v>5126</v>
      </c>
      <c r="G742" s="20">
        <v>45299</v>
      </c>
      <c r="H742" t="s">
        <v>1115</v>
      </c>
      <c r="I742">
        <f>VLOOKUP(Account_Appended[[#This Row],[Customer_ID]],Customer_Info_Appended[],3,0)</f>
        <v>41</v>
      </c>
      <c r="J742" t="str">
        <f>VLOOKUP(Account_Appended[[#This Row],[Customer_ID]],Customer_Info_Appended[],4,0)</f>
        <v>Female</v>
      </c>
      <c r="K742" t="str">
        <f>VLOOKUP(Account_Appended[[#This Row],[Customer_ID]],Customer_Info_Appended[],6,0)</f>
        <v>Shan</v>
      </c>
      <c r="L742" t="str">
        <f>VLOOKUP(Account_Appended[[#This Row],[Balance]],balance_t[],3,1)</f>
        <v>Medium</v>
      </c>
      <c r="M742" t="str">
        <f>VLOOKUP(Account_Appended[[#This Row],[Age]],age_t[],3,1)</f>
        <v>Middle</v>
      </c>
      <c r="N742" t="str">
        <f>Account_Appended[[#This Row],[Age Group]]&amp; "-" &amp;Account_Appended[[#This Row],[Balace Group]]</f>
        <v>Middle-Medium</v>
      </c>
    </row>
    <row r="743" spans="2:14" x14ac:dyDescent="0.25">
      <c r="B743" t="s">
        <v>5866</v>
      </c>
      <c r="C743" t="s">
        <v>1956</v>
      </c>
      <c r="D743" t="s">
        <v>5125</v>
      </c>
      <c r="E743" s="22">
        <v>28198059</v>
      </c>
      <c r="F743" t="s">
        <v>5126</v>
      </c>
      <c r="G743" s="20">
        <v>45300</v>
      </c>
      <c r="H743" t="s">
        <v>1115</v>
      </c>
      <c r="I743">
        <f>VLOOKUP(Account_Appended[[#This Row],[Customer_ID]],Customer_Info_Appended[],3,0)</f>
        <v>40</v>
      </c>
      <c r="J743" t="str">
        <f>VLOOKUP(Account_Appended[[#This Row],[Customer_ID]],Customer_Info_Appended[],4,0)</f>
        <v>Male</v>
      </c>
      <c r="K743" t="str">
        <f>VLOOKUP(Account_Appended[[#This Row],[Customer_ID]],Customer_Info_Appended[],6,0)</f>
        <v>Yangon</v>
      </c>
      <c r="L743" t="str">
        <f>VLOOKUP(Account_Appended[[#This Row],[Balance]],balance_t[],3,1)</f>
        <v>High</v>
      </c>
      <c r="M743" t="str">
        <f>VLOOKUP(Account_Appended[[#This Row],[Age]],age_t[],3,1)</f>
        <v>Middle</v>
      </c>
      <c r="N743" t="str">
        <f>Account_Appended[[#This Row],[Age Group]]&amp; "-" &amp;Account_Appended[[#This Row],[Balace Group]]</f>
        <v>Middle-High</v>
      </c>
    </row>
    <row r="744" spans="2:14" x14ac:dyDescent="0.25">
      <c r="B744" t="s">
        <v>5867</v>
      </c>
      <c r="C744" t="s">
        <v>1956</v>
      </c>
      <c r="D744" t="s">
        <v>5125</v>
      </c>
      <c r="E744" s="22">
        <v>3783909</v>
      </c>
      <c r="F744" t="s">
        <v>5126</v>
      </c>
      <c r="G744" s="20">
        <v>45301</v>
      </c>
      <c r="H744" t="s">
        <v>1115</v>
      </c>
      <c r="I744">
        <f>VLOOKUP(Account_Appended[[#This Row],[Customer_ID]],Customer_Info_Appended[],3,0)</f>
        <v>40</v>
      </c>
      <c r="J744" t="str">
        <f>VLOOKUP(Account_Appended[[#This Row],[Customer_ID]],Customer_Info_Appended[],4,0)</f>
        <v>Male</v>
      </c>
      <c r="K744" t="str">
        <f>VLOOKUP(Account_Appended[[#This Row],[Customer_ID]],Customer_Info_Appended[],6,0)</f>
        <v>Yangon</v>
      </c>
      <c r="L744" t="str">
        <f>VLOOKUP(Account_Appended[[#This Row],[Balance]],balance_t[],3,1)</f>
        <v>Low</v>
      </c>
      <c r="M744" t="str">
        <f>VLOOKUP(Account_Appended[[#This Row],[Age]],age_t[],3,1)</f>
        <v>Middle</v>
      </c>
      <c r="N744" t="str">
        <f>Account_Appended[[#This Row],[Age Group]]&amp; "-" &amp;Account_Appended[[#This Row],[Balace Group]]</f>
        <v>Middle-Low</v>
      </c>
    </row>
    <row r="745" spans="2:14" x14ac:dyDescent="0.25">
      <c r="B745" t="s">
        <v>5868</v>
      </c>
      <c r="C745" t="s">
        <v>1961</v>
      </c>
      <c r="D745" t="s">
        <v>5131</v>
      </c>
      <c r="E745" s="22">
        <v>35194032</v>
      </c>
      <c r="F745" t="s">
        <v>5126</v>
      </c>
      <c r="G745" s="20">
        <v>45302</v>
      </c>
      <c r="H745" t="s">
        <v>1115</v>
      </c>
      <c r="I745">
        <f>VLOOKUP(Account_Appended[[#This Row],[Customer_ID]],Customer_Info_Appended[],3,0)</f>
        <v>39</v>
      </c>
      <c r="J745" t="str">
        <f>VLOOKUP(Account_Appended[[#This Row],[Customer_ID]],Customer_Info_Appended[],4,0)</f>
        <v>Male</v>
      </c>
      <c r="K745" t="str">
        <f>VLOOKUP(Account_Appended[[#This Row],[Customer_ID]],Customer_Info_Appended[],6,0)</f>
        <v>Naypyitaw</v>
      </c>
      <c r="L745" t="str">
        <f>VLOOKUP(Account_Appended[[#This Row],[Balance]],balance_t[],3,1)</f>
        <v>High</v>
      </c>
      <c r="M745" t="str">
        <f>VLOOKUP(Account_Appended[[#This Row],[Age]],age_t[],3,1)</f>
        <v>Middle</v>
      </c>
      <c r="N745" t="str">
        <f>Account_Appended[[#This Row],[Age Group]]&amp; "-" &amp;Account_Appended[[#This Row],[Balace Group]]</f>
        <v>Middle-High</v>
      </c>
    </row>
    <row r="746" spans="2:14" x14ac:dyDescent="0.25">
      <c r="B746" t="s">
        <v>5869</v>
      </c>
      <c r="C746" t="s">
        <v>1961</v>
      </c>
      <c r="D746" t="s">
        <v>5131</v>
      </c>
      <c r="E746" s="22">
        <v>49973778</v>
      </c>
      <c r="F746" t="s">
        <v>5126</v>
      </c>
      <c r="G746" s="20">
        <v>45303</v>
      </c>
      <c r="H746" t="s">
        <v>1115</v>
      </c>
      <c r="I746">
        <f>VLOOKUP(Account_Appended[[#This Row],[Customer_ID]],Customer_Info_Appended[],3,0)</f>
        <v>39</v>
      </c>
      <c r="J746" t="str">
        <f>VLOOKUP(Account_Appended[[#This Row],[Customer_ID]],Customer_Info_Appended[],4,0)</f>
        <v>Male</v>
      </c>
      <c r="K746" t="str">
        <f>VLOOKUP(Account_Appended[[#This Row],[Customer_ID]],Customer_Info_Appended[],6,0)</f>
        <v>Naypyitaw</v>
      </c>
      <c r="L746" t="str">
        <f>VLOOKUP(Account_Appended[[#This Row],[Balance]],balance_t[],3,1)</f>
        <v>High</v>
      </c>
      <c r="M746" t="str">
        <f>VLOOKUP(Account_Appended[[#This Row],[Age]],age_t[],3,1)</f>
        <v>Middle</v>
      </c>
      <c r="N746" t="str">
        <f>Account_Appended[[#This Row],[Age Group]]&amp; "-" &amp;Account_Appended[[#This Row],[Balace Group]]</f>
        <v>Middle-High</v>
      </c>
    </row>
    <row r="747" spans="2:14" x14ac:dyDescent="0.25">
      <c r="B747" t="s">
        <v>5870</v>
      </c>
      <c r="C747" t="s">
        <v>1961</v>
      </c>
      <c r="D747" t="s">
        <v>5125</v>
      </c>
      <c r="E747" s="22">
        <v>41119538</v>
      </c>
      <c r="F747" t="s">
        <v>5126</v>
      </c>
      <c r="G747" s="20">
        <v>45304</v>
      </c>
      <c r="H747" t="s">
        <v>1115</v>
      </c>
      <c r="I747">
        <f>VLOOKUP(Account_Appended[[#This Row],[Customer_ID]],Customer_Info_Appended[],3,0)</f>
        <v>39</v>
      </c>
      <c r="J747" t="str">
        <f>VLOOKUP(Account_Appended[[#This Row],[Customer_ID]],Customer_Info_Appended[],4,0)</f>
        <v>Male</v>
      </c>
      <c r="K747" t="str">
        <f>VLOOKUP(Account_Appended[[#This Row],[Customer_ID]],Customer_Info_Appended[],6,0)</f>
        <v>Naypyitaw</v>
      </c>
      <c r="L747" t="str">
        <f>VLOOKUP(Account_Appended[[#This Row],[Balance]],balance_t[],3,1)</f>
        <v>High</v>
      </c>
      <c r="M747" t="str">
        <f>VLOOKUP(Account_Appended[[#This Row],[Age]],age_t[],3,1)</f>
        <v>Middle</v>
      </c>
      <c r="N747" t="str">
        <f>Account_Appended[[#This Row],[Age Group]]&amp; "-" &amp;Account_Appended[[#This Row],[Balace Group]]</f>
        <v>Middle-High</v>
      </c>
    </row>
    <row r="748" spans="2:14" x14ac:dyDescent="0.25">
      <c r="B748" t="s">
        <v>5871</v>
      </c>
      <c r="C748" t="s">
        <v>1966</v>
      </c>
      <c r="D748" t="s">
        <v>5131</v>
      </c>
      <c r="E748" s="22">
        <v>19947987</v>
      </c>
      <c r="F748" t="s">
        <v>5126</v>
      </c>
      <c r="G748" s="20">
        <v>45305</v>
      </c>
      <c r="H748" t="s">
        <v>1115</v>
      </c>
      <c r="I748">
        <f>VLOOKUP(Account_Appended[[#This Row],[Customer_ID]],Customer_Info_Appended[],3,0)</f>
        <v>19</v>
      </c>
      <c r="J748" t="str">
        <f>VLOOKUP(Account_Appended[[#This Row],[Customer_ID]],Customer_Info_Appended[],4,0)</f>
        <v>Female</v>
      </c>
      <c r="K748" t="str">
        <f>VLOOKUP(Account_Appended[[#This Row],[Customer_ID]],Customer_Info_Appended[],6,0)</f>
        <v>Shan</v>
      </c>
      <c r="L748" t="str">
        <f>VLOOKUP(Account_Appended[[#This Row],[Balance]],balance_t[],3,1)</f>
        <v>High</v>
      </c>
      <c r="M748" t="str">
        <f>VLOOKUP(Account_Appended[[#This Row],[Age]],age_t[],3,1)</f>
        <v>Young</v>
      </c>
      <c r="N748" t="str">
        <f>Account_Appended[[#This Row],[Age Group]]&amp; "-" &amp;Account_Appended[[#This Row],[Balace Group]]</f>
        <v>Young-High</v>
      </c>
    </row>
    <row r="749" spans="2:14" x14ac:dyDescent="0.25">
      <c r="B749" t="s">
        <v>5872</v>
      </c>
      <c r="C749" t="s">
        <v>1966</v>
      </c>
      <c r="D749" t="s">
        <v>5131</v>
      </c>
      <c r="E749" s="22">
        <v>18020863</v>
      </c>
      <c r="F749" t="s">
        <v>5126</v>
      </c>
      <c r="G749" s="20">
        <v>45306</v>
      </c>
      <c r="H749" t="s">
        <v>1115</v>
      </c>
      <c r="I749">
        <f>VLOOKUP(Account_Appended[[#This Row],[Customer_ID]],Customer_Info_Appended[],3,0)</f>
        <v>19</v>
      </c>
      <c r="J749" t="str">
        <f>VLOOKUP(Account_Appended[[#This Row],[Customer_ID]],Customer_Info_Appended[],4,0)</f>
        <v>Female</v>
      </c>
      <c r="K749" t="str">
        <f>VLOOKUP(Account_Appended[[#This Row],[Customer_ID]],Customer_Info_Appended[],6,0)</f>
        <v>Shan</v>
      </c>
      <c r="L749" t="str">
        <f>VLOOKUP(Account_Appended[[#This Row],[Balance]],balance_t[],3,1)</f>
        <v>High</v>
      </c>
      <c r="M749" t="str">
        <f>VLOOKUP(Account_Appended[[#This Row],[Age]],age_t[],3,1)</f>
        <v>Young</v>
      </c>
      <c r="N749" t="str">
        <f>Account_Appended[[#This Row],[Age Group]]&amp; "-" &amp;Account_Appended[[#This Row],[Balace Group]]</f>
        <v>Young-High</v>
      </c>
    </row>
    <row r="750" spans="2:14" x14ac:dyDescent="0.25">
      <c r="B750" t="s">
        <v>5873</v>
      </c>
      <c r="C750" t="s">
        <v>1971</v>
      </c>
      <c r="D750" t="s">
        <v>5131</v>
      </c>
      <c r="E750" s="22">
        <v>32553189</v>
      </c>
      <c r="F750" t="s">
        <v>5126</v>
      </c>
      <c r="G750" s="20">
        <v>45307</v>
      </c>
      <c r="H750" t="s">
        <v>1115</v>
      </c>
      <c r="I750">
        <f>VLOOKUP(Account_Appended[[#This Row],[Customer_ID]],Customer_Info_Appended[],3,0)</f>
        <v>48</v>
      </c>
      <c r="J750" t="str">
        <f>VLOOKUP(Account_Appended[[#This Row],[Customer_ID]],Customer_Info_Appended[],4,0)</f>
        <v>Male</v>
      </c>
      <c r="K750" t="str">
        <f>VLOOKUP(Account_Appended[[#This Row],[Customer_ID]],Customer_Info_Appended[],6,0)</f>
        <v>Bago</v>
      </c>
      <c r="L750" t="str">
        <f>VLOOKUP(Account_Appended[[#This Row],[Balance]],balance_t[],3,1)</f>
        <v>High</v>
      </c>
      <c r="M750" t="str">
        <f>VLOOKUP(Account_Appended[[#This Row],[Age]],age_t[],3,1)</f>
        <v>Middle</v>
      </c>
      <c r="N750" t="str">
        <f>Account_Appended[[#This Row],[Age Group]]&amp; "-" &amp;Account_Appended[[#This Row],[Balace Group]]</f>
        <v>Middle-High</v>
      </c>
    </row>
    <row r="751" spans="2:14" x14ac:dyDescent="0.25">
      <c r="B751" t="s">
        <v>5874</v>
      </c>
      <c r="C751" t="s">
        <v>1971</v>
      </c>
      <c r="D751" t="s">
        <v>5134</v>
      </c>
      <c r="E751" s="22">
        <v>45654686</v>
      </c>
      <c r="F751" t="s">
        <v>5126</v>
      </c>
      <c r="G751" s="20">
        <v>45308</v>
      </c>
      <c r="H751" t="s">
        <v>1115</v>
      </c>
      <c r="I751">
        <f>VLOOKUP(Account_Appended[[#This Row],[Customer_ID]],Customer_Info_Appended[],3,0)</f>
        <v>48</v>
      </c>
      <c r="J751" t="str">
        <f>VLOOKUP(Account_Appended[[#This Row],[Customer_ID]],Customer_Info_Appended[],4,0)</f>
        <v>Male</v>
      </c>
      <c r="K751" t="str">
        <f>VLOOKUP(Account_Appended[[#This Row],[Customer_ID]],Customer_Info_Appended[],6,0)</f>
        <v>Bago</v>
      </c>
      <c r="L751" t="str">
        <f>VLOOKUP(Account_Appended[[#This Row],[Balance]],balance_t[],3,1)</f>
        <v>High</v>
      </c>
      <c r="M751" t="str">
        <f>VLOOKUP(Account_Appended[[#This Row],[Age]],age_t[],3,1)</f>
        <v>Middle</v>
      </c>
      <c r="N751" t="str">
        <f>Account_Appended[[#This Row],[Age Group]]&amp; "-" &amp;Account_Appended[[#This Row],[Balace Group]]</f>
        <v>Middle-High</v>
      </c>
    </row>
    <row r="752" spans="2:14" x14ac:dyDescent="0.25">
      <c r="B752" t="s">
        <v>5875</v>
      </c>
      <c r="C752" t="s">
        <v>1971</v>
      </c>
      <c r="D752" t="s">
        <v>5125</v>
      </c>
      <c r="E752" s="22">
        <v>24033622</v>
      </c>
      <c r="F752" t="s">
        <v>5126</v>
      </c>
      <c r="G752" s="20">
        <v>45309</v>
      </c>
      <c r="H752" t="s">
        <v>1115</v>
      </c>
      <c r="I752">
        <f>VLOOKUP(Account_Appended[[#This Row],[Customer_ID]],Customer_Info_Appended[],3,0)</f>
        <v>48</v>
      </c>
      <c r="J752" t="str">
        <f>VLOOKUP(Account_Appended[[#This Row],[Customer_ID]],Customer_Info_Appended[],4,0)</f>
        <v>Male</v>
      </c>
      <c r="K752" t="str">
        <f>VLOOKUP(Account_Appended[[#This Row],[Customer_ID]],Customer_Info_Appended[],6,0)</f>
        <v>Bago</v>
      </c>
      <c r="L752" t="str">
        <f>VLOOKUP(Account_Appended[[#This Row],[Balance]],balance_t[],3,1)</f>
        <v>High</v>
      </c>
      <c r="M752" t="str">
        <f>VLOOKUP(Account_Appended[[#This Row],[Age]],age_t[],3,1)</f>
        <v>Middle</v>
      </c>
      <c r="N752" t="str">
        <f>Account_Appended[[#This Row],[Age Group]]&amp; "-" &amp;Account_Appended[[#This Row],[Balace Group]]</f>
        <v>Middle-High</v>
      </c>
    </row>
    <row r="753" spans="2:14" x14ac:dyDescent="0.25">
      <c r="B753" t="s">
        <v>5876</v>
      </c>
      <c r="C753" t="s">
        <v>1976</v>
      </c>
      <c r="D753" t="s">
        <v>5125</v>
      </c>
      <c r="E753" s="22">
        <v>1516953</v>
      </c>
      <c r="F753" t="s">
        <v>5126</v>
      </c>
      <c r="G753" s="20">
        <v>45310</v>
      </c>
      <c r="H753" t="s">
        <v>1115</v>
      </c>
      <c r="I753">
        <f>VLOOKUP(Account_Appended[[#This Row],[Customer_ID]],Customer_Info_Appended[],3,0)</f>
        <v>28</v>
      </c>
      <c r="J753" t="str">
        <f>VLOOKUP(Account_Appended[[#This Row],[Customer_ID]],Customer_Info_Appended[],4,0)</f>
        <v>Female</v>
      </c>
      <c r="K753" t="str">
        <f>VLOOKUP(Account_Appended[[#This Row],[Customer_ID]],Customer_Info_Appended[],6,0)</f>
        <v>Shan</v>
      </c>
      <c r="L753" t="str">
        <f>VLOOKUP(Account_Appended[[#This Row],[Balance]],balance_t[],3,1)</f>
        <v>Low</v>
      </c>
      <c r="M753" t="str">
        <f>VLOOKUP(Account_Appended[[#This Row],[Age]],age_t[],3,1)</f>
        <v>Young</v>
      </c>
      <c r="N753" t="str">
        <f>Account_Appended[[#This Row],[Age Group]]&amp; "-" &amp;Account_Appended[[#This Row],[Balace Group]]</f>
        <v>Young-Low</v>
      </c>
    </row>
    <row r="754" spans="2:14" x14ac:dyDescent="0.25">
      <c r="B754" t="s">
        <v>5877</v>
      </c>
      <c r="C754" t="s">
        <v>1976</v>
      </c>
      <c r="D754" t="s">
        <v>5134</v>
      </c>
      <c r="E754" s="22">
        <v>30350211</v>
      </c>
      <c r="F754" t="s">
        <v>5126</v>
      </c>
      <c r="G754" s="20">
        <v>45311</v>
      </c>
      <c r="H754" t="s">
        <v>1115</v>
      </c>
      <c r="I754">
        <f>VLOOKUP(Account_Appended[[#This Row],[Customer_ID]],Customer_Info_Appended[],3,0)</f>
        <v>28</v>
      </c>
      <c r="J754" t="str">
        <f>VLOOKUP(Account_Appended[[#This Row],[Customer_ID]],Customer_Info_Appended[],4,0)</f>
        <v>Female</v>
      </c>
      <c r="K754" t="str">
        <f>VLOOKUP(Account_Appended[[#This Row],[Customer_ID]],Customer_Info_Appended[],6,0)</f>
        <v>Shan</v>
      </c>
      <c r="L754" t="str">
        <f>VLOOKUP(Account_Appended[[#This Row],[Balance]],balance_t[],3,1)</f>
        <v>High</v>
      </c>
      <c r="M754" t="str">
        <f>VLOOKUP(Account_Appended[[#This Row],[Age]],age_t[],3,1)</f>
        <v>Young</v>
      </c>
      <c r="N754" t="str">
        <f>Account_Appended[[#This Row],[Age Group]]&amp; "-" &amp;Account_Appended[[#This Row],[Balace Group]]</f>
        <v>Young-High</v>
      </c>
    </row>
    <row r="755" spans="2:14" x14ac:dyDescent="0.25">
      <c r="B755" t="s">
        <v>5878</v>
      </c>
      <c r="C755" t="s">
        <v>1976</v>
      </c>
      <c r="D755" t="s">
        <v>5125</v>
      </c>
      <c r="E755" s="22">
        <v>19571461</v>
      </c>
      <c r="F755" t="s">
        <v>5126</v>
      </c>
      <c r="G755" s="20">
        <v>45312</v>
      </c>
      <c r="H755" t="s">
        <v>1115</v>
      </c>
      <c r="I755">
        <f>VLOOKUP(Account_Appended[[#This Row],[Customer_ID]],Customer_Info_Appended[],3,0)</f>
        <v>28</v>
      </c>
      <c r="J755" t="str">
        <f>VLOOKUP(Account_Appended[[#This Row],[Customer_ID]],Customer_Info_Appended[],4,0)</f>
        <v>Female</v>
      </c>
      <c r="K755" t="str">
        <f>VLOOKUP(Account_Appended[[#This Row],[Customer_ID]],Customer_Info_Appended[],6,0)</f>
        <v>Shan</v>
      </c>
      <c r="L755" t="str">
        <f>VLOOKUP(Account_Appended[[#This Row],[Balance]],balance_t[],3,1)</f>
        <v>High</v>
      </c>
      <c r="M755" t="str">
        <f>VLOOKUP(Account_Appended[[#This Row],[Age]],age_t[],3,1)</f>
        <v>Young</v>
      </c>
      <c r="N755" t="str">
        <f>Account_Appended[[#This Row],[Age Group]]&amp; "-" &amp;Account_Appended[[#This Row],[Balace Group]]</f>
        <v>Young-High</v>
      </c>
    </row>
    <row r="756" spans="2:14" x14ac:dyDescent="0.25">
      <c r="B756" t="s">
        <v>5879</v>
      </c>
      <c r="C756" t="s">
        <v>1981</v>
      </c>
      <c r="D756" t="s">
        <v>5131</v>
      </c>
      <c r="E756" s="22">
        <v>29388010</v>
      </c>
      <c r="F756" t="s">
        <v>5126</v>
      </c>
      <c r="G756" s="20">
        <v>45313</v>
      </c>
      <c r="H756" t="s">
        <v>1115</v>
      </c>
      <c r="I756">
        <f>VLOOKUP(Account_Appended[[#This Row],[Customer_ID]],Customer_Info_Appended[],3,0)</f>
        <v>45</v>
      </c>
      <c r="J756" t="str">
        <f>VLOOKUP(Account_Appended[[#This Row],[Customer_ID]],Customer_Info_Appended[],4,0)</f>
        <v>Male</v>
      </c>
      <c r="K756" t="str">
        <f>VLOOKUP(Account_Appended[[#This Row],[Customer_ID]],Customer_Info_Appended[],6,0)</f>
        <v>Shan</v>
      </c>
      <c r="L756" t="str">
        <f>VLOOKUP(Account_Appended[[#This Row],[Balance]],balance_t[],3,1)</f>
        <v>High</v>
      </c>
      <c r="M756" t="str">
        <f>VLOOKUP(Account_Appended[[#This Row],[Age]],age_t[],3,1)</f>
        <v>Middle</v>
      </c>
      <c r="N756" t="str">
        <f>Account_Appended[[#This Row],[Age Group]]&amp; "-" &amp;Account_Appended[[#This Row],[Balace Group]]</f>
        <v>Middle-High</v>
      </c>
    </row>
    <row r="757" spans="2:14" x14ac:dyDescent="0.25">
      <c r="B757" t="s">
        <v>5880</v>
      </c>
      <c r="C757" t="s">
        <v>1981</v>
      </c>
      <c r="D757" t="s">
        <v>5125</v>
      </c>
      <c r="E757" s="22">
        <v>521280</v>
      </c>
      <c r="F757" t="s">
        <v>5126</v>
      </c>
      <c r="G757" s="20">
        <v>45314</v>
      </c>
      <c r="H757" t="s">
        <v>1115</v>
      </c>
      <c r="I757">
        <f>VLOOKUP(Account_Appended[[#This Row],[Customer_ID]],Customer_Info_Appended[],3,0)</f>
        <v>45</v>
      </c>
      <c r="J757" t="str">
        <f>VLOOKUP(Account_Appended[[#This Row],[Customer_ID]],Customer_Info_Appended[],4,0)</f>
        <v>Male</v>
      </c>
      <c r="K757" t="str">
        <f>VLOOKUP(Account_Appended[[#This Row],[Customer_ID]],Customer_Info_Appended[],6,0)</f>
        <v>Shan</v>
      </c>
      <c r="L757" t="str">
        <f>VLOOKUP(Account_Appended[[#This Row],[Balance]],balance_t[],3,1)</f>
        <v>Low</v>
      </c>
      <c r="M757" t="str">
        <f>VLOOKUP(Account_Appended[[#This Row],[Age]],age_t[],3,1)</f>
        <v>Middle</v>
      </c>
      <c r="N757" t="str">
        <f>Account_Appended[[#This Row],[Age Group]]&amp; "-" &amp;Account_Appended[[#This Row],[Balace Group]]</f>
        <v>Middle-Low</v>
      </c>
    </row>
    <row r="758" spans="2:14" x14ac:dyDescent="0.25">
      <c r="B758" t="s">
        <v>5881</v>
      </c>
      <c r="C758" t="s">
        <v>1986</v>
      </c>
      <c r="D758" t="s">
        <v>5131</v>
      </c>
      <c r="E758" s="22">
        <v>1009245</v>
      </c>
      <c r="F758" t="s">
        <v>5126</v>
      </c>
      <c r="G758" s="20">
        <v>45315</v>
      </c>
      <c r="H758" t="s">
        <v>1115</v>
      </c>
      <c r="I758">
        <f>VLOOKUP(Account_Appended[[#This Row],[Customer_ID]],Customer_Info_Appended[],3,0)</f>
        <v>63</v>
      </c>
      <c r="J758" t="str">
        <f>VLOOKUP(Account_Appended[[#This Row],[Customer_ID]],Customer_Info_Appended[],4,0)</f>
        <v>Female</v>
      </c>
      <c r="K758" t="str">
        <f>VLOOKUP(Account_Appended[[#This Row],[Customer_ID]],Customer_Info_Appended[],6,0)</f>
        <v>Bago</v>
      </c>
      <c r="L758" t="str">
        <f>VLOOKUP(Account_Appended[[#This Row],[Balance]],balance_t[],3,1)</f>
        <v>Low</v>
      </c>
      <c r="M758" t="str">
        <f>VLOOKUP(Account_Appended[[#This Row],[Age]],age_t[],3,1)</f>
        <v>Senior</v>
      </c>
      <c r="N758" t="str">
        <f>Account_Appended[[#This Row],[Age Group]]&amp; "-" &amp;Account_Appended[[#This Row],[Balace Group]]</f>
        <v>Senior-Low</v>
      </c>
    </row>
    <row r="759" spans="2:14" x14ac:dyDescent="0.25">
      <c r="B759" t="s">
        <v>5882</v>
      </c>
      <c r="C759" t="s">
        <v>1986</v>
      </c>
      <c r="D759" t="s">
        <v>5134</v>
      </c>
      <c r="E759" s="22">
        <v>16093238</v>
      </c>
      <c r="F759" t="s">
        <v>5126</v>
      </c>
      <c r="G759" s="20">
        <v>45316</v>
      </c>
      <c r="H759" t="s">
        <v>1115</v>
      </c>
      <c r="I759">
        <f>VLOOKUP(Account_Appended[[#This Row],[Customer_ID]],Customer_Info_Appended[],3,0)</f>
        <v>63</v>
      </c>
      <c r="J759" t="str">
        <f>VLOOKUP(Account_Appended[[#This Row],[Customer_ID]],Customer_Info_Appended[],4,0)</f>
        <v>Female</v>
      </c>
      <c r="K759" t="str">
        <f>VLOOKUP(Account_Appended[[#This Row],[Customer_ID]],Customer_Info_Appended[],6,0)</f>
        <v>Bago</v>
      </c>
      <c r="L759" t="str">
        <f>VLOOKUP(Account_Appended[[#This Row],[Balance]],balance_t[],3,1)</f>
        <v>High</v>
      </c>
      <c r="M759" t="str">
        <f>VLOOKUP(Account_Appended[[#This Row],[Age]],age_t[],3,1)</f>
        <v>Senior</v>
      </c>
      <c r="N759" t="str">
        <f>Account_Appended[[#This Row],[Age Group]]&amp; "-" &amp;Account_Appended[[#This Row],[Balace Group]]</f>
        <v>Senior-High</v>
      </c>
    </row>
    <row r="760" spans="2:14" x14ac:dyDescent="0.25">
      <c r="B760" t="s">
        <v>5883</v>
      </c>
      <c r="C760" t="s">
        <v>1991</v>
      </c>
      <c r="D760" t="s">
        <v>5131</v>
      </c>
      <c r="E760" s="22">
        <v>49666094</v>
      </c>
      <c r="F760" t="s">
        <v>5126</v>
      </c>
      <c r="G760" s="20">
        <v>45317</v>
      </c>
      <c r="H760" t="s">
        <v>1115</v>
      </c>
      <c r="I760">
        <f>VLOOKUP(Account_Appended[[#This Row],[Customer_ID]],Customer_Info_Appended[],3,0)</f>
        <v>49</v>
      </c>
      <c r="J760" t="str">
        <f>VLOOKUP(Account_Appended[[#This Row],[Customer_ID]],Customer_Info_Appended[],4,0)</f>
        <v>Male</v>
      </c>
      <c r="K760" t="str">
        <f>VLOOKUP(Account_Appended[[#This Row],[Customer_ID]],Customer_Info_Appended[],6,0)</f>
        <v>Shan</v>
      </c>
      <c r="L760" t="str">
        <f>VLOOKUP(Account_Appended[[#This Row],[Balance]],balance_t[],3,1)</f>
        <v>High</v>
      </c>
      <c r="M760" t="str">
        <f>VLOOKUP(Account_Appended[[#This Row],[Age]],age_t[],3,1)</f>
        <v>Middle</v>
      </c>
      <c r="N760" t="str">
        <f>Account_Appended[[#This Row],[Age Group]]&amp; "-" &amp;Account_Appended[[#This Row],[Balace Group]]</f>
        <v>Middle-High</v>
      </c>
    </row>
    <row r="761" spans="2:14" x14ac:dyDescent="0.25">
      <c r="B761" t="s">
        <v>5884</v>
      </c>
      <c r="C761" t="s">
        <v>1991</v>
      </c>
      <c r="D761" t="s">
        <v>5125</v>
      </c>
      <c r="E761" s="22">
        <v>48527722</v>
      </c>
      <c r="F761" t="s">
        <v>5126</v>
      </c>
      <c r="G761" s="20">
        <v>45318</v>
      </c>
      <c r="H761" t="s">
        <v>1115</v>
      </c>
      <c r="I761">
        <f>VLOOKUP(Account_Appended[[#This Row],[Customer_ID]],Customer_Info_Appended[],3,0)</f>
        <v>49</v>
      </c>
      <c r="J761" t="str">
        <f>VLOOKUP(Account_Appended[[#This Row],[Customer_ID]],Customer_Info_Appended[],4,0)</f>
        <v>Male</v>
      </c>
      <c r="K761" t="str">
        <f>VLOOKUP(Account_Appended[[#This Row],[Customer_ID]],Customer_Info_Appended[],6,0)</f>
        <v>Shan</v>
      </c>
      <c r="L761" t="str">
        <f>VLOOKUP(Account_Appended[[#This Row],[Balance]],balance_t[],3,1)</f>
        <v>High</v>
      </c>
      <c r="M761" t="str">
        <f>VLOOKUP(Account_Appended[[#This Row],[Age]],age_t[],3,1)</f>
        <v>Middle</v>
      </c>
      <c r="N761" t="str">
        <f>Account_Appended[[#This Row],[Age Group]]&amp; "-" &amp;Account_Appended[[#This Row],[Balace Group]]</f>
        <v>Middle-High</v>
      </c>
    </row>
    <row r="762" spans="2:14" x14ac:dyDescent="0.25">
      <c r="B762" t="s">
        <v>5885</v>
      </c>
      <c r="C762" t="s">
        <v>1996</v>
      </c>
      <c r="D762" t="s">
        <v>5125</v>
      </c>
      <c r="E762" s="22">
        <v>34247064</v>
      </c>
      <c r="F762" t="s">
        <v>5126</v>
      </c>
      <c r="G762" s="20">
        <v>45319</v>
      </c>
      <c r="H762" t="s">
        <v>1115</v>
      </c>
      <c r="I762">
        <f>VLOOKUP(Account_Appended[[#This Row],[Customer_ID]],Customer_Info_Appended[],3,0)</f>
        <v>22</v>
      </c>
      <c r="J762" t="str">
        <f>VLOOKUP(Account_Appended[[#This Row],[Customer_ID]],Customer_Info_Appended[],4,0)</f>
        <v>Male</v>
      </c>
      <c r="K762" t="str">
        <f>VLOOKUP(Account_Appended[[#This Row],[Customer_ID]],Customer_Info_Appended[],6,0)</f>
        <v>Naypyitaw</v>
      </c>
      <c r="L762" t="str">
        <f>VLOOKUP(Account_Appended[[#This Row],[Balance]],balance_t[],3,1)</f>
        <v>High</v>
      </c>
      <c r="M762" t="str">
        <f>VLOOKUP(Account_Appended[[#This Row],[Age]],age_t[],3,1)</f>
        <v>Young</v>
      </c>
      <c r="N762" t="str">
        <f>Account_Appended[[#This Row],[Age Group]]&amp; "-" &amp;Account_Appended[[#This Row],[Balace Group]]</f>
        <v>Young-High</v>
      </c>
    </row>
    <row r="763" spans="2:14" x14ac:dyDescent="0.25">
      <c r="B763" t="s">
        <v>5886</v>
      </c>
      <c r="C763" t="s">
        <v>2001</v>
      </c>
      <c r="D763" t="s">
        <v>5125</v>
      </c>
      <c r="E763" s="22">
        <v>12525714</v>
      </c>
      <c r="F763" t="s">
        <v>5126</v>
      </c>
      <c r="G763" s="20">
        <v>45320</v>
      </c>
      <c r="H763" t="s">
        <v>1115</v>
      </c>
      <c r="I763">
        <f>VLOOKUP(Account_Appended[[#This Row],[Customer_ID]],Customer_Info_Appended[],3,0)</f>
        <v>55</v>
      </c>
      <c r="J763" t="str">
        <f>VLOOKUP(Account_Appended[[#This Row],[Customer_ID]],Customer_Info_Appended[],4,0)</f>
        <v>Female</v>
      </c>
      <c r="K763" t="str">
        <f>VLOOKUP(Account_Appended[[#This Row],[Customer_ID]],Customer_Info_Appended[],6,0)</f>
        <v>Mandalay</v>
      </c>
      <c r="L763" t="str">
        <f>VLOOKUP(Account_Appended[[#This Row],[Balance]],balance_t[],3,1)</f>
        <v>Medium</v>
      </c>
      <c r="M763" t="str">
        <f>VLOOKUP(Account_Appended[[#This Row],[Age]],age_t[],3,1)</f>
        <v>Senior</v>
      </c>
      <c r="N763" t="str">
        <f>Account_Appended[[#This Row],[Age Group]]&amp; "-" &amp;Account_Appended[[#This Row],[Balace Group]]</f>
        <v>Senior-Medium</v>
      </c>
    </row>
    <row r="764" spans="2:14" x14ac:dyDescent="0.25">
      <c r="B764" t="s">
        <v>5887</v>
      </c>
      <c r="C764" t="s">
        <v>2006</v>
      </c>
      <c r="D764" t="s">
        <v>5134</v>
      </c>
      <c r="E764" s="22">
        <v>30020720</v>
      </c>
      <c r="F764" t="s">
        <v>5126</v>
      </c>
      <c r="G764" s="20">
        <v>45321</v>
      </c>
      <c r="H764" t="s">
        <v>1115</v>
      </c>
      <c r="I764">
        <f>VLOOKUP(Account_Appended[[#This Row],[Customer_ID]],Customer_Info_Appended[],3,0)</f>
        <v>27</v>
      </c>
      <c r="J764" t="str">
        <f>VLOOKUP(Account_Appended[[#This Row],[Customer_ID]],Customer_Info_Appended[],4,0)</f>
        <v>Female</v>
      </c>
      <c r="K764" t="str">
        <f>VLOOKUP(Account_Appended[[#This Row],[Customer_ID]],Customer_Info_Appended[],6,0)</f>
        <v>Shan</v>
      </c>
      <c r="L764" t="str">
        <f>VLOOKUP(Account_Appended[[#This Row],[Balance]],balance_t[],3,1)</f>
        <v>High</v>
      </c>
      <c r="M764" t="str">
        <f>VLOOKUP(Account_Appended[[#This Row],[Age]],age_t[],3,1)</f>
        <v>Young</v>
      </c>
      <c r="N764" t="str">
        <f>Account_Appended[[#This Row],[Age Group]]&amp; "-" &amp;Account_Appended[[#This Row],[Balace Group]]</f>
        <v>Young-High</v>
      </c>
    </row>
    <row r="765" spans="2:14" x14ac:dyDescent="0.25">
      <c r="B765" t="s">
        <v>5888</v>
      </c>
      <c r="C765" t="s">
        <v>2011</v>
      </c>
      <c r="D765" t="s">
        <v>5134</v>
      </c>
      <c r="E765" s="22">
        <v>26738002</v>
      </c>
      <c r="F765" t="s">
        <v>5126</v>
      </c>
      <c r="G765" s="20">
        <v>45322</v>
      </c>
      <c r="H765" t="s">
        <v>1115</v>
      </c>
      <c r="I765">
        <f>VLOOKUP(Account_Appended[[#This Row],[Customer_ID]],Customer_Info_Appended[],3,0)</f>
        <v>57</v>
      </c>
      <c r="J765" t="str">
        <f>VLOOKUP(Account_Appended[[#This Row],[Customer_ID]],Customer_Info_Appended[],4,0)</f>
        <v>Female</v>
      </c>
      <c r="K765" t="str">
        <f>VLOOKUP(Account_Appended[[#This Row],[Customer_ID]],Customer_Info_Appended[],6,0)</f>
        <v>Naypyitaw</v>
      </c>
      <c r="L765" t="str">
        <f>VLOOKUP(Account_Appended[[#This Row],[Balance]],balance_t[],3,1)</f>
        <v>High</v>
      </c>
      <c r="M765" t="str">
        <f>VLOOKUP(Account_Appended[[#This Row],[Age]],age_t[],3,1)</f>
        <v>Senior</v>
      </c>
      <c r="N765" t="str">
        <f>Account_Appended[[#This Row],[Age Group]]&amp; "-" &amp;Account_Appended[[#This Row],[Balace Group]]</f>
        <v>Senior-High</v>
      </c>
    </row>
    <row r="766" spans="2:14" x14ac:dyDescent="0.25">
      <c r="B766" t="s">
        <v>5889</v>
      </c>
      <c r="C766" t="s">
        <v>2011</v>
      </c>
      <c r="D766" t="s">
        <v>5125</v>
      </c>
      <c r="E766" s="22">
        <v>16539220</v>
      </c>
      <c r="F766" t="s">
        <v>5126</v>
      </c>
      <c r="G766" s="20">
        <v>45323</v>
      </c>
      <c r="H766" t="s">
        <v>1115</v>
      </c>
      <c r="I766">
        <f>VLOOKUP(Account_Appended[[#This Row],[Customer_ID]],Customer_Info_Appended[],3,0)</f>
        <v>57</v>
      </c>
      <c r="J766" t="str">
        <f>VLOOKUP(Account_Appended[[#This Row],[Customer_ID]],Customer_Info_Appended[],4,0)</f>
        <v>Female</v>
      </c>
      <c r="K766" t="str">
        <f>VLOOKUP(Account_Appended[[#This Row],[Customer_ID]],Customer_Info_Appended[],6,0)</f>
        <v>Naypyitaw</v>
      </c>
      <c r="L766" t="str">
        <f>VLOOKUP(Account_Appended[[#This Row],[Balance]],balance_t[],3,1)</f>
        <v>High</v>
      </c>
      <c r="M766" t="str">
        <f>VLOOKUP(Account_Appended[[#This Row],[Age]],age_t[],3,1)</f>
        <v>Senior</v>
      </c>
      <c r="N766" t="str">
        <f>Account_Appended[[#This Row],[Age Group]]&amp; "-" &amp;Account_Appended[[#This Row],[Balace Group]]</f>
        <v>Senior-High</v>
      </c>
    </row>
    <row r="767" spans="2:14" x14ac:dyDescent="0.25">
      <c r="B767" t="s">
        <v>5890</v>
      </c>
      <c r="C767" t="s">
        <v>2011</v>
      </c>
      <c r="D767" t="s">
        <v>5131</v>
      </c>
      <c r="E767" s="22">
        <v>12359034</v>
      </c>
      <c r="F767" t="s">
        <v>5126</v>
      </c>
      <c r="G767" s="20">
        <v>45324</v>
      </c>
      <c r="H767" t="s">
        <v>1115</v>
      </c>
      <c r="I767">
        <f>VLOOKUP(Account_Appended[[#This Row],[Customer_ID]],Customer_Info_Appended[],3,0)</f>
        <v>57</v>
      </c>
      <c r="J767" t="str">
        <f>VLOOKUP(Account_Appended[[#This Row],[Customer_ID]],Customer_Info_Appended[],4,0)</f>
        <v>Female</v>
      </c>
      <c r="K767" t="str">
        <f>VLOOKUP(Account_Appended[[#This Row],[Customer_ID]],Customer_Info_Appended[],6,0)</f>
        <v>Naypyitaw</v>
      </c>
      <c r="L767" t="str">
        <f>VLOOKUP(Account_Appended[[#This Row],[Balance]],balance_t[],3,1)</f>
        <v>Medium</v>
      </c>
      <c r="M767" t="str">
        <f>VLOOKUP(Account_Appended[[#This Row],[Age]],age_t[],3,1)</f>
        <v>Senior</v>
      </c>
      <c r="N767" t="str">
        <f>Account_Appended[[#This Row],[Age Group]]&amp; "-" &amp;Account_Appended[[#This Row],[Balace Group]]</f>
        <v>Senior-Medium</v>
      </c>
    </row>
    <row r="768" spans="2:14" x14ac:dyDescent="0.25">
      <c r="B768" t="s">
        <v>5891</v>
      </c>
      <c r="C768" t="s">
        <v>2016</v>
      </c>
      <c r="D768" t="s">
        <v>5134</v>
      </c>
      <c r="E768" s="22">
        <v>5830385</v>
      </c>
      <c r="F768" t="s">
        <v>5126</v>
      </c>
      <c r="G768" s="20">
        <v>45325</v>
      </c>
      <c r="H768" t="s">
        <v>1115</v>
      </c>
      <c r="I768">
        <f>VLOOKUP(Account_Appended[[#This Row],[Customer_ID]],Customer_Info_Appended[],3,0)</f>
        <v>63</v>
      </c>
      <c r="J768" t="str">
        <f>VLOOKUP(Account_Appended[[#This Row],[Customer_ID]],Customer_Info_Appended[],4,0)</f>
        <v>Female</v>
      </c>
      <c r="K768" t="str">
        <f>VLOOKUP(Account_Appended[[#This Row],[Customer_ID]],Customer_Info_Appended[],6,0)</f>
        <v>Mandalay</v>
      </c>
      <c r="L768" t="str">
        <f>VLOOKUP(Account_Appended[[#This Row],[Balance]],balance_t[],3,1)</f>
        <v>Medium</v>
      </c>
      <c r="M768" t="str">
        <f>VLOOKUP(Account_Appended[[#This Row],[Age]],age_t[],3,1)</f>
        <v>Senior</v>
      </c>
      <c r="N768" t="str">
        <f>Account_Appended[[#This Row],[Age Group]]&amp; "-" &amp;Account_Appended[[#This Row],[Balace Group]]</f>
        <v>Senior-Medium</v>
      </c>
    </row>
    <row r="769" spans="2:14" x14ac:dyDescent="0.25">
      <c r="B769" t="s">
        <v>5892</v>
      </c>
      <c r="C769" t="s">
        <v>2016</v>
      </c>
      <c r="D769" t="s">
        <v>5125</v>
      </c>
      <c r="E769" s="22">
        <v>25680123</v>
      </c>
      <c r="F769" t="s">
        <v>5126</v>
      </c>
      <c r="G769" s="20">
        <v>45326</v>
      </c>
      <c r="H769" t="s">
        <v>1115</v>
      </c>
      <c r="I769">
        <f>VLOOKUP(Account_Appended[[#This Row],[Customer_ID]],Customer_Info_Appended[],3,0)</f>
        <v>63</v>
      </c>
      <c r="J769" t="str">
        <f>VLOOKUP(Account_Appended[[#This Row],[Customer_ID]],Customer_Info_Appended[],4,0)</f>
        <v>Female</v>
      </c>
      <c r="K769" t="str">
        <f>VLOOKUP(Account_Appended[[#This Row],[Customer_ID]],Customer_Info_Appended[],6,0)</f>
        <v>Mandalay</v>
      </c>
      <c r="L769" t="str">
        <f>VLOOKUP(Account_Appended[[#This Row],[Balance]],balance_t[],3,1)</f>
        <v>High</v>
      </c>
      <c r="M769" t="str">
        <f>VLOOKUP(Account_Appended[[#This Row],[Age]],age_t[],3,1)</f>
        <v>Senior</v>
      </c>
      <c r="N769" t="str">
        <f>Account_Appended[[#This Row],[Age Group]]&amp; "-" &amp;Account_Appended[[#This Row],[Balace Group]]</f>
        <v>Senior-High</v>
      </c>
    </row>
    <row r="770" spans="2:14" x14ac:dyDescent="0.25">
      <c r="B770" t="s">
        <v>5893</v>
      </c>
      <c r="C770" t="s">
        <v>2021</v>
      </c>
      <c r="D770" t="s">
        <v>5125</v>
      </c>
      <c r="E770" s="22">
        <v>36035918</v>
      </c>
      <c r="F770" t="s">
        <v>5126</v>
      </c>
      <c r="G770" s="20">
        <v>45327</v>
      </c>
      <c r="H770" t="s">
        <v>1115</v>
      </c>
      <c r="I770">
        <f>VLOOKUP(Account_Appended[[#This Row],[Customer_ID]],Customer_Info_Appended[],3,0)</f>
        <v>41</v>
      </c>
      <c r="J770" t="str">
        <f>VLOOKUP(Account_Appended[[#This Row],[Customer_ID]],Customer_Info_Appended[],4,0)</f>
        <v>Male</v>
      </c>
      <c r="K770" t="str">
        <f>VLOOKUP(Account_Appended[[#This Row],[Customer_ID]],Customer_Info_Appended[],6,0)</f>
        <v>Mandalay</v>
      </c>
      <c r="L770" t="str">
        <f>VLOOKUP(Account_Appended[[#This Row],[Balance]],balance_t[],3,1)</f>
        <v>High</v>
      </c>
      <c r="M770" t="str">
        <f>VLOOKUP(Account_Appended[[#This Row],[Age]],age_t[],3,1)</f>
        <v>Middle</v>
      </c>
      <c r="N770" t="str">
        <f>Account_Appended[[#This Row],[Age Group]]&amp; "-" &amp;Account_Appended[[#This Row],[Balace Group]]</f>
        <v>Middle-High</v>
      </c>
    </row>
    <row r="771" spans="2:14" x14ac:dyDescent="0.25">
      <c r="B771" t="s">
        <v>5894</v>
      </c>
      <c r="C771" t="s">
        <v>2021</v>
      </c>
      <c r="D771" t="s">
        <v>5134</v>
      </c>
      <c r="E771" s="22">
        <v>47468963</v>
      </c>
      <c r="F771" t="s">
        <v>5126</v>
      </c>
      <c r="G771" s="20">
        <v>45328</v>
      </c>
      <c r="H771" t="s">
        <v>1115</v>
      </c>
      <c r="I771">
        <f>VLOOKUP(Account_Appended[[#This Row],[Customer_ID]],Customer_Info_Appended[],3,0)</f>
        <v>41</v>
      </c>
      <c r="J771" t="str">
        <f>VLOOKUP(Account_Appended[[#This Row],[Customer_ID]],Customer_Info_Appended[],4,0)</f>
        <v>Male</v>
      </c>
      <c r="K771" t="str">
        <f>VLOOKUP(Account_Appended[[#This Row],[Customer_ID]],Customer_Info_Appended[],6,0)</f>
        <v>Mandalay</v>
      </c>
      <c r="L771" t="str">
        <f>VLOOKUP(Account_Appended[[#This Row],[Balance]],balance_t[],3,1)</f>
        <v>High</v>
      </c>
      <c r="M771" t="str">
        <f>VLOOKUP(Account_Appended[[#This Row],[Age]],age_t[],3,1)</f>
        <v>Middle</v>
      </c>
      <c r="N771" t="str">
        <f>Account_Appended[[#This Row],[Age Group]]&amp; "-" &amp;Account_Appended[[#This Row],[Balace Group]]</f>
        <v>Middle-High</v>
      </c>
    </row>
    <row r="772" spans="2:14" x14ac:dyDescent="0.25">
      <c r="B772" t="s">
        <v>5895</v>
      </c>
      <c r="C772" t="s">
        <v>2021</v>
      </c>
      <c r="D772" t="s">
        <v>5134</v>
      </c>
      <c r="E772" s="22">
        <v>41822758</v>
      </c>
      <c r="F772" t="s">
        <v>5126</v>
      </c>
      <c r="G772" s="20">
        <v>45329</v>
      </c>
      <c r="H772" t="s">
        <v>1115</v>
      </c>
      <c r="I772">
        <f>VLOOKUP(Account_Appended[[#This Row],[Customer_ID]],Customer_Info_Appended[],3,0)</f>
        <v>41</v>
      </c>
      <c r="J772" t="str">
        <f>VLOOKUP(Account_Appended[[#This Row],[Customer_ID]],Customer_Info_Appended[],4,0)</f>
        <v>Male</v>
      </c>
      <c r="K772" t="str">
        <f>VLOOKUP(Account_Appended[[#This Row],[Customer_ID]],Customer_Info_Appended[],6,0)</f>
        <v>Mandalay</v>
      </c>
      <c r="L772" t="str">
        <f>VLOOKUP(Account_Appended[[#This Row],[Balance]],balance_t[],3,1)</f>
        <v>High</v>
      </c>
      <c r="M772" t="str">
        <f>VLOOKUP(Account_Appended[[#This Row],[Age]],age_t[],3,1)</f>
        <v>Middle</v>
      </c>
      <c r="N772" t="str">
        <f>Account_Appended[[#This Row],[Age Group]]&amp; "-" &amp;Account_Appended[[#This Row],[Balace Group]]</f>
        <v>Middle-High</v>
      </c>
    </row>
    <row r="773" spans="2:14" x14ac:dyDescent="0.25">
      <c r="B773" t="s">
        <v>5896</v>
      </c>
      <c r="C773" t="s">
        <v>2026</v>
      </c>
      <c r="D773" t="s">
        <v>5134</v>
      </c>
      <c r="E773" s="22">
        <v>12650508</v>
      </c>
      <c r="F773" t="s">
        <v>5126</v>
      </c>
      <c r="G773" s="20">
        <v>45330</v>
      </c>
      <c r="H773" t="s">
        <v>1115</v>
      </c>
      <c r="I773">
        <f>VLOOKUP(Account_Appended[[#This Row],[Customer_ID]],Customer_Info_Appended[],3,0)</f>
        <v>52</v>
      </c>
      <c r="J773" t="str">
        <f>VLOOKUP(Account_Appended[[#This Row],[Customer_ID]],Customer_Info_Appended[],4,0)</f>
        <v>Male</v>
      </c>
      <c r="K773" t="str">
        <f>VLOOKUP(Account_Appended[[#This Row],[Customer_ID]],Customer_Info_Appended[],6,0)</f>
        <v>Shan</v>
      </c>
      <c r="L773" t="str">
        <f>VLOOKUP(Account_Appended[[#This Row],[Balance]],balance_t[],3,1)</f>
        <v>Medium</v>
      </c>
      <c r="M773" t="str">
        <f>VLOOKUP(Account_Appended[[#This Row],[Age]],age_t[],3,1)</f>
        <v>Senior</v>
      </c>
      <c r="N773" t="str">
        <f>Account_Appended[[#This Row],[Age Group]]&amp; "-" &amp;Account_Appended[[#This Row],[Balace Group]]</f>
        <v>Senior-Medium</v>
      </c>
    </row>
    <row r="774" spans="2:14" x14ac:dyDescent="0.25">
      <c r="B774" t="s">
        <v>5897</v>
      </c>
      <c r="C774" t="s">
        <v>2031</v>
      </c>
      <c r="D774" t="s">
        <v>5131</v>
      </c>
      <c r="E774" s="22">
        <v>33314626</v>
      </c>
      <c r="F774" t="s">
        <v>5126</v>
      </c>
      <c r="G774" s="20">
        <v>45331</v>
      </c>
      <c r="H774" t="s">
        <v>1115</v>
      </c>
      <c r="I774">
        <f>VLOOKUP(Account_Appended[[#This Row],[Customer_ID]],Customer_Info_Appended[],3,0)</f>
        <v>61</v>
      </c>
      <c r="J774" t="str">
        <f>VLOOKUP(Account_Appended[[#This Row],[Customer_ID]],Customer_Info_Appended[],4,0)</f>
        <v>Male</v>
      </c>
      <c r="K774" t="str">
        <f>VLOOKUP(Account_Appended[[#This Row],[Customer_ID]],Customer_Info_Appended[],6,0)</f>
        <v>Naypyitaw</v>
      </c>
      <c r="L774" t="str">
        <f>VLOOKUP(Account_Appended[[#This Row],[Balance]],balance_t[],3,1)</f>
        <v>High</v>
      </c>
      <c r="M774" t="str">
        <f>VLOOKUP(Account_Appended[[#This Row],[Age]],age_t[],3,1)</f>
        <v>Senior</v>
      </c>
      <c r="N774" t="str">
        <f>Account_Appended[[#This Row],[Age Group]]&amp; "-" &amp;Account_Appended[[#This Row],[Balace Group]]</f>
        <v>Senior-High</v>
      </c>
    </row>
    <row r="775" spans="2:14" x14ac:dyDescent="0.25">
      <c r="B775" t="s">
        <v>5898</v>
      </c>
      <c r="C775" t="s">
        <v>2031</v>
      </c>
      <c r="D775" t="s">
        <v>5131</v>
      </c>
      <c r="E775" s="22">
        <v>43960083</v>
      </c>
      <c r="F775" t="s">
        <v>5126</v>
      </c>
      <c r="G775" s="20">
        <v>45332</v>
      </c>
      <c r="H775" t="s">
        <v>1115</v>
      </c>
      <c r="I775">
        <f>VLOOKUP(Account_Appended[[#This Row],[Customer_ID]],Customer_Info_Appended[],3,0)</f>
        <v>61</v>
      </c>
      <c r="J775" t="str">
        <f>VLOOKUP(Account_Appended[[#This Row],[Customer_ID]],Customer_Info_Appended[],4,0)</f>
        <v>Male</v>
      </c>
      <c r="K775" t="str">
        <f>VLOOKUP(Account_Appended[[#This Row],[Customer_ID]],Customer_Info_Appended[],6,0)</f>
        <v>Naypyitaw</v>
      </c>
      <c r="L775" t="str">
        <f>VLOOKUP(Account_Appended[[#This Row],[Balance]],balance_t[],3,1)</f>
        <v>High</v>
      </c>
      <c r="M775" t="str">
        <f>VLOOKUP(Account_Appended[[#This Row],[Age]],age_t[],3,1)</f>
        <v>Senior</v>
      </c>
      <c r="N775" t="str">
        <f>Account_Appended[[#This Row],[Age Group]]&amp; "-" &amp;Account_Appended[[#This Row],[Balace Group]]</f>
        <v>Senior-High</v>
      </c>
    </row>
    <row r="776" spans="2:14" x14ac:dyDescent="0.25">
      <c r="B776" t="s">
        <v>5899</v>
      </c>
      <c r="C776" t="s">
        <v>2036</v>
      </c>
      <c r="D776" t="s">
        <v>5125</v>
      </c>
      <c r="E776" s="22">
        <v>13705804</v>
      </c>
      <c r="F776" t="s">
        <v>5126</v>
      </c>
      <c r="G776" s="20">
        <v>45333</v>
      </c>
      <c r="H776" t="s">
        <v>1115</v>
      </c>
      <c r="I776">
        <f>VLOOKUP(Account_Appended[[#This Row],[Customer_ID]],Customer_Info_Appended[],3,0)</f>
        <v>65</v>
      </c>
      <c r="J776" t="str">
        <f>VLOOKUP(Account_Appended[[#This Row],[Customer_ID]],Customer_Info_Appended[],4,0)</f>
        <v>Female</v>
      </c>
      <c r="K776" t="str">
        <f>VLOOKUP(Account_Appended[[#This Row],[Customer_ID]],Customer_Info_Appended[],6,0)</f>
        <v>Shan</v>
      </c>
      <c r="L776" t="str">
        <f>VLOOKUP(Account_Appended[[#This Row],[Balance]],balance_t[],3,1)</f>
        <v>Medium</v>
      </c>
      <c r="M776" t="str">
        <f>VLOOKUP(Account_Appended[[#This Row],[Age]],age_t[],3,1)</f>
        <v>Senior</v>
      </c>
      <c r="N776" t="str">
        <f>Account_Appended[[#This Row],[Age Group]]&amp; "-" &amp;Account_Appended[[#This Row],[Balace Group]]</f>
        <v>Senior-Medium</v>
      </c>
    </row>
    <row r="777" spans="2:14" x14ac:dyDescent="0.25">
      <c r="B777" t="s">
        <v>5900</v>
      </c>
      <c r="C777" t="s">
        <v>2036</v>
      </c>
      <c r="D777" t="s">
        <v>5134</v>
      </c>
      <c r="E777" s="22">
        <v>7185904</v>
      </c>
      <c r="F777" t="s">
        <v>5126</v>
      </c>
      <c r="G777" s="20">
        <v>45334</v>
      </c>
      <c r="H777" t="s">
        <v>1115</v>
      </c>
      <c r="I777">
        <f>VLOOKUP(Account_Appended[[#This Row],[Customer_ID]],Customer_Info_Appended[],3,0)</f>
        <v>65</v>
      </c>
      <c r="J777" t="str">
        <f>VLOOKUP(Account_Appended[[#This Row],[Customer_ID]],Customer_Info_Appended[],4,0)</f>
        <v>Female</v>
      </c>
      <c r="K777" t="str">
        <f>VLOOKUP(Account_Appended[[#This Row],[Customer_ID]],Customer_Info_Appended[],6,0)</f>
        <v>Shan</v>
      </c>
      <c r="L777" t="str">
        <f>VLOOKUP(Account_Appended[[#This Row],[Balance]],balance_t[],3,1)</f>
        <v>Medium</v>
      </c>
      <c r="M777" t="str">
        <f>VLOOKUP(Account_Appended[[#This Row],[Age]],age_t[],3,1)</f>
        <v>Senior</v>
      </c>
      <c r="N777" t="str">
        <f>Account_Appended[[#This Row],[Age Group]]&amp; "-" &amp;Account_Appended[[#This Row],[Balace Group]]</f>
        <v>Senior-Medium</v>
      </c>
    </row>
    <row r="778" spans="2:14" x14ac:dyDescent="0.25">
      <c r="B778" t="s">
        <v>5901</v>
      </c>
      <c r="C778" t="s">
        <v>2036</v>
      </c>
      <c r="D778" t="s">
        <v>5131</v>
      </c>
      <c r="E778" s="22">
        <v>13924880</v>
      </c>
      <c r="F778" t="s">
        <v>5126</v>
      </c>
      <c r="G778" s="20">
        <v>45335</v>
      </c>
      <c r="H778" t="s">
        <v>1115</v>
      </c>
      <c r="I778">
        <f>VLOOKUP(Account_Appended[[#This Row],[Customer_ID]],Customer_Info_Appended[],3,0)</f>
        <v>65</v>
      </c>
      <c r="J778" t="str">
        <f>VLOOKUP(Account_Appended[[#This Row],[Customer_ID]],Customer_Info_Appended[],4,0)</f>
        <v>Female</v>
      </c>
      <c r="K778" t="str">
        <f>VLOOKUP(Account_Appended[[#This Row],[Customer_ID]],Customer_Info_Appended[],6,0)</f>
        <v>Shan</v>
      </c>
      <c r="L778" t="str">
        <f>VLOOKUP(Account_Appended[[#This Row],[Balance]],balance_t[],3,1)</f>
        <v>Medium</v>
      </c>
      <c r="M778" t="str">
        <f>VLOOKUP(Account_Appended[[#This Row],[Age]],age_t[],3,1)</f>
        <v>Senior</v>
      </c>
      <c r="N778" t="str">
        <f>Account_Appended[[#This Row],[Age Group]]&amp; "-" &amp;Account_Appended[[#This Row],[Balace Group]]</f>
        <v>Senior-Medium</v>
      </c>
    </row>
    <row r="779" spans="2:14" x14ac:dyDescent="0.25">
      <c r="B779" t="s">
        <v>5902</v>
      </c>
      <c r="C779" t="s">
        <v>2041</v>
      </c>
      <c r="D779" t="s">
        <v>5134</v>
      </c>
      <c r="E779" s="22">
        <v>6799744</v>
      </c>
      <c r="F779" t="s">
        <v>5126</v>
      </c>
      <c r="G779" s="20">
        <v>45336</v>
      </c>
      <c r="H779" t="s">
        <v>1115</v>
      </c>
      <c r="I779">
        <f>VLOOKUP(Account_Appended[[#This Row],[Customer_ID]],Customer_Info_Appended[],3,0)</f>
        <v>40</v>
      </c>
      <c r="J779" t="str">
        <f>VLOOKUP(Account_Appended[[#This Row],[Customer_ID]],Customer_Info_Appended[],4,0)</f>
        <v>Male</v>
      </c>
      <c r="K779" t="str">
        <f>VLOOKUP(Account_Appended[[#This Row],[Customer_ID]],Customer_Info_Appended[],6,0)</f>
        <v>Bago</v>
      </c>
      <c r="L779" t="str">
        <f>VLOOKUP(Account_Appended[[#This Row],[Balance]],balance_t[],3,1)</f>
        <v>Medium</v>
      </c>
      <c r="M779" t="str">
        <f>VLOOKUP(Account_Appended[[#This Row],[Age]],age_t[],3,1)</f>
        <v>Middle</v>
      </c>
      <c r="N779" t="str">
        <f>Account_Appended[[#This Row],[Age Group]]&amp; "-" &amp;Account_Appended[[#This Row],[Balace Group]]</f>
        <v>Middle-Medium</v>
      </c>
    </row>
    <row r="780" spans="2:14" x14ac:dyDescent="0.25">
      <c r="B780" t="s">
        <v>5903</v>
      </c>
      <c r="C780" t="s">
        <v>2041</v>
      </c>
      <c r="D780" t="s">
        <v>5125</v>
      </c>
      <c r="E780" s="22">
        <v>10687999</v>
      </c>
      <c r="F780" t="s">
        <v>5126</v>
      </c>
      <c r="G780" s="20">
        <v>45337</v>
      </c>
      <c r="H780" t="s">
        <v>1115</v>
      </c>
      <c r="I780">
        <f>VLOOKUP(Account_Appended[[#This Row],[Customer_ID]],Customer_Info_Appended[],3,0)</f>
        <v>40</v>
      </c>
      <c r="J780" t="str">
        <f>VLOOKUP(Account_Appended[[#This Row],[Customer_ID]],Customer_Info_Appended[],4,0)</f>
        <v>Male</v>
      </c>
      <c r="K780" t="str">
        <f>VLOOKUP(Account_Appended[[#This Row],[Customer_ID]],Customer_Info_Appended[],6,0)</f>
        <v>Bago</v>
      </c>
      <c r="L780" t="str">
        <f>VLOOKUP(Account_Appended[[#This Row],[Balance]],balance_t[],3,1)</f>
        <v>Medium</v>
      </c>
      <c r="M780" t="str">
        <f>VLOOKUP(Account_Appended[[#This Row],[Age]],age_t[],3,1)</f>
        <v>Middle</v>
      </c>
      <c r="N780" t="str">
        <f>Account_Appended[[#This Row],[Age Group]]&amp; "-" &amp;Account_Appended[[#This Row],[Balace Group]]</f>
        <v>Middle-Medium</v>
      </c>
    </row>
    <row r="781" spans="2:14" x14ac:dyDescent="0.25">
      <c r="B781" t="s">
        <v>5904</v>
      </c>
      <c r="C781" t="s">
        <v>2046</v>
      </c>
      <c r="D781" t="s">
        <v>5131</v>
      </c>
      <c r="E781" s="22">
        <v>25901543</v>
      </c>
      <c r="F781" t="s">
        <v>5126</v>
      </c>
      <c r="G781" s="20">
        <v>45338</v>
      </c>
      <c r="H781" t="s">
        <v>1115</v>
      </c>
      <c r="I781">
        <f>VLOOKUP(Account_Appended[[#This Row],[Customer_ID]],Customer_Info_Appended[],3,0)</f>
        <v>34</v>
      </c>
      <c r="J781" t="str">
        <f>VLOOKUP(Account_Appended[[#This Row],[Customer_ID]],Customer_Info_Appended[],4,0)</f>
        <v>Male</v>
      </c>
      <c r="K781" t="str">
        <f>VLOOKUP(Account_Appended[[#This Row],[Customer_ID]],Customer_Info_Appended[],6,0)</f>
        <v>Mandalay</v>
      </c>
      <c r="L781" t="str">
        <f>VLOOKUP(Account_Appended[[#This Row],[Balance]],balance_t[],3,1)</f>
        <v>High</v>
      </c>
      <c r="M781" t="str">
        <f>VLOOKUP(Account_Appended[[#This Row],[Age]],age_t[],3,1)</f>
        <v>Middle</v>
      </c>
      <c r="N781" t="str">
        <f>Account_Appended[[#This Row],[Age Group]]&amp; "-" &amp;Account_Appended[[#This Row],[Balace Group]]</f>
        <v>Middle-High</v>
      </c>
    </row>
    <row r="782" spans="2:14" x14ac:dyDescent="0.25">
      <c r="B782" t="s">
        <v>5905</v>
      </c>
      <c r="C782" t="s">
        <v>2046</v>
      </c>
      <c r="D782" t="s">
        <v>5131</v>
      </c>
      <c r="E782" s="22">
        <v>36455877</v>
      </c>
      <c r="F782" t="s">
        <v>5126</v>
      </c>
      <c r="G782" s="20">
        <v>45339</v>
      </c>
      <c r="H782" t="s">
        <v>1115</v>
      </c>
      <c r="I782">
        <f>VLOOKUP(Account_Appended[[#This Row],[Customer_ID]],Customer_Info_Appended[],3,0)</f>
        <v>34</v>
      </c>
      <c r="J782" t="str">
        <f>VLOOKUP(Account_Appended[[#This Row],[Customer_ID]],Customer_Info_Appended[],4,0)</f>
        <v>Male</v>
      </c>
      <c r="K782" t="str">
        <f>VLOOKUP(Account_Appended[[#This Row],[Customer_ID]],Customer_Info_Appended[],6,0)</f>
        <v>Mandalay</v>
      </c>
      <c r="L782" t="str">
        <f>VLOOKUP(Account_Appended[[#This Row],[Balance]],balance_t[],3,1)</f>
        <v>High</v>
      </c>
      <c r="M782" t="str">
        <f>VLOOKUP(Account_Appended[[#This Row],[Age]],age_t[],3,1)</f>
        <v>Middle</v>
      </c>
      <c r="N782" t="str">
        <f>Account_Appended[[#This Row],[Age Group]]&amp; "-" &amp;Account_Appended[[#This Row],[Balace Group]]</f>
        <v>Middle-High</v>
      </c>
    </row>
    <row r="783" spans="2:14" x14ac:dyDescent="0.25">
      <c r="B783" t="s">
        <v>5906</v>
      </c>
      <c r="C783" t="s">
        <v>2046</v>
      </c>
      <c r="D783" t="s">
        <v>5131</v>
      </c>
      <c r="E783" s="22">
        <v>26074082</v>
      </c>
      <c r="F783" t="s">
        <v>5126</v>
      </c>
      <c r="G783" s="20">
        <v>45340</v>
      </c>
      <c r="H783" t="s">
        <v>1115</v>
      </c>
      <c r="I783">
        <f>VLOOKUP(Account_Appended[[#This Row],[Customer_ID]],Customer_Info_Appended[],3,0)</f>
        <v>34</v>
      </c>
      <c r="J783" t="str">
        <f>VLOOKUP(Account_Appended[[#This Row],[Customer_ID]],Customer_Info_Appended[],4,0)</f>
        <v>Male</v>
      </c>
      <c r="K783" t="str">
        <f>VLOOKUP(Account_Appended[[#This Row],[Customer_ID]],Customer_Info_Appended[],6,0)</f>
        <v>Mandalay</v>
      </c>
      <c r="L783" t="str">
        <f>VLOOKUP(Account_Appended[[#This Row],[Balance]],balance_t[],3,1)</f>
        <v>High</v>
      </c>
      <c r="M783" t="str">
        <f>VLOOKUP(Account_Appended[[#This Row],[Age]],age_t[],3,1)</f>
        <v>Middle</v>
      </c>
      <c r="N783" t="str">
        <f>Account_Appended[[#This Row],[Age Group]]&amp; "-" &amp;Account_Appended[[#This Row],[Balace Group]]</f>
        <v>Middle-High</v>
      </c>
    </row>
    <row r="784" spans="2:14" x14ac:dyDescent="0.25">
      <c r="B784" t="s">
        <v>5907</v>
      </c>
      <c r="C784" t="s">
        <v>2051</v>
      </c>
      <c r="D784" t="s">
        <v>5125</v>
      </c>
      <c r="E784" s="22">
        <v>46567514</v>
      </c>
      <c r="F784" t="s">
        <v>5126</v>
      </c>
      <c r="G784" s="20">
        <v>45341</v>
      </c>
      <c r="H784" t="s">
        <v>1115</v>
      </c>
      <c r="I784">
        <f>VLOOKUP(Account_Appended[[#This Row],[Customer_ID]],Customer_Info_Appended[],3,0)</f>
        <v>18</v>
      </c>
      <c r="J784" t="str">
        <f>VLOOKUP(Account_Appended[[#This Row],[Customer_ID]],Customer_Info_Appended[],4,0)</f>
        <v>Female</v>
      </c>
      <c r="K784" t="str">
        <f>VLOOKUP(Account_Appended[[#This Row],[Customer_ID]],Customer_Info_Appended[],6,0)</f>
        <v>Shan</v>
      </c>
      <c r="L784" t="str">
        <f>VLOOKUP(Account_Appended[[#This Row],[Balance]],balance_t[],3,1)</f>
        <v>High</v>
      </c>
      <c r="M784" t="str">
        <f>VLOOKUP(Account_Appended[[#This Row],[Age]],age_t[],3,1)</f>
        <v>Young</v>
      </c>
      <c r="N784" t="str">
        <f>Account_Appended[[#This Row],[Age Group]]&amp; "-" &amp;Account_Appended[[#This Row],[Balace Group]]</f>
        <v>Young-High</v>
      </c>
    </row>
    <row r="785" spans="2:14" x14ac:dyDescent="0.25">
      <c r="B785" t="s">
        <v>5908</v>
      </c>
      <c r="C785" t="s">
        <v>2051</v>
      </c>
      <c r="D785" t="s">
        <v>5134</v>
      </c>
      <c r="E785" s="22">
        <v>44907180</v>
      </c>
      <c r="F785" t="s">
        <v>5126</v>
      </c>
      <c r="G785" s="20">
        <v>45342</v>
      </c>
      <c r="H785" t="s">
        <v>1115</v>
      </c>
      <c r="I785">
        <f>VLOOKUP(Account_Appended[[#This Row],[Customer_ID]],Customer_Info_Appended[],3,0)</f>
        <v>18</v>
      </c>
      <c r="J785" t="str">
        <f>VLOOKUP(Account_Appended[[#This Row],[Customer_ID]],Customer_Info_Appended[],4,0)</f>
        <v>Female</v>
      </c>
      <c r="K785" t="str">
        <f>VLOOKUP(Account_Appended[[#This Row],[Customer_ID]],Customer_Info_Appended[],6,0)</f>
        <v>Shan</v>
      </c>
      <c r="L785" t="str">
        <f>VLOOKUP(Account_Appended[[#This Row],[Balance]],balance_t[],3,1)</f>
        <v>High</v>
      </c>
      <c r="M785" t="str">
        <f>VLOOKUP(Account_Appended[[#This Row],[Age]],age_t[],3,1)</f>
        <v>Young</v>
      </c>
      <c r="N785" t="str">
        <f>Account_Appended[[#This Row],[Age Group]]&amp; "-" &amp;Account_Appended[[#This Row],[Balace Group]]</f>
        <v>Young-High</v>
      </c>
    </row>
    <row r="786" spans="2:14" x14ac:dyDescent="0.25">
      <c r="B786" t="s">
        <v>5909</v>
      </c>
      <c r="C786" t="s">
        <v>2056</v>
      </c>
      <c r="D786" t="s">
        <v>5131</v>
      </c>
      <c r="E786" s="22">
        <v>12053070</v>
      </c>
      <c r="F786" t="s">
        <v>5126</v>
      </c>
      <c r="G786" s="20">
        <v>45343</v>
      </c>
      <c r="H786" t="s">
        <v>1115</v>
      </c>
      <c r="I786">
        <f>VLOOKUP(Account_Appended[[#This Row],[Customer_ID]],Customer_Info_Appended[],3,0)</f>
        <v>48</v>
      </c>
      <c r="J786" t="str">
        <f>VLOOKUP(Account_Appended[[#This Row],[Customer_ID]],Customer_Info_Appended[],4,0)</f>
        <v>Female</v>
      </c>
      <c r="K786" t="str">
        <f>VLOOKUP(Account_Appended[[#This Row],[Customer_ID]],Customer_Info_Appended[],6,0)</f>
        <v>Mandalay</v>
      </c>
      <c r="L786" t="str">
        <f>VLOOKUP(Account_Appended[[#This Row],[Balance]],balance_t[],3,1)</f>
        <v>Medium</v>
      </c>
      <c r="M786" t="str">
        <f>VLOOKUP(Account_Appended[[#This Row],[Age]],age_t[],3,1)</f>
        <v>Middle</v>
      </c>
      <c r="N786" t="str">
        <f>Account_Appended[[#This Row],[Age Group]]&amp; "-" &amp;Account_Appended[[#This Row],[Balace Group]]</f>
        <v>Middle-Medium</v>
      </c>
    </row>
    <row r="787" spans="2:14" x14ac:dyDescent="0.25">
      <c r="B787" t="s">
        <v>5910</v>
      </c>
      <c r="C787" t="s">
        <v>2061</v>
      </c>
      <c r="D787" t="s">
        <v>5125</v>
      </c>
      <c r="E787" s="22">
        <v>6939789</v>
      </c>
      <c r="F787" t="s">
        <v>5126</v>
      </c>
      <c r="G787" s="20">
        <v>45344</v>
      </c>
      <c r="H787" t="s">
        <v>1115</v>
      </c>
      <c r="I787">
        <f>VLOOKUP(Account_Appended[[#This Row],[Customer_ID]],Customer_Info_Appended[],3,0)</f>
        <v>48</v>
      </c>
      <c r="J787" t="str">
        <f>VLOOKUP(Account_Appended[[#This Row],[Customer_ID]],Customer_Info_Appended[],4,0)</f>
        <v>Male</v>
      </c>
      <c r="K787" t="str">
        <f>VLOOKUP(Account_Appended[[#This Row],[Customer_ID]],Customer_Info_Appended[],6,0)</f>
        <v>Naypyitaw</v>
      </c>
      <c r="L787" t="str">
        <f>VLOOKUP(Account_Appended[[#This Row],[Balance]],balance_t[],3,1)</f>
        <v>Medium</v>
      </c>
      <c r="M787" t="str">
        <f>VLOOKUP(Account_Appended[[#This Row],[Age]],age_t[],3,1)</f>
        <v>Middle</v>
      </c>
      <c r="N787" t="str">
        <f>Account_Appended[[#This Row],[Age Group]]&amp; "-" &amp;Account_Appended[[#This Row],[Balace Group]]</f>
        <v>Middle-Medium</v>
      </c>
    </row>
    <row r="788" spans="2:14" x14ac:dyDescent="0.25">
      <c r="B788" t="s">
        <v>5911</v>
      </c>
      <c r="C788" t="s">
        <v>2066</v>
      </c>
      <c r="D788" t="s">
        <v>5134</v>
      </c>
      <c r="E788" s="22">
        <v>8670556</v>
      </c>
      <c r="F788" t="s">
        <v>5126</v>
      </c>
      <c r="G788" s="20">
        <v>45345</v>
      </c>
      <c r="H788" t="s">
        <v>1115</v>
      </c>
      <c r="I788">
        <f>VLOOKUP(Account_Appended[[#This Row],[Customer_ID]],Customer_Info_Appended[],3,0)</f>
        <v>59</v>
      </c>
      <c r="J788" t="str">
        <f>VLOOKUP(Account_Appended[[#This Row],[Customer_ID]],Customer_Info_Appended[],4,0)</f>
        <v>Female</v>
      </c>
      <c r="K788" t="str">
        <f>VLOOKUP(Account_Appended[[#This Row],[Customer_ID]],Customer_Info_Appended[],6,0)</f>
        <v>Yangon</v>
      </c>
      <c r="L788" t="str">
        <f>VLOOKUP(Account_Appended[[#This Row],[Balance]],balance_t[],3,1)</f>
        <v>Medium</v>
      </c>
      <c r="M788" t="str">
        <f>VLOOKUP(Account_Appended[[#This Row],[Age]],age_t[],3,1)</f>
        <v>Senior</v>
      </c>
      <c r="N788" t="str">
        <f>Account_Appended[[#This Row],[Age Group]]&amp; "-" &amp;Account_Appended[[#This Row],[Balace Group]]</f>
        <v>Senior-Medium</v>
      </c>
    </row>
    <row r="789" spans="2:14" x14ac:dyDescent="0.25">
      <c r="B789" t="s">
        <v>5912</v>
      </c>
      <c r="C789" t="s">
        <v>2066</v>
      </c>
      <c r="D789" t="s">
        <v>5125</v>
      </c>
      <c r="E789" s="22">
        <v>19460030</v>
      </c>
      <c r="F789" t="s">
        <v>5126</v>
      </c>
      <c r="G789" s="20">
        <v>45346</v>
      </c>
      <c r="H789" t="s">
        <v>1115</v>
      </c>
      <c r="I789">
        <f>VLOOKUP(Account_Appended[[#This Row],[Customer_ID]],Customer_Info_Appended[],3,0)</f>
        <v>59</v>
      </c>
      <c r="J789" t="str">
        <f>VLOOKUP(Account_Appended[[#This Row],[Customer_ID]],Customer_Info_Appended[],4,0)</f>
        <v>Female</v>
      </c>
      <c r="K789" t="str">
        <f>VLOOKUP(Account_Appended[[#This Row],[Customer_ID]],Customer_Info_Appended[],6,0)</f>
        <v>Yangon</v>
      </c>
      <c r="L789" t="str">
        <f>VLOOKUP(Account_Appended[[#This Row],[Balance]],balance_t[],3,1)</f>
        <v>High</v>
      </c>
      <c r="M789" t="str">
        <f>VLOOKUP(Account_Appended[[#This Row],[Age]],age_t[],3,1)</f>
        <v>Senior</v>
      </c>
      <c r="N789" t="str">
        <f>Account_Appended[[#This Row],[Age Group]]&amp; "-" &amp;Account_Appended[[#This Row],[Balace Group]]</f>
        <v>Senior-High</v>
      </c>
    </row>
    <row r="790" spans="2:14" x14ac:dyDescent="0.25">
      <c r="B790" t="s">
        <v>5913</v>
      </c>
      <c r="C790" t="s">
        <v>2071</v>
      </c>
      <c r="D790" t="s">
        <v>5134</v>
      </c>
      <c r="E790" s="22">
        <v>15094127</v>
      </c>
      <c r="F790" t="s">
        <v>5126</v>
      </c>
      <c r="G790" s="20">
        <v>45347</v>
      </c>
      <c r="H790" t="s">
        <v>1115</v>
      </c>
      <c r="I790">
        <f>VLOOKUP(Account_Appended[[#This Row],[Customer_ID]],Customer_Info_Appended[],3,0)</f>
        <v>59</v>
      </c>
      <c r="J790" t="str">
        <f>VLOOKUP(Account_Appended[[#This Row],[Customer_ID]],Customer_Info_Appended[],4,0)</f>
        <v>Male</v>
      </c>
      <c r="K790" t="str">
        <f>VLOOKUP(Account_Appended[[#This Row],[Customer_ID]],Customer_Info_Appended[],6,0)</f>
        <v>Shan</v>
      </c>
      <c r="L790" t="str">
        <f>VLOOKUP(Account_Appended[[#This Row],[Balance]],balance_t[],3,1)</f>
        <v>High</v>
      </c>
      <c r="M790" t="str">
        <f>VLOOKUP(Account_Appended[[#This Row],[Age]],age_t[],3,1)</f>
        <v>Senior</v>
      </c>
      <c r="N790" t="str">
        <f>Account_Appended[[#This Row],[Age Group]]&amp; "-" &amp;Account_Appended[[#This Row],[Balace Group]]</f>
        <v>Senior-High</v>
      </c>
    </row>
    <row r="791" spans="2:14" x14ac:dyDescent="0.25">
      <c r="B791" t="s">
        <v>5914</v>
      </c>
      <c r="C791" t="s">
        <v>2071</v>
      </c>
      <c r="D791" t="s">
        <v>5125</v>
      </c>
      <c r="E791" s="22">
        <v>34861183</v>
      </c>
      <c r="F791" t="s">
        <v>5126</v>
      </c>
      <c r="G791" s="20">
        <v>45348</v>
      </c>
      <c r="H791" t="s">
        <v>1115</v>
      </c>
      <c r="I791">
        <f>VLOOKUP(Account_Appended[[#This Row],[Customer_ID]],Customer_Info_Appended[],3,0)</f>
        <v>59</v>
      </c>
      <c r="J791" t="str">
        <f>VLOOKUP(Account_Appended[[#This Row],[Customer_ID]],Customer_Info_Appended[],4,0)</f>
        <v>Male</v>
      </c>
      <c r="K791" t="str">
        <f>VLOOKUP(Account_Appended[[#This Row],[Customer_ID]],Customer_Info_Appended[],6,0)</f>
        <v>Shan</v>
      </c>
      <c r="L791" t="str">
        <f>VLOOKUP(Account_Appended[[#This Row],[Balance]],balance_t[],3,1)</f>
        <v>High</v>
      </c>
      <c r="M791" t="str">
        <f>VLOOKUP(Account_Appended[[#This Row],[Age]],age_t[],3,1)</f>
        <v>Senior</v>
      </c>
      <c r="N791" t="str">
        <f>Account_Appended[[#This Row],[Age Group]]&amp; "-" &amp;Account_Appended[[#This Row],[Balace Group]]</f>
        <v>Senior-High</v>
      </c>
    </row>
    <row r="792" spans="2:14" x14ac:dyDescent="0.25">
      <c r="B792" t="s">
        <v>5915</v>
      </c>
      <c r="C792" t="s">
        <v>2071</v>
      </c>
      <c r="D792" t="s">
        <v>5134</v>
      </c>
      <c r="E792" s="22">
        <v>31807157</v>
      </c>
      <c r="F792" t="s">
        <v>5126</v>
      </c>
      <c r="G792" s="20">
        <v>45349</v>
      </c>
      <c r="H792" t="s">
        <v>1115</v>
      </c>
      <c r="I792">
        <f>VLOOKUP(Account_Appended[[#This Row],[Customer_ID]],Customer_Info_Appended[],3,0)</f>
        <v>59</v>
      </c>
      <c r="J792" t="str">
        <f>VLOOKUP(Account_Appended[[#This Row],[Customer_ID]],Customer_Info_Appended[],4,0)</f>
        <v>Male</v>
      </c>
      <c r="K792" t="str">
        <f>VLOOKUP(Account_Appended[[#This Row],[Customer_ID]],Customer_Info_Appended[],6,0)</f>
        <v>Shan</v>
      </c>
      <c r="L792" t="str">
        <f>VLOOKUP(Account_Appended[[#This Row],[Balance]],balance_t[],3,1)</f>
        <v>High</v>
      </c>
      <c r="M792" t="str">
        <f>VLOOKUP(Account_Appended[[#This Row],[Age]],age_t[],3,1)</f>
        <v>Senior</v>
      </c>
      <c r="N792" t="str">
        <f>Account_Appended[[#This Row],[Age Group]]&amp; "-" &amp;Account_Appended[[#This Row],[Balace Group]]</f>
        <v>Senior-High</v>
      </c>
    </row>
    <row r="793" spans="2:14" x14ac:dyDescent="0.25">
      <c r="B793" t="s">
        <v>5916</v>
      </c>
      <c r="C793" t="s">
        <v>2076</v>
      </c>
      <c r="D793" t="s">
        <v>5131</v>
      </c>
      <c r="E793" s="22">
        <v>1053692</v>
      </c>
      <c r="F793" t="s">
        <v>5126</v>
      </c>
      <c r="G793" s="20">
        <v>45350</v>
      </c>
      <c r="H793" t="s">
        <v>1115</v>
      </c>
      <c r="I793">
        <f>VLOOKUP(Account_Appended[[#This Row],[Customer_ID]],Customer_Info_Appended[],3,0)</f>
        <v>51</v>
      </c>
      <c r="J793" t="str">
        <f>VLOOKUP(Account_Appended[[#This Row],[Customer_ID]],Customer_Info_Appended[],4,0)</f>
        <v>Male</v>
      </c>
      <c r="K793" t="str">
        <f>VLOOKUP(Account_Appended[[#This Row],[Customer_ID]],Customer_Info_Appended[],6,0)</f>
        <v>Shan</v>
      </c>
      <c r="L793" t="str">
        <f>VLOOKUP(Account_Appended[[#This Row],[Balance]],balance_t[],3,1)</f>
        <v>Low</v>
      </c>
      <c r="M793" t="str">
        <f>VLOOKUP(Account_Appended[[#This Row],[Age]],age_t[],3,1)</f>
        <v>Senior</v>
      </c>
      <c r="N793" t="str">
        <f>Account_Appended[[#This Row],[Age Group]]&amp; "-" &amp;Account_Appended[[#This Row],[Balace Group]]</f>
        <v>Senior-Low</v>
      </c>
    </row>
    <row r="794" spans="2:14" x14ac:dyDescent="0.25">
      <c r="B794" t="s">
        <v>5917</v>
      </c>
      <c r="C794" t="s">
        <v>2081</v>
      </c>
      <c r="D794" t="s">
        <v>5134</v>
      </c>
      <c r="E794" s="22">
        <v>17094986</v>
      </c>
      <c r="F794" t="s">
        <v>5126</v>
      </c>
      <c r="G794" s="20">
        <v>45351</v>
      </c>
      <c r="H794" t="s">
        <v>1115</v>
      </c>
      <c r="I794">
        <f>VLOOKUP(Account_Appended[[#This Row],[Customer_ID]],Customer_Info_Appended[],3,0)</f>
        <v>26</v>
      </c>
      <c r="J794" t="str">
        <f>VLOOKUP(Account_Appended[[#This Row],[Customer_ID]],Customer_Info_Appended[],4,0)</f>
        <v>Female</v>
      </c>
      <c r="K794" t="str">
        <f>VLOOKUP(Account_Appended[[#This Row],[Customer_ID]],Customer_Info_Appended[],6,0)</f>
        <v>Mandalay</v>
      </c>
      <c r="L794" t="str">
        <f>VLOOKUP(Account_Appended[[#This Row],[Balance]],balance_t[],3,1)</f>
        <v>High</v>
      </c>
      <c r="M794" t="str">
        <f>VLOOKUP(Account_Appended[[#This Row],[Age]],age_t[],3,1)</f>
        <v>Young</v>
      </c>
      <c r="N794" t="str">
        <f>Account_Appended[[#This Row],[Age Group]]&amp; "-" &amp;Account_Appended[[#This Row],[Balace Group]]</f>
        <v>Young-High</v>
      </c>
    </row>
    <row r="795" spans="2:14" x14ac:dyDescent="0.25">
      <c r="B795" t="s">
        <v>5918</v>
      </c>
      <c r="C795" t="s">
        <v>2086</v>
      </c>
      <c r="D795" t="s">
        <v>5125</v>
      </c>
      <c r="E795" s="22">
        <v>21714133</v>
      </c>
      <c r="F795" t="s">
        <v>5126</v>
      </c>
      <c r="G795" s="20">
        <v>45352</v>
      </c>
      <c r="H795" t="s">
        <v>1115</v>
      </c>
      <c r="I795">
        <f>VLOOKUP(Account_Appended[[#This Row],[Customer_ID]],Customer_Info_Appended[],3,0)</f>
        <v>39</v>
      </c>
      <c r="J795" t="str">
        <f>VLOOKUP(Account_Appended[[#This Row],[Customer_ID]],Customer_Info_Appended[],4,0)</f>
        <v>Male</v>
      </c>
      <c r="K795" t="str">
        <f>VLOOKUP(Account_Appended[[#This Row],[Customer_ID]],Customer_Info_Appended[],6,0)</f>
        <v>Naypyitaw</v>
      </c>
      <c r="L795" t="str">
        <f>VLOOKUP(Account_Appended[[#This Row],[Balance]],balance_t[],3,1)</f>
        <v>High</v>
      </c>
      <c r="M795" t="str">
        <f>VLOOKUP(Account_Appended[[#This Row],[Age]],age_t[],3,1)</f>
        <v>Middle</v>
      </c>
      <c r="N795" t="str">
        <f>Account_Appended[[#This Row],[Age Group]]&amp; "-" &amp;Account_Appended[[#This Row],[Balace Group]]</f>
        <v>Middle-High</v>
      </c>
    </row>
    <row r="796" spans="2:14" x14ac:dyDescent="0.25">
      <c r="B796" t="s">
        <v>5919</v>
      </c>
      <c r="C796" t="s">
        <v>2091</v>
      </c>
      <c r="D796" t="s">
        <v>5125</v>
      </c>
      <c r="E796" s="22">
        <v>49926697</v>
      </c>
      <c r="F796" t="s">
        <v>5126</v>
      </c>
      <c r="G796" s="20">
        <v>45353</v>
      </c>
      <c r="H796" t="s">
        <v>1115</v>
      </c>
      <c r="I796">
        <f>VLOOKUP(Account_Appended[[#This Row],[Customer_ID]],Customer_Info_Appended[],3,0)</f>
        <v>30</v>
      </c>
      <c r="J796" t="str">
        <f>VLOOKUP(Account_Appended[[#This Row],[Customer_ID]],Customer_Info_Appended[],4,0)</f>
        <v>Female</v>
      </c>
      <c r="K796" t="str">
        <f>VLOOKUP(Account_Appended[[#This Row],[Customer_ID]],Customer_Info_Appended[],6,0)</f>
        <v>Bago</v>
      </c>
      <c r="L796" t="str">
        <f>VLOOKUP(Account_Appended[[#This Row],[Balance]],balance_t[],3,1)</f>
        <v>High</v>
      </c>
      <c r="M796" t="str">
        <f>VLOOKUP(Account_Appended[[#This Row],[Age]],age_t[],3,1)</f>
        <v>Young</v>
      </c>
      <c r="N796" t="str">
        <f>Account_Appended[[#This Row],[Age Group]]&amp; "-" &amp;Account_Appended[[#This Row],[Balace Group]]</f>
        <v>Young-High</v>
      </c>
    </row>
    <row r="797" spans="2:14" x14ac:dyDescent="0.25">
      <c r="B797" t="s">
        <v>5920</v>
      </c>
      <c r="C797" t="s">
        <v>2091</v>
      </c>
      <c r="D797" t="s">
        <v>5134</v>
      </c>
      <c r="E797" s="22">
        <v>40623561</v>
      </c>
      <c r="F797" t="s">
        <v>5126</v>
      </c>
      <c r="G797" s="20">
        <v>45354</v>
      </c>
      <c r="H797" t="s">
        <v>1115</v>
      </c>
      <c r="I797">
        <f>VLOOKUP(Account_Appended[[#This Row],[Customer_ID]],Customer_Info_Appended[],3,0)</f>
        <v>30</v>
      </c>
      <c r="J797" t="str">
        <f>VLOOKUP(Account_Appended[[#This Row],[Customer_ID]],Customer_Info_Appended[],4,0)</f>
        <v>Female</v>
      </c>
      <c r="K797" t="str">
        <f>VLOOKUP(Account_Appended[[#This Row],[Customer_ID]],Customer_Info_Appended[],6,0)</f>
        <v>Bago</v>
      </c>
      <c r="L797" t="str">
        <f>VLOOKUP(Account_Appended[[#This Row],[Balance]],balance_t[],3,1)</f>
        <v>High</v>
      </c>
      <c r="M797" t="str">
        <f>VLOOKUP(Account_Appended[[#This Row],[Age]],age_t[],3,1)</f>
        <v>Young</v>
      </c>
      <c r="N797" t="str">
        <f>Account_Appended[[#This Row],[Age Group]]&amp; "-" &amp;Account_Appended[[#This Row],[Balace Group]]</f>
        <v>Young-High</v>
      </c>
    </row>
    <row r="798" spans="2:14" x14ac:dyDescent="0.25">
      <c r="B798" t="s">
        <v>5921</v>
      </c>
      <c r="C798" t="s">
        <v>2096</v>
      </c>
      <c r="D798" t="s">
        <v>5131</v>
      </c>
      <c r="E798" s="22">
        <v>32501727</v>
      </c>
      <c r="F798" t="s">
        <v>5126</v>
      </c>
      <c r="G798" s="20">
        <v>45355</v>
      </c>
      <c r="H798" t="s">
        <v>1115</v>
      </c>
      <c r="I798">
        <f>VLOOKUP(Account_Appended[[#This Row],[Customer_ID]],Customer_Info_Appended[],3,0)</f>
        <v>42</v>
      </c>
      <c r="J798" t="str">
        <f>VLOOKUP(Account_Appended[[#This Row],[Customer_ID]],Customer_Info_Appended[],4,0)</f>
        <v>Female</v>
      </c>
      <c r="K798" t="str">
        <f>VLOOKUP(Account_Appended[[#This Row],[Customer_ID]],Customer_Info_Appended[],6,0)</f>
        <v>Naypyitaw</v>
      </c>
      <c r="L798" t="str">
        <f>VLOOKUP(Account_Appended[[#This Row],[Balance]],balance_t[],3,1)</f>
        <v>High</v>
      </c>
      <c r="M798" t="str">
        <f>VLOOKUP(Account_Appended[[#This Row],[Age]],age_t[],3,1)</f>
        <v>Middle</v>
      </c>
      <c r="N798" t="str">
        <f>Account_Appended[[#This Row],[Age Group]]&amp; "-" &amp;Account_Appended[[#This Row],[Balace Group]]</f>
        <v>Middle-High</v>
      </c>
    </row>
    <row r="799" spans="2:14" x14ac:dyDescent="0.25">
      <c r="B799" t="s">
        <v>5922</v>
      </c>
      <c r="C799" t="s">
        <v>2096</v>
      </c>
      <c r="D799" t="s">
        <v>5131</v>
      </c>
      <c r="E799" s="22">
        <v>10925853</v>
      </c>
      <c r="F799" t="s">
        <v>5126</v>
      </c>
      <c r="G799" s="20">
        <v>45356</v>
      </c>
      <c r="H799" t="s">
        <v>1115</v>
      </c>
      <c r="I799">
        <f>VLOOKUP(Account_Appended[[#This Row],[Customer_ID]],Customer_Info_Appended[],3,0)</f>
        <v>42</v>
      </c>
      <c r="J799" t="str">
        <f>VLOOKUP(Account_Appended[[#This Row],[Customer_ID]],Customer_Info_Appended[],4,0)</f>
        <v>Female</v>
      </c>
      <c r="K799" t="str">
        <f>VLOOKUP(Account_Appended[[#This Row],[Customer_ID]],Customer_Info_Appended[],6,0)</f>
        <v>Naypyitaw</v>
      </c>
      <c r="L799" t="str">
        <f>VLOOKUP(Account_Appended[[#This Row],[Balance]],balance_t[],3,1)</f>
        <v>Medium</v>
      </c>
      <c r="M799" t="str">
        <f>VLOOKUP(Account_Appended[[#This Row],[Age]],age_t[],3,1)</f>
        <v>Middle</v>
      </c>
      <c r="N799" t="str">
        <f>Account_Appended[[#This Row],[Age Group]]&amp; "-" &amp;Account_Appended[[#This Row],[Balace Group]]</f>
        <v>Middle-Medium</v>
      </c>
    </row>
    <row r="800" spans="2:14" x14ac:dyDescent="0.25">
      <c r="B800" t="s">
        <v>5923</v>
      </c>
      <c r="C800" t="s">
        <v>2101</v>
      </c>
      <c r="D800" t="s">
        <v>5134</v>
      </c>
      <c r="E800" s="22">
        <v>16615348</v>
      </c>
      <c r="F800" t="s">
        <v>5126</v>
      </c>
      <c r="G800" s="20">
        <v>45357</v>
      </c>
      <c r="H800" t="s">
        <v>1115</v>
      </c>
      <c r="I800">
        <f>VLOOKUP(Account_Appended[[#This Row],[Customer_ID]],Customer_Info_Appended[],3,0)</f>
        <v>65</v>
      </c>
      <c r="J800" t="str">
        <f>VLOOKUP(Account_Appended[[#This Row],[Customer_ID]],Customer_Info_Appended[],4,0)</f>
        <v>Male</v>
      </c>
      <c r="K800" t="str">
        <f>VLOOKUP(Account_Appended[[#This Row],[Customer_ID]],Customer_Info_Appended[],6,0)</f>
        <v>Shan</v>
      </c>
      <c r="L800" t="str">
        <f>VLOOKUP(Account_Appended[[#This Row],[Balance]],balance_t[],3,1)</f>
        <v>High</v>
      </c>
      <c r="M800" t="str">
        <f>VLOOKUP(Account_Appended[[#This Row],[Age]],age_t[],3,1)</f>
        <v>Senior</v>
      </c>
      <c r="N800" t="str">
        <f>Account_Appended[[#This Row],[Age Group]]&amp; "-" &amp;Account_Appended[[#This Row],[Balace Group]]</f>
        <v>Senior-High</v>
      </c>
    </row>
    <row r="801" spans="2:14" x14ac:dyDescent="0.25">
      <c r="B801" t="s">
        <v>5924</v>
      </c>
      <c r="C801" t="s">
        <v>2101</v>
      </c>
      <c r="D801" t="s">
        <v>5134</v>
      </c>
      <c r="E801" s="22">
        <v>31443819</v>
      </c>
      <c r="F801" t="s">
        <v>5126</v>
      </c>
      <c r="G801" s="20">
        <v>45358</v>
      </c>
      <c r="H801" t="s">
        <v>1115</v>
      </c>
      <c r="I801">
        <f>VLOOKUP(Account_Appended[[#This Row],[Customer_ID]],Customer_Info_Appended[],3,0)</f>
        <v>65</v>
      </c>
      <c r="J801" t="str">
        <f>VLOOKUP(Account_Appended[[#This Row],[Customer_ID]],Customer_Info_Appended[],4,0)</f>
        <v>Male</v>
      </c>
      <c r="K801" t="str">
        <f>VLOOKUP(Account_Appended[[#This Row],[Customer_ID]],Customer_Info_Appended[],6,0)</f>
        <v>Shan</v>
      </c>
      <c r="L801" t="str">
        <f>VLOOKUP(Account_Appended[[#This Row],[Balance]],balance_t[],3,1)</f>
        <v>High</v>
      </c>
      <c r="M801" t="str">
        <f>VLOOKUP(Account_Appended[[#This Row],[Age]],age_t[],3,1)</f>
        <v>Senior</v>
      </c>
      <c r="N801" t="str">
        <f>Account_Appended[[#This Row],[Age Group]]&amp; "-" &amp;Account_Appended[[#This Row],[Balace Group]]</f>
        <v>Senior-High</v>
      </c>
    </row>
    <row r="802" spans="2:14" x14ac:dyDescent="0.25">
      <c r="B802" t="s">
        <v>5925</v>
      </c>
      <c r="C802" t="s">
        <v>2101</v>
      </c>
      <c r="D802" t="s">
        <v>5125</v>
      </c>
      <c r="E802" s="22">
        <v>32579425</v>
      </c>
      <c r="F802" t="s">
        <v>5126</v>
      </c>
      <c r="G802" s="20">
        <v>45359</v>
      </c>
      <c r="H802" t="s">
        <v>1115</v>
      </c>
      <c r="I802">
        <f>VLOOKUP(Account_Appended[[#This Row],[Customer_ID]],Customer_Info_Appended[],3,0)</f>
        <v>65</v>
      </c>
      <c r="J802" t="str">
        <f>VLOOKUP(Account_Appended[[#This Row],[Customer_ID]],Customer_Info_Appended[],4,0)</f>
        <v>Male</v>
      </c>
      <c r="K802" t="str">
        <f>VLOOKUP(Account_Appended[[#This Row],[Customer_ID]],Customer_Info_Appended[],6,0)</f>
        <v>Shan</v>
      </c>
      <c r="L802" t="str">
        <f>VLOOKUP(Account_Appended[[#This Row],[Balance]],balance_t[],3,1)</f>
        <v>High</v>
      </c>
      <c r="M802" t="str">
        <f>VLOOKUP(Account_Appended[[#This Row],[Age]],age_t[],3,1)</f>
        <v>Senior</v>
      </c>
      <c r="N802" t="str">
        <f>Account_Appended[[#This Row],[Age Group]]&amp; "-" &amp;Account_Appended[[#This Row],[Balace Group]]</f>
        <v>Senior-High</v>
      </c>
    </row>
    <row r="803" spans="2:14" x14ac:dyDescent="0.25">
      <c r="B803" t="s">
        <v>5926</v>
      </c>
      <c r="C803" t="s">
        <v>2106</v>
      </c>
      <c r="D803" t="s">
        <v>5131</v>
      </c>
      <c r="E803" s="22">
        <v>22787400</v>
      </c>
      <c r="F803" t="s">
        <v>5126</v>
      </c>
      <c r="G803" s="20">
        <v>45360</v>
      </c>
      <c r="H803" t="s">
        <v>1115</v>
      </c>
      <c r="I803">
        <f>VLOOKUP(Account_Appended[[#This Row],[Customer_ID]],Customer_Info_Appended[],3,0)</f>
        <v>35</v>
      </c>
      <c r="J803" t="str">
        <f>VLOOKUP(Account_Appended[[#This Row],[Customer_ID]],Customer_Info_Appended[],4,0)</f>
        <v>Male</v>
      </c>
      <c r="K803" t="str">
        <f>VLOOKUP(Account_Appended[[#This Row],[Customer_ID]],Customer_Info_Appended[],6,0)</f>
        <v>Bago</v>
      </c>
      <c r="L803" t="str">
        <f>VLOOKUP(Account_Appended[[#This Row],[Balance]],balance_t[],3,1)</f>
        <v>High</v>
      </c>
      <c r="M803" t="str">
        <f>VLOOKUP(Account_Appended[[#This Row],[Age]],age_t[],3,1)</f>
        <v>Middle</v>
      </c>
      <c r="N803" t="str">
        <f>Account_Appended[[#This Row],[Age Group]]&amp; "-" &amp;Account_Appended[[#This Row],[Balace Group]]</f>
        <v>Middle-High</v>
      </c>
    </row>
    <row r="804" spans="2:14" x14ac:dyDescent="0.25">
      <c r="B804" t="s">
        <v>5927</v>
      </c>
      <c r="C804" t="s">
        <v>2106</v>
      </c>
      <c r="D804" t="s">
        <v>5134</v>
      </c>
      <c r="E804" s="22">
        <v>32655703</v>
      </c>
      <c r="F804" t="s">
        <v>5126</v>
      </c>
      <c r="G804" s="20">
        <v>45361</v>
      </c>
      <c r="H804" t="s">
        <v>1115</v>
      </c>
      <c r="I804">
        <f>VLOOKUP(Account_Appended[[#This Row],[Customer_ID]],Customer_Info_Appended[],3,0)</f>
        <v>35</v>
      </c>
      <c r="J804" t="str">
        <f>VLOOKUP(Account_Appended[[#This Row],[Customer_ID]],Customer_Info_Appended[],4,0)</f>
        <v>Male</v>
      </c>
      <c r="K804" t="str">
        <f>VLOOKUP(Account_Appended[[#This Row],[Customer_ID]],Customer_Info_Appended[],6,0)</f>
        <v>Bago</v>
      </c>
      <c r="L804" t="str">
        <f>VLOOKUP(Account_Appended[[#This Row],[Balance]],balance_t[],3,1)</f>
        <v>High</v>
      </c>
      <c r="M804" t="str">
        <f>VLOOKUP(Account_Appended[[#This Row],[Age]],age_t[],3,1)</f>
        <v>Middle</v>
      </c>
      <c r="N804" t="str">
        <f>Account_Appended[[#This Row],[Age Group]]&amp; "-" &amp;Account_Appended[[#This Row],[Balace Group]]</f>
        <v>Middle-High</v>
      </c>
    </row>
    <row r="805" spans="2:14" x14ac:dyDescent="0.25">
      <c r="B805" t="s">
        <v>5928</v>
      </c>
      <c r="C805" t="s">
        <v>2106</v>
      </c>
      <c r="D805" t="s">
        <v>5131</v>
      </c>
      <c r="E805" s="22">
        <v>18667224</v>
      </c>
      <c r="F805" t="s">
        <v>5126</v>
      </c>
      <c r="G805" s="20">
        <v>45362</v>
      </c>
      <c r="H805" t="s">
        <v>2116</v>
      </c>
      <c r="I805">
        <f>VLOOKUP(Account_Appended[[#This Row],[Customer_ID]],Customer_Info_Appended[],3,0)</f>
        <v>35</v>
      </c>
      <c r="J805" t="str">
        <f>VLOOKUP(Account_Appended[[#This Row],[Customer_ID]],Customer_Info_Appended[],4,0)</f>
        <v>Male</v>
      </c>
      <c r="K805" t="str">
        <f>VLOOKUP(Account_Appended[[#This Row],[Customer_ID]],Customer_Info_Appended[],6,0)</f>
        <v>Bago</v>
      </c>
      <c r="L805" t="str">
        <f>VLOOKUP(Account_Appended[[#This Row],[Balance]],balance_t[],3,1)</f>
        <v>High</v>
      </c>
      <c r="M805" t="str">
        <f>VLOOKUP(Account_Appended[[#This Row],[Age]],age_t[],3,1)</f>
        <v>Middle</v>
      </c>
      <c r="N805" t="str">
        <f>Account_Appended[[#This Row],[Age Group]]&amp; "-" &amp;Account_Appended[[#This Row],[Balace Group]]</f>
        <v>Middle-High</v>
      </c>
    </row>
    <row r="806" spans="2:14" x14ac:dyDescent="0.25">
      <c r="B806" t="s">
        <v>5929</v>
      </c>
      <c r="C806" t="s">
        <v>2111</v>
      </c>
      <c r="D806" t="s">
        <v>5134</v>
      </c>
      <c r="E806" s="22">
        <v>38167502</v>
      </c>
      <c r="F806" t="s">
        <v>5126</v>
      </c>
      <c r="G806" s="20">
        <v>45363</v>
      </c>
      <c r="H806" t="s">
        <v>2116</v>
      </c>
      <c r="I806">
        <f>VLOOKUP(Account_Appended[[#This Row],[Customer_ID]],Customer_Info_Appended[],3,0)</f>
        <v>68</v>
      </c>
      <c r="J806" t="str">
        <f>VLOOKUP(Account_Appended[[#This Row],[Customer_ID]],Customer_Info_Appended[],4,0)</f>
        <v>Male</v>
      </c>
      <c r="K806" t="str">
        <f>VLOOKUP(Account_Appended[[#This Row],[Customer_ID]],Customer_Info_Appended[],6,0)</f>
        <v>Naypyitaw</v>
      </c>
      <c r="L806" t="str">
        <f>VLOOKUP(Account_Appended[[#This Row],[Balance]],balance_t[],3,1)</f>
        <v>High</v>
      </c>
      <c r="M806" t="str">
        <f>VLOOKUP(Account_Appended[[#This Row],[Age]],age_t[],3,1)</f>
        <v>Senior</v>
      </c>
      <c r="N806" t="str">
        <f>Account_Appended[[#This Row],[Age Group]]&amp; "-" &amp;Account_Appended[[#This Row],[Balace Group]]</f>
        <v>Senior-High</v>
      </c>
    </row>
    <row r="807" spans="2:14" x14ac:dyDescent="0.25">
      <c r="B807" t="s">
        <v>5930</v>
      </c>
      <c r="C807" t="s">
        <v>2111</v>
      </c>
      <c r="D807" t="s">
        <v>5134</v>
      </c>
      <c r="E807" s="22">
        <v>26604354</v>
      </c>
      <c r="F807" t="s">
        <v>5126</v>
      </c>
      <c r="G807" s="20">
        <v>45364</v>
      </c>
      <c r="H807" t="s">
        <v>2116</v>
      </c>
      <c r="I807">
        <f>VLOOKUP(Account_Appended[[#This Row],[Customer_ID]],Customer_Info_Appended[],3,0)</f>
        <v>68</v>
      </c>
      <c r="J807" t="str">
        <f>VLOOKUP(Account_Appended[[#This Row],[Customer_ID]],Customer_Info_Appended[],4,0)</f>
        <v>Male</v>
      </c>
      <c r="K807" t="str">
        <f>VLOOKUP(Account_Appended[[#This Row],[Customer_ID]],Customer_Info_Appended[],6,0)</f>
        <v>Naypyitaw</v>
      </c>
      <c r="L807" t="str">
        <f>VLOOKUP(Account_Appended[[#This Row],[Balance]],balance_t[],3,1)</f>
        <v>High</v>
      </c>
      <c r="M807" t="str">
        <f>VLOOKUP(Account_Appended[[#This Row],[Age]],age_t[],3,1)</f>
        <v>Senior</v>
      </c>
      <c r="N807" t="str">
        <f>Account_Appended[[#This Row],[Age Group]]&amp; "-" &amp;Account_Appended[[#This Row],[Balace Group]]</f>
        <v>Senior-High</v>
      </c>
    </row>
    <row r="808" spans="2:14" x14ac:dyDescent="0.25">
      <c r="B808" t="s">
        <v>5931</v>
      </c>
      <c r="C808" t="s">
        <v>2111</v>
      </c>
      <c r="D808" t="s">
        <v>5131</v>
      </c>
      <c r="E808" s="22">
        <v>21344167</v>
      </c>
      <c r="F808" t="s">
        <v>5126</v>
      </c>
      <c r="G808" s="20">
        <v>45365</v>
      </c>
      <c r="H808" t="s">
        <v>2116</v>
      </c>
      <c r="I808">
        <f>VLOOKUP(Account_Appended[[#This Row],[Customer_ID]],Customer_Info_Appended[],3,0)</f>
        <v>68</v>
      </c>
      <c r="J808" t="str">
        <f>VLOOKUP(Account_Appended[[#This Row],[Customer_ID]],Customer_Info_Appended[],4,0)</f>
        <v>Male</v>
      </c>
      <c r="K808" t="str">
        <f>VLOOKUP(Account_Appended[[#This Row],[Customer_ID]],Customer_Info_Appended[],6,0)</f>
        <v>Naypyitaw</v>
      </c>
      <c r="L808" t="str">
        <f>VLOOKUP(Account_Appended[[#This Row],[Balance]],balance_t[],3,1)</f>
        <v>High</v>
      </c>
      <c r="M808" t="str">
        <f>VLOOKUP(Account_Appended[[#This Row],[Age]],age_t[],3,1)</f>
        <v>Senior</v>
      </c>
      <c r="N808" t="str">
        <f>Account_Appended[[#This Row],[Age Group]]&amp; "-" &amp;Account_Appended[[#This Row],[Balace Group]]</f>
        <v>Senior-High</v>
      </c>
    </row>
    <row r="809" spans="2:14" x14ac:dyDescent="0.25">
      <c r="B809" t="s">
        <v>5932</v>
      </c>
      <c r="C809" t="s">
        <v>2117</v>
      </c>
      <c r="D809" t="s">
        <v>5134</v>
      </c>
      <c r="E809" s="22">
        <v>44224953</v>
      </c>
      <c r="F809" t="s">
        <v>5126</v>
      </c>
      <c r="G809" s="20">
        <v>45366</v>
      </c>
      <c r="H809" t="s">
        <v>2116</v>
      </c>
      <c r="I809">
        <f>VLOOKUP(Account_Appended[[#This Row],[Customer_ID]],Customer_Info_Appended[],3,0)</f>
        <v>29</v>
      </c>
      <c r="J809" t="str">
        <f>VLOOKUP(Account_Appended[[#This Row],[Customer_ID]],Customer_Info_Appended[],4,0)</f>
        <v>Female</v>
      </c>
      <c r="K809" t="str">
        <f>VLOOKUP(Account_Appended[[#This Row],[Customer_ID]],Customer_Info_Appended[],6,0)</f>
        <v>Yangon</v>
      </c>
      <c r="L809" t="str">
        <f>VLOOKUP(Account_Appended[[#This Row],[Balance]],balance_t[],3,1)</f>
        <v>High</v>
      </c>
      <c r="M809" t="str">
        <f>VLOOKUP(Account_Appended[[#This Row],[Age]],age_t[],3,1)</f>
        <v>Young</v>
      </c>
      <c r="N809" t="str">
        <f>Account_Appended[[#This Row],[Age Group]]&amp; "-" &amp;Account_Appended[[#This Row],[Balace Group]]</f>
        <v>Young-High</v>
      </c>
    </row>
    <row r="810" spans="2:14" x14ac:dyDescent="0.25">
      <c r="B810" t="s">
        <v>5933</v>
      </c>
      <c r="C810" t="s">
        <v>2117</v>
      </c>
      <c r="D810" t="s">
        <v>5134</v>
      </c>
      <c r="E810" s="22">
        <v>1578768</v>
      </c>
      <c r="F810" t="s">
        <v>5126</v>
      </c>
      <c r="G810" s="20">
        <v>45367</v>
      </c>
      <c r="H810" t="s">
        <v>2116</v>
      </c>
      <c r="I810">
        <f>VLOOKUP(Account_Appended[[#This Row],[Customer_ID]],Customer_Info_Appended[],3,0)</f>
        <v>29</v>
      </c>
      <c r="J810" t="str">
        <f>VLOOKUP(Account_Appended[[#This Row],[Customer_ID]],Customer_Info_Appended[],4,0)</f>
        <v>Female</v>
      </c>
      <c r="K810" t="str">
        <f>VLOOKUP(Account_Appended[[#This Row],[Customer_ID]],Customer_Info_Appended[],6,0)</f>
        <v>Yangon</v>
      </c>
      <c r="L810" t="str">
        <f>VLOOKUP(Account_Appended[[#This Row],[Balance]],balance_t[],3,1)</f>
        <v>Low</v>
      </c>
      <c r="M810" t="str">
        <f>VLOOKUP(Account_Appended[[#This Row],[Age]],age_t[],3,1)</f>
        <v>Young</v>
      </c>
      <c r="N810" t="str">
        <f>Account_Appended[[#This Row],[Age Group]]&amp; "-" &amp;Account_Appended[[#This Row],[Balace Group]]</f>
        <v>Young-Low</v>
      </c>
    </row>
    <row r="811" spans="2:14" x14ac:dyDescent="0.25">
      <c r="B811" t="s">
        <v>5934</v>
      </c>
      <c r="C811" t="s">
        <v>2122</v>
      </c>
      <c r="D811" t="s">
        <v>5125</v>
      </c>
      <c r="E811" s="22">
        <v>10053821</v>
      </c>
      <c r="F811" t="s">
        <v>5126</v>
      </c>
      <c r="G811" s="20">
        <v>45368</v>
      </c>
      <c r="H811" t="s">
        <v>2116</v>
      </c>
      <c r="I811">
        <f>VLOOKUP(Account_Appended[[#This Row],[Customer_ID]],Customer_Info_Appended[],3,0)</f>
        <v>57</v>
      </c>
      <c r="J811" t="str">
        <f>VLOOKUP(Account_Appended[[#This Row],[Customer_ID]],Customer_Info_Appended[],4,0)</f>
        <v>Male</v>
      </c>
      <c r="K811" t="str">
        <f>VLOOKUP(Account_Appended[[#This Row],[Customer_ID]],Customer_Info_Appended[],6,0)</f>
        <v>Mandalay</v>
      </c>
      <c r="L811" t="str">
        <f>VLOOKUP(Account_Appended[[#This Row],[Balance]],balance_t[],3,1)</f>
        <v>Medium</v>
      </c>
      <c r="M811" t="str">
        <f>VLOOKUP(Account_Appended[[#This Row],[Age]],age_t[],3,1)</f>
        <v>Senior</v>
      </c>
      <c r="N811" t="str">
        <f>Account_Appended[[#This Row],[Age Group]]&amp; "-" &amp;Account_Appended[[#This Row],[Balace Group]]</f>
        <v>Senior-Medium</v>
      </c>
    </row>
    <row r="812" spans="2:14" x14ac:dyDescent="0.25">
      <c r="B812" t="s">
        <v>5935</v>
      </c>
      <c r="C812" t="s">
        <v>2122</v>
      </c>
      <c r="D812" t="s">
        <v>5134</v>
      </c>
      <c r="E812" s="22">
        <v>15108832</v>
      </c>
      <c r="F812" t="s">
        <v>5126</v>
      </c>
      <c r="G812" s="20">
        <v>45369</v>
      </c>
      <c r="H812" t="s">
        <v>2116</v>
      </c>
      <c r="I812">
        <f>VLOOKUP(Account_Appended[[#This Row],[Customer_ID]],Customer_Info_Appended[],3,0)</f>
        <v>57</v>
      </c>
      <c r="J812" t="str">
        <f>VLOOKUP(Account_Appended[[#This Row],[Customer_ID]],Customer_Info_Appended[],4,0)</f>
        <v>Male</v>
      </c>
      <c r="K812" t="str">
        <f>VLOOKUP(Account_Appended[[#This Row],[Customer_ID]],Customer_Info_Appended[],6,0)</f>
        <v>Mandalay</v>
      </c>
      <c r="L812" t="str">
        <f>VLOOKUP(Account_Appended[[#This Row],[Balance]],balance_t[],3,1)</f>
        <v>High</v>
      </c>
      <c r="M812" t="str">
        <f>VLOOKUP(Account_Appended[[#This Row],[Age]],age_t[],3,1)</f>
        <v>Senior</v>
      </c>
      <c r="N812" t="str">
        <f>Account_Appended[[#This Row],[Age Group]]&amp; "-" &amp;Account_Appended[[#This Row],[Balace Group]]</f>
        <v>Senior-High</v>
      </c>
    </row>
    <row r="813" spans="2:14" x14ac:dyDescent="0.25">
      <c r="B813" t="s">
        <v>5936</v>
      </c>
      <c r="C813" t="s">
        <v>2127</v>
      </c>
      <c r="D813" t="s">
        <v>5134</v>
      </c>
      <c r="E813" s="22">
        <v>25953976</v>
      </c>
      <c r="F813" t="s">
        <v>5126</v>
      </c>
      <c r="G813" s="20">
        <v>45370</v>
      </c>
      <c r="H813" t="s">
        <v>2116</v>
      </c>
      <c r="I813">
        <f>VLOOKUP(Account_Appended[[#This Row],[Customer_ID]],Customer_Info_Appended[],3,0)</f>
        <v>34</v>
      </c>
      <c r="J813" t="str">
        <f>VLOOKUP(Account_Appended[[#This Row],[Customer_ID]],Customer_Info_Appended[],4,0)</f>
        <v>Female</v>
      </c>
      <c r="K813" t="str">
        <f>VLOOKUP(Account_Appended[[#This Row],[Customer_ID]],Customer_Info_Appended[],6,0)</f>
        <v>Naypyitaw</v>
      </c>
      <c r="L813" t="str">
        <f>VLOOKUP(Account_Appended[[#This Row],[Balance]],balance_t[],3,1)</f>
        <v>High</v>
      </c>
      <c r="M813" t="str">
        <f>VLOOKUP(Account_Appended[[#This Row],[Age]],age_t[],3,1)</f>
        <v>Middle</v>
      </c>
      <c r="N813" t="str">
        <f>Account_Appended[[#This Row],[Age Group]]&amp; "-" &amp;Account_Appended[[#This Row],[Balace Group]]</f>
        <v>Middle-High</v>
      </c>
    </row>
    <row r="814" spans="2:14" x14ac:dyDescent="0.25">
      <c r="B814" t="s">
        <v>5937</v>
      </c>
      <c r="C814" t="s">
        <v>2127</v>
      </c>
      <c r="D814" t="s">
        <v>5134</v>
      </c>
      <c r="E814" s="22">
        <v>34057412</v>
      </c>
      <c r="F814" t="s">
        <v>5126</v>
      </c>
      <c r="G814" s="20">
        <v>45371</v>
      </c>
      <c r="H814" t="s">
        <v>2116</v>
      </c>
      <c r="I814">
        <f>VLOOKUP(Account_Appended[[#This Row],[Customer_ID]],Customer_Info_Appended[],3,0)</f>
        <v>34</v>
      </c>
      <c r="J814" t="str">
        <f>VLOOKUP(Account_Appended[[#This Row],[Customer_ID]],Customer_Info_Appended[],4,0)</f>
        <v>Female</v>
      </c>
      <c r="K814" t="str">
        <f>VLOOKUP(Account_Appended[[#This Row],[Customer_ID]],Customer_Info_Appended[],6,0)</f>
        <v>Naypyitaw</v>
      </c>
      <c r="L814" t="str">
        <f>VLOOKUP(Account_Appended[[#This Row],[Balance]],balance_t[],3,1)</f>
        <v>High</v>
      </c>
      <c r="M814" t="str">
        <f>VLOOKUP(Account_Appended[[#This Row],[Age]],age_t[],3,1)</f>
        <v>Middle</v>
      </c>
      <c r="N814" t="str">
        <f>Account_Appended[[#This Row],[Age Group]]&amp; "-" &amp;Account_Appended[[#This Row],[Balace Group]]</f>
        <v>Middle-High</v>
      </c>
    </row>
    <row r="815" spans="2:14" x14ac:dyDescent="0.25">
      <c r="B815" t="s">
        <v>5938</v>
      </c>
      <c r="C815" t="s">
        <v>2127</v>
      </c>
      <c r="D815" t="s">
        <v>5125</v>
      </c>
      <c r="E815" s="22">
        <v>26304160</v>
      </c>
      <c r="F815" t="s">
        <v>5126</v>
      </c>
      <c r="G815" s="20">
        <v>45372</v>
      </c>
      <c r="H815" t="s">
        <v>2116</v>
      </c>
      <c r="I815">
        <f>VLOOKUP(Account_Appended[[#This Row],[Customer_ID]],Customer_Info_Appended[],3,0)</f>
        <v>34</v>
      </c>
      <c r="J815" t="str">
        <f>VLOOKUP(Account_Appended[[#This Row],[Customer_ID]],Customer_Info_Appended[],4,0)</f>
        <v>Female</v>
      </c>
      <c r="K815" t="str">
        <f>VLOOKUP(Account_Appended[[#This Row],[Customer_ID]],Customer_Info_Appended[],6,0)</f>
        <v>Naypyitaw</v>
      </c>
      <c r="L815" t="str">
        <f>VLOOKUP(Account_Appended[[#This Row],[Balance]],balance_t[],3,1)</f>
        <v>High</v>
      </c>
      <c r="M815" t="str">
        <f>VLOOKUP(Account_Appended[[#This Row],[Age]],age_t[],3,1)</f>
        <v>Middle</v>
      </c>
      <c r="N815" t="str">
        <f>Account_Appended[[#This Row],[Age Group]]&amp; "-" &amp;Account_Appended[[#This Row],[Balace Group]]</f>
        <v>Middle-High</v>
      </c>
    </row>
    <row r="816" spans="2:14" x14ac:dyDescent="0.25">
      <c r="B816" t="s">
        <v>5939</v>
      </c>
      <c r="C816" t="s">
        <v>2132</v>
      </c>
      <c r="D816" t="s">
        <v>5131</v>
      </c>
      <c r="E816" s="22">
        <v>28144174</v>
      </c>
      <c r="F816" t="s">
        <v>5126</v>
      </c>
      <c r="G816" s="20">
        <v>45373</v>
      </c>
      <c r="H816" t="s">
        <v>2116</v>
      </c>
      <c r="I816">
        <f>VLOOKUP(Account_Appended[[#This Row],[Customer_ID]],Customer_Info_Appended[],3,0)</f>
        <v>32</v>
      </c>
      <c r="J816" t="str">
        <f>VLOOKUP(Account_Appended[[#This Row],[Customer_ID]],Customer_Info_Appended[],4,0)</f>
        <v>Female</v>
      </c>
      <c r="K816" t="str">
        <f>VLOOKUP(Account_Appended[[#This Row],[Customer_ID]],Customer_Info_Appended[],6,0)</f>
        <v>Naypyitaw</v>
      </c>
      <c r="L816" t="str">
        <f>VLOOKUP(Account_Appended[[#This Row],[Balance]],balance_t[],3,1)</f>
        <v>High</v>
      </c>
      <c r="M816" t="str">
        <f>VLOOKUP(Account_Appended[[#This Row],[Age]],age_t[],3,1)</f>
        <v>Middle</v>
      </c>
      <c r="N816" t="str">
        <f>Account_Appended[[#This Row],[Age Group]]&amp; "-" &amp;Account_Appended[[#This Row],[Balace Group]]</f>
        <v>Middle-High</v>
      </c>
    </row>
    <row r="817" spans="2:14" x14ac:dyDescent="0.25">
      <c r="B817" t="s">
        <v>5940</v>
      </c>
      <c r="C817" t="s">
        <v>2132</v>
      </c>
      <c r="D817" t="s">
        <v>5125</v>
      </c>
      <c r="E817" s="22">
        <v>9657540</v>
      </c>
      <c r="F817" t="s">
        <v>5126</v>
      </c>
      <c r="G817" s="20">
        <v>45374</v>
      </c>
      <c r="H817" t="s">
        <v>2116</v>
      </c>
      <c r="I817">
        <f>VLOOKUP(Account_Appended[[#This Row],[Customer_ID]],Customer_Info_Appended[],3,0)</f>
        <v>32</v>
      </c>
      <c r="J817" t="str">
        <f>VLOOKUP(Account_Appended[[#This Row],[Customer_ID]],Customer_Info_Appended[],4,0)</f>
        <v>Female</v>
      </c>
      <c r="K817" t="str">
        <f>VLOOKUP(Account_Appended[[#This Row],[Customer_ID]],Customer_Info_Appended[],6,0)</f>
        <v>Naypyitaw</v>
      </c>
      <c r="L817" t="str">
        <f>VLOOKUP(Account_Appended[[#This Row],[Balance]],balance_t[],3,1)</f>
        <v>Medium</v>
      </c>
      <c r="M817" t="str">
        <f>VLOOKUP(Account_Appended[[#This Row],[Age]],age_t[],3,1)</f>
        <v>Middle</v>
      </c>
      <c r="N817" t="str">
        <f>Account_Appended[[#This Row],[Age Group]]&amp; "-" &amp;Account_Appended[[#This Row],[Balace Group]]</f>
        <v>Middle-Medium</v>
      </c>
    </row>
    <row r="818" spans="2:14" x14ac:dyDescent="0.25">
      <c r="B818" t="s">
        <v>5941</v>
      </c>
      <c r="C818" t="s">
        <v>2132</v>
      </c>
      <c r="D818" t="s">
        <v>5125</v>
      </c>
      <c r="E818" s="22">
        <v>24434476</v>
      </c>
      <c r="F818" t="s">
        <v>5126</v>
      </c>
      <c r="G818" s="20">
        <v>45375</v>
      </c>
      <c r="H818" t="s">
        <v>2116</v>
      </c>
      <c r="I818">
        <f>VLOOKUP(Account_Appended[[#This Row],[Customer_ID]],Customer_Info_Appended[],3,0)</f>
        <v>32</v>
      </c>
      <c r="J818" t="str">
        <f>VLOOKUP(Account_Appended[[#This Row],[Customer_ID]],Customer_Info_Appended[],4,0)</f>
        <v>Female</v>
      </c>
      <c r="K818" t="str">
        <f>VLOOKUP(Account_Appended[[#This Row],[Customer_ID]],Customer_Info_Appended[],6,0)</f>
        <v>Naypyitaw</v>
      </c>
      <c r="L818" t="str">
        <f>VLOOKUP(Account_Appended[[#This Row],[Balance]],balance_t[],3,1)</f>
        <v>High</v>
      </c>
      <c r="M818" t="str">
        <f>VLOOKUP(Account_Appended[[#This Row],[Age]],age_t[],3,1)</f>
        <v>Middle</v>
      </c>
      <c r="N818" t="str">
        <f>Account_Appended[[#This Row],[Age Group]]&amp; "-" &amp;Account_Appended[[#This Row],[Balace Group]]</f>
        <v>Middle-High</v>
      </c>
    </row>
    <row r="819" spans="2:14" x14ac:dyDescent="0.25">
      <c r="B819" t="s">
        <v>5942</v>
      </c>
      <c r="C819" t="s">
        <v>2137</v>
      </c>
      <c r="D819" t="s">
        <v>5131</v>
      </c>
      <c r="E819" s="22">
        <v>14822791</v>
      </c>
      <c r="F819" t="s">
        <v>5126</v>
      </c>
      <c r="G819" s="20">
        <v>45376</v>
      </c>
      <c r="H819" t="s">
        <v>2116</v>
      </c>
      <c r="I819">
        <f>VLOOKUP(Account_Appended[[#This Row],[Customer_ID]],Customer_Info_Appended[],3,0)</f>
        <v>59</v>
      </c>
      <c r="J819" t="str">
        <f>VLOOKUP(Account_Appended[[#This Row],[Customer_ID]],Customer_Info_Appended[],4,0)</f>
        <v>Male</v>
      </c>
      <c r="K819" t="str">
        <f>VLOOKUP(Account_Appended[[#This Row],[Customer_ID]],Customer_Info_Appended[],6,0)</f>
        <v>Yangon</v>
      </c>
      <c r="L819" t="str">
        <f>VLOOKUP(Account_Appended[[#This Row],[Balance]],balance_t[],3,1)</f>
        <v>Medium</v>
      </c>
      <c r="M819" t="str">
        <f>VLOOKUP(Account_Appended[[#This Row],[Age]],age_t[],3,1)</f>
        <v>Senior</v>
      </c>
      <c r="N819" t="str">
        <f>Account_Appended[[#This Row],[Age Group]]&amp; "-" &amp;Account_Appended[[#This Row],[Balace Group]]</f>
        <v>Senior-Medium</v>
      </c>
    </row>
    <row r="820" spans="2:14" x14ac:dyDescent="0.25">
      <c r="B820" t="s">
        <v>5943</v>
      </c>
      <c r="C820" t="s">
        <v>2137</v>
      </c>
      <c r="D820" t="s">
        <v>5125</v>
      </c>
      <c r="E820" s="22">
        <v>14263844</v>
      </c>
      <c r="F820" t="s">
        <v>5126</v>
      </c>
      <c r="G820" s="20">
        <v>45377</v>
      </c>
      <c r="H820" t="s">
        <v>2116</v>
      </c>
      <c r="I820">
        <f>VLOOKUP(Account_Appended[[#This Row],[Customer_ID]],Customer_Info_Appended[],3,0)</f>
        <v>59</v>
      </c>
      <c r="J820" t="str">
        <f>VLOOKUP(Account_Appended[[#This Row],[Customer_ID]],Customer_Info_Appended[],4,0)</f>
        <v>Male</v>
      </c>
      <c r="K820" t="str">
        <f>VLOOKUP(Account_Appended[[#This Row],[Customer_ID]],Customer_Info_Appended[],6,0)</f>
        <v>Yangon</v>
      </c>
      <c r="L820" t="str">
        <f>VLOOKUP(Account_Appended[[#This Row],[Balance]],balance_t[],3,1)</f>
        <v>Medium</v>
      </c>
      <c r="M820" t="str">
        <f>VLOOKUP(Account_Appended[[#This Row],[Age]],age_t[],3,1)</f>
        <v>Senior</v>
      </c>
      <c r="N820" t="str">
        <f>Account_Appended[[#This Row],[Age Group]]&amp; "-" &amp;Account_Appended[[#This Row],[Balace Group]]</f>
        <v>Senior-Medium</v>
      </c>
    </row>
    <row r="821" spans="2:14" x14ac:dyDescent="0.25">
      <c r="B821" t="s">
        <v>5944</v>
      </c>
      <c r="C821" t="s">
        <v>2142</v>
      </c>
      <c r="D821" t="s">
        <v>5131</v>
      </c>
      <c r="E821" s="22">
        <v>40587099</v>
      </c>
      <c r="F821" t="s">
        <v>5126</v>
      </c>
      <c r="G821" s="20">
        <v>45378</v>
      </c>
      <c r="H821" t="s">
        <v>2116</v>
      </c>
      <c r="I821">
        <f>VLOOKUP(Account_Appended[[#This Row],[Customer_ID]],Customer_Info_Appended[],3,0)</f>
        <v>32</v>
      </c>
      <c r="J821" t="str">
        <f>VLOOKUP(Account_Appended[[#This Row],[Customer_ID]],Customer_Info_Appended[],4,0)</f>
        <v>Female</v>
      </c>
      <c r="K821" t="str">
        <f>VLOOKUP(Account_Appended[[#This Row],[Customer_ID]],Customer_Info_Appended[],6,0)</f>
        <v>Shan</v>
      </c>
      <c r="L821" t="str">
        <f>VLOOKUP(Account_Appended[[#This Row],[Balance]],balance_t[],3,1)</f>
        <v>High</v>
      </c>
      <c r="M821" t="str">
        <f>VLOOKUP(Account_Appended[[#This Row],[Age]],age_t[],3,1)</f>
        <v>Middle</v>
      </c>
      <c r="N821" t="str">
        <f>Account_Appended[[#This Row],[Age Group]]&amp; "-" &amp;Account_Appended[[#This Row],[Balace Group]]</f>
        <v>Middle-High</v>
      </c>
    </row>
    <row r="822" spans="2:14" x14ac:dyDescent="0.25">
      <c r="B822" t="s">
        <v>5945</v>
      </c>
      <c r="C822" t="s">
        <v>2142</v>
      </c>
      <c r="D822" t="s">
        <v>5125</v>
      </c>
      <c r="E822" s="22">
        <v>9937695</v>
      </c>
      <c r="F822" t="s">
        <v>5126</v>
      </c>
      <c r="G822" s="20">
        <v>45379</v>
      </c>
      <c r="H822" t="s">
        <v>2116</v>
      </c>
      <c r="I822">
        <f>VLOOKUP(Account_Appended[[#This Row],[Customer_ID]],Customer_Info_Appended[],3,0)</f>
        <v>32</v>
      </c>
      <c r="J822" t="str">
        <f>VLOOKUP(Account_Appended[[#This Row],[Customer_ID]],Customer_Info_Appended[],4,0)</f>
        <v>Female</v>
      </c>
      <c r="K822" t="str">
        <f>VLOOKUP(Account_Appended[[#This Row],[Customer_ID]],Customer_Info_Appended[],6,0)</f>
        <v>Shan</v>
      </c>
      <c r="L822" t="str">
        <f>VLOOKUP(Account_Appended[[#This Row],[Balance]],balance_t[],3,1)</f>
        <v>Medium</v>
      </c>
      <c r="M822" t="str">
        <f>VLOOKUP(Account_Appended[[#This Row],[Age]],age_t[],3,1)</f>
        <v>Middle</v>
      </c>
      <c r="N822" t="str">
        <f>Account_Appended[[#This Row],[Age Group]]&amp; "-" &amp;Account_Appended[[#This Row],[Balace Group]]</f>
        <v>Middle-Medium</v>
      </c>
    </row>
    <row r="823" spans="2:14" x14ac:dyDescent="0.25">
      <c r="B823" t="s">
        <v>5946</v>
      </c>
      <c r="C823" t="s">
        <v>2142</v>
      </c>
      <c r="D823" t="s">
        <v>5131</v>
      </c>
      <c r="E823" s="22">
        <v>2208542</v>
      </c>
      <c r="F823" t="s">
        <v>5126</v>
      </c>
      <c r="G823" s="20">
        <v>45380</v>
      </c>
      <c r="H823" t="s">
        <v>2116</v>
      </c>
      <c r="I823">
        <f>VLOOKUP(Account_Appended[[#This Row],[Customer_ID]],Customer_Info_Appended[],3,0)</f>
        <v>32</v>
      </c>
      <c r="J823" t="str">
        <f>VLOOKUP(Account_Appended[[#This Row],[Customer_ID]],Customer_Info_Appended[],4,0)</f>
        <v>Female</v>
      </c>
      <c r="K823" t="str">
        <f>VLOOKUP(Account_Appended[[#This Row],[Customer_ID]],Customer_Info_Appended[],6,0)</f>
        <v>Shan</v>
      </c>
      <c r="L823" t="str">
        <f>VLOOKUP(Account_Appended[[#This Row],[Balance]],balance_t[],3,1)</f>
        <v>Low</v>
      </c>
      <c r="M823" t="str">
        <f>VLOOKUP(Account_Appended[[#This Row],[Age]],age_t[],3,1)</f>
        <v>Middle</v>
      </c>
      <c r="N823" t="str">
        <f>Account_Appended[[#This Row],[Age Group]]&amp; "-" &amp;Account_Appended[[#This Row],[Balace Group]]</f>
        <v>Middle-Low</v>
      </c>
    </row>
    <row r="824" spans="2:14" x14ac:dyDescent="0.25">
      <c r="B824" t="s">
        <v>5947</v>
      </c>
      <c r="C824" t="s">
        <v>2147</v>
      </c>
      <c r="D824" t="s">
        <v>5134</v>
      </c>
      <c r="E824" s="22">
        <v>40576928</v>
      </c>
      <c r="F824" t="s">
        <v>5126</v>
      </c>
      <c r="G824" s="20">
        <v>45381</v>
      </c>
      <c r="H824" t="s">
        <v>2116</v>
      </c>
      <c r="I824">
        <f>VLOOKUP(Account_Appended[[#This Row],[Customer_ID]],Customer_Info_Appended[],3,0)</f>
        <v>32</v>
      </c>
      <c r="J824" t="str">
        <f>VLOOKUP(Account_Appended[[#This Row],[Customer_ID]],Customer_Info_Appended[],4,0)</f>
        <v>Male</v>
      </c>
      <c r="K824" t="str">
        <f>VLOOKUP(Account_Appended[[#This Row],[Customer_ID]],Customer_Info_Appended[],6,0)</f>
        <v>Mandalay</v>
      </c>
      <c r="L824" t="str">
        <f>VLOOKUP(Account_Appended[[#This Row],[Balance]],balance_t[],3,1)</f>
        <v>High</v>
      </c>
      <c r="M824" t="str">
        <f>VLOOKUP(Account_Appended[[#This Row],[Age]],age_t[],3,1)</f>
        <v>Middle</v>
      </c>
      <c r="N824" t="str">
        <f>Account_Appended[[#This Row],[Age Group]]&amp; "-" &amp;Account_Appended[[#This Row],[Balace Group]]</f>
        <v>Middle-High</v>
      </c>
    </row>
    <row r="825" spans="2:14" x14ac:dyDescent="0.25">
      <c r="B825" t="s">
        <v>5948</v>
      </c>
      <c r="C825" t="s">
        <v>2152</v>
      </c>
      <c r="D825" t="s">
        <v>5125</v>
      </c>
      <c r="E825" s="22">
        <v>9426243</v>
      </c>
      <c r="F825" t="s">
        <v>5126</v>
      </c>
      <c r="G825" s="20">
        <v>45382</v>
      </c>
      <c r="H825" t="s">
        <v>2116</v>
      </c>
      <c r="I825">
        <f>VLOOKUP(Account_Appended[[#This Row],[Customer_ID]],Customer_Info_Appended[],3,0)</f>
        <v>56</v>
      </c>
      <c r="J825" t="str">
        <f>VLOOKUP(Account_Appended[[#This Row],[Customer_ID]],Customer_Info_Appended[],4,0)</f>
        <v>Male</v>
      </c>
      <c r="K825" t="str">
        <f>VLOOKUP(Account_Appended[[#This Row],[Customer_ID]],Customer_Info_Appended[],6,0)</f>
        <v>Naypyitaw</v>
      </c>
      <c r="L825" t="str">
        <f>VLOOKUP(Account_Appended[[#This Row],[Balance]],balance_t[],3,1)</f>
        <v>Medium</v>
      </c>
      <c r="M825" t="str">
        <f>VLOOKUP(Account_Appended[[#This Row],[Age]],age_t[],3,1)</f>
        <v>Senior</v>
      </c>
      <c r="N825" t="str">
        <f>Account_Appended[[#This Row],[Age Group]]&amp; "-" &amp;Account_Appended[[#This Row],[Balace Group]]</f>
        <v>Senior-Medium</v>
      </c>
    </row>
    <row r="826" spans="2:14" x14ac:dyDescent="0.25">
      <c r="B826" t="s">
        <v>5949</v>
      </c>
      <c r="C826" t="s">
        <v>2152</v>
      </c>
      <c r="D826" t="s">
        <v>5125</v>
      </c>
      <c r="E826" s="22">
        <v>18263905</v>
      </c>
      <c r="F826" t="s">
        <v>5126</v>
      </c>
      <c r="G826" s="20">
        <v>45383</v>
      </c>
      <c r="H826" t="s">
        <v>2116</v>
      </c>
      <c r="I826">
        <f>VLOOKUP(Account_Appended[[#This Row],[Customer_ID]],Customer_Info_Appended[],3,0)</f>
        <v>56</v>
      </c>
      <c r="J826" t="str">
        <f>VLOOKUP(Account_Appended[[#This Row],[Customer_ID]],Customer_Info_Appended[],4,0)</f>
        <v>Male</v>
      </c>
      <c r="K826" t="str">
        <f>VLOOKUP(Account_Appended[[#This Row],[Customer_ID]],Customer_Info_Appended[],6,0)</f>
        <v>Naypyitaw</v>
      </c>
      <c r="L826" t="str">
        <f>VLOOKUP(Account_Appended[[#This Row],[Balance]],balance_t[],3,1)</f>
        <v>High</v>
      </c>
      <c r="M826" t="str">
        <f>VLOOKUP(Account_Appended[[#This Row],[Age]],age_t[],3,1)</f>
        <v>Senior</v>
      </c>
      <c r="N826" t="str">
        <f>Account_Appended[[#This Row],[Age Group]]&amp; "-" &amp;Account_Appended[[#This Row],[Balace Group]]</f>
        <v>Senior-High</v>
      </c>
    </row>
    <row r="827" spans="2:14" x14ac:dyDescent="0.25">
      <c r="B827" t="s">
        <v>5950</v>
      </c>
      <c r="C827" t="s">
        <v>2157</v>
      </c>
      <c r="D827" t="s">
        <v>5125</v>
      </c>
      <c r="E827" s="22">
        <v>45859166</v>
      </c>
      <c r="F827" t="s">
        <v>5126</v>
      </c>
      <c r="G827" s="20">
        <v>45384</v>
      </c>
      <c r="H827" t="s">
        <v>2116</v>
      </c>
      <c r="I827">
        <f>VLOOKUP(Account_Appended[[#This Row],[Customer_ID]],Customer_Info_Appended[],3,0)</f>
        <v>30</v>
      </c>
      <c r="J827" t="str">
        <f>VLOOKUP(Account_Appended[[#This Row],[Customer_ID]],Customer_Info_Appended[],4,0)</f>
        <v>Male</v>
      </c>
      <c r="K827" t="str">
        <f>VLOOKUP(Account_Appended[[#This Row],[Customer_ID]],Customer_Info_Appended[],6,0)</f>
        <v>Bago</v>
      </c>
      <c r="L827" t="str">
        <f>VLOOKUP(Account_Appended[[#This Row],[Balance]],balance_t[],3,1)</f>
        <v>High</v>
      </c>
      <c r="M827" t="str">
        <f>VLOOKUP(Account_Appended[[#This Row],[Age]],age_t[],3,1)</f>
        <v>Young</v>
      </c>
      <c r="N827" t="str">
        <f>Account_Appended[[#This Row],[Age Group]]&amp; "-" &amp;Account_Appended[[#This Row],[Balace Group]]</f>
        <v>Young-High</v>
      </c>
    </row>
    <row r="828" spans="2:14" x14ac:dyDescent="0.25">
      <c r="B828" t="s">
        <v>5951</v>
      </c>
      <c r="C828" t="s">
        <v>2157</v>
      </c>
      <c r="D828" t="s">
        <v>5125</v>
      </c>
      <c r="E828" s="22">
        <v>45110023</v>
      </c>
      <c r="F828" t="s">
        <v>5126</v>
      </c>
      <c r="G828" s="20">
        <v>45385</v>
      </c>
      <c r="H828" t="s">
        <v>2116</v>
      </c>
      <c r="I828">
        <f>VLOOKUP(Account_Appended[[#This Row],[Customer_ID]],Customer_Info_Appended[],3,0)</f>
        <v>30</v>
      </c>
      <c r="J828" t="str">
        <f>VLOOKUP(Account_Appended[[#This Row],[Customer_ID]],Customer_Info_Appended[],4,0)</f>
        <v>Male</v>
      </c>
      <c r="K828" t="str">
        <f>VLOOKUP(Account_Appended[[#This Row],[Customer_ID]],Customer_Info_Appended[],6,0)</f>
        <v>Bago</v>
      </c>
      <c r="L828" t="str">
        <f>VLOOKUP(Account_Appended[[#This Row],[Balance]],balance_t[],3,1)</f>
        <v>High</v>
      </c>
      <c r="M828" t="str">
        <f>VLOOKUP(Account_Appended[[#This Row],[Age]],age_t[],3,1)</f>
        <v>Young</v>
      </c>
      <c r="N828" t="str">
        <f>Account_Appended[[#This Row],[Age Group]]&amp; "-" &amp;Account_Appended[[#This Row],[Balace Group]]</f>
        <v>Young-High</v>
      </c>
    </row>
    <row r="829" spans="2:14" x14ac:dyDescent="0.25">
      <c r="B829" t="s">
        <v>5952</v>
      </c>
      <c r="C829" t="s">
        <v>2157</v>
      </c>
      <c r="D829" t="s">
        <v>5134</v>
      </c>
      <c r="E829" s="22">
        <v>36500662</v>
      </c>
      <c r="F829" t="s">
        <v>5126</v>
      </c>
      <c r="G829" s="20">
        <v>45386</v>
      </c>
      <c r="H829" t="s">
        <v>2116</v>
      </c>
      <c r="I829">
        <f>VLOOKUP(Account_Appended[[#This Row],[Customer_ID]],Customer_Info_Appended[],3,0)</f>
        <v>30</v>
      </c>
      <c r="J829" t="str">
        <f>VLOOKUP(Account_Appended[[#This Row],[Customer_ID]],Customer_Info_Appended[],4,0)</f>
        <v>Male</v>
      </c>
      <c r="K829" t="str">
        <f>VLOOKUP(Account_Appended[[#This Row],[Customer_ID]],Customer_Info_Appended[],6,0)</f>
        <v>Bago</v>
      </c>
      <c r="L829" t="str">
        <f>VLOOKUP(Account_Appended[[#This Row],[Balance]],balance_t[],3,1)</f>
        <v>High</v>
      </c>
      <c r="M829" t="str">
        <f>VLOOKUP(Account_Appended[[#This Row],[Age]],age_t[],3,1)</f>
        <v>Young</v>
      </c>
      <c r="N829" t="str">
        <f>Account_Appended[[#This Row],[Age Group]]&amp; "-" &amp;Account_Appended[[#This Row],[Balace Group]]</f>
        <v>Young-High</v>
      </c>
    </row>
    <row r="830" spans="2:14" x14ac:dyDescent="0.25">
      <c r="B830" t="s">
        <v>5953</v>
      </c>
      <c r="C830" t="s">
        <v>2162</v>
      </c>
      <c r="D830" t="s">
        <v>5125</v>
      </c>
      <c r="E830" s="22">
        <v>14070696</v>
      </c>
      <c r="F830" t="s">
        <v>5126</v>
      </c>
      <c r="G830" s="20">
        <v>45387</v>
      </c>
      <c r="H830" t="s">
        <v>2116</v>
      </c>
      <c r="I830">
        <f>VLOOKUP(Account_Appended[[#This Row],[Customer_ID]],Customer_Info_Appended[],3,0)</f>
        <v>34</v>
      </c>
      <c r="J830" t="str">
        <f>VLOOKUP(Account_Appended[[#This Row],[Customer_ID]],Customer_Info_Appended[],4,0)</f>
        <v>Male</v>
      </c>
      <c r="K830" t="str">
        <f>VLOOKUP(Account_Appended[[#This Row],[Customer_ID]],Customer_Info_Appended[],6,0)</f>
        <v>Naypyitaw</v>
      </c>
      <c r="L830" t="str">
        <f>VLOOKUP(Account_Appended[[#This Row],[Balance]],balance_t[],3,1)</f>
        <v>Medium</v>
      </c>
      <c r="M830" t="str">
        <f>VLOOKUP(Account_Appended[[#This Row],[Age]],age_t[],3,1)</f>
        <v>Middle</v>
      </c>
      <c r="N830" t="str">
        <f>Account_Appended[[#This Row],[Age Group]]&amp; "-" &amp;Account_Appended[[#This Row],[Balace Group]]</f>
        <v>Middle-Medium</v>
      </c>
    </row>
    <row r="831" spans="2:14" x14ac:dyDescent="0.25">
      <c r="B831" t="s">
        <v>5954</v>
      </c>
      <c r="C831" t="s">
        <v>2162</v>
      </c>
      <c r="D831" t="s">
        <v>5134</v>
      </c>
      <c r="E831" s="22">
        <v>18995649</v>
      </c>
      <c r="F831" t="s">
        <v>5126</v>
      </c>
      <c r="G831" s="20">
        <v>45388</v>
      </c>
      <c r="H831" t="s">
        <v>2116</v>
      </c>
      <c r="I831">
        <f>VLOOKUP(Account_Appended[[#This Row],[Customer_ID]],Customer_Info_Appended[],3,0)</f>
        <v>34</v>
      </c>
      <c r="J831" t="str">
        <f>VLOOKUP(Account_Appended[[#This Row],[Customer_ID]],Customer_Info_Appended[],4,0)</f>
        <v>Male</v>
      </c>
      <c r="K831" t="str">
        <f>VLOOKUP(Account_Appended[[#This Row],[Customer_ID]],Customer_Info_Appended[],6,0)</f>
        <v>Naypyitaw</v>
      </c>
      <c r="L831" t="str">
        <f>VLOOKUP(Account_Appended[[#This Row],[Balance]],balance_t[],3,1)</f>
        <v>High</v>
      </c>
      <c r="M831" t="str">
        <f>VLOOKUP(Account_Appended[[#This Row],[Age]],age_t[],3,1)</f>
        <v>Middle</v>
      </c>
      <c r="N831" t="str">
        <f>Account_Appended[[#This Row],[Age Group]]&amp; "-" &amp;Account_Appended[[#This Row],[Balace Group]]</f>
        <v>Middle-High</v>
      </c>
    </row>
    <row r="832" spans="2:14" x14ac:dyDescent="0.25">
      <c r="B832" t="s">
        <v>5955</v>
      </c>
      <c r="C832" t="s">
        <v>2167</v>
      </c>
      <c r="D832" t="s">
        <v>5134</v>
      </c>
      <c r="E832" s="22">
        <v>5653535</v>
      </c>
      <c r="F832" t="s">
        <v>5126</v>
      </c>
      <c r="G832" s="20">
        <v>45389</v>
      </c>
      <c r="H832" t="s">
        <v>2116</v>
      </c>
      <c r="I832">
        <f>VLOOKUP(Account_Appended[[#This Row],[Customer_ID]],Customer_Info_Appended[],3,0)</f>
        <v>49</v>
      </c>
      <c r="J832" t="str">
        <f>VLOOKUP(Account_Appended[[#This Row],[Customer_ID]],Customer_Info_Appended[],4,0)</f>
        <v>Male</v>
      </c>
      <c r="K832" t="str">
        <f>VLOOKUP(Account_Appended[[#This Row],[Customer_ID]],Customer_Info_Appended[],6,0)</f>
        <v>Mandalay</v>
      </c>
      <c r="L832" t="str">
        <f>VLOOKUP(Account_Appended[[#This Row],[Balance]],balance_t[],3,1)</f>
        <v>Medium</v>
      </c>
      <c r="M832" t="str">
        <f>VLOOKUP(Account_Appended[[#This Row],[Age]],age_t[],3,1)</f>
        <v>Middle</v>
      </c>
      <c r="N832" t="str">
        <f>Account_Appended[[#This Row],[Age Group]]&amp; "-" &amp;Account_Appended[[#This Row],[Balace Group]]</f>
        <v>Middle-Medium</v>
      </c>
    </row>
    <row r="833" spans="2:14" x14ac:dyDescent="0.25">
      <c r="B833" t="s">
        <v>5956</v>
      </c>
      <c r="C833" t="s">
        <v>2172</v>
      </c>
      <c r="D833" t="s">
        <v>5134</v>
      </c>
      <c r="E833" s="22">
        <v>3778621</v>
      </c>
      <c r="F833" t="s">
        <v>5126</v>
      </c>
      <c r="G833" s="20">
        <v>45390</v>
      </c>
      <c r="H833" t="s">
        <v>2116</v>
      </c>
      <c r="I833">
        <f>VLOOKUP(Account_Appended[[#This Row],[Customer_ID]],Customer_Info_Appended[],3,0)</f>
        <v>26</v>
      </c>
      <c r="J833" t="str">
        <f>VLOOKUP(Account_Appended[[#This Row],[Customer_ID]],Customer_Info_Appended[],4,0)</f>
        <v>Male</v>
      </c>
      <c r="K833" t="str">
        <f>VLOOKUP(Account_Appended[[#This Row],[Customer_ID]],Customer_Info_Appended[],6,0)</f>
        <v>Naypyitaw</v>
      </c>
      <c r="L833" t="str">
        <f>VLOOKUP(Account_Appended[[#This Row],[Balance]],balance_t[],3,1)</f>
        <v>Low</v>
      </c>
      <c r="M833" t="str">
        <f>VLOOKUP(Account_Appended[[#This Row],[Age]],age_t[],3,1)</f>
        <v>Young</v>
      </c>
      <c r="N833" t="str">
        <f>Account_Appended[[#This Row],[Age Group]]&amp; "-" &amp;Account_Appended[[#This Row],[Balace Group]]</f>
        <v>Young-Low</v>
      </c>
    </row>
    <row r="834" spans="2:14" x14ac:dyDescent="0.25">
      <c r="B834" t="s">
        <v>5957</v>
      </c>
      <c r="C834" t="s">
        <v>2172</v>
      </c>
      <c r="D834" t="s">
        <v>5134</v>
      </c>
      <c r="E834" s="22">
        <v>38211198</v>
      </c>
      <c r="F834" t="s">
        <v>5126</v>
      </c>
      <c r="G834" s="20">
        <v>45391</v>
      </c>
      <c r="H834" t="s">
        <v>2116</v>
      </c>
      <c r="I834">
        <f>VLOOKUP(Account_Appended[[#This Row],[Customer_ID]],Customer_Info_Appended[],3,0)</f>
        <v>26</v>
      </c>
      <c r="J834" t="str">
        <f>VLOOKUP(Account_Appended[[#This Row],[Customer_ID]],Customer_Info_Appended[],4,0)</f>
        <v>Male</v>
      </c>
      <c r="K834" t="str">
        <f>VLOOKUP(Account_Appended[[#This Row],[Customer_ID]],Customer_Info_Appended[],6,0)</f>
        <v>Naypyitaw</v>
      </c>
      <c r="L834" t="str">
        <f>VLOOKUP(Account_Appended[[#This Row],[Balance]],balance_t[],3,1)</f>
        <v>High</v>
      </c>
      <c r="M834" t="str">
        <f>VLOOKUP(Account_Appended[[#This Row],[Age]],age_t[],3,1)</f>
        <v>Young</v>
      </c>
      <c r="N834" t="str">
        <f>Account_Appended[[#This Row],[Age Group]]&amp; "-" &amp;Account_Appended[[#This Row],[Balace Group]]</f>
        <v>Young-High</v>
      </c>
    </row>
    <row r="835" spans="2:14" x14ac:dyDescent="0.25">
      <c r="B835" t="s">
        <v>5958</v>
      </c>
      <c r="C835" t="s">
        <v>2177</v>
      </c>
      <c r="D835" t="s">
        <v>5131</v>
      </c>
      <c r="E835" s="22">
        <v>15174661</v>
      </c>
      <c r="F835" t="s">
        <v>5126</v>
      </c>
      <c r="G835" s="20">
        <v>45392</v>
      </c>
      <c r="H835" t="s">
        <v>2116</v>
      </c>
      <c r="I835">
        <f>VLOOKUP(Account_Appended[[#This Row],[Customer_ID]],Customer_Info_Appended[],3,0)</f>
        <v>57</v>
      </c>
      <c r="J835" t="str">
        <f>VLOOKUP(Account_Appended[[#This Row],[Customer_ID]],Customer_Info_Appended[],4,0)</f>
        <v>Male</v>
      </c>
      <c r="K835" t="str">
        <f>VLOOKUP(Account_Appended[[#This Row],[Customer_ID]],Customer_Info_Appended[],6,0)</f>
        <v>Yangon</v>
      </c>
      <c r="L835" t="str">
        <f>VLOOKUP(Account_Appended[[#This Row],[Balance]],balance_t[],3,1)</f>
        <v>High</v>
      </c>
      <c r="M835" t="str">
        <f>VLOOKUP(Account_Appended[[#This Row],[Age]],age_t[],3,1)</f>
        <v>Senior</v>
      </c>
      <c r="N835" t="str">
        <f>Account_Appended[[#This Row],[Age Group]]&amp; "-" &amp;Account_Appended[[#This Row],[Balace Group]]</f>
        <v>Senior-High</v>
      </c>
    </row>
    <row r="836" spans="2:14" x14ac:dyDescent="0.25">
      <c r="B836" t="s">
        <v>5959</v>
      </c>
      <c r="C836" t="s">
        <v>2177</v>
      </c>
      <c r="D836" t="s">
        <v>5131</v>
      </c>
      <c r="E836" s="22">
        <v>39881450</v>
      </c>
      <c r="F836" t="s">
        <v>5126</v>
      </c>
      <c r="G836" s="20">
        <v>45393</v>
      </c>
      <c r="H836" t="s">
        <v>2116</v>
      </c>
      <c r="I836">
        <f>VLOOKUP(Account_Appended[[#This Row],[Customer_ID]],Customer_Info_Appended[],3,0)</f>
        <v>57</v>
      </c>
      <c r="J836" t="str">
        <f>VLOOKUP(Account_Appended[[#This Row],[Customer_ID]],Customer_Info_Appended[],4,0)</f>
        <v>Male</v>
      </c>
      <c r="K836" t="str">
        <f>VLOOKUP(Account_Appended[[#This Row],[Customer_ID]],Customer_Info_Appended[],6,0)</f>
        <v>Yangon</v>
      </c>
      <c r="L836" t="str">
        <f>VLOOKUP(Account_Appended[[#This Row],[Balance]],balance_t[],3,1)</f>
        <v>High</v>
      </c>
      <c r="M836" t="str">
        <f>VLOOKUP(Account_Appended[[#This Row],[Age]],age_t[],3,1)</f>
        <v>Senior</v>
      </c>
      <c r="N836" t="str">
        <f>Account_Appended[[#This Row],[Age Group]]&amp; "-" &amp;Account_Appended[[#This Row],[Balace Group]]</f>
        <v>Senior-High</v>
      </c>
    </row>
    <row r="837" spans="2:14" x14ac:dyDescent="0.25">
      <c r="B837" t="s">
        <v>5960</v>
      </c>
      <c r="C837" t="s">
        <v>2182</v>
      </c>
      <c r="D837" t="s">
        <v>5125</v>
      </c>
      <c r="E837" s="22">
        <v>21877762</v>
      </c>
      <c r="F837" t="s">
        <v>5126</v>
      </c>
      <c r="G837" s="20">
        <v>45394</v>
      </c>
      <c r="H837" t="s">
        <v>2116</v>
      </c>
      <c r="I837">
        <f>VLOOKUP(Account_Appended[[#This Row],[Customer_ID]],Customer_Info_Appended[],3,0)</f>
        <v>37</v>
      </c>
      <c r="J837" t="str">
        <f>VLOOKUP(Account_Appended[[#This Row],[Customer_ID]],Customer_Info_Appended[],4,0)</f>
        <v>Female</v>
      </c>
      <c r="K837" t="str">
        <f>VLOOKUP(Account_Appended[[#This Row],[Customer_ID]],Customer_Info_Appended[],6,0)</f>
        <v>Naypyitaw</v>
      </c>
      <c r="L837" t="str">
        <f>VLOOKUP(Account_Appended[[#This Row],[Balance]],balance_t[],3,1)</f>
        <v>High</v>
      </c>
      <c r="M837" t="str">
        <f>VLOOKUP(Account_Appended[[#This Row],[Age]],age_t[],3,1)</f>
        <v>Middle</v>
      </c>
      <c r="N837" t="str">
        <f>Account_Appended[[#This Row],[Age Group]]&amp; "-" &amp;Account_Appended[[#This Row],[Balace Group]]</f>
        <v>Middle-High</v>
      </c>
    </row>
    <row r="838" spans="2:14" x14ac:dyDescent="0.25">
      <c r="B838" t="s">
        <v>5961</v>
      </c>
      <c r="C838" t="s">
        <v>2182</v>
      </c>
      <c r="D838" t="s">
        <v>5131</v>
      </c>
      <c r="E838" s="22">
        <v>9786599</v>
      </c>
      <c r="F838" t="s">
        <v>5126</v>
      </c>
      <c r="G838" s="20">
        <v>45395</v>
      </c>
      <c r="H838" t="s">
        <v>2116</v>
      </c>
      <c r="I838">
        <f>VLOOKUP(Account_Appended[[#This Row],[Customer_ID]],Customer_Info_Appended[],3,0)</f>
        <v>37</v>
      </c>
      <c r="J838" t="str">
        <f>VLOOKUP(Account_Appended[[#This Row],[Customer_ID]],Customer_Info_Appended[],4,0)</f>
        <v>Female</v>
      </c>
      <c r="K838" t="str">
        <f>VLOOKUP(Account_Appended[[#This Row],[Customer_ID]],Customer_Info_Appended[],6,0)</f>
        <v>Naypyitaw</v>
      </c>
      <c r="L838" t="str">
        <f>VLOOKUP(Account_Appended[[#This Row],[Balance]],balance_t[],3,1)</f>
        <v>Medium</v>
      </c>
      <c r="M838" t="str">
        <f>VLOOKUP(Account_Appended[[#This Row],[Age]],age_t[],3,1)</f>
        <v>Middle</v>
      </c>
      <c r="N838" t="str">
        <f>Account_Appended[[#This Row],[Age Group]]&amp; "-" &amp;Account_Appended[[#This Row],[Balace Group]]</f>
        <v>Middle-Medium</v>
      </c>
    </row>
    <row r="839" spans="2:14" x14ac:dyDescent="0.25">
      <c r="B839" t="s">
        <v>5962</v>
      </c>
      <c r="C839" t="s">
        <v>2187</v>
      </c>
      <c r="D839" t="s">
        <v>5131</v>
      </c>
      <c r="E839" s="22">
        <v>7071138</v>
      </c>
      <c r="F839" t="s">
        <v>5126</v>
      </c>
      <c r="G839" s="20">
        <v>45396</v>
      </c>
      <c r="H839" t="s">
        <v>2116</v>
      </c>
      <c r="I839">
        <f>VLOOKUP(Account_Appended[[#This Row],[Customer_ID]],Customer_Info_Appended[],3,0)</f>
        <v>43</v>
      </c>
      <c r="J839" t="str">
        <f>VLOOKUP(Account_Appended[[#This Row],[Customer_ID]],Customer_Info_Appended[],4,0)</f>
        <v>Male</v>
      </c>
      <c r="K839" t="str">
        <f>VLOOKUP(Account_Appended[[#This Row],[Customer_ID]],Customer_Info_Appended[],6,0)</f>
        <v>Naypyitaw</v>
      </c>
      <c r="L839" t="str">
        <f>VLOOKUP(Account_Appended[[#This Row],[Balance]],balance_t[],3,1)</f>
        <v>Medium</v>
      </c>
      <c r="M839" t="str">
        <f>VLOOKUP(Account_Appended[[#This Row],[Age]],age_t[],3,1)</f>
        <v>Middle</v>
      </c>
      <c r="N839" t="str">
        <f>Account_Appended[[#This Row],[Age Group]]&amp; "-" &amp;Account_Appended[[#This Row],[Balace Group]]</f>
        <v>Middle-Medium</v>
      </c>
    </row>
    <row r="840" spans="2:14" x14ac:dyDescent="0.25">
      <c r="B840" t="s">
        <v>5963</v>
      </c>
      <c r="C840" t="s">
        <v>2187</v>
      </c>
      <c r="D840" t="s">
        <v>5125</v>
      </c>
      <c r="E840" s="22">
        <v>30550573</v>
      </c>
      <c r="F840" t="s">
        <v>5126</v>
      </c>
      <c r="G840" s="20">
        <v>45397</v>
      </c>
      <c r="H840" t="s">
        <v>2116</v>
      </c>
      <c r="I840">
        <f>VLOOKUP(Account_Appended[[#This Row],[Customer_ID]],Customer_Info_Appended[],3,0)</f>
        <v>43</v>
      </c>
      <c r="J840" t="str">
        <f>VLOOKUP(Account_Appended[[#This Row],[Customer_ID]],Customer_Info_Appended[],4,0)</f>
        <v>Male</v>
      </c>
      <c r="K840" t="str">
        <f>VLOOKUP(Account_Appended[[#This Row],[Customer_ID]],Customer_Info_Appended[],6,0)</f>
        <v>Naypyitaw</v>
      </c>
      <c r="L840" t="str">
        <f>VLOOKUP(Account_Appended[[#This Row],[Balance]],balance_t[],3,1)</f>
        <v>High</v>
      </c>
      <c r="M840" t="str">
        <f>VLOOKUP(Account_Appended[[#This Row],[Age]],age_t[],3,1)</f>
        <v>Middle</v>
      </c>
      <c r="N840" t="str">
        <f>Account_Appended[[#This Row],[Age Group]]&amp; "-" &amp;Account_Appended[[#This Row],[Balace Group]]</f>
        <v>Middle-High</v>
      </c>
    </row>
    <row r="841" spans="2:14" x14ac:dyDescent="0.25">
      <c r="B841" t="s">
        <v>5964</v>
      </c>
      <c r="C841" t="s">
        <v>2192</v>
      </c>
      <c r="D841" t="s">
        <v>5125</v>
      </c>
      <c r="E841" s="22">
        <v>48891739</v>
      </c>
      <c r="F841" t="s">
        <v>5126</v>
      </c>
      <c r="G841" s="20">
        <v>45398</v>
      </c>
      <c r="H841" t="s">
        <v>2116</v>
      </c>
      <c r="I841">
        <f>VLOOKUP(Account_Appended[[#This Row],[Customer_ID]],Customer_Info_Appended[],3,0)</f>
        <v>44</v>
      </c>
      <c r="J841" t="str">
        <f>VLOOKUP(Account_Appended[[#This Row],[Customer_ID]],Customer_Info_Appended[],4,0)</f>
        <v>Female</v>
      </c>
      <c r="K841" t="str">
        <f>VLOOKUP(Account_Appended[[#This Row],[Customer_ID]],Customer_Info_Appended[],6,0)</f>
        <v>Bago</v>
      </c>
      <c r="L841" t="str">
        <f>VLOOKUP(Account_Appended[[#This Row],[Balance]],balance_t[],3,1)</f>
        <v>High</v>
      </c>
      <c r="M841" t="str">
        <f>VLOOKUP(Account_Appended[[#This Row],[Age]],age_t[],3,1)</f>
        <v>Middle</v>
      </c>
      <c r="N841" t="str">
        <f>Account_Appended[[#This Row],[Age Group]]&amp; "-" &amp;Account_Appended[[#This Row],[Balace Group]]</f>
        <v>Middle-High</v>
      </c>
    </row>
    <row r="842" spans="2:14" x14ac:dyDescent="0.25">
      <c r="B842" t="s">
        <v>5965</v>
      </c>
      <c r="C842" t="s">
        <v>2197</v>
      </c>
      <c r="D842" t="s">
        <v>5125</v>
      </c>
      <c r="E842" s="22">
        <v>43857228</v>
      </c>
      <c r="F842" t="s">
        <v>5126</v>
      </c>
      <c r="G842" s="20">
        <v>45399</v>
      </c>
      <c r="H842" t="s">
        <v>2116</v>
      </c>
      <c r="I842">
        <f>VLOOKUP(Account_Appended[[#This Row],[Customer_ID]],Customer_Info_Appended[],3,0)</f>
        <v>38</v>
      </c>
      <c r="J842" t="str">
        <f>VLOOKUP(Account_Appended[[#This Row],[Customer_ID]],Customer_Info_Appended[],4,0)</f>
        <v>Female</v>
      </c>
      <c r="K842" t="str">
        <f>VLOOKUP(Account_Appended[[#This Row],[Customer_ID]],Customer_Info_Appended[],6,0)</f>
        <v>Yangon</v>
      </c>
      <c r="L842" t="str">
        <f>VLOOKUP(Account_Appended[[#This Row],[Balance]],balance_t[],3,1)</f>
        <v>High</v>
      </c>
      <c r="M842" t="str">
        <f>VLOOKUP(Account_Appended[[#This Row],[Age]],age_t[],3,1)</f>
        <v>Middle</v>
      </c>
      <c r="N842" t="str">
        <f>Account_Appended[[#This Row],[Age Group]]&amp; "-" &amp;Account_Appended[[#This Row],[Balace Group]]</f>
        <v>Middle-High</v>
      </c>
    </row>
    <row r="843" spans="2:14" x14ac:dyDescent="0.25">
      <c r="B843" t="s">
        <v>5966</v>
      </c>
      <c r="C843" t="s">
        <v>2197</v>
      </c>
      <c r="D843" t="s">
        <v>5131</v>
      </c>
      <c r="E843" s="22">
        <v>44150399</v>
      </c>
      <c r="F843" t="s">
        <v>5126</v>
      </c>
      <c r="G843" s="20">
        <v>45400</v>
      </c>
      <c r="H843" t="s">
        <v>2116</v>
      </c>
      <c r="I843">
        <f>VLOOKUP(Account_Appended[[#This Row],[Customer_ID]],Customer_Info_Appended[],3,0)</f>
        <v>38</v>
      </c>
      <c r="J843" t="str">
        <f>VLOOKUP(Account_Appended[[#This Row],[Customer_ID]],Customer_Info_Appended[],4,0)</f>
        <v>Female</v>
      </c>
      <c r="K843" t="str">
        <f>VLOOKUP(Account_Appended[[#This Row],[Customer_ID]],Customer_Info_Appended[],6,0)</f>
        <v>Yangon</v>
      </c>
      <c r="L843" t="str">
        <f>VLOOKUP(Account_Appended[[#This Row],[Balance]],balance_t[],3,1)</f>
        <v>High</v>
      </c>
      <c r="M843" t="str">
        <f>VLOOKUP(Account_Appended[[#This Row],[Age]],age_t[],3,1)</f>
        <v>Middle</v>
      </c>
      <c r="N843" t="str">
        <f>Account_Appended[[#This Row],[Age Group]]&amp; "-" &amp;Account_Appended[[#This Row],[Balace Group]]</f>
        <v>Middle-High</v>
      </c>
    </row>
    <row r="844" spans="2:14" x14ac:dyDescent="0.25">
      <c r="B844" t="s">
        <v>5967</v>
      </c>
      <c r="C844" t="s">
        <v>2202</v>
      </c>
      <c r="D844" t="s">
        <v>5131</v>
      </c>
      <c r="E844" s="22">
        <v>42261441</v>
      </c>
      <c r="F844" t="s">
        <v>5126</v>
      </c>
      <c r="G844" s="20">
        <v>45401</v>
      </c>
      <c r="H844" t="s">
        <v>2116</v>
      </c>
      <c r="I844">
        <f>VLOOKUP(Account_Appended[[#This Row],[Customer_ID]],Customer_Info_Appended[],3,0)</f>
        <v>35</v>
      </c>
      <c r="J844" t="str">
        <f>VLOOKUP(Account_Appended[[#This Row],[Customer_ID]],Customer_Info_Appended[],4,0)</f>
        <v>Female</v>
      </c>
      <c r="K844" t="str">
        <f>VLOOKUP(Account_Appended[[#This Row],[Customer_ID]],Customer_Info_Appended[],6,0)</f>
        <v>Yangon</v>
      </c>
      <c r="L844" t="str">
        <f>VLOOKUP(Account_Appended[[#This Row],[Balance]],balance_t[],3,1)</f>
        <v>High</v>
      </c>
      <c r="M844" t="str">
        <f>VLOOKUP(Account_Appended[[#This Row],[Age]],age_t[],3,1)</f>
        <v>Middle</v>
      </c>
      <c r="N844" t="str">
        <f>Account_Appended[[#This Row],[Age Group]]&amp; "-" &amp;Account_Appended[[#This Row],[Balace Group]]</f>
        <v>Middle-High</v>
      </c>
    </row>
    <row r="845" spans="2:14" x14ac:dyDescent="0.25">
      <c r="B845" t="s">
        <v>5968</v>
      </c>
      <c r="C845" t="s">
        <v>2202</v>
      </c>
      <c r="D845" t="s">
        <v>5125</v>
      </c>
      <c r="E845" s="22">
        <v>26250956</v>
      </c>
      <c r="F845" t="s">
        <v>5126</v>
      </c>
      <c r="G845" s="20">
        <v>45402</v>
      </c>
      <c r="H845" t="s">
        <v>2116</v>
      </c>
      <c r="I845">
        <f>VLOOKUP(Account_Appended[[#This Row],[Customer_ID]],Customer_Info_Appended[],3,0)</f>
        <v>35</v>
      </c>
      <c r="J845" t="str">
        <f>VLOOKUP(Account_Appended[[#This Row],[Customer_ID]],Customer_Info_Appended[],4,0)</f>
        <v>Female</v>
      </c>
      <c r="K845" t="str">
        <f>VLOOKUP(Account_Appended[[#This Row],[Customer_ID]],Customer_Info_Appended[],6,0)</f>
        <v>Yangon</v>
      </c>
      <c r="L845" t="str">
        <f>VLOOKUP(Account_Appended[[#This Row],[Balance]],balance_t[],3,1)</f>
        <v>High</v>
      </c>
      <c r="M845" t="str">
        <f>VLOOKUP(Account_Appended[[#This Row],[Age]],age_t[],3,1)</f>
        <v>Middle</v>
      </c>
      <c r="N845" t="str">
        <f>Account_Appended[[#This Row],[Age Group]]&amp; "-" &amp;Account_Appended[[#This Row],[Balace Group]]</f>
        <v>Middle-High</v>
      </c>
    </row>
    <row r="846" spans="2:14" x14ac:dyDescent="0.25">
      <c r="B846" t="s">
        <v>5969</v>
      </c>
      <c r="C846" t="s">
        <v>2207</v>
      </c>
      <c r="D846" t="s">
        <v>5134</v>
      </c>
      <c r="E846" s="22">
        <v>8647900</v>
      </c>
      <c r="F846" t="s">
        <v>5126</v>
      </c>
      <c r="G846" s="20">
        <v>45403</v>
      </c>
      <c r="H846" t="s">
        <v>2116</v>
      </c>
      <c r="I846">
        <f>VLOOKUP(Account_Appended[[#This Row],[Customer_ID]],Customer_Info_Appended[],3,0)</f>
        <v>30</v>
      </c>
      <c r="J846" t="str">
        <f>VLOOKUP(Account_Appended[[#This Row],[Customer_ID]],Customer_Info_Appended[],4,0)</f>
        <v>Male</v>
      </c>
      <c r="K846" t="str">
        <f>VLOOKUP(Account_Appended[[#This Row],[Customer_ID]],Customer_Info_Appended[],6,0)</f>
        <v>Naypyitaw</v>
      </c>
      <c r="L846" t="str">
        <f>VLOOKUP(Account_Appended[[#This Row],[Balance]],balance_t[],3,1)</f>
        <v>Medium</v>
      </c>
      <c r="M846" t="str">
        <f>VLOOKUP(Account_Appended[[#This Row],[Age]],age_t[],3,1)</f>
        <v>Young</v>
      </c>
      <c r="N846" t="str">
        <f>Account_Appended[[#This Row],[Age Group]]&amp; "-" &amp;Account_Appended[[#This Row],[Balace Group]]</f>
        <v>Young-Medium</v>
      </c>
    </row>
    <row r="847" spans="2:14" x14ac:dyDescent="0.25">
      <c r="B847" t="s">
        <v>5970</v>
      </c>
      <c r="C847" t="s">
        <v>2207</v>
      </c>
      <c r="D847" t="s">
        <v>5125</v>
      </c>
      <c r="E847" s="22">
        <v>30985970</v>
      </c>
      <c r="F847" t="s">
        <v>5126</v>
      </c>
      <c r="G847" s="20">
        <v>45404</v>
      </c>
      <c r="H847" t="s">
        <v>2116</v>
      </c>
      <c r="I847">
        <f>VLOOKUP(Account_Appended[[#This Row],[Customer_ID]],Customer_Info_Appended[],3,0)</f>
        <v>30</v>
      </c>
      <c r="J847" t="str">
        <f>VLOOKUP(Account_Appended[[#This Row],[Customer_ID]],Customer_Info_Appended[],4,0)</f>
        <v>Male</v>
      </c>
      <c r="K847" t="str">
        <f>VLOOKUP(Account_Appended[[#This Row],[Customer_ID]],Customer_Info_Appended[],6,0)</f>
        <v>Naypyitaw</v>
      </c>
      <c r="L847" t="str">
        <f>VLOOKUP(Account_Appended[[#This Row],[Balance]],balance_t[],3,1)</f>
        <v>High</v>
      </c>
      <c r="M847" t="str">
        <f>VLOOKUP(Account_Appended[[#This Row],[Age]],age_t[],3,1)</f>
        <v>Young</v>
      </c>
      <c r="N847" t="str">
        <f>Account_Appended[[#This Row],[Age Group]]&amp; "-" &amp;Account_Appended[[#This Row],[Balace Group]]</f>
        <v>Young-High</v>
      </c>
    </row>
    <row r="848" spans="2:14" x14ac:dyDescent="0.25">
      <c r="B848" t="s">
        <v>5971</v>
      </c>
      <c r="C848" t="s">
        <v>2207</v>
      </c>
      <c r="D848" t="s">
        <v>5134</v>
      </c>
      <c r="E848" s="22">
        <v>29956890</v>
      </c>
      <c r="F848" t="s">
        <v>5126</v>
      </c>
      <c r="G848" s="20">
        <v>45405</v>
      </c>
      <c r="H848" t="s">
        <v>2116</v>
      </c>
      <c r="I848">
        <f>VLOOKUP(Account_Appended[[#This Row],[Customer_ID]],Customer_Info_Appended[],3,0)</f>
        <v>30</v>
      </c>
      <c r="J848" t="str">
        <f>VLOOKUP(Account_Appended[[#This Row],[Customer_ID]],Customer_Info_Appended[],4,0)</f>
        <v>Male</v>
      </c>
      <c r="K848" t="str">
        <f>VLOOKUP(Account_Appended[[#This Row],[Customer_ID]],Customer_Info_Appended[],6,0)</f>
        <v>Naypyitaw</v>
      </c>
      <c r="L848" t="str">
        <f>VLOOKUP(Account_Appended[[#This Row],[Balance]],balance_t[],3,1)</f>
        <v>High</v>
      </c>
      <c r="M848" t="str">
        <f>VLOOKUP(Account_Appended[[#This Row],[Age]],age_t[],3,1)</f>
        <v>Young</v>
      </c>
      <c r="N848" t="str">
        <f>Account_Appended[[#This Row],[Age Group]]&amp; "-" &amp;Account_Appended[[#This Row],[Balace Group]]</f>
        <v>Young-High</v>
      </c>
    </row>
    <row r="849" spans="2:14" x14ac:dyDescent="0.25">
      <c r="B849" t="s">
        <v>5972</v>
      </c>
      <c r="C849" t="s">
        <v>2212</v>
      </c>
      <c r="D849" t="s">
        <v>5134</v>
      </c>
      <c r="E849" s="22">
        <v>41199621</v>
      </c>
      <c r="F849" t="s">
        <v>5126</v>
      </c>
      <c r="G849" s="20">
        <v>45406</v>
      </c>
      <c r="H849" t="s">
        <v>2116</v>
      </c>
      <c r="I849">
        <f>VLOOKUP(Account_Appended[[#This Row],[Customer_ID]],Customer_Info_Appended[],3,0)</f>
        <v>33</v>
      </c>
      <c r="J849" t="str">
        <f>VLOOKUP(Account_Appended[[#This Row],[Customer_ID]],Customer_Info_Appended[],4,0)</f>
        <v>Female</v>
      </c>
      <c r="K849" t="str">
        <f>VLOOKUP(Account_Appended[[#This Row],[Customer_ID]],Customer_Info_Appended[],6,0)</f>
        <v>Bago</v>
      </c>
      <c r="L849" t="str">
        <f>VLOOKUP(Account_Appended[[#This Row],[Balance]],balance_t[],3,1)</f>
        <v>High</v>
      </c>
      <c r="M849" t="str">
        <f>VLOOKUP(Account_Appended[[#This Row],[Age]],age_t[],3,1)</f>
        <v>Middle</v>
      </c>
      <c r="N849" t="str">
        <f>Account_Appended[[#This Row],[Age Group]]&amp; "-" &amp;Account_Appended[[#This Row],[Balace Group]]</f>
        <v>Middle-High</v>
      </c>
    </row>
    <row r="850" spans="2:14" x14ac:dyDescent="0.25">
      <c r="B850" t="s">
        <v>5973</v>
      </c>
      <c r="C850" t="s">
        <v>2212</v>
      </c>
      <c r="D850" t="s">
        <v>5125</v>
      </c>
      <c r="E850" s="22">
        <v>11656367</v>
      </c>
      <c r="F850" t="s">
        <v>5126</v>
      </c>
      <c r="G850" s="20">
        <v>45407</v>
      </c>
      <c r="H850" t="s">
        <v>2116</v>
      </c>
      <c r="I850">
        <f>VLOOKUP(Account_Appended[[#This Row],[Customer_ID]],Customer_Info_Appended[],3,0)</f>
        <v>33</v>
      </c>
      <c r="J850" t="str">
        <f>VLOOKUP(Account_Appended[[#This Row],[Customer_ID]],Customer_Info_Appended[],4,0)</f>
        <v>Female</v>
      </c>
      <c r="K850" t="str">
        <f>VLOOKUP(Account_Appended[[#This Row],[Customer_ID]],Customer_Info_Appended[],6,0)</f>
        <v>Bago</v>
      </c>
      <c r="L850" t="str">
        <f>VLOOKUP(Account_Appended[[#This Row],[Balance]],balance_t[],3,1)</f>
        <v>Medium</v>
      </c>
      <c r="M850" t="str">
        <f>VLOOKUP(Account_Appended[[#This Row],[Age]],age_t[],3,1)</f>
        <v>Middle</v>
      </c>
      <c r="N850" t="str">
        <f>Account_Appended[[#This Row],[Age Group]]&amp; "-" &amp;Account_Appended[[#This Row],[Balace Group]]</f>
        <v>Middle-Medium</v>
      </c>
    </row>
    <row r="851" spans="2:14" x14ac:dyDescent="0.25">
      <c r="B851" t="s">
        <v>5974</v>
      </c>
      <c r="C851" t="s">
        <v>2217</v>
      </c>
      <c r="D851" t="s">
        <v>5125</v>
      </c>
      <c r="E851" s="22">
        <v>42506977</v>
      </c>
      <c r="F851" t="s">
        <v>5126</v>
      </c>
      <c r="G851" s="20">
        <v>45408</v>
      </c>
      <c r="H851" t="s">
        <v>2116</v>
      </c>
      <c r="I851">
        <f>VLOOKUP(Account_Appended[[#This Row],[Customer_ID]],Customer_Info_Appended[],3,0)</f>
        <v>26</v>
      </c>
      <c r="J851" t="str">
        <f>VLOOKUP(Account_Appended[[#This Row],[Customer_ID]],Customer_Info_Appended[],4,0)</f>
        <v>Female</v>
      </c>
      <c r="K851" t="str">
        <f>VLOOKUP(Account_Appended[[#This Row],[Customer_ID]],Customer_Info_Appended[],6,0)</f>
        <v>Naypyitaw</v>
      </c>
      <c r="L851" t="str">
        <f>VLOOKUP(Account_Appended[[#This Row],[Balance]],balance_t[],3,1)</f>
        <v>High</v>
      </c>
      <c r="M851" t="str">
        <f>VLOOKUP(Account_Appended[[#This Row],[Age]],age_t[],3,1)</f>
        <v>Young</v>
      </c>
      <c r="N851" t="str">
        <f>Account_Appended[[#This Row],[Age Group]]&amp; "-" &amp;Account_Appended[[#This Row],[Balace Group]]</f>
        <v>Young-High</v>
      </c>
    </row>
    <row r="852" spans="2:14" x14ac:dyDescent="0.25">
      <c r="B852" t="s">
        <v>5975</v>
      </c>
      <c r="C852" t="s">
        <v>2217</v>
      </c>
      <c r="D852" t="s">
        <v>5125</v>
      </c>
      <c r="E852" s="22">
        <v>15375664</v>
      </c>
      <c r="F852" t="s">
        <v>5126</v>
      </c>
      <c r="G852" s="20">
        <v>45409</v>
      </c>
      <c r="H852" t="s">
        <v>2116</v>
      </c>
      <c r="I852">
        <f>VLOOKUP(Account_Appended[[#This Row],[Customer_ID]],Customer_Info_Appended[],3,0)</f>
        <v>26</v>
      </c>
      <c r="J852" t="str">
        <f>VLOOKUP(Account_Appended[[#This Row],[Customer_ID]],Customer_Info_Appended[],4,0)</f>
        <v>Female</v>
      </c>
      <c r="K852" t="str">
        <f>VLOOKUP(Account_Appended[[#This Row],[Customer_ID]],Customer_Info_Appended[],6,0)</f>
        <v>Naypyitaw</v>
      </c>
      <c r="L852" t="str">
        <f>VLOOKUP(Account_Appended[[#This Row],[Balance]],balance_t[],3,1)</f>
        <v>High</v>
      </c>
      <c r="M852" t="str">
        <f>VLOOKUP(Account_Appended[[#This Row],[Age]],age_t[],3,1)</f>
        <v>Young</v>
      </c>
      <c r="N852" t="str">
        <f>Account_Appended[[#This Row],[Age Group]]&amp; "-" &amp;Account_Appended[[#This Row],[Balace Group]]</f>
        <v>Young-High</v>
      </c>
    </row>
    <row r="853" spans="2:14" x14ac:dyDescent="0.25">
      <c r="B853" t="s">
        <v>5976</v>
      </c>
      <c r="C853" t="s">
        <v>2217</v>
      </c>
      <c r="D853" t="s">
        <v>5131</v>
      </c>
      <c r="E853" s="22">
        <v>2781206</v>
      </c>
      <c r="F853" t="s">
        <v>5126</v>
      </c>
      <c r="G853" s="20">
        <v>45410</v>
      </c>
      <c r="H853" t="s">
        <v>2116</v>
      </c>
      <c r="I853">
        <f>VLOOKUP(Account_Appended[[#This Row],[Customer_ID]],Customer_Info_Appended[],3,0)</f>
        <v>26</v>
      </c>
      <c r="J853" t="str">
        <f>VLOOKUP(Account_Appended[[#This Row],[Customer_ID]],Customer_Info_Appended[],4,0)</f>
        <v>Female</v>
      </c>
      <c r="K853" t="str">
        <f>VLOOKUP(Account_Appended[[#This Row],[Customer_ID]],Customer_Info_Appended[],6,0)</f>
        <v>Naypyitaw</v>
      </c>
      <c r="L853" t="str">
        <f>VLOOKUP(Account_Appended[[#This Row],[Balance]],balance_t[],3,1)</f>
        <v>Low</v>
      </c>
      <c r="M853" t="str">
        <f>VLOOKUP(Account_Appended[[#This Row],[Age]],age_t[],3,1)</f>
        <v>Young</v>
      </c>
      <c r="N853" t="str">
        <f>Account_Appended[[#This Row],[Age Group]]&amp; "-" &amp;Account_Appended[[#This Row],[Balace Group]]</f>
        <v>Young-Low</v>
      </c>
    </row>
    <row r="854" spans="2:14" x14ac:dyDescent="0.25">
      <c r="B854" t="s">
        <v>5977</v>
      </c>
      <c r="C854" t="s">
        <v>2222</v>
      </c>
      <c r="D854" t="s">
        <v>5134</v>
      </c>
      <c r="E854" s="22">
        <v>33842203</v>
      </c>
      <c r="F854" t="s">
        <v>5126</v>
      </c>
      <c r="G854" s="20">
        <v>45411</v>
      </c>
      <c r="H854" t="s">
        <v>2116</v>
      </c>
      <c r="I854">
        <f>VLOOKUP(Account_Appended[[#This Row],[Customer_ID]],Customer_Info_Appended[],3,0)</f>
        <v>29</v>
      </c>
      <c r="J854" t="str">
        <f>VLOOKUP(Account_Appended[[#This Row],[Customer_ID]],Customer_Info_Appended[],4,0)</f>
        <v>Male</v>
      </c>
      <c r="K854" t="str">
        <f>VLOOKUP(Account_Appended[[#This Row],[Customer_ID]],Customer_Info_Appended[],6,0)</f>
        <v>Naypyitaw</v>
      </c>
      <c r="L854" t="str">
        <f>VLOOKUP(Account_Appended[[#This Row],[Balance]],balance_t[],3,1)</f>
        <v>High</v>
      </c>
      <c r="M854" t="str">
        <f>VLOOKUP(Account_Appended[[#This Row],[Age]],age_t[],3,1)</f>
        <v>Young</v>
      </c>
      <c r="N854" t="str">
        <f>Account_Appended[[#This Row],[Age Group]]&amp; "-" &amp;Account_Appended[[#This Row],[Balace Group]]</f>
        <v>Young-High</v>
      </c>
    </row>
    <row r="855" spans="2:14" x14ac:dyDescent="0.25">
      <c r="B855" t="s">
        <v>5978</v>
      </c>
      <c r="C855" t="s">
        <v>2227</v>
      </c>
      <c r="D855" t="s">
        <v>5131</v>
      </c>
      <c r="E855" s="22">
        <v>17114415</v>
      </c>
      <c r="F855" t="s">
        <v>5126</v>
      </c>
      <c r="G855" s="20">
        <v>45412</v>
      </c>
      <c r="H855" t="s">
        <v>2116</v>
      </c>
      <c r="I855">
        <f>VLOOKUP(Account_Appended[[#This Row],[Customer_ID]],Customer_Info_Appended[],3,0)</f>
        <v>61</v>
      </c>
      <c r="J855" t="str">
        <f>VLOOKUP(Account_Appended[[#This Row],[Customer_ID]],Customer_Info_Appended[],4,0)</f>
        <v>Male</v>
      </c>
      <c r="K855" t="str">
        <f>VLOOKUP(Account_Appended[[#This Row],[Customer_ID]],Customer_Info_Appended[],6,0)</f>
        <v>Mandalay</v>
      </c>
      <c r="L855" t="str">
        <f>VLOOKUP(Account_Appended[[#This Row],[Balance]],balance_t[],3,1)</f>
        <v>High</v>
      </c>
      <c r="M855" t="str">
        <f>VLOOKUP(Account_Appended[[#This Row],[Age]],age_t[],3,1)</f>
        <v>Senior</v>
      </c>
      <c r="N855" t="str">
        <f>Account_Appended[[#This Row],[Age Group]]&amp; "-" &amp;Account_Appended[[#This Row],[Balace Group]]</f>
        <v>Senior-High</v>
      </c>
    </row>
    <row r="856" spans="2:14" x14ac:dyDescent="0.25">
      <c r="B856" t="s">
        <v>5979</v>
      </c>
      <c r="C856" t="s">
        <v>2232</v>
      </c>
      <c r="D856" t="s">
        <v>5131</v>
      </c>
      <c r="E856" s="22">
        <v>40944645</v>
      </c>
      <c r="F856" t="s">
        <v>5126</v>
      </c>
      <c r="G856" s="20">
        <v>45413</v>
      </c>
      <c r="H856" t="s">
        <v>2116</v>
      </c>
      <c r="I856">
        <f>VLOOKUP(Account_Appended[[#This Row],[Customer_ID]],Customer_Info_Appended[],3,0)</f>
        <v>55</v>
      </c>
      <c r="J856" t="str">
        <f>VLOOKUP(Account_Appended[[#This Row],[Customer_ID]],Customer_Info_Appended[],4,0)</f>
        <v>Female</v>
      </c>
      <c r="K856" t="str">
        <f>VLOOKUP(Account_Appended[[#This Row],[Customer_ID]],Customer_Info_Appended[],6,0)</f>
        <v>Mandalay</v>
      </c>
      <c r="L856" t="str">
        <f>VLOOKUP(Account_Appended[[#This Row],[Balance]],balance_t[],3,1)</f>
        <v>High</v>
      </c>
      <c r="M856" t="str">
        <f>VLOOKUP(Account_Appended[[#This Row],[Age]],age_t[],3,1)</f>
        <v>Senior</v>
      </c>
      <c r="N856" t="str">
        <f>Account_Appended[[#This Row],[Age Group]]&amp; "-" &amp;Account_Appended[[#This Row],[Balace Group]]</f>
        <v>Senior-High</v>
      </c>
    </row>
    <row r="857" spans="2:14" x14ac:dyDescent="0.25">
      <c r="B857" t="s">
        <v>5980</v>
      </c>
      <c r="C857" t="s">
        <v>2237</v>
      </c>
      <c r="D857" t="s">
        <v>5125</v>
      </c>
      <c r="E857" s="22">
        <v>14492507</v>
      </c>
      <c r="F857" t="s">
        <v>5126</v>
      </c>
      <c r="G857" s="20">
        <v>45414</v>
      </c>
      <c r="H857" t="s">
        <v>2116</v>
      </c>
      <c r="I857">
        <f>VLOOKUP(Account_Appended[[#This Row],[Customer_ID]],Customer_Info_Appended[],3,0)</f>
        <v>36</v>
      </c>
      <c r="J857" t="str">
        <f>VLOOKUP(Account_Appended[[#This Row],[Customer_ID]],Customer_Info_Appended[],4,0)</f>
        <v>Male</v>
      </c>
      <c r="K857" t="str">
        <f>VLOOKUP(Account_Appended[[#This Row],[Customer_ID]],Customer_Info_Appended[],6,0)</f>
        <v>Bago</v>
      </c>
      <c r="L857" t="str">
        <f>VLOOKUP(Account_Appended[[#This Row],[Balance]],balance_t[],3,1)</f>
        <v>Medium</v>
      </c>
      <c r="M857" t="str">
        <f>VLOOKUP(Account_Appended[[#This Row],[Age]],age_t[],3,1)</f>
        <v>Middle</v>
      </c>
      <c r="N857" t="str">
        <f>Account_Appended[[#This Row],[Age Group]]&amp; "-" &amp;Account_Appended[[#This Row],[Balace Group]]</f>
        <v>Middle-Medium</v>
      </c>
    </row>
    <row r="858" spans="2:14" x14ac:dyDescent="0.25">
      <c r="B858" t="s">
        <v>5981</v>
      </c>
      <c r="C858" t="s">
        <v>2242</v>
      </c>
      <c r="D858" t="s">
        <v>5131</v>
      </c>
      <c r="E858" s="22">
        <v>19734497</v>
      </c>
      <c r="F858" t="s">
        <v>5126</v>
      </c>
      <c r="G858" s="20">
        <v>45415</v>
      </c>
      <c r="H858" t="s">
        <v>2116</v>
      </c>
      <c r="I858">
        <f>VLOOKUP(Account_Appended[[#This Row],[Customer_ID]],Customer_Info_Appended[],3,0)</f>
        <v>24</v>
      </c>
      <c r="J858" t="str">
        <f>VLOOKUP(Account_Appended[[#This Row],[Customer_ID]],Customer_Info_Appended[],4,0)</f>
        <v>Male</v>
      </c>
      <c r="K858" t="str">
        <f>VLOOKUP(Account_Appended[[#This Row],[Customer_ID]],Customer_Info_Appended[],6,0)</f>
        <v>Shan</v>
      </c>
      <c r="L858" t="str">
        <f>VLOOKUP(Account_Appended[[#This Row],[Balance]],balance_t[],3,1)</f>
        <v>High</v>
      </c>
      <c r="M858" t="str">
        <f>VLOOKUP(Account_Appended[[#This Row],[Age]],age_t[],3,1)</f>
        <v>Young</v>
      </c>
      <c r="N858" t="str">
        <f>Account_Appended[[#This Row],[Age Group]]&amp; "-" &amp;Account_Appended[[#This Row],[Balace Group]]</f>
        <v>Young-High</v>
      </c>
    </row>
    <row r="859" spans="2:14" x14ac:dyDescent="0.25">
      <c r="B859" t="s">
        <v>5982</v>
      </c>
      <c r="C859" t="s">
        <v>2242</v>
      </c>
      <c r="D859" t="s">
        <v>5125</v>
      </c>
      <c r="E859" s="22">
        <v>44775521</v>
      </c>
      <c r="F859" t="s">
        <v>5126</v>
      </c>
      <c r="G859" s="20">
        <v>45416</v>
      </c>
      <c r="H859" t="s">
        <v>2116</v>
      </c>
      <c r="I859">
        <f>VLOOKUP(Account_Appended[[#This Row],[Customer_ID]],Customer_Info_Appended[],3,0)</f>
        <v>24</v>
      </c>
      <c r="J859" t="str">
        <f>VLOOKUP(Account_Appended[[#This Row],[Customer_ID]],Customer_Info_Appended[],4,0)</f>
        <v>Male</v>
      </c>
      <c r="K859" t="str">
        <f>VLOOKUP(Account_Appended[[#This Row],[Customer_ID]],Customer_Info_Appended[],6,0)</f>
        <v>Shan</v>
      </c>
      <c r="L859" t="str">
        <f>VLOOKUP(Account_Appended[[#This Row],[Balance]],balance_t[],3,1)</f>
        <v>High</v>
      </c>
      <c r="M859" t="str">
        <f>VLOOKUP(Account_Appended[[#This Row],[Age]],age_t[],3,1)</f>
        <v>Young</v>
      </c>
      <c r="N859" t="str">
        <f>Account_Appended[[#This Row],[Age Group]]&amp; "-" &amp;Account_Appended[[#This Row],[Balace Group]]</f>
        <v>Young-High</v>
      </c>
    </row>
    <row r="860" spans="2:14" x14ac:dyDescent="0.25">
      <c r="B860" t="s">
        <v>5983</v>
      </c>
      <c r="C860" t="s">
        <v>2242</v>
      </c>
      <c r="D860" t="s">
        <v>5134</v>
      </c>
      <c r="E860" s="22">
        <v>30100601</v>
      </c>
      <c r="F860" t="s">
        <v>5126</v>
      </c>
      <c r="G860" s="20">
        <v>45417</v>
      </c>
      <c r="H860" t="s">
        <v>2116</v>
      </c>
      <c r="I860">
        <f>VLOOKUP(Account_Appended[[#This Row],[Customer_ID]],Customer_Info_Appended[],3,0)</f>
        <v>24</v>
      </c>
      <c r="J860" t="str">
        <f>VLOOKUP(Account_Appended[[#This Row],[Customer_ID]],Customer_Info_Appended[],4,0)</f>
        <v>Male</v>
      </c>
      <c r="K860" t="str">
        <f>VLOOKUP(Account_Appended[[#This Row],[Customer_ID]],Customer_Info_Appended[],6,0)</f>
        <v>Shan</v>
      </c>
      <c r="L860" t="str">
        <f>VLOOKUP(Account_Appended[[#This Row],[Balance]],balance_t[],3,1)</f>
        <v>High</v>
      </c>
      <c r="M860" t="str">
        <f>VLOOKUP(Account_Appended[[#This Row],[Age]],age_t[],3,1)</f>
        <v>Young</v>
      </c>
      <c r="N860" t="str">
        <f>Account_Appended[[#This Row],[Age Group]]&amp; "-" &amp;Account_Appended[[#This Row],[Balace Group]]</f>
        <v>Young-High</v>
      </c>
    </row>
    <row r="861" spans="2:14" x14ac:dyDescent="0.25">
      <c r="B861" t="s">
        <v>5984</v>
      </c>
      <c r="C861" t="s">
        <v>2247</v>
      </c>
      <c r="D861" t="s">
        <v>5125</v>
      </c>
      <c r="E861" s="22">
        <v>45645655</v>
      </c>
      <c r="F861" t="s">
        <v>5126</v>
      </c>
      <c r="G861" s="20">
        <v>45418</v>
      </c>
      <c r="H861" t="s">
        <v>2116</v>
      </c>
      <c r="I861">
        <f>VLOOKUP(Account_Appended[[#This Row],[Customer_ID]],Customer_Info_Appended[],3,0)</f>
        <v>52</v>
      </c>
      <c r="J861" t="str">
        <f>VLOOKUP(Account_Appended[[#This Row],[Customer_ID]],Customer_Info_Appended[],4,0)</f>
        <v>Male</v>
      </c>
      <c r="K861" t="str">
        <f>VLOOKUP(Account_Appended[[#This Row],[Customer_ID]],Customer_Info_Appended[],6,0)</f>
        <v>Mandalay</v>
      </c>
      <c r="L861" t="str">
        <f>VLOOKUP(Account_Appended[[#This Row],[Balance]],balance_t[],3,1)</f>
        <v>High</v>
      </c>
      <c r="M861" t="str">
        <f>VLOOKUP(Account_Appended[[#This Row],[Age]],age_t[],3,1)</f>
        <v>Senior</v>
      </c>
      <c r="N861" t="str">
        <f>Account_Appended[[#This Row],[Age Group]]&amp; "-" &amp;Account_Appended[[#This Row],[Balace Group]]</f>
        <v>Senior-High</v>
      </c>
    </row>
    <row r="862" spans="2:14" x14ac:dyDescent="0.25">
      <c r="B862" t="s">
        <v>5985</v>
      </c>
      <c r="C862" t="s">
        <v>2247</v>
      </c>
      <c r="D862" t="s">
        <v>5131</v>
      </c>
      <c r="E862" s="22">
        <v>34405950</v>
      </c>
      <c r="F862" t="s">
        <v>5126</v>
      </c>
      <c r="G862" s="20">
        <v>45419</v>
      </c>
      <c r="H862" t="s">
        <v>2116</v>
      </c>
      <c r="I862">
        <f>VLOOKUP(Account_Appended[[#This Row],[Customer_ID]],Customer_Info_Appended[],3,0)</f>
        <v>52</v>
      </c>
      <c r="J862" t="str">
        <f>VLOOKUP(Account_Appended[[#This Row],[Customer_ID]],Customer_Info_Appended[],4,0)</f>
        <v>Male</v>
      </c>
      <c r="K862" t="str">
        <f>VLOOKUP(Account_Appended[[#This Row],[Customer_ID]],Customer_Info_Appended[],6,0)</f>
        <v>Mandalay</v>
      </c>
      <c r="L862" t="str">
        <f>VLOOKUP(Account_Appended[[#This Row],[Balance]],balance_t[],3,1)</f>
        <v>High</v>
      </c>
      <c r="M862" t="str">
        <f>VLOOKUP(Account_Appended[[#This Row],[Age]],age_t[],3,1)</f>
        <v>Senior</v>
      </c>
      <c r="N862" t="str">
        <f>Account_Appended[[#This Row],[Age Group]]&amp; "-" &amp;Account_Appended[[#This Row],[Balace Group]]</f>
        <v>Senior-High</v>
      </c>
    </row>
    <row r="863" spans="2:14" x14ac:dyDescent="0.25">
      <c r="B863" t="s">
        <v>5986</v>
      </c>
      <c r="C863" t="s">
        <v>2252</v>
      </c>
      <c r="D863" t="s">
        <v>5131</v>
      </c>
      <c r="E863" s="22">
        <v>17390529</v>
      </c>
      <c r="F863" t="s">
        <v>5126</v>
      </c>
      <c r="G863" s="20">
        <v>45420</v>
      </c>
      <c r="H863" t="s">
        <v>2116</v>
      </c>
      <c r="I863">
        <f>VLOOKUP(Account_Appended[[#This Row],[Customer_ID]],Customer_Info_Appended[],3,0)</f>
        <v>65</v>
      </c>
      <c r="J863" t="str">
        <f>VLOOKUP(Account_Appended[[#This Row],[Customer_ID]],Customer_Info_Appended[],4,0)</f>
        <v>Male</v>
      </c>
      <c r="K863" t="str">
        <f>VLOOKUP(Account_Appended[[#This Row],[Customer_ID]],Customer_Info_Appended[],6,0)</f>
        <v>Shan</v>
      </c>
      <c r="L863" t="str">
        <f>VLOOKUP(Account_Appended[[#This Row],[Balance]],balance_t[],3,1)</f>
        <v>High</v>
      </c>
      <c r="M863" t="str">
        <f>VLOOKUP(Account_Appended[[#This Row],[Age]],age_t[],3,1)</f>
        <v>Senior</v>
      </c>
      <c r="N863" t="str">
        <f>Account_Appended[[#This Row],[Age Group]]&amp; "-" &amp;Account_Appended[[#This Row],[Balace Group]]</f>
        <v>Senior-High</v>
      </c>
    </row>
    <row r="864" spans="2:14" x14ac:dyDescent="0.25">
      <c r="B864" t="s">
        <v>5987</v>
      </c>
      <c r="C864" t="s">
        <v>2257</v>
      </c>
      <c r="D864" t="s">
        <v>5125</v>
      </c>
      <c r="E864" s="22">
        <v>45974626</v>
      </c>
      <c r="F864" t="s">
        <v>5126</v>
      </c>
      <c r="G864" s="20">
        <v>45421</v>
      </c>
      <c r="H864" t="s">
        <v>2116</v>
      </c>
      <c r="I864">
        <f>VLOOKUP(Account_Appended[[#This Row],[Customer_ID]],Customer_Info_Appended[],3,0)</f>
        <v>35</v>
      </c>
      <c r="J864" t="str">
        <f>VLOOKUP(Account_Appended[[#This Row],[Customer_ID]],Customer_Info_Appended[],4,0)</f>
        <v>Female</v>
      </c>
      <c r="K864" t="str">
        <f>VLOOKUP(Account_Appended[[#This Row],[Customer_ID]],Customer_Info_Appended[],6,0)</f>
        <v>Yangon</v>
      </c>
      <c r="L864" t="str">
        <f>VLOOKUP(Account_Appended[[#This Row],[Balance]],balance_t[],3,1)</f>
        <v>High</v>
      </c>
      <c r="M864" t="str">
        <f>VLOOKUP(Account_Appended[[#This Row],[Age]],age_t[],3,1)</f>
        <v>Middle</v>
      </c>
      <c r="N864" t="str">
        <f>Account_Appended[[#This Row],[Age Group]]&amp; "-" &amp;Account_Appended[[#This Row],[Balace Group]]</f>
        <v>Middle-High</v>
      </c>
    </row>
    <row r="865" spans="2:14" x14ac:dyDescent="0.25">
      <c r="B865" t="s">
        <v>5988</v>
      </c>
      <c r="C865" t="s">
        <v>2257</v>
      </c>
      <c r="D865" t="s">
        <v>5125</v>
      </c>
      <c r="E865" s="22">
        <v>28480039</v>
      </c>
      <c r="F865" t="s">
        <v>5126</v>
      </c>
      <c r="G865" s="20">
        <v>45422</v>
      </c>
      <c r="H865" t="s">
        <v>2116</v>
      </c>
      <c r="I865">
        <f>VLOOKUP(Account_Appended[[#This Row],[Customer_ID]],Customer_Info_Appended[],3,0)</f>
        <v>35</v>
      </c>
      <c r="J865" t="str">
        <f>VLOOKUP(Account_Appended[[#This Row],[Customer_ID]],Customer_Info_Appended[],4,0)</f>
        <v>Female</v>
      </c>
      <c r="K865" t="str">
        <f>VLOOKUP(Account_Appended[[#This Row],[Customer_ID]],Customer_Info_Appended[],6,0)</f>
        <v>Yangon</v>
      </c>
      <c r="L865" t="str">
        <f>VLOOKUP(Account_Appended[[#This Row],[Balance]],balance_t[],3,1)</f>
        <v>High</v>
      </c>
      <c r="M865" t="str">
        <f>VLOOKUP(Account_Appended[[#This Row],[Age]],age_t[],3,1)</f>
        <v>Middle</v>
      </c>
      <c r="N865" t="str">
        <f>Account_Appended[[#This Row],[Age Group]]&amp; "-" &amp;Account_Appended[[#This Row],[Balace Group]]</f>
        <v>Middle-High</v>
      </c>
    </row>
    <row r="866" spans="2:14" x14ac:dyDescent="0.25">
      <c r="B866" t="s">
        <v>5989</v>
      </c>
      <c r="C866" t="s">
        <v>2262</v>
      </c>
      <c r="D866" t="s">
        <v>5131</v>
      </c>
      <c r="E866" s="22">
        <v>48483190</v>
      </c>
      <c r="F866" t="s">
        <v>5126</v>
      </c>
      <c r="G866" s="20">
        <v>45423</v>
      </c>
      <c r="H866" t="s">
        <v>2116</v>
      </c>
      <c r="I866">
        <f>VLOOKUP(Account_Appended[[#This Row],[Customer_ID]],Customer_Info_Appended[],3,0)</f>
        <v>33</v>
      </c>
      <c r="J866" t="str">
        <f>VLOOKUP(Account_Appended[[#This Row],[Customer_ID]],Customer_Info_Appended[],4,0)</f>
        <v>Male</v>
      </c>
      <c r="K866" t="str">
        <f>VLOOKUP(Account_Appended[[#This Row],[Customer_ID]],Customer_Info_Appended[],6,0)</f>
        <v>Mandalay</v>
      </c>
      <c r="L866" t="str">
        <f>VLOOKUP(Account_Appended[[#This Row],[Balance]],balance_t[],3,1)</f>
        <v>High</v>
      </c>
      <c r="M866" t="str">
        <f>VLOOKUP(Account_Appended[[#This Row],[Age]],age_t[],3,1)</f>
        <v>Middle</v>
      </c>
      <c r="N866" t="str">
        <f>Account_Appended[[#This Row],[Age Group]]&amp; "-" &amp;Account_Appended[[#This Row],[Balace Group]]</f>
        <v>Middle-High</v>
      </c>
    </row>
    <row r="867" spans="2:14" x14ac:dyDescent="0.25">
      <c r="B867" t="s">
        <v>5990</v>
      </c>
      <c r="C867" t="s">
        <v>2262</v>
      </c>
      <c r="D867" t="s">
        <v>5134</v>
      </c>
      <c r="E867" s="22">
        <v>31681133</v>
      </c>
      <c r="F867" t="s">
        <v>5126</v>
      </c>
      <c r="G867" s="20">
        <v>45424</v>
      </c>
      <c r="H867" t="s">
        <v>2116</v>
      </c>
      <c r="I867">
        <f>VLOOKUP(Account_Appended[[#This Row],[Customer_ID]],Customer_Info_Appended[],3,0)</f>
        <v>33</v>
      </c>
      <c r="J867" t="str">
        <f>VLOOKUP(Account_Appended[[#This Row],[Customer_ID]],Customer_Info_Appended[],4,0)</f>
        <v>Male</v>
      </c>
      <c r="K867" t="str">
        <f>VLOOKUP(Account_Appended[[#This Row],[Customer_ID]],Customer_Info_Appended[],6,0)</f>
        <v>Mandalay</v>
      </c>
      <c r="L867" t="str">
        <f>VLOOKUP(Account_Appended[[#This Row],[Balance]],balance_t[],3,1)</f>
        <v>High</v>
      </c>
      <c r="M867" t="str">
        <f>VLOOKUP(Account_Appended[[#This Row],[Age]],age_t[],3,1)</f>
        <v>Middle</v>
      </c>
      <c r="N867" t="str">
        <f>Account_Appended[[#This Row],[Age Group]]&amp; "-" &amp;Account_Appended[[#This Row],[Balace Group]]</f>
        <v>Middle-High</v>
      </c>
    </row>
    <row r="868" spans="2:14" x14ac:dyDescent="0.25">
      <c r="B868" t="s">
        <v>5991</v>
      </c>
      <c r="C868" t="s">
        <v>2262</v>
      </c>
      <c r="D868" t="s">
        <v>5134</v>
      </c>
      <c r="E868" s="22">
        <v>2432214</v>
      </c>
      <c r="F868" t="s">
        <v>5126</v>
      </c>
      <c r="G868" s="20">
        <v>45425</v>
      </c>
      <c r="H868" t="s">
        <v>2116</v>
      </c>
      <c r="I868">
        <f>VLOOKUP(Account_Appended[[#This Row],[Customer_ID]],Customer_Info_Appended[],3,0)</f>
        <v>33</v>
      </c>
      <c r="J868" t="str">
        <f>VLOOKUP(Account_Appended[[#This Row],[Customer_ID]],Customer_Info_Appended[],4,0)</f>
        <v>Male</v>
      </c>
      <c r="K868" t="str">
        <f>VLOOKUP(Account_Appended[[#This Row],[Customer_ID]],Customer_Info_Appended[],6,0)</f>
        <v>Mandalay</v>
      </c>
      <c r="L868" t="str">
        <f>VLOOKUP(Account_Appended[[#This Row],[Balance]],balance_t[],3,1)</f>
        <v>Low</v>
      </c>
      <c r="M868" t="str">
        <f>VLOOKUP(Account_Appended[[#This Row],[Age]],age_t[],3,1)</f>
        <v>Middle</v>
      </c>
      <c r="N868" t="str">
        <f>Account_Appended[[#This Row],[Age Group]]&amp; "-" &amp;Account_Appended[[#This Row],[Balace Group]]</f>
        <v>Middle-Low</v>
      </c>
    </row>
    <row r="869" spans="2:14" x14ac:dyDescent="0.25">
      <c r="B869" t="s">
        <v>5992</v>
      </c>
      <c r="C869" t="s">
        <v>2267</v>
      </c>
      <c r="D869" t="s">
        <v>5125</v>
      </c>
      <c r="E869" s="22">
        <v>27596053</v>
      </c>
      <c r="F869" t="s">
        <v>5126</v>
      </c>
      <c r="G869" s="20">
        <v>45426</v>
      </c>
      <c r="H869" t="s">
        <v>2116</v>
      </c>
      <c r="I869">
        <f>VLOOKUP(Account_Appended[[#This Row],[Customer_ID]],Customer_Info_Appended[],3,0)</f>
        <v>56</v>
      </c>
      <c r="J869" t="str">
        <f>VLOOKUP(Account_Appended[[#This Row],[Customer_ID]],Customer_Info_Appended[],4,0)</f>
        <v>Male</v>
      </c>
      <c r="K869" t="str">
        <f>VLOOKUP(Account_Appended[[#This Row],[Customer_ID]],Customer_Info_Appended[],6,0)</f>
        <v>Mandalay</v>
      </c>
      <c r="L869" t="str">
        <f>VLOOKUP(Account_Appended[[#This Row],[Balance]],balance_t[],3,1)</f>
        <v>High</v>
      </c>
      <c r="M869" t="str">
        <f>VLOOKUP(Account_Appended[[#This Row],[Age]],age_t[],3,1)</f>
        <v>Senior</v>
      </c>
      <c r="N869" t="str">
        <f>Account_Appended[[#This Row],[Age Group]]&amp; "-" &amp;Account_Appended[[#This Row],[Balace Group]]</f>
        <v>Senior-High</v>
      </c>
    </row>
    <row r="870" spans="2:14" x14ac:dyDescent="0.25">
      <c r="B870" t="s">
        <v>5993</v>
      </c>
      <c r="C870" t="s">
        <v>2267</v>
      </c>
      <c r="D870" t="s">
        <v>5134</v>
      </c>
      <c r="E870" s="22">
        <v>38736252</v>
      </c>
      <c r="F870" t="s">
        <v>5126</v>
      </c>
      <c r="G870" s="20">
        <v>45427</v>
      </c>
      <c r="H870" t="s">
        <v>2116</v>
      </c>
      <c r="I870">
        <f>VLOOKUP(Account_Appended[[#This Row],[Customer_ID]],Customer_Info_Appended[],3,0)</f>
        <v>56</v>
      </c>
      <c r="J870" t="str">
        <f>VLOOKUP(Account_Appended[[#This Row],[Customer_ID]],Customer_Info_Appended[],4,0)</f>
        <v>Male</v>
      </c>
      <c r="K870" t="str">
        <f>VLOOKUP(Account_Appended[[#This Row],[Customer_ID]],Customer_Info_Appended[],6,0)</f>
        <v>Mandalay</v>
      </c>
      <c r="L870" t="str">
        <f>VLOOKUP(Account_Appended[[#This Row],[Balance]],balance_t[],3,1)</f>
        <v>High</v>
      </c>
      <c r="M870" t="str">
        <f>VLOOKUP(Account_Appended[[#This Row],[Age]],age_t[],3,1)</f>
        <v>Senior</v>
      </c>
      <c r="N870" t="str">
        <f>Account_Appended[[#This Row],[Age Group]]&amp; "-" &amp;Account_Appended[[#This Row],[Balace Group]]</f>
        <v>Senior-High</v>
      </c>
    </row>
    <row r="871" spans="2:14" x14ac:dyDescent="0.25">
      <c r="B871" t="s">
        <v>5994</v>
      </c>
      <c r="C871" t="s">
        <v>2267</v>
      </c>
      <c r="D871" t="s">
        <v>5131</v>
      </c>
      <c r="E871" s="22">
        <v>22143878</v>
      </c>
      <c r="F871" t="s">
        <v>5126</v>
      </c>
      <c r="G871" s="20">
        <v>45428</v>
      </c>
      <c r="H871" t="s">
        <v>2116</v>
      </c>
      <c r="I871">
        <f>VLOOKUP(Account_Appended[[#This Row],[Customer_ID]],Customer_Info_Appended[],3,0)</f>
        <v>56</v>
      </c>
      <c r="J871" t="str">
        <f>VLOOKUP(Account_Appended[[#This Row],[Customer_ID]],Customer_Info_Appended[],4,0)</f>
        <v>Male</v>
      </c>
      <c r="K871" t="str">
        <f>VLOOKUP(Account_Appended[[#This Row],[Customer_ID]],Customer_Info_Appended[],6,0)</f>
        <v>Mandalay</v>
      </c>
      <c r="L871" t="str">
        <f>VLOOKUP(Account_Appended[[#This Row],[Balance]],balance_t[],3,1)</f>
        <v>High</v>
      </c>
      <c r="M871" t="str">
        <f>VLOOKUP(Account_Appended[[#This Row],[Age]],age_t[],3,1)</f>
        <v>Senior</v>
      </c>
      <c r="N871" t="str">
        <f>Account_Appended[[#This Row],[Age Group]]&amp; "-" &amp;Account_Appended[[#This Row],[Balace Group]]</f>
        <v>Senior-High</v>
      </c>
    </row>
    <row r="872" spans="2:14" x14ac:dyDescent="0.25">
      <c r="B872" t="s">
        <v>5995</v>
      </c>
      <c r="C872" t="s">
        <v>2272</v>
      </c>
      <c r="D872" t="s">
        <v>5125</v>
      </c>
      <c r="E872" s="22">
        <v>33115348</v>
      </c>
      <c r="F872" t="s">
        <v>5126</v>
      </c>
      <c r="G872" s="20">
        <v>45429</v>
      </c>
      <c r="H872" t="s">
        <v>2116</v>
      </c>
      <c r="I872">
        <f>VLOOKUP(Account_Appended[[#This Row],[Customer_ID]],Customer_Info_Appended[],3,0)</f>
        <v>21</v>
      </c>
      <c r="J872" t="str">
        <f>VLOOKUP(Account_Appended[[#This Row],[Customer_ID]],Customer_Info_Appended[],4,0)</f>
        <v>Male</v>
      </c>
      <c r="K872" t="str">
        <f>VLOOKUP(Account_Appended[[#This Row],[Customer_ID]],Customer_Info_Appended[],6,0)</f>
        <v>Bago</v>
      </c>
      <c r="L872" t="str">
        <f>VLOOKUP(Account_Appended[[#This Row],[Balance]],balance_t[],3,1)</f>
        <v>High</v>
      </c>
      <c r="M872" t="str">
        <f>VLOOKUP(Account_Appended[[#This Row],[Age]],age_t[],3,1)</f>
        <v>Young</v>
      </c>
      <c r="N872" t="str">
        <f>Account_Appended[[#This Row],[Age Group]]&amp; "-" &amp;Account_Appended[[#This Row],[Balace Group]]</f>
        <v>Young-High</v>
      </c>
    </row>
    <row r="873" spans="2:14" x14ac:dyDescent="0.25">
      <c r="B873" t="s">
        <v>5996</v>
      </c>
      <c r="C873" t="s">
        <v>2272</v>
      </c>
      <c r="D873" t="s">
        <v>5131</v>
      </c>
      <c r="E873" s="22">
        <v>31363040</v>
      </c>
      <c r="F873" t="s">
        <v>5126</v>
      </c>
      <c r="G873" s="20">
        <v>45430</v>
      </c>
      <c r="H873" t="s">
        <v>2116</v>
      </c>
      <c r="I873">
        <f>VLOOKUP(Account_Appended[[#This Row],[Customer_ID]],Customer_Info_Appended[],3,0)</f>
        <v>21</v>
      </c>
      <c r="J873" t="str">
        <f>VLOOKUP(Account_Appended[[#This Row],[Customer_ID]],Customer_Info_Appended[],4,0)</f>
        <v>Male</v>
      </c>
      <c r="K873" t="str">
        <f>VLOOKUP(Account_Appended[[#This Row],[Customer_ID]],Customer_Info_Appended[],6,0)</f>
        <v>Bago</v>
      </c>
      <c r="L873" t="str">
        <f>VLOOKUP(Account_Appended[[#This Row],[Balance]],balance_t[],3,1)</f>
        <v>High</v>
      </c>
      <c r="M873" t="str">
        <f>VLOOKUP(Account_Appended[[#This Row],[Age]],age_t[],3,1)</f>
        <v>Young</v>
      </c>
      <c r="N873" t="str">
        <f>Account_Appended[[#This Row],[Age Group]]&amp; "-" &amp;Account_Appended[[#This Row],[Balace Group]]</f>
        <v>Young-High</v>
      </c>
    </row>
    <row r="874" spans="2:14" x14ac:dyDescent="0.25">
      <c r="B874" t="s">
        <v>5997</v>
      </c>
      <c r="C874" t="s">
        <v>2272</v>
      </c>
      <c r="D874" t="s">
        <v>5131</v>
      </c>
      <c r="E874" s="22">
        <v>9142832</v>
      </c>
      <c r="F874" t="s">
        <v>5126</v>
      </c>
      <c r="G874" s="20">
        <v>45431</v>
      </c>
      <c r="H874" t="s">
        <v>2116</v>
      </c>
      <c r="I874">
        <f>VLOOKUP(Account_Appended[[#This Row],[Customer_ID]],Customer_Info_Appended[],3,0)</f>
        <v>21</v>
      </c>
      <c r="J874" t="str">
        <f>VLOOKUP(Account_Appended[[#This Row],[Customer_ID]],Customer_Info_Appended[],4,0)</f>
        <v>Male</v>
      </c>
      <c r="K874" t="str">
        <f>VLOOKUP(Account_Appended[[#This Row],[Customer_ID]],Customer_Info_Appended[],6,0)</f>
        <v>Bago</v>
      </c>
      <c r="L874" t="str">
        <f>VLOOKUP(Account_Appended[[#This Row],[Balance]],balance_t[],3,1)</f>
        <v>Medium</v>
      </c>
      <c r="M874" t="str">
        <f>VLOOKUP(Account_Appended[[#This Row],[Age]],age_t[],3,1)</f>
        <v>Young</v>
      </c>
      <c r="N874" t="str">
        <f>Account_Appended[[#This Row],[Age Group]]&amp; "-" &amp;Account_Appended[[#This Row],[Balace Group]]</f>
        <v>Young-Medium</v>
      </c>
    </row>
    <row r="875" spans="2:14" x14ac:dyDescent="0.25">
      <c r="B875" t="s">
        <v>5998</v>
      </c>
      <c r="C875" t="s">
        <v>2277</v>
      </c>
      <c r="D875" t="s">
        <v>5134</v>
      </c>
      <c r="E875" s="22">
        <v>2350397</v>
      </c>
      <c r="F875" t="s">
        <v>5126</v>
      </c>
      <c r="G875" s="20">
        <v>45432</v>
      </c>
      <c r="H875" t="s">
        <v>2116</v>
      </c>
      <c r="I875">
        <f>VLOOKUP(Account_Appended[[#This Row],[Customer_ID]],Customer_Info_Appended[],3,0)</f>
        <v>42</v>
      </c>
      <c r="J875" t="str">
        <f>VLOOKUP(Account_Appended[[#This Row],[Customer_ID]],Customer_Info_Appended[],4,0)</f>
        <v>Female</v>
      </c>
      <c r="K875" t="str">
        <f>VLOOKUP(Account_Appended[[#This Row],[Customer_ID]],Customer_Info_Appended[],6,0)</f>
        <v>Shan</v>
      </c>
      <c r="L875" t="str">
        <f>VLOOKUP(Account_Appended[[#This Row],[Balance]],balance_t[],3,1)</f>
        <v>Low</v>
      </c>
      <c r="M875" t="str">
        <f>VLOOKUP(Account_Appended[[#This Row],[Age]],age_t[],3,1)</f>
        <v>Middle</v>
      </c>
      <c r="N875" t="str">
        <f>Account_Appended[[#This Row],[Age Group]]&amp; "-" &amp;Account_Appended[[#This Row],[Balace Group]]</f>
        <v>Middle-Low</v>
      </c>
    </row>
    <row r="876" spans="2:14" x14ac:dyDescent="0.25">
      <c r="B876" t="s">
        <v>5999</v>
      </c>
      <c r="C876" t="s">
        <v>2282</v>
      </c>
      <c r="D876" t="s">
        <v>5125</v>
      </c>
      <c r="E876" s="22">
        <v>44042324</v>
      </c>
      <c r="F876" t="s">
        <v>5126</v>
      </c>
      <c r="G876" s="20">
        <v>45433</v>
      </c>
      <c r="H876" t="s">
        <v>2116</v>
      </c>
      <c r="I876">
        <f>VLOOKUP(Account_Appended[[#This Row],[Customer_ID]],Customer_Info_Appended[],3,0)</f>
        <v>49</v>
      </c>
      <c r="J876" t="str">
        <f>VLOOKUP(Account_Appended[[#This Row],[Customer_ID]],Customer_Info_Appended[],4,0)</f>
        <v>Female</v>
      </c>
      <c r="K876" t="str">
        <f>VLOOKUP(Account_Appended[[#This Row],[Customer_ID]],Customer_Info_Appended[],6,0)</f>
        <v>Mandalay</v>
      </c>
      <c r="L876" t="str">
        <f>VLOOKUP(Account_Appended[[#This Row],[Balance]],balance_t[],3,1)</f>
        <v>High</v>
      </c>
      <c r="M876" t="str">
        <f>VLOOKUP(Account_Appended[[#This Row],[Age]],age_t[],3,1)</f>
        <v>Middle</v>
      </c>
      <c r="N876" t="str">
        <f>Account_Appended[[#This Row],[Age Group]]&amp; "-" &amp;Account_Appended[[#This Row],[Balace Group]]</f>
        <v>Middle-High</v>
      </c>
    </row>
    <row r="877" spans="2:14" x14ac:dyDescent="0.25">
      <c r="B877" t="s">
        <v>6000</v>
      </c>
      <c r="C877" t="s">
        <v>2282</v>
      </c>
      <c r="D877" t="s">
        <v>5125</v>
      </c>
      <c r="E877" s="22">
        <v>10490284</v>
      </c>
      <c r="F877" t="s">
        <v>5126</v>
      </c>
      <c r="G877" s="20">
        <v>45434</v>
      </c>
      <c r="H877" t="s">
        <v>2116</v>
      </c>
      <c r="I877">
        <f>VLOOKUP(Account_Appended[[#This Row],[Customer_ID]],Customer_Info_Appended[],3,0)</f>
        <v>49</v>
      </c>
      <c r="J877" t="str">
        <f>VLOOKUP(Account_Appended[[#This Row],[Customer_ID]],Customer_Info_Appended[],4,0)</f>
        <v>Female</v>
      </c>
      <c r="K877" t="str">
        <f>VLOOKUP(Account_Appended[[#This Row],[Customer_ID]],Customer_Info_Appended[],6,0)</f>
        <v>Mandalay</v>
      </c>
      <c r="L877" t="str">
        <f>VLOOKUP(Account_Appended[[#This Row],[Balance]],balance_t[],3,1)</f>
        <v>Medium</v>
      </c>
      <c r="M877" t="str">
        <f>VLOOKUP(Account_Appended[[#This Row],[Age]],age_t[],3,1)</f>
        <v>Middle</v>
      </c>
      <c r="N877" t="str">
        <f>Account_Appended[[#This Row],[Age Group]]&amp; "-" &amp;Account_Appended[[#This Row],[Balace Group]]</f>
        <v>Middle-Medium</v>
      </c>
    </row>
    <row r="878" spans="2:14" x14ac:dyDescent="0.25">
      <c r="B878" t="s">
        <v>6001</v>
      </c>
      <c r="C878" t="s">
        <v>2287</v>
      </c>
      <c r="D878" t="s">
        <v>5134</v>
      </c>
      <c r="E878" s="22">
        <v>41946292</v>
      </c>
      <c r="F878" t="s">
        <v>5126</v>
      </c>
      <c r="G878" s="20">
        <v>45435</v>
      </c>
      <c r="H878" t="s">
        <v>2116</v>
      </c>
      <c r="I878">
        <f>VLOOKUP(Account_Appended[[#This Row],[Customer_ID]],Customer_Info_Appended[],3,0)</f>
        <v>57</v>
      </c>
      <c r="J878" t="str">
        <f>VLOOKUP(Account_Appended[[#This Row],[Customer_ID]],Customer_Info_Appended[],4,0)</f>
        <v>Male</v>
      </c>
      <c r="K878" t="str">
        <f>VLOOKUP(Account_Appended[[#This Row],[Customer_ID]],Customer_Info_Appended[],6,0)</f>
        <v>Mandalay</v>
      </c>
      <c r="L878" t="str">
        <f>VLOOKUP(Account_Appended[[#This Row],[Balance]],balance_t[],3,1)</f>
        <v>High</v>
      </c>
      <c r="M878" t="str">
        <f>VLOOKUP(Account_Appended[[#This Row],[Age]],age_t[],3,1)</f>
        <v>Senior</v>
      </c>
      <c r="N878" t="str">
        <f>Account_Appended[[#This Row],[Age Group]]&amp; "-" &amp;Account_Appended[[#This Row],[Balace Group]]</f>
        <v>Senior-High</v>
      </c>
    </row>
    <row r="879" spans="2:14" x14ac:dyDescent="0.25">
      <c r="B879" t="s">
        <v>6002</v>
      </c>
      <c r="C879" t="s">
        <v>2287</v>
      </c>
      <c r="D879" t="s">
        <v>5131</v>
      </c>
      <c r="E879" s="22">
        <v>49505330</v>
      </c>
      <c r="F879" t="s">
        <v>5126</v>
      </c>
      <c r="G879" s="20">
        <v>45436</v>
      </c>
      <c r="H879" t="s">
        <v>2116</v>
      </c>
      <c r="I879">
        <f>VLOOKUP(Account_Appended[[#This Row],[Customer_ID]],Customer_Info_Appended[],3,0)</f>
        <v>57</v>
      </c>
      <c r="J879" t="str">
        <f>VLOOKUP(Account_Appended[[#This Row],[Customer_ID]],Customer_Info_Appended[],4,0)</f>
        <v>Male</v>
      </c>
      <c r="K879" t="str">
        <f>VLOOKUP(Account_Appended[[#This Row],[Customer_ID]],Customer_Info_Appended[],6,0)</f>
        <v>Mandalay</v>
      </c>
      <c r="L879" t="str">
        <f>VLOOKUP(Account_Appended[[#This Row],[Balance]],balance_t[],3,1)</f>
        <v>High</v>
      </c>
      <c r="M879" t="str">
        <f>VLOOKUP(Account_Appended[[#This Row],[Age]],age_t[],3,1)</f>
        <v>Senior</v>
      </c>
      <c r="N879" t="str">
        <f>Account_Appended[[#This Row],[Age Group]]&amp; "-" &amp;Account_Appended[[#This Row],[Balace Group]]</f>
        <v>Senior-High</v>
      </c>
    </row>
    <row r="880" spans="2:14" x14ac:dyDescent="0.25">
      <c r="B880" t="s">
        <v>6003</v>
      </c>
      <c r="C880" t="s">
        <v>2292</v>
      </c>
      <c r="D880" t="s">
        <v>5131</v>
      </c>
      <c r="E880" s="22">
        <v>42497458</v>
      </c>
      <c r="F880" t="s">
        <v>5126</v>
      </c>
      <c r="G880" s="20">
        <v>45437</v>
      </c>
      <c r="H880" t="s">
        <v>2116</v>
      </c>
      <c r="I880">
        <f>VLOOKUP(Account_Appended[[#This Row],[Customer_ID]],Customer_Info_Appended[],3,0)</f>
        <v>30</v>
      </c>
      <c r="J880" t="str">
        <f>VLOOKUP(Account_Appended[[#This Row],[Customer_ID]],Customer_Info_Appended[],4,0)</f>
        <v>Male</v>
      </c>
      <c r="K880" t="str">
        <f>VLOOKUP(Account_Appended[[#This Row],[Customer_ID]],Customer_Info_Appended[],6,0)</f>
        <v>Bago</v>
      </c>
      <c r="L880" t="str">
        <f>VLOOKUP(Account_Appended[[#This Row],[Balance]],balance_t[],3,1)</f>
        <v>High</v>
      </c>
      <c r="M880" t="str">
        <f>VLOOKUP(Account_Appended[[#This Row],[Age]],age_t[],3,1)</f>
        <v>Young</v>
      </c>
      <c r="N880" t="str">
        <f>Account_Appended[[#This Row],[Age Group]]&amp; "-" &amp;Account_Appended[[#This Row],[Balace Group]]</f>
        <v>Young-High</v>
      </c>
    </row>
    <row r="881" spans="2:14" x14ac:dyDescent="0.25">
      <c r="B881" t="s">
        <v>6004</v>
      </c>
      <c r="C881" t="s">
        <v>2292</v>
      </c>
      <c r="D881" t="s">
        <v>5131</v>
      </c>
      <c r="E881" s="22">
        <v>30991320</v>
      </c>
      <c r="F881" t="s">
        <v>5126</v>
      </c>
      <c r="G881" s="20">
        <v>45438</v>
      </c>
      <c r="H881" t="s">
        <v>2116</v>
      </c>
      <c r="I881">
        <f>VLOOKUP(Account_Appended[[#This Row],[Customer_ID]],Customer_Info_Appended[],3,0)</f>
        <v>30</v>
      </c>
      <c r="J881" t="str">
        <f>VLOOKUP(Account_Appended[[#This Row],[Customer_ID]],Customer_Info_Appended[],4,0)</f>
        <v>Male</v>
      </c>
      <c r="K881" t="str">
        <f>VLOOKUP(Account_Appended[[#This Row],[Customer_ID]],Customer_Info_Appended[],6,0)</f>
        <v>Bago</v>
      </c>
      <c r="L881" t="str">
        <f>VLOOKUP(Account_Appended[[#This Row],[Balance]],balance_t[],3,1)</f>
        <v>High</v>
      </c>
      <c r="M881" t="str">
        <f>VLOOKUP(Account_Appended[[#This Row],[Age]],age_t[],3,1)</f>
        <v>Young</v>
      </c>
      <c r="N881" t="str">
        <f>Account_Appended[[#This Row],[Age Group]]&amp; "-" &amp;Account_Appended[[#This Row],[Balace Group]]</f>
        <v>Young-High</v>
      </c>
    </row>
    <row r="882" spans="2:14" x14ac:dyDescent="0.25">
      <c r="B882" t="s">
        <v>6005</v>
      </c>
      <c r="C882" t="s">
        <v>2297</v>
      </c>
      <c r="D882" t="s">
        <v>5131</v>
      </c>
      <c r="E882" s="22">
        <v>41380792</v>
      </c>
      <c r="F882" t="s">
        <v>5126</v>
      </c>
      <c r="G882" s="20">
        <v>45439</v>
      </c>
      <c r="H882" t="s">
        <v>2116</v>
      </c>
      <c r="I882">
        <f>VLOOKUP(Account_Appended[[#This Row],[Customer_ID]],Customer_Info_Appended[],3,0)</f>
        <v>62</v>
      </c>
      <c r="J882" t="str">
        <f>VLOOKUP(Account_Appended[[#This Row],[Customer_ID]],Customer_Info_Appended[],4,0)</f>
        <v>Female</v>
      </c>
      <c r="K882" t="str">
        <f>VLOOKUP(Account_Appended[[#This Row],[Customer_ID]],Customer_Info_Appended[],6,0)</f>
        <v>Bago</v>
      </c>
      <c r="L882" t="str">
        <f>VLOOKUP(Account_Appended[[#This Row],[Balance]],balance_t[],3,1)</f>
        <v>High</v>
      </c>
      <c r="M882" t="str">
        <f>VLOOKUP(Account_Appended[[#This Row],[Age]],age_t[],3,1)</f>
        <v>Senior</v>
      </c>
      <c r="N882" t="str">
        <f>Account_Appended[[#This Row],[Age Group]]&amp; "-" &amp;Account_Appended[[#This Row],[Balace Group]]</f>
        <v>Senior-High</v>
      </c>
    </row>
    <row r="883" spans="2:14" x14ac:dyDescent="0.25">
      <c r="B883" t="s">
        <v>6006</v>
      </c>
      <c r="C883" t="s">
        <v>2297</v>
      </c>
      <c r="D883" t="s">
        <v>5125</v>
      </c>
      <c r="E883" s="22">
        <v>1572542</v>
      </c>
      <c r="F883" t="s">
        <v>5126</v>
      </c>
      <c r="G883" s="20">
        <v>45440</v>
      </c>
      <c r="H883" t="s">
        <v>2116</v>
      </c>
      <c r="I883">
        <f>VLOOKUP(Account_Appended[[#This Row],[Customer_ID]],Customer_Info_Appended[],3,0)</f>
        <v>62</v>
      </c>
      <c r="J883" t="str">
        <f>VLOOKUP(Account_Appended[[#This Row],[Customer_ID]],Customer_Info_Appended[],4,0)</f>
        <v>Female</v>
      </c>
      <c r="K883" t="str">
        <f>VLOOKUP(Account_Appended[[#This Row],[Customer_ID]],Customer_Info_Appended[],6,0)</f>
        <v>Bago</v>
      </c>
      <c r="L883" t="str">
        <f>VLOOKUP(Account_Appended[[#This Row],[Balance]],balance_t[],3,1)</f>
        <v>Low</v>
      </c>
      <c r="M883" t="str">
        <f>VLOOKUP(Account_Appended[[#This Row],[Age]],age_t[],3,1)</f>
        <v>Senior</v>
      </c>
      <c r="N883" t="str">
        <f>Account_Appended[[#This Row],[Age Group]]&amp; "-" &amp;Account_Appended[[#This Row],[Balace Group]]</f>
        <v>Senior-Low</v>
      </c>
    </row>
    <row r="884" spans="2:14" x14ac:dyDescent="0.25">
      <c r="B884" t="s">
        <v>6007</v>
      </c>
      <c r="C884" t="s">
        <v>2297</v>
      </c>
      <c r="D884" t="s">
        <v>5125</v>
      </c>
      <c r="E884" s="22">
        <v>4573014</v>
      </c>
      <c r="F884" t="s">
        <v>5126</v>
      </c>
      <c r="G884" s="20">
        <v>45441</v>
      </c>
      <c r="H884" t="s">
        <v>2116</v>
      </c>
      <c r="I884">
        <f>VLOOKUP(Account_Appended[[#This Row],[Customer_ID]],Customer_Info_Appended[],3,0)</f>
        <v>62</v>
      </c>
      <c r="J884" t="str">
        <f>VLOOKUP(Account_Appended[[#This Row],[Customer_ID]],Customer_Info_Appended[],4,0)</f>
        <v>Female</v>
      </c>
      <c r="K884" t="str">
        <f>VLOOKUP(Account_Appended[[#This Row],[Customer_ID]],Customer_Info_Appended[],6,0)</f>
        <v>Bago</v>
      </c>
      <c r="L884" t="str">
        <f>VLOOKUP(Account_Appended[[#This Row],[Balance]],balance_t[],3,1)</f>
        <v>Low</v>
      </c>
      <c r="M884" t="str">
        <f>VLOOKUP(Account_Appended[[#This Row],[Age]],age_t[],3,1)</f>
        <v>Senior</v>
      </c>
      <c r="N884" t="str">
        <f>Account_Appended[[#This Row],[Age Group]]&amp; "-" &amp;Account_Appended[[#This Row],[Balace Group]]</f>
        <v>Senior-Low</v>
      </c>
    </row>
    <row r="885" spans="2:14" x14ac:dyDescent="0.25">
      <c r="B885" t="s">
        <v>6008</v>
      </c>
      <c r="C885" t="s">
        <v>2302</v>
      </c>
      <c r="D885" t="s">
        <v>5134</v>
      </c>
      <c r="E885" s="22">
        <v>13345462</v>
      </c>
      <c r="F885" t="s">
        <v>5126</v>
      </c>
      <c r="G885" s="20">
        <v>45442</v>
      </c>
      <c r="H885" t="s">
        <v>2116</v>
      </c>
      <c r="I885">
        <f>VLOOKUP(Account_Appended[[#This Row],[Customer_ID]],Customer_Info_Appended[],3,0)</f>
        <v>34</v>
      </c>
      <c r="J885" t="str">
        <f>VLOOKUP(Account_Appended[[#This Row],[Customer_ID]],Customer_Info_Appended[],4,0)</f>
        <v>Male</v>
      </c>
      <c r="K885" t="str">
        <f>VLOOKUP(Account_Appended[[#This Row],[Customer_ID]],Customer_Info_Appended[],6,0)</f>
        <v>Shan</v>
      </c>
      <c r="L885" t="str">
        <f>VLOOKUP(Account_Appended[[#This Row],[Balance]],balance_t[],3,1)</f>
        <v>Medium</v>
      </c>
      <c r="M885" t="str">
        <f>VLOOKUP(Account_Appended[[#This Row],[Age]],age_t[],3,1)</f>
        <v>Middle</v>
      </c>
      <c r="N885" t="str">
        <f>Account_Appended[[#This Row],[Age Group]]&amp; "-" &amp;Account_Appended[[#This Row],[Balace Group]]</f>
        <v>Middle-Medium</v>
      </c>
    </row>
    <row r="886" spans="2:14" x14ac:dyDescent="0.25">
      <c r="B886" t="s">
        <v>6009</v>
      </c>
      <c r="C886" t="s">
        <v>2307</v>
      </c>
      <c r="D886" t="s">
        <v>5134</v>
      </c>
      <c r="E886" s="22">
        <v>32563391</v>
      </c>
      <c r="F886" t="s">
        <v>5126</v>
      </c>
      <c r="G886" s="20">
        <v>45443</v>
      </c>
      <c r="H886" t="s">
        <v>2116</v>
      </c>
      <c r="I886">
        <f>VLOOKUP(Account_Appended[[#This Row],[Customer_ID]],Customer_Info_Appended[],3,0)</f>
        <v>66</v>
      </c>
      <c r="J886" t="str">
        <f>VLOOKUP(Account_Appended[[#This Row],[Customer_ID]],Customer_Info_Appended[],4,0)</f>
        <v>Male</v>
      </c>
      <c r="K886" t="str">
        <f>VLOOKUP(Account_Appended[[#This Row],[Customer_ID]],Customer_Info_Appended[],6,0)</f>
        <v>Yangon</v>
      </c>
      <c r="L886" t="str">
        <f>VLOOKUP(Account_Appended[[#This Row],[Balance]],balance_t[],3,1)</f>
        <v>High</v>
      </c>
      <c r="M886" t="str">
        <f>VLOOKUP(Account_Appended[[#This Row],[Age]],age_t[],3,1)</f>
        <v>Senior</v>
      </c>
      <c r="N886" t="str">
        <f>Account_Appended[[#This Row],[Age Group]]&amp; "-" &amp;Account_Appended[[#This Row],[Balace Group]]</f>
        <v>Senior-High</v>
      </c>
    </row>
    <row r="887" spans="2:14" x14ac:dyDescent="0.25">
      <c r="B887" t="s">
        <v>6010</v>
      </c>
      <c r="C887" t="s">
        <v>2307</v>
      </c>
      <c r="D887" t="s">
        <v>5125</v>
      </c>
      <c r="E887" s="22">
        <v>3629801</v>
      </c>
      <c r="F887" t="s">
        <v>5126</v>
      </c>
      <c r="G887" s="20">
        <v>45444</v>
      </c>
      <c r="H887" t="s">
        <v>2116</v>
      </c>
      <c r="I887">
        <f>VLOOKUP(Account_Appended[[#This Row],[Customer_ID]],Customer_Info_Appended[],3,0)</f>
        <v>66</v>
      </c>
      <c r="J887" t="str">
        <f>VLOOKUP(Account_Appended[[#This Row],[Customer_ID]],Customer_Info_Appended[],4,0)</f>
        <v>Male</v>
      </c>
      <c r="K887" t="str">
        <f>VLOOKUP(Account_Appended[[#This Row],[Customer_ID]],Customer_Info_Appended[],6,0)</f>
        <v>Yangon</v>
      </c>
      <c r="L887" t="str">
        <f>VLOOKUP(Account_Appended[[#This Row],[Balance]],balance_t[],3,1)</f>
        <v>Low</v>
      </c>
      <c r="M887" t="str">
        <f>VLOOKUP(Account_Appended[[#This Row],[Age]],age_t[],3,1)</f>
        <v>Senior</v>
      </c>
      <c r="N887" t="str">
        <f>Account_Appended[[#This Row],[Age Group]]&amp; "-" &amp;Account_Appended[[#This Row],[Balace Group]]</f>
        <v>Senior-Low</v>
      </c>
    </row>
    <row r="888" spans="2:14" x14ac:dyDescent="0.25">
      <c r="B888" t="s">
        <v>6011</v>
      </c>
      <c r="C888" t="s">
        <v>2307</v>
      </c>
      <c r="D888" t="s">
        <v>5125</v>
      </c>
      <c r="E888" s="22">
        <v>33342121</v>
      </c>
      <c r="F888" t="s">
        <v>5126</v>
      </c>
      <c r="G888" s="20">
        <v>45445</v>
      </c>
      <c r="H888" t="s">
        <v>2116</v>
      </c>
      <c r="I888">
        <f>VLOOKUP(Account_Appended[[#This Row],[Customer_ID]],Customer_Info_Appended[],3,0)</f>
        <v>66</v>
      </c>
      <c r="J888" t="str">
        <f>VLOOKUP(Account_Appended[[#This Row],[Customer_ID]],Customer_Info_Appended[],4,0)</f>
        <v>Male</v>
      </c>
      <c r="K888" t="str">
        <f>VLOOKUP(Account_Appended[[#This Row],[Customer_ID]],Customer_Info_Appended[],6,0)</f>
        <v>Yangon</v>
      </c>
      <c r="L888" t="str">
        <f>VLOOKUP(Account_Appended[[#This Row],[Balance]],balance_t[],3,1)</f>
        <v>High</v>
      </c>
      <c r="M888" t="str">
        <f>VLOOKUP(Account_Appended[[#This Row],[Age]],age_t[],3,1)</f>
        <v>Senior</v>
      </c>
      <c r="N888" t="str">
        <f>Account_Appended[[#This Row],[Age Group]]&amp; "-" &amp;Account_Appended[[#This Row],[Balace Group]]</f>
        <v>Senior-High</v>
      </c>
    </row>
    <row r="889" spans="2:14" x14ac:dyDescent="0.25">
      <c r="B889" t="s">
        <v>6012</v>
      </c>
      <c r="C889" t="s">
        <v>2312</v>
      </c>
      <c r="D889" t="s">
        <v>5131</v>
      </c>
      <c r="E889" s="22">
        <v>38462595</v>
      </c>
      <c r="F889" t="s">
        <v>5126</v>
      </c>
      <c r="G889" s="20">
        <v>45446</v>
      </c>
      <c r="H889" t="s">
        <v>2116</v>
      </c>
      <c r="I889">
        <f>VLOOKUP(Account_Appended[[#This Row],[Customer_ID]],Customer_Info_Appended[],3,0)</f>
        <v>54</v>
      </c>
      <c r="J889" t="str">
        <f>VLOOKUP(Account_Appended[[#This Row],[Customer_ID]],Customer_Info_Appended[],4,0)</f>
        <v>Female</v>
      </c>
      <c r="K889" t="str">
        <f>VLOOKUP(Account_Appended[[#This Row],[Customer_ID]],Customer_Info_Appended[],6,0)</f>
        <v>Yangon</v>
      </c>
      <c r="L889" t="str">
        <f>VLOOKUP(Account_Appended[[#This Row],[Balance]],balance_t[],3,1)</f>
        <v>High</v>
      </c>
      <c r="M889" t="str">
        <f>VLOOKUP(Account_Appended[[#This Row],[Age]],age_t[],3,1)</f>
        <v>Senior</v>
      </c>
      <c r="N889" t="str">
        <f>Account_Appended[[#This Row],[Age Group]]&amp; "-" &amp;Account_Appended[[#This Row],[Balace Group]]</f>
        <v>Senior-High</v>
      </c>
    </row>
    <row r="890" spans="2:14" x14ac:dyDescent="0.25">
      <c r="B890" t="s">
        <v>6013</v>
      </c>
      <c r="C890" t="s">
        <v>2312</v>
      </c>
      <c r="D890" t="s">
        <v>5131</v>
      </c>
      <c r="E890" s="22">
        <v>33524949</v>
      </c>
      <c r="F890" t="s">
        <v>5126</v>
      </c>
      <c r="G890" s="20">
        <v>45447</v>
      </c>
      <c r="H890" t="s">
        <v>2116</v>
      </c>
      <c r="I890">
        <f>VLOOKUP(Account_Appended[[#This Row],[Customer_ID]],Customer_Info_Appended[],3,0)</f>
        <v>54</v>
      </c>
      <c r="J890" t="str">
        <f>VLOOKUP(Account_Appended[[#This Row],[Customer_ID]],Customer_Info_Appended[],4,0)</f>
        <v>Female</v>
      </c>
      <c r="K890" t="str">
        <f>VLOOKUP(Account_Appended[[#This Row],[Customer_ID]],Customer_Info_Appended[],6,0)</f>
        <v>Yangon</v>
      </c>
      <c r="L890" t="str">
        <f>VLOOKUP(Account_Appended[[#This Row],[Balance]],balance_t[],3,1)</f>
        <v>High</v>
      </c>
      <c r="M890" t="str">
        <f>VLOOKUP(Account_Appended[[#This Row],[Age]],age_t[],3,1)</f>
        <v>Senior</v>
      </c>
      <c r="N890" t="str">
        <f>Account_Appended[[#This Row],[Age Group]]&amp; "-" &amp;Account_Appended[[#This Row],[Balace Group]]</f>
        <v>Senior-High</v>
      </c>
    </row>
    <row r="891" spans="2:14" x14ac:dyDescent="0.25">
      <c r="B891" t="s">
        <v>6014</v>
      </c>
      <c r="C891" t="s">
        <v>2312</v>
      </c>
      <c r="D891" t="s">
        <v>5134</v>
      </c>
      <c r="E891" s="22">
        <v>39939283</v>
      </c>
      <c r="F891" t="s">
        <v>5126</v>
      </c>
      <c r="G891" s="20">
        <v>45448</v>
      </c>
      <c r="H891" t="s">
        <v>2116</v>
      </c>
      <c r="I891">
        <f>VLOOKUP(Account_Appended[[#This Row],[Customer_ID]],Customer_Info_Appended[],3,0)</f>
        <v>54</v>
      </c>
      <c r="J891" t="str">
        <f>VLOOKUP(Account_Appended[[#This Row],[Customer_ID]],Customer_Info_Appended[],4,0)</f>
        <v>Female</v>
      </c>
      <c r="K891" t="str">
        <f>VLOOKUP(Account_Appended[[#This Row],[Customer_ID]],Customer_Info_Appended[],6,0)</f>
        <v>Yangon</v>
      </c>
      <c r="L891" t="str">
        <f>VLOOKUP(Account_Appended[[#This Row],[Balance]],balance_t[],3,1)</f>
        <v>High</v>
      </c>
      <c r="M891" t="str">
        <f>VLOOKUP(Account_Appended[[#This Row],[Age]],age_t[],3,1)</f>
        <v>Senior</v>
      </c>
      <c r="N891" t="str">
        <f>Account_Appended[[#This Row],[Age Group]]&amp; "-" &amp;Account_Appended[[#This Row],[Balace Group]]</f>
        <v>Senior-High</v>
      </c>
    </row>
    <row r="892" spans="2:14" x14ac:dyDescent="0.25">
      <c r="B892" t="s">
        <v>6015</v>
      </c>
      <c r="C892" t="s">
        <v>2317</v>
      </c>
      <c r="D892" t="s">
        <v>5125</v>
      </c>
      <c r="E892" s="22">
        <v>46237503</v>
      </c>
      <c r="F892" t="s">
        <v>5126</v>
      </c>
      <c r="G892" s="20">
        <v>45449</v>
      </c>
      <c r="H892" t="s">
        <v>2116</v>
      </c>
      <c r="I892">
        <f>VLOOKUP(Account_Appended[[#This Row],[Customer_ID]],Customer_Info_Appended[],3,0)</f>
        <v>23</v>
      </c>
      <c r="J892" t="str">
        <f>VLOOKUP(Account_Appended[[#This Row],[Customer_ID]],Customer_Info_Appended[],4,0)</f>
        <v>Male</v>
      </c>
      <c r="K892" t="str">
        <f>VLOOKUP(Account_Appended[[#This Row],[Customer_ID]],Customer_Info_Appended[],6,0)</f>
        <v>Naypyitaw</v>
      </c>
      <c r="L892" t="str">
        <f>VLOOKUP(Account_Appended[[#This Row],[Balance]],balance_t[],3,1)</f>
        <v>High</v>
      </c>
      <c r="M892" t="str">
        <f>VLOOKUP(Account_Appended[[#This Row],[Age]],age_t[],3,1)</f>
        <v>Young</v>
      </c>
      <c r="N892" t="str">
        <f>Account_Appended[[#This Row],[Age Group]]&amp; "-" &amp;Account_Appended[[#This Row],[Balace Group]]</f>
        <v>Young-High</v>
      </c>
    </row>
    <row r="893" spans="2:14" x14ac:dyDescent="0.25">
      <c r="B893" t="s">
        <v>6016</v>
      </c>
      <c r="C893" t="s">
        <v>2317</v>
      </c>
      <c r="D893" t="s">
        <v>5134</v>
      </c>
      <c r="E893" s="22">
        <v>45856273</v>
      </c>
      <c r="F893" t="s">
        <v>5126</v>
      </c>
      <c r="G893" s="20">
        <v>45450</v>
      </c>
      <c r="H893" t="s">
        <v>2116</v>
      </c>
      <c r="I893">
        <f>VLOOKUP(Account_Appended[[#This Row],[Customer_ID]],Customer_Info_Appended[],3,0)</f>
        <v>23</v>
      </c>
      <c r="J893" t="str">
        <f>VLOOKUP(Account_Appended[[#This Row],[Customer_ID]],Customer_Info_Appended[],4,0)</f>
        <v>Male</v>
      </c>
      <c r="K893" t="str">
        <f>VLOOKUP(Account_Appended[[#This Row],[Customer_ID]],Customer_Info_Appended[],6,0)</f>
        <v>Naypyitaw</v>
      </c>
      <c r="L893" t="str">
        <f>VLOOKUP(Account_Appended[[#This Row],[Balance]],balance_t[],3,1)</f>
        <v>High</v>
      </c>
      <c r="M893" t="str">
        <f>VLOOKUP(Account_Appended[[#This Row],[Age]],age_t[],3,1)</f>
        <v>Young</v>
      </c>
      <c r="N893" t="str">
        <f>Account_Appended[[#This Row],[Age Group]]&amp; "-" &amp;Account_Appended[[#This Row],[Balace Group]]</f>
        <v>Young-High</v>
      </c>
    </row>
    <row r="894" spans="2:14" x14ac:dyDescent="0.25">
      <c r="B894" t="s">
        <v>6017</v>
      </c>
      <c r="C894" t="s">
        <v>2322</v>
      </c>
      <c r="D894" t="s">
        <v>5125</v>
      </c>
      <c r="E894" s="22">
        <v>32555693</v>
      </c>
      <c r="F894" t="s">
        <v>5126</v>
      </c>
      <c r="G894" s="20">
        <v>45451</v>
      </c>
      <c r="H894" t="s">
        <v>2116</v>
      </c>
      <c r="I894">
        <f>VLOOKUP(Account_Appended[[#This Row],[Customer_ID]],Customer_Info_Appended[],3,0)</f>
        <v>36</v>
      </c>
      <c r="J894" t="str">
        <f>VLOOKUP(Account_Appended[[#This Row],[Customer_ID]],Customer_Info_Appended[],4,0)</f>
        <v>Male</v>
      </c>
      <c r="K894" t="str">
        <f>VLOOKUP(Account_Appended[[#This Row],[Customer_ID]],Customer_Info_Appended[],6,0)</f>
        <v>Mandalay</v>
      </c>
      <c r="L894" t="str">
        <f>VLOOKUP(Account_Appended[[#This Row],[Balance]],balance_t[],3,1)</f>
        <v>High</v>
      </c>
      <c r="M894" t="str">
        <f>VLOOKUP(Account_Appended[[#This Row],[Age]],age_t[],3,1)</f>
        <v>Middle</v>
      </c>
      <c r="N894" t="str">
        <f>Account_Appended[[#This Row],[Age Group]]&amp; "-" &amp;Account_Appended[[#This Row],[Balace Group]]</f>
        <v>Middle-High</v>
      </c>
    </row>
    <row r="895" spans="2:14" x14ac:dyDescent="0.25">
      <c r="B895" t="s">
        <v>6018</v>
      </c>
      <c r="C895" t="s">
        <v>2322</v>
      </c>
      <c r="D895" t="s">
        <v>5131</v>
      </c>
      <c r="E895" s="22">
        <v>43254609</v>
      </c>
      <c r="F895" t="s">
        <v>5126</v>
      </c>
      <c r="G895" s="20">
        <v>45452</v>
      </c>
      <c r="H895" t="s">
        <v>2116</v>
      </c>
      <c r="I895">
        <f>VLOOKUP(Account_Appended[[#This Row],[Customer_ID]],Customer_Info_Appended[],3,0)</f>
        <v>36</v>
      </c>
      <c r="J895" t="str">
        <f>VLOOKUP(Account_Appended[[#This Row],[Customer_ID]],Customer_Info_Appended[],4,0)</f>
        <v>Male</v>
      </c>
      <c r="K895" t="str">
        <f>VLOOKUP(Account_Appended[[#This Row],[Customer_ID]],Customer_Info_Appended[],6,0)</f>
        <v>Mandalay</v>
      </c>
      <c r="L895" t="str">
        <f>VLOOKUP(Account_Appended[[#This Row],[Balance]],balance_t[],3,1)</f>
        <v>High</v>
      </c>
      <c r="M895" t="str">
        <f>VLOOKUP(Account_Appended[[#This Row],[Age]],age_t[],3,1)</f>
        <v>Middle</v>
      </c>
      <c r="N895" t="str">
        <f>Account_Appended[[#This Row],[Age Group]]&amp; "-" &amp;Account_Appended[[#This Row],[Balace Group]]</f>
        <v>Middle-High</v>
      </c>
    </row>
    <row r="896" spans="2:14" x14ac:dyDescent="0.25">
      <c r="B896" t="s">
        <v>6019</v>
      </c>
      <c r="C896" t="s">
        <v>2322</v>
      </c>
      <c r="D896" t="s">
        <v>5134</v>
      </c>
      <c r="E896" s="22">
        <v>46604347</v>
      </c>
      <c r="F896" t="s">
        <v>5126</v>
      </c>
      <c r="G896" s="20">
        <v>45453</v>
      </c>
      <c r="H896" t="s">
        <v>2116</v>
      </c>
      <c r="I896">
        <f>VLOOKUP(Account_Appended[[#This Row],[Customer_ID]],Customer_Info_Appended[],3,0)</f>
        <v>36</v>
      </c>
      <c r="J896" t="str">
        <f>VLOOKUP(Account_Appended[[#This Row],[Customer_ID]],Customer_Info_Appended[],4,0)</f>
        <v>Male</v>
      </c>
      <c r="K896" t="str">
        <f>VLOOKUP(Account_Appended[[#This Row],[Customer_ID]],Customer_Info_Appended[],6,0)</f>
        <v>Mandalay</v>
      </c>
      <c r="L896" t="str">
        <f>VLOOKUP(Account_Appended[[#This Row],[Balance]],balance_t[],3,1)</f>
        <v>High</v>
      </c>
      <c r="M896" t="str">
        <f>VLOOKUP(Account_Appended[[#This Row],[Age]],age_t[],3,1)</f>
        <v>Middle</v>
      </c>
      <c r="N896" t="str">
        <f>Account_Appended[[#This Row],[Age Group]]&amp; "-" &amp;Account_Appended[[#This Row],[Balace Group]]</f>
        <v>Middle-High</v>
      </c>
    </row>
    <row r="897" spans="2:14" x14ac:dyDescent="0.25">
      <c r="B897" t="s">
        <v>6020</v>
      </c>
      <c r="C897" t="s">
        <v>2327</v>
      </c>
      <c r="D897" t="s">
        <v>5134</v>
      </c>
      <c r="E897" s="22">
        <v>1295885</v>
      </c>
      <c r="F897" t="s">
        <v>5126</v>
      </c>
      <c r="G897" s="20">
        <v>45454</v>
      </c>
      <c r="H897" t="s">
        <v>2116</v>
      </c>
      <c r="I897">
        <f>VLOOKUP(Account_Appended[[#This Row],[Customer_ID]],Customer_Info_Appended[],3,0)</f>
        <v>30</v>
      </c>
      <c r="J897" t="str">
        <f>VLOOKUP(Account_Appended[[#This Row],[Customer_ID]],Customer_Info_Appended[],4,0)</f>
        <v>Female</v>
      </c>
      <c r="K897" t="str">
        <f>VLOOKUP(Account_Appended[[#This Row],[Customer_ID]],Customer_Info_Appended[],6,0)</f>
        <v>Shan</v>
      </c>
      <c r="L897" t="str">
        <f>VLOOKUP(Account_Appended[[#This Row],[Balance]],balance_t[],3,1)</f>
        <v>Low</v>
      </c>
      <c r="M897" t="str">
        <f>VLOOKUP(Account_Appended[[#This Row],[Age]],age_t[],3,1)</f>
        <v>Young</v>
      </c>
      <c r="N897" t="str">
        <f>Account_Appended[[#This Row],[Age Group]]&amp; "-" &amp;Account_Appended[[#This Row],[Balace Group]]</f>
        <v>Young-Low</v>
      </c>
    </row>
    <row r="898" spans="2:14" x14ac:dyDescent="0.25">
      <c r="B898" t="s">
        <v>6021</v>
      </c>
      <c r="C898" t="s">
        <v>2327</v>
      </c>
      <c r="D898" t="s">
        <v>5125</v>
      </c>
      <c r="E898" s="22">
        <v>43199123</v>
      </c>
      <c r="F898" t="s">
        <v>5126</v>
      </c>
      <c r="G898" s="20">
        <v>45455</v>
      </c>
      <c r="H898" t="s">
        <v>2116</v>
      </c>
      <c r="I898">
        <f>VLOOKUP(Account_Appended[[#This Row],[Customer_ID]],Customer_Info_Appended[],3,0)</f>
        <v>30</v>
      </c>
      <c r="J898" t="str">
        <f>VLOOKUP(Account_Appended[[#This Row],[Customer_ID]],Customer_Info_Appended[],4,0)</f>
        <v>Female</v>
      </c>
      <c r="K898" t="str">
        <f>VLOOKUP(Account_Appended[[#This Row],[Customer_ID]],Customer_Info_Appended[],6,0)</f>
        <v>Shan</v>
      </c>
      <c r="L898" t="str">
        <f>VLOOKUP(Account_Appended[[#This Row],[Balance]],balance_t[],3,1)</f>
        <v>High</v>
      </c>
      <c r="M898" t="str">
        <f>VLOOKUP(Account_Appended[[#This Row],[Age]],age_t[],3,1)</f>
        <v>Young</v>
      </c>
      <c r="N898" t="str">
        <f>Account_Appended[[#This Row],[Age Group]]&amp; "-" &amp;Account_Appended[[#This Row],[Balace Group]]</f>
        <v>Young-High</v>
      </c>
    </row>
    <row r="899" spans="2:14" x14ac:dyDescent="0.25">
      <c r="B899" t="s">
        <v>6022</v>
      </c>
      <c r="C899" t="s">
        <v>2332</v>
      </c>
      <c r="D899" t="s">
        <v>5131</v>
      </c>
      <c r="E899" s="22">
        <v>27240148</v>
      </c>
      <c r="F899" t="s">
        <v>5126</v>
      </c>
      <c r="G899" s="20">
        <v>45456</v>
      </c>
      <c r="H899" t="s">
        <v>2116</v>
      </c>
      <c r="I899">
        <f>VLOOKUP(Account_Appended[[#This Row],[Customer_ID]],Customer_Info_Appended[],3,0)</f>
        <v>43</v>
      </c>
      <c r="J899" t="str">
        <f>VLOOKUP(Account_Appended[[#This Row],[Customer_ID]],Customer_Info_Appended[],4,0)</f>
        <v>Female</v>
      </c>
      <c r="K899" t="str">
        <f>VLOOKUP(Account_Appended[[#This Row],[Customer_ID]],Customer_Info_Appended[],6,0)</f>
        <v>Mandalay</v>
      </c>
      <c r="L899" t="str">
        <f>VLOOKUP(Account_Appended[[#This Row],[Balance]],balance_t[],3,1)</f>
        <v>High</v>
      </c>
      <c r="M899" t="str">
        <f>VLOOKUP(Account_Appended[[#This Row],[Age]],age_t[],3,1)</f>
        <v>Middle</v>
      </c>
      <c r="N899" t="str">
        <f>Account_Appended[[#This Row],[Age Group]]&amp; "-" &amp;Account_Appended[[#This Row],[Balace Group]]</f>
        <v>Middle-High</v>
      </c>
    </row>
    <row r="900" spans="2:14" x14ac:dyDescent="0.25">
      <c r="B900" t="s">
        <v>6023</v>
      </c>
      <c r="C900" t="s">
        <v>2337</v>
      </c>
      <c r="D900" t="s">
        <v>5134</v>
      </c>
      <c r="E900" s="22">
        <v>30523447</v>
      </c>
      <c r="F900" t="s">
        <v>5126</v>
      </c>
      <c r="G900" s="20">
        <v>45457</v>
      </c>
      <c r="H900" t="s">
        <v>2116</v>
      </c>
      <c r="I900">
        <f>VLOOKUP(Account_Appended[[#This Row],[Customer_ID]],Customer_Info_Appended[],3,0)</f>
        <v>31</v>
      </c>
      <c r="J900" t="str">
        <f>VLOOKUP(Account_Appended[[#This Row],[Customer_ID]],Customer_Info_Appended[],4,0)</f>
        <v>Male</v>
      </c>
      <c r="K900" t="str">
        <f>VLOOKUP(Account_Appended[[#This Row],[Customer_ID]],Customer_Info_Appended[],6,0)</f>
        <v>Shan</v>
      </c>
      <c r="L900" t="str">
        <f>VLOOKUP(Account_Appended[[#This Row],[Balance]],balance_t[],3,1)</f>
        <v>High</v>
      </c>
      <c r="M900" t="str">
        <f>VLOOKUP(Account_Appended[[#This Row],[Age]],age_t[],3,1)</f>
        <v>Middle</v>
      </c>
      <c r="N900" t="str">
        <f>Account_Appended[[#This Row],[Age Group]]&amp; "-" &amp;Account_Appended[[#This Row],[Balace Group]]</f>
        <v>Middle-High</v>
      </c>
    </row>
    <row r="901" spans="2:14" x14ac:dyDescent="0.25">
      <c r="B901" t="s">
        <v>6024</v>
      </c>
      <c r="C901" t="s">
        <v>2337</v>
      </c>
      <c r="D901" t="s">
        <v>5131</v>
      </c>
      <c r="E901" s="22">
        <v>37552622</v>
      </c>
      <c r="F901" t="s">
        <v>5126</v>
      </c>
      <c r="G901" s="20">
        <v>45458</v>
      </c>
      <c r="H901" t="s">
        <v>2116</v>
      </c>
      <c r="I901">
        <f>VLOOKUP(Account_Appended[[#This Row],[Customer_ID]],Customer_Info_Appended[],3,0)</f>
        <v>31</v>
      </c>
      <c r="J901" t="str">
        <f>VLOOKUP(Account_Appended[[#This Row],[Customer_ID]],Customer_Info_Appended[],4,0)</f>
        <v>Male</v>
      </c>
      <c r="K901" t="str">
        <f>VLOOKUP(Account_Appended[[#This Row],[Customer_ID]],Customer_Info_Appended[],6,0)</f>
        <v>Shan</v>
      </c>
      <c r="L901" t="str">
        <f>VLOOKUP(Account_Appended[[#This Row],[Balance]],balance_t[],3,1)</f>
        <v>High</v>
      </c>
      <c r="M901" t="str">
        <f>VLOOKUP(Account_Appended[[#This Row],[Age]],age_t[],3,1)</f>
        <v>Middle</v>
      </c>
      <c r="N901" t="str">
        <f>Account_Appended[[#This Row],[Age Group]]&amp; "-" &amp;Account_Appended[[#This Row],[Balace Group]]</f>
        <v>Middle-High</v>
      </c>
    </row>
    <row r="902" spans="2:14" x14ac:dyDescent="0.25">
      <c r="B902" t="s">
        <v>6025</v>
      </c>
      <c r="C902" t="s">
        <v>2342</v>
      </c>
      <c r="D902" t="s">
        <v>5134</v>
      </c>
      <c r="E902" s="22">
        <v>24263349</v>
      </c>
      <c r="F902" t="s">
        <v>5126</v>
      </c>
      <c r="G902" s="20">
        <v>45459</v>
      </c>
      <c r="H902" t="s">
        <v>2116</v>
      </c>
      <c r="I902">
        <f>VLOOKUP(Account_Appended[[#This Row],[Customer_ID]],Customer_Info_Appended[],3,0)</f>
        <v>48</v>
      </c>
      <c r="J902" t="str">
        <f>VLOOKUP(Account_Appended[[#This Row],[Customer_ID]],Customer_Info_Appended[],4,0)</f>
        <v>Female</v>
      </c>
      <c r="K902" t="str">
        <f>VLOOKUP(Account_Appended[[#This Row],[Customer_ID]],Customer_Info_Appended[],6,0)</f>
        <v>Shan</v>
      </c>
      <c r="L902" t="str">
        <f>VLOOKUP(Account_Appended[[#This Row],[Balance]],balance_t[],3,1)</f>
        <v>High</v>
      </c>
      <c r="M902" t="str">
        <f>VLOOKUP(Account_Appended[[#This Row],[Age]],age_t[],3,1)</f>
        <v>Middle</v>
      </c>
      <c r="N902" t="str">
        <f>Account_Appended[[#This Row],[Age Group]]&amp; "-" &amp;Account_Appended[[#This Row],[Balace Group]]</f>
        <v>Middle-High</v>
      </c>
    </row>
    <row r="903" spans="2:14" x14ac:dyDescent="0.25">
      <c r="B903" t="s">
        <v>6026</v>
      </c>
      <c r="C903" t="s">
        <v>2347</v>
      </c>
      <c r="D903" t="s">
        <v>5131</v>
      </c>
      <c r="E903" s="22">
        <v>3488445</v>
      </c>
      <c r="F903" t="s">
        <v>5126</v>
      </c>
      <c r="G903" s="20">
        <v>45460</v>
      </c>
      <c r="H903" t="s">
        <v>2116</v>
      </c>
      <c r="I903">
        <f>VLOOKUP(Account_Appended[[#This Row],[Customer_ID]],Customer_Info_Appended[],3,0)</f>
        <v>21</v>
      </c>
      <c r="J903" t="str">
        <f>VLOOKUP(Account_Appended[[#This Row],[Customer_ID]],Customer_Info_Appended[],4,0)</f>
        <v>Male</v>
      </c>
      <c r="K903" t="str">
        <f>VLOOKUP(Account_Appended[[#This Row],[Customer_ID]],Customer_Info_Appended[],6,0)</f>
        <v>Shan</v>
      </c>
      <c r="L903" t="str">
        <f>VLOOKUP(Account_Appended[[#This Row],[Balance]],balance_t[],3,1)</f>
        <v>Low</v>
      </c>
      <c r="M903" t="str">
        <f>VLOOKUP(Account_Appended[[#This Row],[Age]],age_t[],3,1)</f>
        <v>Young</v>
      </c>
      <c r="N903" t="str">
        <f>Account_Appended[[#This Row],[Age Group]]&amp; "-" &amp;Account_Appended[[#This Row],[Balace Group]]</f>
        <v>Young-Low</v>
      </c>
    </row>
    <row r="904" spans="2:14" x14ac:dyDescent="0.25">
      <c r="B904" t="s">
        <v>6027</v>
      </c>
      <c r="C904" t="s">
        <v>2347</v>
      </c>
      <c r="D904" t="s">
        <v>5125</v>
      </c>
      <c r="E904" s="22">
        <v>19620190</v>
      </c>
      <c r="F904" t="s">
        <v>5126</v>
      </c>
      <c r="G904" s="20">
        <v>45461</v>
      </c>
      <c r="H904" t="s">
        <v>2116</v>
      </c>
      <c r="I904">
        <f>VLOOKUP(Account_Appended[[#This Row],[Customer_ID]],Customer_Info_Appended[],3,0)</f>
        <v>21</v>
      </c>
      <c r="J904" t="str">
        <f>VLOOKUP(Account_Appended[[#This Row],[Customer_ID]],Customer_Info_Appended[],4,0)</f>
        <v>Male</v>
      </c>
      <c r="K904" t="str">
        <f>VLOOKUP(Account_Appended[[#This Row],[Customer_ID]],Customer_Info_Appended[],6,0)</f>
        <v>Shan</v>
      </c>
      <c r="L904" t="str">
        <f>VLOOKUP(Account_Appended[[#This Row],[Balance]],balance_t[],3,1)</f>
        <v>High</v>
      </c>
      <c r="M904" t="str">
        <f>VLOOKUP(Account_Appended[[#This Row],[Age]],age_t[],3,1)</f>
        <v>Young</v>
      </c>
      <c r="N904" t="str">
        <f>Account_Appended[[#This Row],[Age Group]]&amp; "-" &amp;Account_Appended[[#This Row],[Balace Group]]</f>
        <v>Young-High</v>
      </c>
    </row>
    <row r="905" spans="2:14" x14ac:dyDescent="0.25">
      <c r="B905" t="s">
        <v>6028</v>
      </c>
      <c r="C905" t="s">
        <v>2352</v>
      </c>
      <c r="D905" t="s">
        <v>5134</v>
      </c>
      <c r="E905" s="22">
        <v>45535139</v>
      </c>
      <c r="F905" t="s">
        <v>5126</v>
      </c>
      <c r="G905" s="20">
        <v>45462</v>
      </c>
      <c r="H905" t="s">
        <v>2116</v>
      </c>
      <c r="I905">
        <f>VLOOKUP(Account_Appended[[#This Row],[Customer_ID]],Customer_Info_Appended[],3,0)</f>
        <v>56</v>
      </c>
      <c r="J905" t="str">
        <f>VLOOKUP(Account_Appended[[#This Row],[Customer_ID]],Customer_Info_Appended[],4,0)</f>
        <v>Male</v>
      </c>
      <c r="K905" t="str">
        <f>VLOOKUP(Account_Appended[[#This Row],[Customer_ID]],Customer_Info_Appended[],6,0)</f>
        <v>Mandalay</v>
      </c>
      <c r="L905" t="str">
        <f>VLOOKUP(Account_Appended[[#This Row],[Balance]],balance_t[],3,1)</f>
        <v>High</v>
      </c>
      <c r="M905" t="str">
        <f>VLOOKUP(Account_Appended[[#This Row],[Age]],age_t[],3,1)</f>
        <v>Senior</v>
      </c>
      <c r="N905" t="str">
        <f>Account_Appended[[#This Row],[Age Group]]&amp; "-" &amp;Account_Appended[[#This Row],[Balace Group]]</f>
        <v>Senior-High</v>
      </c>
    </row>
    <row r="906" spans="2:14" x14ac:dyDescent="0.25">
      <c r="B906" t="s">
        <v>6029</v>
      </c>
      <c r="C906" t="s">
        <v>2352</v>
      </c>
      <c r="D906" t="s">
        <v>5134</v>
      </c>
      <c r="E906" s="22">
        <v>9767788</v>
      </c>
      <c r="F906" t="s">
        <v>5126</v>
      </c>
      <c r="G906" s="20">
        <v>45463</v>
      </c>
      <c r="H906" t="s">
        <v>2116</v>
      </c>
      <c r="I906">
        <f>VLOOKUP(Account_Appended[[#This Row],[Customer_ID]],Customer_Info_Appended[],3,0)</f>
        <v>56</v>
      </c>
      <c r="J906" t="str">
        <f>VLOOKUP(Account_Appended[[#This Row],[Customer_ID]],Customer_Info_Appended[],4,0)</f>
        <v>Male</v>
      </c>
      <c r="K906" t="str">
        <f>VLOOKUP(Account_Appended[[#This Row],[Customer_ID]],Customer_Info_Appended[],6,0)</f>
        <v>Mandalay</v>
      </c>
      <c r="L906" t="str">
        <f>VLOOKUP(Account_Appended[[#This Row],[Balance]],balance_t[],3,1)</f>
        <v>Medium</v>
      </c>
      <c r="M906" t="str">
        <f>VLOOKUP(Account_Appended[[#This Row],[Age]],age_t[],3,1)</f>
        <v>Senior</v>
      </c>
      <c r="N906" t="str">
        <f>Account_Appended[[#This Row],[Age Group]]&amp; "-" &amp;Account_Appended[[#This Row],[Balace Group]]</f>
        <v>Senior-Medium</v>
      </c>
    </row>
    <row r="907" spans="2:14" x14ac:dyDescent="0.25">
      <c r="B907" t="s">
        <v>6030</v>
      </c>
      <c r="C907" t="s">
        <v>2352</v>
      </c>
      <c r="D907" t="s">
        <v>5131</v>
      </c>
      <c r="E907" s="22">
        <v>45376218</v>
      </c>
      <c r="F907" t="s">
        <v>5126</v>
      </c>
      <c r="G907" s="20">
        <v>45464</v>
      </c>
      <c r="H907" t="s">
        <v>2116</v>
      </c>
      <c r="I907">
        <f>VLOOKUP(Account_Appended[[#This Row],[Customer_ID]],Customer_Info_Appended[],3,0)</f>
        <v>56</v>
      </c>
      <c r="J907" t="str">
        <f>VLOOKUP(Account_Appended[[#This Row],[Customer_ID]],Customer_Info_Appended[],4,0)</f>
        <v>Male</v>
      </c>
      <c r="K907" t="str">
        <f>VLOOKUP(Account_Appended[[#This Row],[Customer_ID]],Customer_Info_Appended[],6,0)</f>
        <v>Mandalay</v>
      </c>
      <c r="L907" t="str">
        <f>VLOOKUP(Account_Appended[[#This Row],[Balance]],balance_t[],3,1)</f>
        <v>High</v>
      </c>
      <c r="M907" t="str">
        <f>VLOOKUP(Account_Appended[[#This Row],[Age]],age_t[],3,1)</f>
        <v>Senior</v>
      </c>
      <c r="N907" t="str">
        <f>Account_Appended[[#This Row],[Age Group]]&amp; "-" &amp;Account_Appended[[#This Row],[Balace Group]]</f>
        <v>Senior-High</v>
      </c>
    </row>
    <row r="908" spans="2:14" x14ac:dyDescent="0.25">
      <c r="B908" t="s">
        <v>6031</v>
      </c>
      <c r="C908" t="s">
        <v>2357</v>
      </c>
      <c r="D908" t="s">
        <v>5131</v>
      </c>
      <c r="E908" s="22">
        <v>41852022</v>
      </c>
      <c r="F908" t="s">
        <v>5126</v>
      </c>
      <c r="G908" s="20">
        <v>45465</v>
      </c>
      <c r="H908" t="s">
        <v>2116</v>
      </c>
      <c r="I908">
        <f>VLOOKUP(Account_Appended[[#This Row],[Customer_ID]],Customer_Info_Appended[],3,0)</f>
        <v>25</v>
      </c>
      <c r="J908" t="str">
        <f>VLOOKUP(Account_Appended[[#This Row],[Customer_ID]],Customer_Info_Appended[],4,0)</f>
        <v>Male</v>
      </c>
      <c r="K908" t="str">
        <f>VLOOKUP(Account_Appended[[#This Row],[Customer_ID]],Customer_Info_Appended[],6,0)</f>
        <v>Bago</v>
      </c>
      <c r="L908" t="str">
        <f>VLOOKUP(Account_Appended[[#This Row],[Balance]],balance_t[],3,1)</f>
        <v>High</v>
      </c>
      <c r="M908" t="str">
        <f>VLOOKUP(Account_Appended[[#This Row],[Age]],age_t[],3,1)</f>
        <v>Young</v>
      </c>
      <c r="N908" t="str">
        <f>Account_Appended[[#This Row],[Age Group]]&amp; "-" &amp;Account_Appended[[#This Row],[Balace Group]]</f>
        <v>Young-High</v>
      </c>
    </row>
    <row r="909" spans="2:14" x14ac:dyDescent="0.25">
      <c r="B909" t="s">
        <v>6032</v>
      </c>
      <c r="C909" t="s">
        <v>2357</v>
      </c>
      <c r="D909" t="s">
        <v>5134</v>
      </c>
      <c r="E909" s="22">
        <v>8282535</v>
      </c>
      <c r="F909" t="s">
        <v>5126</v>
      </c>
      <c r="G909" s="20">
        <v>45466</v>
      </c>
      <c r="H909" t="s">
        <v>2116</v>
      </c>
      <c r="I909">
        <f>VLOOKUP(Account_Appended[[#This Row],[Customer_ID]],Customer_Info_Appended[],3,0)</f>
        <v>25</v>
      </c>
      <c r="J909" t="str">
        <f>VLOOKUP(Account_Appended[[#This Row],[Customer_ID]],Customer_Info_Appended[],4,0)</f>
        <v>Male</v>
      </c>
      <c r="K909" t="str">
        <f>VLOOKUP(Account_Appended[[#This Row],[Customer_ID]],Customer_Info_Appended[],6,0)</f>
        <v>Bago</v>
      </c>
      <c r="L909" t="str">
        <f>VLOOKUP(Account_Appended[[#This Row],[Balance]],balance_t[],3,1)</f>
        <v>Medium</v>
      </c>
      <c r="M909" t="str">
        <f>VLOOKUP(Account_Appended[[#This Row],[Age]],age_t[],3,1)</f>
        <v>Young</v>
      </c>
      <c r="N909" t="str">
        <f>Account_Appended[[#This Row],[Age Group]]&amp; "-" &amp;Account_Appended[[#This Row],[Balace Group]]</f>
        <v>Young-Medium</v>
      </c>
    </row>
    <row r="910" spans="2:14" x14ac:dyDescent="0.25">
      <c r="B910" t="s">
        <v>6033</v>
      </c>
      <c r="C910" t="s">
        <v>2357</v>
      </c>
      <c r="D910" t="s">
        <v>5125</v>
      </c>
      <c r="E910" s="22">
        <v>24943729</v>
      </c>
      <c r="F910" t="s">
        <v>5126</v>
      </c>
      <c r="G910" s="20">
        <v>45467</v>
      </c>
      <c r="H910" t="s">
        <v>2116</v>
      </c>
      <c r="I910">
        <f>VLOOKUP(Account_Appended[[#This Row],[Customer_ID]],Customer_Info_Appended[],3,0)</f>
        <v>25</v>
      </c>
      <c r="J910" t="str">
        <f>VLOOKUP(Account_Appended[[#This Row],[Customer_ID]],Customer_Info_Appended[],4,0)</f>
        <v>Male</v>
      </c>
      <c r="K910" t="str">
        <f>VLOOKUP(Account_Appended[[#This Row],[Customer_ID]],Customer_Info_Appended[],6,0)</f>
        <v>Bago</v>
      </c>
      <c r="L910" t="str">
        <f>VLOOKUP(Account_Appended[[#This Row],[Balance]],balance_t[],3,1)</f>
        <v>High</v>
      </c>
      <c r="M910" t="str">
        <f>VLOOKUP(Account_Appended[[#This Row],[Age]],age_t[],3,1)</f>
        <v>Young</v>
      </c>
      <c r="N910" t="str">
        <f>Account_Appended[[#This Row],[Age Group]]&amp; "-" &amp;Account_Appended[[#This Row],[Balace Group]]</f>
        <v>Young-High</v>
      </c>
    </row>
    <row r="911" spans="2:14" x14ac:dyDescent="0.25">
      <c r="B911" t="s">
        <v>6034</v>
      </c>
      <c r="C911" t="s">
        <v>2362</v>
      </c>
      <c r="D911" t="s">
        <v>5131</v>
      </c>
      <c r="E911" s="22">
        <v>46574251</v>
      </c>
      <c r="F911" t="s">
        <v>5126</v>
      </c>
      <c r="G911" s="20">
        <v>45468</v>
      </c>
      <c r="H911" t="s">
        <v>2116</v>
      </c>
      <c r="I911">
        <f>VLOOKUP(Account_Appended[[#This Row],[Customer_ID]],Customer_Info_Appended[],3,0)</f>
        <v>42</v>
      </c>
      <c r="J911" t="str">
        <f>VLOOKUP(Account_Appended[[#This Row],[Customer_ID]],Customer_Info_Appended[],4,0)</f>
        <v>Female</v>
      </c>
      <c r="K911" t="str">
        <f>VLOOKUP(Account_Appended[[#This Row],[Customer_ID]],Customer_Info_Appended[],6,0)</f>
        <v>Mandalay</v>
      </c>
      <c r="L911" t="str">
        <f>VLOOKUP(Account_Appended[[#This Row],[Balance]],balance_t[],3,1)</f>
        <v>High</v>
      </c>
      <c r="M911" t="str">
        <f>VLOOKUP(Account_Appended[[#This Row],[Age]],age_t[],3,1)</f>
        <v>Middle</v>
      </c>
      <c r="N911" t="str">
        <f>Account_Appended[[#This Row],[Age Group]]&amp; "-" &amp;Account_Appended[[#This Row],[Balace Group]]</f>
        <v>Middle-High</v>
      </c>
    </row>
    <row r="912" spans="2:14" x14ac:dyDescent="0.25">
      <c r="B912" t="s">
        <v>6035</v>
      </c>
      <c r="C912" t="s">
        <v>2367</v>
      </c>
      <c r="D912" t="s">
        <v>5131</v>
      </c>
      <c r="E912" s="22">
        <v>10296894</v>
      </c>
      <c r="F912" t="s">
        <v>5126</v>
      </c>
      <c r="G912" s="20">
        <v>45469</v>
      </c>
      <c r="H912" t="s">
        <v>2116</v>
      </c>
      <c r="I912">
        <f>VLOOKUP(Account_Appended[[#This Row],[Customer_ID]],Customer_Info_Appended[],3,0)</f>
        <v>30</v>
      </c>
      <c r="J912" t="str">
        <f>VLOOKUP(Account_Appended[[#This Row],[Customer_ID]],Customer_Info_Appended[],4,0)</f>
        <v>Female</v>
      </c>
      <c r="K912" t="str">
        <f>VLOOKUP(Account_Appended[[#This Row],[Customer_ID]],Customer_Info_Appended[],6,0)</f>
        <v>Shan</v>
      </c>
      <c r="L912" t="str">
        <f>VLOOKUP(Account_Appended[[#This Row],[Balance]],balance_t[],3,1)</f>
        <v>Medium</v>
      </c>
      <c r="M912" t="str">
        <f>VLOOKUP(Account_Appended[[#This Row],[Age]],age_t[],3,1)</f>
        <v>Young</v>
      </c>
      <c r="N912" t="str">
        <f>Account_Appended[[#This Row],[Age Group]]&amp; "-" &amp;Account_Appended[[#This Row],[Balace Group]]</f>
        <v>Young-Medium</v>
      </c>
    </row>
    <row r="913" spans="2:14" x14ac:dyDescent="0.25">
      <c r="B913" t="s">
        <v>6036</v>
      </c>
      <c r="C913" t="s">
        <v>2372</v>
      </c>
      <c r="D913" t="s">
        <v>5131</v>
      </c>
      <c r="E913" s="22">
        <v>13088365</v>
      </c>
      <c r="F913" t="s">
        <v>5126</v>
      </c>
      <c r="G913" s="20">
        <v>45470</v>
      </c>
      <c r="H913" t="s">
        <v>2116</v>
      </c>
      <c r="I913">
        <f>VLOOKUP(Account_Appended[[#This Row],[Customer_ID]],Customer_Info_Appended[],3,0)</f>
        <v>49</v>
      </c>
      <c r="J913" t="str">
        <f>VLOOKUP(Account_Appended[[#This Row],[Customer_ID]],Customer_Info_Appended[],4,0)</f>
        <v>Male</v>
      </c>
      <c r="K913" t="str">
        <f>VLOOKUP(Account_Appended[[#This Row],[Customer_ID]],Customer_Info_Appended[],6,0)</f>
        <v>Naypyitaw</v>
      </c>
      <c r="L913" t="str">
        <f>VLOOKUP(Account_Appended[[#This Row],[Balance]],balance_t[],3,1)</f>
        <v>Medium</v>
      </c>
      <c r="M913" t="str">
        <f>VLOOKUP(Account_Appended[[#This Row],[Age]],age_t[],3,1)</f>
        <v>Middle</v>
      </c>
      <c r="N913" t="str">
        <f>Account_Appended[[#This Row],[Age Group]]&amp; "-" &amp;Account_Appended[[#This Row],[Balace Group]]</f>
        <v>Middle-Medium</v>
      </c>
    </row>
    <row r="914" spans="2:14" x14ac:dyDescent="0.25">
      <c r="B914" t="s">
        <v>6037</v>
      </c>
      <c r="C914" t="s">
        <v>2377</v>
      </c>
      <c r="D914" t="s">
        <v>5134</v>
      </c>
      <c r="E914" s="22">
        <v>30131137</v>
      </c>
      <c r="F914" t="s">
        <v>5126</v>
      </c>
      <c r="G914" s="20">
        <v>45471</v>
      </c>
      <c r="H914" t="s">
        <v>2116</v>
      </c>
      <c r="I914">
        <f>VLOOKUP(Account_Appended[[#This Row],[Customer_ID]],Customer_Info_Appended[],3,0)</f>
        <v>55</v>
      </c>
      <c r="J914" t="str">
        <f>VLOOKUP(Account_Appended[[#This Row],[Customer_ID]],Customer_Info_Appended[],4,0)</f>
        <v>Male</v>
      </c>
      <c r="K914" t="str">
        <f>VLOOKUP(Account_Appended[[#This Row],[Customer_ID]],Customer_Info_Appended[],6,0)</f>
        <v>Yangon</v>
      </c>
      <c r="L914" t="str">
        <f>VLOOKUP(Account_Appended[[#This Row],[Balance]],balance_t[],3,1)</f>
        <v>High</v>
      </c>
      <c r="M914" t="str">
        <f>VLOOKUP(Account_Appended[[#This Row],[Age]],age_t[],3,1)</f>
        <v>Senior</v>
      </c>
      <c r="N914" t="str">
        <f>Account_Appended[[#This Row],[Age Group]]&amp; "-" &amp;Account_Appended[[#This Row],[Balace Group]]</f>
        <v>Senior-High</v>
      </c>
    </row>
    <row r="915" spans="2:14" x14ac:dyDescent="0.25">
      <c r="B915" t="s">
        <v>6038</v>
      </c>
      <c r="C915" t="s">
        <v>2377</v>
      </c>
      <c r="D915" t="s">
        <v>5134</v>
      </c>
      <c r="E915" s="22">
        <v>38017521</v>
      </c>
      <c r="F915" t="s">
        <v>5126</v>
      </c>
      <c r="G915" s="20">
        <v>45472</v>
      </c>
      <c r="H915" t="s">
        <v>2116</v>
      </c>
      <c r="I915">
        <f>VLOOKUP(Account_Appended[[#This Row],[Customer_ID]],Customer_Info_Appended[],3,0)</f>
        <v>55</v>
      </c>
      <c r="J915" t="str">
        <f>VLOOKUP(Account_Appended[[#This Row],[Customer_ID]],Customer_Info_Appended[],4,0)</f>
        <v>Male</v>
      </c>
      <c r="K915" t="str">
        <f>VLOOKUP(Account_Appended[[#This Row],[Customer_ID]],Customer_Info_Appended[],6,0)</f>
        <v>Yangon</v>
      </c>
      <c r="L915" t="str">
        <f>VLOOKUP(Account_Appended[[#This Row],[Balance]],balance_t[],3,1)</f>
        <v>High</v>
      </c>
      <c r="M915" t="str">
        <f>VLOOKUP(Account_Appended[[#This Row],[Age]],age_t[],3,1)</f>
        <v>Senior</v>
      </c>
      <c r="N915" t="str">
        <f>Account_Appended[[#This Row],[Age Group]]&amp; "-" &amp;Account_Appended[[#This Row],[Balace Group]]</f>
        <v>Senior-High</v>
      </c>
    </row>
    <row r="916" spans="2:14" x14ac:dyDescent="0.25">
      <c r="B916" t="s">
        <v>6039</v>
      </c>
      <c r="C916" t="s">
        <v>2382</v>
      </c>
      <c r="D916" t="s">
        <v>5134</v>
      </c>
      <c r="E916" s="22">
        <v>48539031</v>
      </c>
      <c r="F916" t="s">
        <v>5126</v>
      </c>
      <c r="G916" s="20">
        <v>45473</v>
      </c>
      <c r="H916" t="s">
        <v>2116</v>
      </c>
      <c r="I916">
        <f>VLOOKUP(Account_Appended[[#This Row],[Customer_ID]],Customer_Info_Appended[],3,0)</f>
        <v>55</v>
      </c>
      <c r="J916" t="str">
        <f>VLOOKUP(Account_Appended[[#This Row],[Customer_ID]],Customer_Info_Appended[],4,0)</f>
        <v>Female</v>
      </c>
      <c r="K916" t="str">
        <f>VLOOKUP(Account_Appended[[#This Row],[Customer_ID]],Customer_Info_Appended[],6,0)</f>
        <v>Shan</v>
      </c>
      <c r="L916" t="str">
        <f>VLOOKUP(Account_Appended[[#This Row],[Balance]],balance_t[],3,1)</f>
        <v>High</v>
      </c>
      <c r="M916" t="str">
        <f>VLOOKUP(Account_Appended[[#This Row],[Age]],age_t[],3,1)</f>
        <v>Senior</v>
      </c>
      <c r="N916" t="str">
        <f>Account_Appended[[#This Row],[Age Group]]&amp; "-" &amp;Account_Appended[[#This Row],[Balace Group]]</f>
        <v>Senior-High</v>
      </c>
    </row>
    <row r="917" spans="2:14" x14ac:dyDescent="0.25">
      <c r="B917" t="s">
        <v>6040</v>
      </c>
      <c r="C917" t="s">
        <v>2382</v>
      </c>
      <c r="D917" t="s">
        <v>5134</v>
      </c>
      <c r="E917" s="22">
        <v>19675137</v>
      </c>
      <c r="F917" t="s">
        <v>5126</v>
      </c>
      <c r="G917" s="20">
        <v>45474</v>
      </c>
      <c r="H917" t="s">
        <v>2116</v>
      </c>
      <c r="I917">
        <f>VLOOKUP(Account_Appended[[#This Row],[Customer_ID]],Customer_Info_Appended[],3,0)</f>
        <v>55</v>
      </c>
      <c r="J917" t="str">
        <f>VLOOKUP(Account_Appended[[#This Row],[Customer_ID]],Customer_Info_Appended[],4,0)</f>
        <v>Female</v>
      </c>
      <c r="K917" t="str">
        <f>VLOOKUP(Account_Appended[[#This Row],[Customer_ID]],Customer_Info_Appended[],6,0)</f>
        <v>Shan</v>
      </c>
      <c r="L917" t="str">
        <f>VLOOKUP(Account_Appended[[#This Row],[Balance]],balance_t[],3,1)</f>
        <v>High</v>
      </c>
      <c r="M917" t="str">
        <f>VLOOKUP(Account_Appended[[#This Row],[Age]],age_t[],3,1)</f>
        <v>Senior</v>
      </c>
      <c r="N917" t="str">
        <f>Account_Appended[[#This Row],[Age Group]]&amp; "-" &amp;Account_Appended[[#This Row],[Balace Group]]</f>
        <v>Senior-High</v>
      </c>
    </row>
    <row r="918" spans="2:14" x14ac:dyDescent="0.25">
      <c r="B918" t="s">
        <v>6041</v>
      </c>
      <c r="C918" t="s">
        <v>2387</v>
      </c>
      <c r="D918" t="s">
        <v>5125</v>
      </c>
      <c r="E918" s="22">
        <v>12862750</v>
      </c>
      <c r="F918" t="s">
        <v>5126</v>
      </c>
      <c r="G918" s="20">
        <v>45475</v>
      </c>
      <c r="H918" t="s">
        <v>2116</v>
      </c>
      <c r="I918">
        <f>VLOOKUP(Account_Appended[[#This Row],[Customer_ID]],Customer_Info_Appended[],3,0)</f>
        <v>45</v>
      </c>
      <c r="J918" t="str">
        <f>VLOOKUP(Account_Appended[[#This Row],[Customer_ID]],Customer_Info_Appended[],4,0)</f>
        <v>Female</v>
      </c>
      <c r="K918" t="str">
        <f>VLOOKUP(Account_Appended[[#This Row],[Customer_ID]],Customer_Info_Appended[],6,0)</f>
        <v>Naypyitaw</v>
      </c>
      <c r="L918" t="str">
        <f>VLOOKUP(Account_Appended[[#This Row],[Balance]],balance_t[],3,1)</f>
        <v>Medium</v>
      </c>
      <c r="M918" t="str">
        <f>VLOOKUP(Account_Appended[[#This Row],[Age]],age_t[],3,1)</f>
        <v>Middle</v>
      </c>
      <c r="N918" t="str">
        <f>Account_Appended[[#This Row],[Age Group]]&amp; "-" &amp;Account_Appended[[#This Row],[Balace Group]]</f>
        <v>Middle-Medium</v>
      </c>
    </row>
    <row r="919" spans="2:14" x14ac:dyDescent="0.25">
      <c r="B919" t="s">
        <v>6042</v>
      </c>
      <c r="C919" t="s">
        <v>2392</v>
      </c>
      <c r="D919" t="s">
        <v>5125</v>
      </c>
      <c r="E919" s="22">
        <v>32127722</v>
      </c>
      <c r="F919" t="s">
        <v>5126</v>
      </c>
      <c r="G919" s="20">
        <v>45476</v>
      </c>
      <c r="H919" t="s">
        <v>2116</v>
      </c>
      <c r="I919">
        <f>VLOOKUP(Account_Appended[[#This Row],[Customer_ID]],Customer_Info_Appended[],3,0)</f>
        <v>47</v>
      </c>
      <c r="J919" t="str">
        <f>VLOOKUP(Account_Appended[[#This Row],[Customer_ID]],Customer_Info_Appended[],4,0)</f>
        <v>Female</v>
      </c>
      <c r="K919" t="str">
        <f>VLOOKUP(Account_Appended[[#This Row],[Customer_ID]],Customer_Info_Appended[],6,0)</f>
        <v>Bago</v>
      </c>
      <c r="L919" t="str">
        <f>VLOOKUP(Account_Appended[[#This Row],[Balance]],balance_t[],3,1)</f>
        <v>High</v>
      </c>
      <c r="M919" t="str">
        <f>VLOOKUP(Account_Appended[[#This Row],[Age]],age_t[],3,1)</f>
        <v>Middle</v>
      </c>
      <c r="N919" t="str">
        <f>Account_Appended[[#This Row],[Age Group]]&amp; "-" &amp;Account_Appended[[#This Row],[Balace Group]]</f>
        <v>Middle-High</v>
      </c>
    </row>
    <row r="920" spans="2:14" x14ac:dyDescent="0.25">
      <c r="B920" t="s">
        <v>6043</v>
      </c>
      <c r="C920" t="s">
        <v>2392</v>
      </c>
      <c r="D920" t="s">
        <v>5134</v>
      </c>
      <c r="E920" s="22">
        <v>25534984</v>
      </c>
      <c r="F920" t="s">
        <v>5126</v>
      </c>
      <c r="G920" s="20">
        <v>45477</v>
      </c>
      <c r="H920" t="s">
        <v>2116</v>
      </c>
      <c r="I920">
        <f>VLOOKUP(Account_Appended[[#This Row],[Customer_ID]],Customer_Info_Appended[],3,0)</f>
        <v>47</v>
      </c>
      <c r="J920" t="str">
        <f>VLOOKUP(Account_Appended[[#This Row],[Customer_ID]],Customer_Info_Appended[],4,0)</f>
        <v>Female</v>
      </c>
      <c r="K920" t="str">
        <f>VLOOKUP(Account_Appended[[#This Row],[Customer_ID]],Customer_Info_Appended[],6,0)</f>
        <v>Bago</v>
      </c>
      <c r="L920" t="str">
        <f>VLOOKUP(Account_Appended[[#This Row],[Balance]],balance_t[],3,1)</f>
        <v>High</v>
      </c>
      <c r="M920" t="str">
        <f>VLOOKUP(Account_Appended[[#This Row],[Age]],age_t[],3,1)</f>
        <v>Middle</v>
      </c>
      <c r="N920" t="str">
        <f>Account_Appended[[#This Row],[Age Group]]&amp; "-" &amp;Account_Appended[[#This Row],[Balace Group]]</f>
        <v>Middle-High</v>
      </c>
    </row>
    <row r="921" spans="2:14" x14ac:dyDescent="0.25">
      <c r="B921" t="s">
        <v>6044</v>
      </c>
      <c r="C921" t="s">
        <v>2392</v>
      </c>
      <c r="D921" t="s">
        <v>5125</v>
      </c>
      <c r="E921" s="22">
        <v>21947630</v>
      </c>
      <c r="F921" t="s">
        <v>5126</v>
      </c>
      <c r="G921" s="20">
        <v>45478</v>
      </c>
      <c r="H921" t="s">
        <v>2116</v>
      </c>
      <c r="I921">
        <f>VLOOKUP(Account_Appended[[#This Row],[Customer_ID]],Customer_Info_Appended[],3,0)</f>
        <v>47</v>
      </c>
      <c r="J921" t="str">
        <f>VLOOKUP(Account_Appended[[#This Row],[Customer_ID]],Customer_Info_Appended[],4,0)</f>
        <v>Female</v>
      </c>
      <c r="K921" t="str">
        <f>VLOOKUP(Account_Appended[[#This Row],[Customer_ID]],Customer_Info_Appended[],6,0)</f>
        <v>Bago</v>
      </c>
      <c r="L921" t="str">
        <f>VLOOKUP(Account_Appended[[#This Row],[Balance]],balance_t[],3,1)</f>
        <v>High</v>
      </c>
      <c r="M921" t="str">
        <f>VLOOKUP(Account_Appended[[#This Row],[Age]],age_t[],3,1)</f>
        <v>Middle</v>
      </c>
      <c r="N921" t="str">
        <f>Account_Appended[[#This Row],[Age Group]]&amp; "-" &amp;Account_Appended[[#This Row],[Balace Group]]</f>
        <v>Middle-High</v>
      </c>
    </row>
    <row r="922" spans="2:14" x14ac:dyDescent="0.25">
      <c r="B922" t="s">
        <v>6045</v>
      </c>
      <c r="C922" t="s">
        <v>2397</v>
      </c>
      <c r="D922" t="s">
        <v>5131</v>
      </c>
      <c r="E922" s="22">
        <v>38747224</v>
      </c>
      <c r="F922" t="s">
        <v>5126</v>
      </c>
      <c r="G922" s="20">
        <v>45479</v>
      </c>
      <c r="H922" t="s">
        <v>2116</v>
      </c>
      <c r="I922">
        <f>VLOOKUP(Account_Appended[[#This Row],[Customer_ID]],Customer_Info_Appended[],3,0)</f>
        <v>20</v>
      </c>
      <c r="J922" t="str">
        <f>VLOOKUP(Account_Appended[[#This Row],[Customer_ID]],Customer_Info_Appended[],4,0)</f>
        <v>Male</v>
      </c>
      <c r="K922" t="str">
        <f>VLOOKUP(Account_Appended[[#This Row],[Customer_ID]],Customer_Info_Appended[],6,0)</f>
        <v>Shan</v>
      </c>
      <c r="L922" t="str">
        <f>VLOOKUP(Account_Appended[[#This Row],[Balance]],balance_t[],3,1)</f>
        <v>High</v>
      </c>
      <c r="M922" t="str">
        <f>VLOOKUP(Account_Appended[[#This Row],[Age]],age_t[],3,1)</f>
        <v>Young</v>
      </c>
      <c r="N922" t="str">
        <f>Account_Appended[[#This Row],[Age Group]]&amp; "-" &amp;Account_Appended[[#This Row],[Balace Group]]</f>
        <v>Young-High</v>
      </c>
    </row>
    <row r="923" spans="2:14" x14ac:dyDescent="0.25">
      <c r="B923" t="s">
        <v>6046</v>
      </c>
      <c r="C923" t="s">
        <v>2397</v>
      </c>
      <c r="D923" t="s">
        <v>5131</v>
      </c>
      <c r="E923" s="22">
        <v>678526</v>
      </c>
      <c r="F923" t="s">
        <v>5126</v>
      </c>
      <c r="G923" s="20">
        <v>45480</v>
      </c>
      <c r="H923" t="s">
        <v>2116</v>
      </c>
      <c r="I923">
        <f>VLOOKUP(Account_Appended[[#This Row],[Customer_ID]],Customer_Info_Appended[],3,0)</f>
        <v>20</v>
      </c>
      <c r="J923" t="str">
        <f>VLOOKUP(Account_Appended[[#This Row],[Customer_ID]],Customer_Info_Appended[],4,0)</f>
        <v>Male</v>
      </c>
      <c r="K923" t="str">
        <f>VLOOKUP(Account_Appended[[#This Row],[Customer_ID]],Customer_Info_Appended[],6,0)</f>
        <v>Shan</v>
      </c>
      <c r="L923" t="str">
        <f>VLOOKUP(Account_Appended[[#This Row],[Balance]],balance_t[],3,1)</f>
        <v>Low</v>
      </c>
      <c r="M923" t="str">
        <f>VLOOKUP(Account_Appended[[#This Row],[Age]],age_t[],3,1)</f>
        <v>Young</v>
      </c>
      <c r="N923" t="str">
        <f>Account_Appended[[#This Row],[Age Group]]&amp; "-" &amp;Account_Appended[[#This Row],[Balace Group]]</f>
        <v>Young-Low</v>
      </c>
    </row>
    <row r="924" spans="2:14" x14ac:dyDescent="0.25">
      <c r="B924" t="s">
        <v>6047</v>
      </c>
      <c r="C924" t="s">
        <v>2402</v>
      </c>
      <c r="D924" t="s">
        <v>5131</v>
      </c>
      <c r="E924" s="22">
        <v>6712208</v>
      </c>
      <c r="F924" t="s">
        <v>5126</v>
      </c>
      <c r="G924" s="20">
        <v>45481</v>
      </c>
      <c r="H924" t="s">
        <v>2116</v>
      </c>
      <c r="I924">
        <f>VLOOKUP(Account_Appended[[#This Row],[Customer_ID]],Customer_Info_Appended[],3,0)</f>
        <v>45</v>
      </c>
      <c r="J924" t="str">
        <f>VLOOKUP(Account_Appended[[#This Row],[Customer_ID]],Customer_Info_Appended[],4,0)</f>
        <v>Female</v>
      </c>
      <c r="K924" t="str">
        <f>VLOOKUP(Account_Appended[[#This Row],[Customer_ID]],Customer_Info_Appended[],6,0)</f>
        <v>Naypyitaw</v>
      </c>
      <c r="L924" t="str">
        <f>VLOOKUP(Account_Appended[[#This Row],[Balance]],balance_t[],3,1)</f>
        <v>Medium</v>
      </c>
      <c r="M924" t="str">
        <f>VLOOKUP(Account_Appended[[#This Row],[Age]],age_t[],3,1)</f>
        <v>Middle</v>
      </c>
      <c r="N924" t="str">
        <f>Account_Appended[[#This Row],[Age Group]]&amp; "-" &amp;Account_Appended[[#This Row],[Balace Group]]</f>
        <v>Middle-Medium</v>
      </c>
    </row>
    <row r="925" spans="2:14" x14ac:dyDescent="0.25">
      <c r="B925" t="s">
        <v>6048</v>
      </c>
      <c r="C925" t="s">
        <v>2402</v>
      </c>
      <c r="D925" t="s">
        <v>5134</v>
      </c>
      <c r="E925" s="22">
        <v>47899289</v>
      </c>
      <c r="F925" t="s">
        <v>5126</v>
      </c>
      <c r="G925" s="20">
        <v>45482</v>
      </c>
      <c r="H925" t="s">
        <v>2116</v>
      </c>
      <c r="I925">
        <f>VLOOKUP(Account_Appended[[#This Row],[Customer_ID]],Customer_Info_Appended[],3,0)</f>
        <v>45</v>
      </c>
      <c r="J925" t="str">
        <f>VLOOKUP(Account_Appended[[#This Row],[Customer_ID]],Customer_Info_Appended[],4,0)</f>
        <v>Female</v>
      </c>
      <c r="K925" t="str">
        <f>VLOOKUP(Account_Appended[[#This Row],[Customer_ID]],Customer_Info_Appended[],6,0)</f>
        <v>Naypyitaw</v>
      </c>
      <c r="L925" t="str">
        <f>VLOOKUP(Account_Appended[[#This Row],[Balance]],balance_t[],3,1)</f>
        <v>High</v>
      </c>
      <c r="M925" t="str">
        <f>VLOOKUP(Account_Appended[[#This Row],[Age]],age_t[],3,1)</f>
        <v>Middle</v>
      </c>
      <c r="N925" t="str">
        <f>Account_Appended[[#This Row],[Age Group]]&amp; "-" &amp;Account_Appended[[#This Row],[Balace Group]]</f>
        <v>Middle-High</v>
      </c>
    </row>
    <row r="926" spans="2:14" x14ac:dyDescent="0.25">
      <c r="B926" t="s">
        <v>6049</v>
      </c>
      <c r="C926" t="s">
        <v>2407</v>
      </c>
      <c r="D926" t="s">
        <v>5131</v>
      </c>
      <c r="E926" s="22">
        <v>7687676</v>
      </c>
      <c r="F926" t="s">
        <v>5126</v>
      </c>
      <c r="G926" s="20">
        <v>45483</v>
      </c>
      <c r="H926" t="s">
        <v>2116</v>
      </c>
      <c r="I926">
        <f>VLOOKUP(Account_Appended[[#This Row],[Customer_ID]],Customer_Info_Appended[],3,0)</f>
        <v>20</v>
      </c>
      <c r="J926" t="str">
        <f>VLOOKUP(Account_Appended[[#This Row],[Customer_ID]],Customer_Info_Appended[],4,0)</f>
        <v>Female</v>
      </c>
      <c r="K926" t="str">
        <f>VLOOKUP(Account_Appended[[#This Row],[Customer_ID]],Customer_Info_Appended[],6,0)</f>
        <v>Shan</v>
      </c>
      <c r="L926" t="str">
        <f>VLOOKUP(Account_Appended[[#This Row],[Balance]],balance_t[],3,1)</f>
        <v>Medium</v>
      </c>
      <c r="M926" t="str">
        <f>VLOOKUP(Account_Appended[[#This Row],[Age]],age_t[],3,1)</f>
        <v>Young</v>
      </c>
      <c r="N926" t="str">
        <f>Account_Appended[[#This Row],[Age Group]]&amp; "-" &amp;Account_Appended[[#This Row],[Balace Group]]</f>
        <v>Young-Medium</v>
      </c>
    </row>
    <row r="927" spans="2:14" x14ac:dyDescent="0.25">
      <c r="B927" t="s">
        <v>6050</v>
      </c>
      <c r="C927" t="s">
        <v>2407</v>
      </c>
      <c r="D927" t="s">
        <v>5125</v>
      </c>
      <c r="E927" s="22">
        <v>45388543</v>
      </c>
      <c r="F927" t="s">
        <v>5126</v>
      </c>
      <c r="G927" s="20">
        <v>45484</v>
      </c>
      <c r="H927" t="s">
        <v>2116</v>
      </c>
      <c r="I927">
        <f>VLOOKUP(Account_Appended[[#This Row],[Customer_ID]],Customer_Info_Appended[],3,0)</f>
        <v>20</v>
      </c>
      <c r="J927" t="str">
        <f>VLOOKUP(Account_Appended[[#This Row],[Customer_ID]],Customer_Info_Appended[],4,0)</f>
        <v>Female</v>
      </c>
      <c r="K927" t="str">
        <f>VLOOKUP(Account_Appended[[#This Row],[Customer_ID]],Customer_Info_Appended[],6,0)</f>
        <v>Shan</v>
      </c>
      <c r="L927" t="str">
        <f>VLOOKUP(Account_Appended[[#This Row],[Balance]],balance_t[],3,1)</f>
        <v>High</v>
      </c>
      <c r="M927" t="str">
        <f>VLOOKUP(Account_Appended[[#This Row],[Age]],age_t[],3,1)</f>
        <v>Young</v>
      </c>
      <c r="N927" t="str">
        <f>Account_Appended[[#This Row],[Age Group]]&amp; "-" &amp;Account_Appended[[#This Row],[Balace Group]]</f>
        <v>Young-High</v>
      </c>
    </row>
    <row r="928" spans="2:14" x14ac:dyDescent="0.25">
      <c r="B928" t="s">
        <v>6051</v>
      </c>
      <c r="C928" t="s">
        <v>2412</v>
      </c>
      <c r="D928" t="s">
        <v>5134</v>
      </c>
      <c r="E928" s="22">
        <v>16641989</v>
      </c>
      <c r="F928" t="s">
        <v>5126</v>
      </c>
      <c r="G928" s="20">
        <v>45485</v>
      </c>
      <c r="H928" t="s">
        <v>2116</v>
      </c>
      <c r="I928">
        <f>VLOOKUP(Account_Appended[[#This Row],[Customer_ID]],Customer_Info_Appended[],3,0)</f>
        <v>62</v>
      </c>
      <c r="J928" t="str">
        <f>VLOOKUP(Account_Appended[[#This Row],[Customer_ID]],Customer_Info_Appended[],4,0)</f>
        <v>Male</v>
      </c>
      <c r="K928" t="str">
        <f>VLOOKUP(Account_Appended[[#This Row],[Customer_ID]],Customer_Info_Appended[],6,0)</f>
        <v>Mandalay</v>
      </c>
      <c r="L928" t="str">
        <f>VLOOKUP(Account_Appended[[#This Row],[Balance]],balance_t[],3,1)</f>
        <v>High</v>
      </c>
      <c r="M928" t="str">
        <f>VLOOKUP(Account_Appended[[#This Row],[Age]],age_t[],3,1)</f>
        <v>Senior</v>
      </c>
      <c r="N928" t="str">
        <f>Account_Appended[[#This Row],[Age Group]]&amp; "-" &amp;Account_Appended[[#This Row],[Balace Group]]</f>
        <v>Senior-High</v>
      </c>
    </row>
    <row r="929" spans="2:14" x14ac:dyDescent="0.25">
      <c r="B929" t="s">
        <v>6052</v>
      </c>
      <c r="C929" t="s">
        <v>2417</v>
      </c>
      <c r="D929" t="s">
        <v>5125</v>
      </c>
      <c r="E929" s="22">
        <v>22011760</v>
      </c>
      <c r="F929" t="s">
        <v>5126</v>
      </c>
      <c r="G929" s="20">
        <v>45486</v>
      </c>
      <c r="H929" t="s">
        <v>2116</v>
      </c>
      <c r="I929">
        <f>VLOOKUP(Account_Appended[[#This Row],[Customer_ID]],Customer_Info_Appended[],3,0)</f>
        <v>51</v>
      </c>
      <c r="J929" t="str">
        <f>VLOOKUP(Account_Appended[[#This Row],[Customer_ID]],Customer_Info_Appended[],4,0)</f>
        <v>Male</v>
      </c>
      <c r="K929" t="str">
        <f>VLOOKUP(Account_Appended[[#This Row],[Customer_ID]],Customer_Info_Appended[],6,0)</f>
        <v>Naypyitaw</v>
      </c>
      <c r="L929" t="str">
        <f>VLOOKUP(Account_Appended[[#This Row],[Balance]],balance_t[],3,1)</f>
        <v>High</v>
      </c>
      <c r="M929" t="str">
        <f>VLOOKUP(Account_Appended[[#This Row],[Age]],age_t[],3,1)</f>
        <v>Senior</v>
      </c>
      <c r="N929" t="str">
        <f>Account_Appended[[#This Row],[Age Group]]&amp; "-" &amp;Account_Appended[[#This Row],[Balace Group]]</f>
        <v>Senior-High</v>
      </c>
    </row>
    <row r="930" spans="2:14" x14ac:dyDescent="0.25">
      <c r="B930" t="s">
        <v>6053</v>
      </c>
      <c r="C930" t="s">
        <v>2422</v>
      </c>
      <c r="D930" t="s">
        <v>5131</v>
      </c>
      <c r="E930" s="22">
        <v>914422</v>
      </c>
      <c r="F930" t="s">
        <v>5126</v>
      </c>
      <c r="G930" s="20">
        <v>45487</v>
      </c>
      <c r="H930" t="s">
        <v>2116</v>
      </c>
      <c r="I930">
        <f>VLOOKUP(Account_Appended[[#This Row],[Customer_ID]],Customer_Info_Appended[],3,0)</f>
        <v>33</v>
      </c>
      <c r="J930" t="str">
        <f>VLOOKUP(Account_Appended[[#This Row],[Customer_ID]],Customer_Info_Appended[],4,0)</f>
        <v>Male</v>
      </c>
      <c r="K930" t="str">
        <f>VLOOKUP(Account_Appended[[#This Row],[Customer_ID]],Customer_Info_Appended[],6,0)</f>
        <v>Mandalay</v>
      </c>
      <c r="L930" t="str">
        <f>VLOOKUP(Account_Appended[[#This Row],[Balance]],balance_t[],3,1)</f>
        <v>Low</v>
      </c>
      <c r="M930" t="str">
        <f>VLOOKUP(Account_Appended[[#This Row],[Age]],age_t[],3,1)</f>
        <v>Middle</v>
      </c>
      <c r="N930" t="str">
        <f>Account_Appended[[#This Row],[Age Group]]&amp; "-" &amp;Account_Appended[[#This Row],[Balace Group]]</f>
        <v>Middle-Low</v>
      </c>
    </row>
    <row r="931" spans="2:14" x14ac:dyDescent="0.25">
      <c r="B931" t="s">
        <v>6054</v>
      </c>
      <c r="C931" t="s">
        <v>2427</v>
      </c>
      <c r="D931" t="s">
        <v>5131</v>
      </c>
      <c r="E931" s="22">
        <v>22182647</v>
      </c>
      <c r="F931" t="s">
        <v>5126</v>
      </c>
      <c r="G931" s="20">
        <v>45488</v>
      </c>
      <c r="H931" t="s">
        <v>2116</v>
      </c>
      <c r="I931">
        <f>VLOOKUP(Account_Appended[[#This Row],[Customer_ID]],Customer_Info_Appended[],3,0)</f>
        <v>39</v>
      </c>
      <c r="J931" t="str">
        <f>VLOOKUP(Account_Appended[[#This Row],[Customer_ID]],Customer_Info_Appended[],4,0)</f>
        <v>Female</v>
      </c>
      <c r="K931" t="str">
        <f>VLOOKUP(Account_Appended[[#This Row],[Customer_ID]],Customer_Info_Appended[],6,0)</f>
        <v>Mandalay</v>
      </c>
      <c r="L931" t="str">
        <f>VLOOKUP(Account_Appended[[#This Row],[Balance]],balance_t[],3,1)</f>
        <v>High</v>
      </c>
      <c r="M931" t="str">
        <f>VLOOKUP(Account_Appended[[#This Row],[Age]],age_t[],3,1)</f>
        <v>Middle</v>
      </c>
      <c r="N931" t="str">
        <f>Account_Appended[[#This Row],[Age Group]]&amp; "-" &amp;Account_Appended[[#This Row],[Balace Group]]</f>
        <v>Middle-High</v>
      </c>
    </row>
    <row r="932" spans="2:14" x14ac:dyDescent="0.25">
      <c r="B932" t="s">
        <v>6055</v>
      </c>
      <c r="C932" t="s">
        <v>2432</v>
      </c>
      <c r="D932" t="s">
        <v>5131</v>
      </c>
      <c r="E932" s="22">
        <v>48261585</v>
      </c>
      <c r="F932" t="s">
        <v>5126</v>
      </c>
      <c r="G932" s="20">
        <v>45489</v>
      </c>
      <c r="H932" t="s">
        <v>2116</v>
      </c>
      <c r="I932">
        <f>VLOOKUP(Account_Appended[[#This Row],[Customer_ID]],Customer_Info_Appended[],3,0)</f>
        <v>49</v>
      </c>
      <c r="J932" t="str">
        <f>VLOOKUP(Account_Appended[[#This Row],[Customer_ID]],Customer_Info_Appended[],4,0)</f>
        <v>Male</v>
      </c>
      <c r="K932" t="str">
        <f>VLOOKUP(Account_Appended[[#This Row],[Customer_ID]],Customer_Info_Appended[],6,0)</f>
        <v>Naypyitaw</v>
      </c>
      <c r="L932" t="str">
        <f>VLOOKUP(Account_Appended[[#This Row],[Balance]],balance_t[],3,1)</f>
        <v>High</v>
      </c>
      <c r="M932" t="str">
        <f>VLOOKUP(Account_Appended[[#This Row],[Age]],age_t[],3,1)</f>
        <v>Middle</v>
      </c>
      <c r="N932" t="str">
        <f>Account_Appended[[#This Row],[Age Group]]&amp; "-" &amp;Account_Appended[[#This Row],[Balace Group]]</f>
        <v>Middle-High</v>
      </c>
    </row>
    <row r="933" spans="2:14" x14ac:dyDescent="0.25">
      <c r="B933" t="s">
        <v>6056</v>
      </c>
      <c r="C933" t="s">
        <v>2437</v>
      </c>
      <c r="D933" t="s">
        <v>5134</v>
      </c>
      <c r="E933" s="22">
        <v>16506440</v>
      </c>
      <c r="F933" t="s">
        <v>5126</v>
      </c>
      <c r="G933" s="20">
        <v>45490</v>
      </c>
      <c r="H933" t="s">
        <v>2116</v>
      </c>
      <c r="I933">
        <f>VLOOKUP(Account_Appended[[#This Row],[Customer_ID]],Customer_Info_Appended[],3,0)</f>
        <v>55</v>
      </c>
      <c r="J933" t="str">
        <f>VLOOKUP(Account_Appended[[#This Row],[Customer_ID]],Customer_Info_Appended[],4,0)</f>
        <v>Male</v>
      </c>
      <c r="K933" t="str">
        <f>VLOOKUP(Account_Appended[[#This Row],[Customer_ID]],Customer_Info_Appended[],6,0)</f>
        <v>Yangon</v>
      </c>
      <c r="L933" t="str">
        <f>VLOOKUP(Account_Appended[[#This Row],[Balance]],balance_t[],3,1)</f>
        <v>High</v>
      </c>
      <c r="M933" t="str">
        <f>VLOOKUP(Account_Appended[[#This Row],[Age]],age_t[],3,1)</f>
        <v>Senior</v>
      </c>
      <c r="N933" t="str">
        <f>Account_Appended[[#This Row],[Age Group]]&amp; "-" &amp;Account_Appended[[#This Row],[Balace Group]]</f>
        <v>Senior-High</v>
      </c>
    </row>
    <row r="934" spans="2:14" x14ac:dyDescent="0.25">
      <c r="B934" t="s">
        <v>6057</v>
      </c>
      <c r="C934" t="s">
        <v>2437</v>
      </c>
      <c r="D934" t="s">
        <v>5125</v>
      </c>
      <c r="E934" s="22">
        <v>12763723</v>
      </c>
      <c r="F934" t="s">
        <v>5126</v>
      </c>
      <c r="G934" s="20">
        <v>45491</v>
      </c>
      <c r="H934" t="s">
        <v>2116</v>
      </c>
      <c r="I934">
        <f>VLOOKUP(Account_Appended[[#This Row],[Customer_ID]],Customer_Info_Appended[],3,0)</f>
        <v>55</v>
      </c>
      <c r="J934" t="str">
        <f>VLOOKUP(Account_Appended[[#This Row],[Customer_ID]],Customer_Info_Appended[],4,0)</f>
        <v>Male</v>
      </c>
      <c r="K934" t="str">
        <f>VLOOKUP(Account_Appended[[#This Row],[Customer_ID]],Customer_Info_Appended[],6,0)</f>
        <v>Yangon</v>
      </c>
      <c r="L934" t="str">
        <f>VLOOKUP(Account_Appended[[#This Row],[Balance]],balance_t[],3,1)</f>
        <v>Medium</v>
      </c>
      <c r="M934" t="str">
        <f>VLOOKUP(Account_Appended[[#This Row],[Age]],age_t[],3,1)</f>
        <v>Senior</v>
      </c>
      <c r="N934" t="str">
        <f>Account_Appended[[#This Row],[Age Group]]&amp; "-" &amp;Account_Appended[[#This Row],[Balace Group]]</f>
        <v>Senior-Medium</v>
      </c>
    </row>
    <row r="935" spans="2:14" x14ac:dyDescent="0.25">
      <c r="B935" t="s">
        <v>6058</v>
      </c>
      <c r="C935" t="s">
        <v>2437</v>
      </c>
      <c r="D935" t="s">
        <v>5134</v>
      </c>
      <c r="E935" s="22">
        <v>28142104</v>
      </c>
      <c r="F935" t="s">
        <v>5126</v>
      </c>
      <c r="G935" s="20">
        <v>45492</v>
      </c>
      <c r="H935" t="s">
        <v>2116</v>
      </c>
      <c r="I935">
        <f>VLOOKUP(Account_Appended[[#This Row],[Customer_ID]],Customer_Info_Appended[],3,0)</f>
        <v>55</v>
      </c>
      <c r="J935" t="str">
        <f>VLOOKUP(Account_Appended[[#This Row],[Customer_ID]],Customer_Info_Appended[],4,0)</f>
        <v>Male</v>
      </c>
      <c r="K935" t="str">
        <f>VLOOKUP(Account_Appended[[#This Row],[Customer_ID]],Customer_Info_Appended[],6,0)</f>
        <v>Yangon</v>
      </c>
      <c r="L935" t="str">
        <f>VLOOKUP(Account_Appended[[#This Row],[Balance]],balance_t[],3,1)</f>
        <v>High</v>
      </c>
      <c r="M935" t="str">
        <f>VLOOKUP(Account_Appended[[#This Row],[Age]],age_t[],3,1)</f>
        <v>Senior</v>
      </c>
      <c r="N935" t="str">
        <f>Account_Appended[[#This Row],[Age Group]]&amp; "-" &amp;Account_Appended[[#This Row],[Balace Group]]</f>
        <v>Senior-High</v>
      </c>
    </row>
    <row r="936" spans="2:14" x14ac:dyDescent="0.25">
      <c r="B936" t="s">
        <v>6059</v>
      </c>
      <c r="C936" t="s">
        <v>2442</v>
      </c>
      <c r="D936" t="s">
        <v>5134</v>
      </c>
      <c r="E936" s="22">
        <v>19815903</v>
      </c>
      <c r="F936" t="s">
        <v>5126</v>
      </c>
      <c r="G936" s="20">
        <v>45493</v>
      </c>
      <c r="H936" t="s">
        <v>2116</v>
      </c>
      <c r="I936">
        <f>VLOOKUP(Account_Appended[[#This Row],[Customer_ID]],Customer_Info_Appended[],3,0)</f>
        <v>25</v>
      </c>
      <c r="J936" t="str">
        <f>VLOOKUP(Account_Appended[[#This Row],[Customer_ID]],Customer_Info_Appended[],4,0)</f>
        <v>Male</v>
      </c>
      <c r="K936" t="str">
        <f>VLOOKUP(Account_Appended[[#This Row],[Customer_ID]],Customer_Info_Appended[],6,0)</f>
        <v>Naypyitaw</v>
      </c>
      <c r="L936" t="str">
        <f>VLOOKUP(Account_Appended[[#This Row],[Balance]],balance_t[],3,1)</f>
        <v>High</v>
      </c>
      <c r="M936" t="str">
        <f>VLOOKUP(Account_Appended[[#This Row],[Age]],age_t[],3,1)</f>
        <v>Young</v>
      </c>
      <c r="N936" t="str">
        <f>Account_Appended[[#This Row],[Age Group]]&amp; "-" &amp;Account_Appended[[#This Row],[Balace Group]]</f>
        <v>Young-High</v>
      </c>
    </row>
    <row r="937" spans="2:14" x14ac:dyDescent="0.25">
      <c r="B937" t="s">
        <v>6060</v>
      </c>
      <c r="C937" t="s">
        <v>2442</v>
      </c>
      <c r="D937" t="s">
        <v>5131</v>
      </c>
      <c r="E937" s="22">
        <v>16292668</v>
      </c>
      <c r="F937" t="s">
        <v>5126</v>
      </c>
      <c r="G937" s="20">
        <v>45494</v>
      </c>
      <c r="H937" t="s">
        <v>2116</v>
      </c>
      <c r="I937">
        <f>VLOOKUP(Account_Appended[[#This Row],[Customer_ID]],Customer_Info_Appended[],3,0)</f>
        <v>25</v>
      </c>
      <c r="J937" t="str">
        <f>VLOOKUP(Account_Appended[[#This Row],[Customer_ID]],Customer_Info_Appended[],4,0)</f>
        <v>Male</v>
      </c>
      <c r="K937" t="str">
        <f>VLOOKUP(Account_Appended[[#This Row],[Customer_ID]],Customer_Info_Appended[],6,0)</f>
        <v>Naypyitaw</v>
      </c>
      <c r="L937" t="str">
        <f>VLOOKUP(Account_Appended[[#This Row],[Balance]],balance_t[],3,1)</f>
        <v>High</v>
      </c>
      <c r="M937" t="str">
        <f>VLOOKUP(Account_Appended[[#This Row],[Age]],age_t[],3,1)</f>
        <v>Young</v>
      </c>
      <c r="N937" t="str">
        <f>Account_Appended[[#This Row],[Age Group]]&amp; "-" &amp;Account_Appended[[#This Row],[Balace Group]]</f>
        <v>Young-High</v>
      </c>
    </row>
    <row r="938" spans="2:14" x14ac:dyDescent="0.25">
      <c r="B938" t="s">
        <v>6061</v>
      </c>
      <c r="C938" t="s">
        <v>2442</v>
      </c>
      <c r="D938" t="s">
        <v>5134</v>
      </c>
      <c r="E938" s="22">
        <v>38807867</v>
      </c>
      <c r="F938" t="s">
        <v>5126</v>
      </c>
      <c r="G938" s="20">
        <v>45495</v>
      </c>
      <c r="H938" t="s">
        <v>2116</v>
      </c>
      <c r="I938">
        <f>VLOOKUP(Account_Appended[[#This Row],[Customer_ID]],Customer_Info_Appended[],3,0)</f>
        <v>25</v>
      </c>
      <c r="J938" t="str">
        <f>VLOOKUP(Account_Appended[[#This Row],[Customer_ID]],Customer_Info_Appended[],4,0)</f>
        <v>Male</v>
      </c>
      <c r="K938" t="str">
        <f>VLOOKUP(Account_Appended[[#This Row],[Customer_ID]],Customer_Info_Appended[],6,0)</f>
        <v>Naypyitaw</v>
      </c>
      <c r="L938" t="str">
        <f>VLOOKUP(Account_Appended[[#This Row],[Balance]],balance_t[],3,1)</f>
        <v>High</v>
      </c>
      <c r="M938" t="str">
        <f>VLOOKUP(Account_Appended[[#This Row],[Age]],age_t[],3,1)</f>
        <v>Young</v>
      </c>
      <c r="N938" t="str">
        <f>Account_Appended[[#This Row],[Age Group]]&amp; "-" &amp;Account_Appended[[#This Row],[Balace Group]]</f>
        <v>Young-High</v>
      </c>
    </row>
    <row r="939" spans="2:14" x14ac:dyDescent="0.25">
      <c r="B939" t="s">
        <v>6062</v>
      </c>
      <c r="C939" t="s">
        <v>2447</v>
      </c>
      <c r="D939" t="s">
        <v>5134</v>
      </c>
      <c r="E939" s="22">
        <v>35071274</v>
      </c>
      <c r="F939" t="s">
        <v>5126</v>
      </c>
      <c r="G939" s="20">
        <v>45496</v>
      </c>
      <c r="H939" t="s">
        <v>2116</v>
      </c>
      <c r="I939">
        <f>VLOOKUP(Account_Appended[[#This Row],[Customer_ID]],Customer_Info_Appended[],3,0)</f>
        <v>25</v>
      </c>
      <c r="J939" t="str">
        <f>VLOOKUP(Account_Appended[[#This Row],[Customer_ID]],Customer_Info_Appended[],4,0)</f>
        <v>Male</v>
      </c>
      <c r="K939" t="str">
        <f>VLOOKUP(Account_Appended[[#This Row],[Customer_ID]],Customer_Info_Appended[],6,0)</f>
        <v>Yangon</v>
      </c>
      <c r="L939" t="str">
        <f>VLOOKUP(Account_Appended[[#This Row],[Balance]],balance_t[],3,1)</f>
        <v>High</v>
      </c>
      <c r="M939" t="str">
        <f>VLOOKUP(Account_Appended[[#This Row],[Age]],age_t[],3,1)</f>
        <v>Young</v>
      </c>
      <c r="N939" t="str">
        <f>Account_Appended[[#This Row],[Age Group]]&amp; "-" &amp;Account_Appended[[#This Row],[Balace Group]]</f>
        <v>Young-High</v>
      </c>
    </row>
    <row r="940" spans="2:14" x14ac:dyDescent="0.25">
      <c r="B940" t="s">
        <v>6063</v>
      </c>
      <c r="C940" t="s">
        <v>2452</v>
      </c>
      <c r="D940" t="s">
        <v>5131</v>
      </c>
      <c r="E940" s="22">
        <v>3789024</v>
      </c>
      <c r="F940" t="s">
        <v>5126</v>
      </c>
      <c r="G940" s="20">
        <v>45497</v>
      </c>
      <c r="H940" t="s">
        <v>2116</v>
      </c>
      <c r="I940">
        <f>VLOOKUP(Account_Appended[[#This Row],[Customer_ID]],Customer_Info_Appended[],3,0)</f>
        <v>23</v>
      </c>
      <c r="J940" t="str">
        <f>VLOOKUP(Account_Appended[[#This Row],[Customer_ID]],Customer_Info_Appended[],4,0)</f>
        <v>Female</v>
      </c>
      <c r="K940" t="str">
        <f>VLOOKUP(Account_Appended[[#This Row],[Customer_ID]],Customer_Info_Appended[],6,0)</f>
        <v>Shan</v>
      </c>
      <c r="L940" t="str">
        <f>VLOOKUP(Account_Appended[[#This Row],[Balance]],balance_t[],3,1)</f>
        <v>Low</v>
      </c>
      <c r="M940" t="str">
        <f>VLOOKUP(Account_Appended[[#This Row],[Age]],age_t[],3,1)</f>
        <v>Young</v>
      </c>
      <c r="N940" t="str">
        <f>Account_Appended[[#This Row],[Age Group]]&amp; "-" &amp;Account_Appended[[#This Row],[Balace Group]]</f>
        <v>Young-Low</v>
      </c>
    </row>
    <row r="941" spans="2:14" x14ac:dyDescent="0.25">
      <c r="B941" t="s">
        <v>6064</v>
      </c>
      <c r="C941" t="s">
        <v>2452</v>
      </c>
      <c r="D941" t="s">
        <v>5134</v>
      </c>
      <c r="E941" s="22">
        <v>21273866</v>
      </c>
      <c r="F941" t="s">
        <v>5126</v>
      </c>
      <c r="G941" s="20">
        <v>45498</v>
      </c>
      <c r="H941" t="s">
        <v>2116</v>
      </c>
      <c r="I941">
        <f>VLOOKUP(Account_Appended[[#This Row],[Customer_ID]],Customer_Info_Appended[],3,0)</f>
        <v>23</v>
      </c>
      <c r="J941" t="str">
        <f>VLOOKUP(Account_Appended[[#This Row],[Customer_ID]],Customer_Info_Appended[],4,0)</f>
        <v>Female</v>
      </c>
      <c r="K941" t="str">
        <f>VLOOKUP(Account_Appended[[#This Row],[Customer_ID]],Customer_Info_Appended[],6,0)</f>
        <v>Shan</v>
      </c>
      <c r="L941" t="str">
        <f>VLOOKUP(Account_Appended[[#This Row],[Balance]],balance_t[],3,1)</f>
        <v>High</v>
      </c>
      <c r="M941" t="str">
        <f>VLOOKUP(Account_Appended[[#This Row],[Age]],age_t[],3,1)</f>
        <v>Young</v>
      </c>
      <c r="N941" t="str">
        <f>Account_Appended[[#This Row],[Age Group]]&amp; "-" &amp;Account_Appended[[#This Row],[Balace Group]]</f>
        <v>Young-High</v>
      </c>
    </row>
    <row r="942" spans="2:14" x14ac:dyDescent="0.25">
      <c r="B942" t="s">
        <v>6065</v>
      </c>
      <c r="C942" t="s">
        <v>2457</v>
      </c>
      <c r="D942" t="s">
        <v>5131</v>
      </c>
      <c r="E942" s="22">
        <v>20579634</v>
      </c>
      <c r="F942" t="s">
        <v>5126</v>
      </c>
      <c r="G942" s="20">
        <v>45499</v>
      </c>
      <c r="H942" t="s">
        <v>2116</v>
      </c>
      <c r="I942">
        <f>VLOOKUP(Account_Appended[[#This Row],[Customer_ID]],Customer_Info_Appended[],3,0)</f>
        <v>31</v>
      </c>
      <c r="J942" t="str">
        <f>VLOOKUP(Account_Appended[[#This Row],[Customer_ID]],Customer_Info_Appended[],4,0)</f>
        <v>Male</v>
      </c>
      <c r="K942" t="str">
        <f>VLOOKUP(Account_Appended[[#This Row],[Customer_ID]],Customer_Info_Appended[],6,0)</f>
        <v>Shan</v>
      </c>
      <c r="L942" t="str">
        <f>VLOOKUP(Account_Appended[[#This Row],[Balance]],balance_t[],3,1)</f>
        <v>High</v>
      </c>
      <c r="M942" t="str">
        <f>VLOOKUP(Account_Appended[[#This Row],[Age]],age_t[],3,1)</f>
        <v>Middle</v>
      </c>
      <c r="N942" t="str">
        <f>Account_Appended[[#This Row],[Age Group]]&amp; "-" &amp;Account_Appended[[#This Row],[Balace Group]]</f>
        <v>Middle-High</v>
      </c>
    </row>
    <row r="943" spans="2:14" x14ac:dyDescent="0.25">
      <c r="B943" t="s">
        <v>6066</v>
      </c>
      <c r="C943" t="s">
        <v>2462</v>
      </c>
      <c r="D943" t="s">
        <v>5131</v>
      </c>
      <c r="E943" s="22">
        <v>10770216</v>
      </c>
      <c r="F943" t="s">
        <v>5126</v>
      </c>
      <c r="G943" s="20">
        <v>45500</v>
      </c>
      <c r="H943" t="s">
        <v>2116</v>
      </c>
      <c r="I943">
        <f>VLOOKUP(Account_Appended[[#This Row],[Customer_ID]],Customer_Info_Appended[],3,0)</f>
        <v>49</v>
      </c>
      <c r="J943" t="str">
        <f>VLOOKUP(Account_Appended[[#This Row],[Customer_ID]],Customer_Info_Appended[],4,0)</f>
        <v>Female</v>
      </c>
      <c r="K943" t="str">
        <f>VLOOKUP(Account_Appended[[#This Row],[Customer_ID]],Customer_Info_Appended[],6,0)</f>
        <v>Naypyitaw</v>
      </c>
      <c r="L943" t="str">
        <f>VLOOKUP(Account_Appended[[#This Row],[Balance]],balance_t[],3,1)</f>
        <v>Medium</v>
      </c>
      <c r="M943" t="str">
        <f>VLOOKUP(Account_Appended[[#This Row],[Age]],age_t[],3,1)</f>
        <v>Middle</v>
      </c>
      <c r="N943" t="str">
        <f>Account_Appended[[#This Row],[Age Group]]&amp; "-" &amp;Account_Appended[[#This Row],[Balace Group]]</f>
        <v>Middle-Medium</v>
      </c>
    </row>
    <row r="944" spans="2:14" x14ac:dyDescent="0.25">
      <c r="B944" t="s">
        <v>6067</v>
      </c>
      <c r="C944" t="s">
        <v>2462</v>
      </c>
      <c r="D944" t="s">
        <v>5131</v>
      </c>
      <c r="E944" s="22">
        <v>30907713</v>
      </c>
      <c r="F944" t="s">
        <v>5126</v>
      </c>
      <c r="G944" s="20">
        <v>45501</v>
      </c>
      <c r="H944" t="s">
        <v>2116</v>
      </c>
      <c r="I944">
        <f>VLOOKUP(Account_Appended[[#This Row],[Customer_ID]],Customer_Info_Appended[],3,0)</f>
        <v>49</v>
      </c>
      <c r="J944" t="str">
        <f>VLOOKUP(Account_Appended[[#This Row],[Customer_ID]],Customer_Info_Appended[],4,0)</f>
        <v>Female</v>
      </c>
      <c r="K944" t="str">
        <f>VLOOKUP(Account_Appended[[#This Row],[Customer_ID]],Customer_Info_Appended[],6,0)</f>
        <v>Naypyitaw</v>
      </c>
      <c r="L944" t="str">
        <f>VLOOKUP(Account_Appended[[#This Row],[Balance]],balance_t[],3,1)</f>
        <v>High</v>
      </c>
      <c r="M944" t="str">
        <f>VLOOKUP(Account_Appended[[#This Row],[Age]],age_t[],3,1)</f>
        <v>Middle</v>
      </c>
      <c r="N944" t="str">
        <f>Account_Appended[[#This Row],[Age Group]]&amp; "-" &amp;Account_Appended[[#This Row],[Balace Group]]</f>
        <v>Middle-High</v>
      </c>
    </row>
    <row r="945" spans="2:14" x14ac:dyDescent="0.25">
      <c r="B945" t="s">
        <v>6068</v>
      </c>
      <c r="C945" t="s">
        <v>2462</v>
      </c>
      <c r="D945" t="s">
        <v>5131</v>
      </c>
      <c r="E945" s="22">
        <v>3741771</v>
      </c>
      <c r="F945" t="s">
        <v>5126</v>
      </c>
      <c r="G945" s="20">
        <v>45502</v>
      </c>
      <c r="H945" t="s">
        <v>2116</v>
      </c>
      <c r="I945">
        <f>VLOOKUP(Account_Appended[[#This Row],[Customer_ID]],Customer_Info_Appended[],3,0)</f>
        <v>49</v>
      </c>
      <c r="J945" t="str">
        <f>VLOOKUP(Account_Appended[[#This Row],[Customer_ID]],Customer_Info_Appended[],4,0)</f>
        <v>Female</v>
      </c>
      <c r="K945" t="str">
        <f>VLOOKUP(Account_Appended[[#This Row],[Customer_ID]],Customer_Info_Appended[],6,0)</f>
        <v>Naypyitaw</v>
      </c>
      <c r="L945" t="str">
        <f>VLOOKUP(Account_Appended[[#This Row],[Balance]],balance_t[],3,1)</f>
        <v>Low</v>
      </c>
      <c r="M945" t="str">
        <f>VLOOKUP(Account_Appended[[#This Row],[Age]],age_t[],3,1)</f>
        <v>Middle</v>
      </c>
      <c r="N945" t="str">
        <f>Account_Appended[[#This Row],[Age Group]]&amp; "-" &amp;Account_Appended[[#This Row],[Balace Group]]</f>
        <v>Middle-Low</v>
      </c>
    </row>
    <row r="946" spans="2:14" x14ac:dyDescent="0.25">
      <c r="B946" t="s">
        <v>6069</v>
      </c>
      <c r="C946" t="s">
        <v>2467</v>
      </c>
      <c r="D946" t="s">
        <v>5134</v>
      </c>
      <c r="E946" s="22">
        <v>40082531</v>
      </c>
      <c r="F946" t="s">
        <v>5126</v>
      </c>
      <c r="G946" s="20">
        <v>45503</v>
      </c>
      <c r="H946" t="s">
        <v>2116</v>
      </c>
      <c r="I946">
        <f>VLOOKUP(Account_Appended[[#This Row],[Customer_ID]],Customer_Info_Appended[],3,0)</f>
        <v>52</v>
      </c>
      <c r="J946" t="str">
        <f>VLOOKUP(Account_Appended[[#This Row],[Customer_ID]],Customer_Info_Appended[],4,0)</f>
        <v>Female</v>
      </c>
      <c r="K946" t="str">
        <f>VLOOKUP(Account_Appended[[#This Row],[Customer_ID]],Customer_Info_Appended[],6,0)</f>
        <v>Shan</v>
      </c>
      <c r="L946" t="str">
        <f>VLOOKUP(Account_Appended[[#This Row],[Balance]],balance_t[],3,1)</f>
        <v>High</v>
      </c>
      <c r="M946" t="str">
        <f>VLOOKUP(Account_Appended[[#This Row],[Age]],age_t[],3,1)</f>
        <v>Senior</v>
      </c>
      <c r="N946" t="str">
        <f>Account_Appended[[#This Row],[Age Group]]&amp; "-" &amp;Account_Appended[[#This Row],[Balace Group]]</f>
        <v>Senior-High</v>
      </c>
    </row>
    <row r="947" spans="2:14" x14ac:dyDescent="0.25">
      <c r="B947" t="s">
        <v>6070</v>
      </c>
      <c r="C947" t="s">
        <v>2467</v>
      </c>
      <c r="D947" t="s">
        <v>5131</v>
      </c>
      <c r="E947" s="22">
        <v>33095939</v>
      </c>
      <c r="F947" t="s">
        <v>5126</v>
      </c>
      <c r="G947" s="20">
        <v>45504</v>
      </c>
      <c r="H947" t="s">
        <v>2116</v>
      </c>
      <c r="I947">
        <f>VLOOKUP(Account_Appended[[#This Row],[Customer_ID]],Customer_Info_Appended[],3,0)</f>
        <v>52</v>
      </c>
      <c r="J947" t="str">
        <f>VLOOKUP(Account_Appended[[#This Row],[Customer_ID]],Customer_Info_Appended[],4,0)</f>
        <v>Female</v>
      </c>
      <c r="K947" t="str">
        <f>VLOOKUP(Account_Appended[[#This Row],[Customer_ID]],Customer_Info_Appended[],6,0)</f>
        <v>Shan</v>
      </c>
      <c r="L947" t="str">
        <f>VLOOKUP(Account_Appended[[#This Row],[Balance]],balance_t[],3,1)</f>
        <v>High</v>
      </c>
      <c r="M947" t="str">
        <f>VLOOKUP(Account_Appended[[#This Row],[Age]],age_t[],3,1)</f>
        <v>Senior</v>
      </c>
      <c r="N947" t="str">
        <f>Account_Appended[[#This Row],[Age Group]]&amp; "-" &amp;Account_Appended[[#This Row],[Balace Group]]</f>
        <v>Senior-High</v>
      </c>
    </row>
    <row r="948" spans="2:14" x14ac:dyDescent="0.25">
      <c r="B948" t="s">
        <v>6071</v>
      </c>
      <c r="C948" t="s">
        <v>2467</v>
      </c>
      <c r="D948" t="s">
        <v>5131</v>
      </c>
      <c r="E948" s="22">
        <v>4179441</v>
      </c>
      <c r="F948" t="s">
        <v>5126</v>
      </c>
      <c r="G948" s="20">
        <v>45505</v>
      </c>
      <c r="H948" t="s">
        <v>2116</v>
      </c>
      <c r="I948">
        <f>VLOOKUP(Account_Appended[[#This Row],[Customer_ID]],Customer_Info_Appended[],3,0)</f>
        <v>52</v>
      </c>
      <c r="J948" t="str">
        <f>VLOOKUP(Account_Appended[[#This Row],[Customer_ID]],Customer_Info_Appended[],4,0)</f>
        <v>Female</v>
      </c>
      <c r="K948" t="str">
        <f>VLOOKUP(Account_Appended[[#This Row],[Customer_ID]],Customer_Info_Appended[],6,0)</f>
        <v>Shan</v>
      </c>
      <c r="L948" t="str">
        <f>VLOOKUP(Account_Appended[[#This Row],[Balance]],balance_t[],3,1)</f>
        <v>Low</v>
      </c>
      <c r="M948" t="str">
        <f>VLOOKUP(Account_Appended[[#This Row],[Age]],age_t[],3,1)</f>
        <v>Senior</v>
      </c>
      <c r="N948" t="str">
        <f>Account_Appended[[#This Row],[Age Group]]&amp; "-" &amp;Account_Appended[[#This Row],[Balace Group]]</f>
        <v>Senior-Low</v>
      </c>
    </row>
    <row r="949" spans="2:14" x14ac:dyDescent="0.25">
      <c r="B949" t="s">
        <v>6072</v>
      </c>
      <c r="C949" t="s">
        <v>2472</v>
      </c>
      <c r="D949" t="s">
        <v>5134</v>
      </c>
      <c r="E949" s="22">
        <v>5456430</v>
      </c>
      <c r="F949" t="s">
        <v>5126</v>
      </c>
      <c r="G949" s="20">
        <v>45506</v>
      </c>
      <c r="H949" t="s">
        <v>2116</v>
      </c>
      <c r="I949">
        <f>VLOOKUP(Account_Appended[[#This Row],[Customer_ID]],Customer_Info_Appended[],3,0)</f>
        <v>27</v>
      </c>
      <c r="J949" t="str">
        <f>VLOOKUP(Account_Appended[[#This Row],[Customer_ID]],Customer_Info_Appended[],4,0)</f>
        <v>Female</v>
      </c>
      <c r="K949" t="str">
        <f>VLOOKUP(Account_Appended[[#This Row],[Customer_ID]],Customer_Info_Appended[],6,0)</f>
        <v>Bago</v>
      </c>
      <c r="L949" t="str">
        <f>VLOOKUP(Account_Appended[[#This Row],[Balance]],balance_t[],3,1)</f>
        <v>Medium</v>
      </c>
      <c r="M949" t="str">
        <f>VLOOKUP(Account_Appended[[#This Row],[Age]],age_t[],3,1)</f>
        <v>Young</v>
      </c>
      <c r="N949" t="str">
        <f>Account_Appended[[#This Row],[Age Group]]&amp; "-" &amp;Account_Appended[[#This Row],[Balace Group]]</f>
        <v>Young-Medium</v>
      </c>
    </row>
    <row r="950" spans="2:14" x14ac:dyDescent="0.25">
      <c r="B950" t="s">
        <v>6073</v>
      </c>
      <c r="C950" t="s">
        <v>2472</v>
      </c>
      <c r="D950" t="s">
        <v>5134</v>
      </c>
      <c r="E950" s="22">
        <v>23652818</v>
      </c>
      <c r="F950" t="s">
        <v>5126</v>
      </c>
      <c r="G950" s="20">
        <v>45507</v>
      </c>
      <c r="H950" t="s">
        <v>2116</v>
      </c>
      <c r="I950">
        <f>VLOOKUP(Account_Appended[[#This Row],[Customer_ID]],Customer_Info_Appended[],3,0)</f>
        <v>27</v>
      </c>
      <c r="J950" t="str">
        <f>VLOOKUP(Account_Appended[[#This Row],[Customer_ID]],Customer_Info_Appended[],4,0)</f>
        <v>Female</v>
      </c>
      <c r="K950" t="str">
        <f>VLOOKUP(Account_Appended[[#This Row],[Customer_ID]],Customer_Info_Appended[],6,0)</f>
        <v>Bago</v>
      </c>
      <c r="L950" t="str">
        <f>VLOOKUP(Account_Appended[[#This Row],[Balance]],balance_t[],3,1)</f>
        <v>High</v>
      </c>
      <c r="M950" t="str">
        <f>VLOOKUP(Account_Appended[[#This Row],[Age]],age_t[],3,1)</f>
        <v>Young</v>
      </c>
      <c r="N950" t="str">
        <f>Account_Appended[[#This Row],[Age Group]]&amp; "-" &amp;Account_Appended[[#This Row],[Balace Group]]</f>
        <v>Young-High</v>
      </c>
    </row>
    <row r="951" spans="2:14" x14ac:dyDescent="0.25">
      <c r="B951" t="s">
        <v>6074</v>
      </c>
      <c r="C951" t="s">
        <v>2477</v>
      </c>
      <c r="D951" t="s">
        <v>5125</v>
      </c>
      <c r="E951" s="22">
        <v>2288370</v>
      </c>
      <c r="F951" t="s">
        <v>5126</v>
      </c>
      <c r="G951" s="20">
        <v>45508</v>
      </c>
      <c r="H951" t="s">
        <v>2116</v>
      </c>
      <c r="I951">
        <f>VLOOKUP(Account_Appended[[#This Row],[Customer_ID]],Customer_Info_Appended[],3,0)</f>
        <v>20</v>
      </c>
      <c r="J951" t="str">
        <f>VLOOKUP(Account_Appended[[#This Row],[Customer_ID]],Customer_Info_Appended[],4,0)</f>
        <v>Male</v>
      </c>
      <c r="K951" t="str">
        <f>VLOOKUP(Account_Appended[[#This Row],[Customer_ID]],Customer_Info_Appended[],6,0)</f>
        <v>Mandalay</v>
      </c>
      <c r="L951" t="str">
        <f>VLOOKUP(Account_Appended[[#This Row],[Balance]],balance_t[],3,1)</f>
        <v>Low</v>
      </c>
      <c r="M951" t="str">
        <f>VLOOKUP(Account_Appended[[#This Row],[Age]],age_t[],3,1)</f>
        <v>Young</v>
      </c>
      <c r="N951" t="str">
        <f>Account_Appended[[#This Row],[Age Group]]&amp; "-" &amp;Account_Appended[[#This Row],[Balace Group]]</f>
        <v>Young-Low</v>
      </c>
    </row>
    <row r="952" spans="2:14" x14ac:dyDescent="0.25">
      <c r="B952" t="s">
        <v>6075</v>
      </c>
      <c r="C952" t="s">
        <v>2477</v>
      </c>
      <c r="D952" t="s">
        <v>5134</v>
      </c>
      <c r="E952" s="22">
        <v>15961936</v>
      </c>
      <c r="F952" t="s">
        <v>5126</v>
      </c>
      <c r="G952" s="20">
        <v>45509</v>
      </c>
      <c r="H952" t="s">
        <v>2116</v>
      </c>
      <c r="I952">
        <f>VLOOKUP(Account_Appended[[#This Row],[Customer_ID]],Customer_Info_Appended[],3,0)</f>
        <v>20</v>
      </c>
      <c r="J952" t="str">
        <f>VLOOKUP(Account_Appended[[#This Row],[Customer_ID]],Customer_Info_Appended[],4,0)</f>
        <v>Male</v>
      </c>
      <c r="K952" t="str">
        <f>VLOOKUP(Account_Appended[[#This Row],[Customer_ID]],Customer_Info_Appended[],6,0)</f>
        <v>Mandalay</v>
      </c>
      <c r="L952" t="str">
        <f>VLOOKUP(Account_Appended[[#This Row],[Balance]],balance_t[],3,1)</f>
        <v>High</v>
      </c>
      <c r="M952" t="str">
        <f>VLOOKUP(Account_Appended[[#This Row],[Age]],age_t[],3,1)</f>
        <v>Young</v>
      </c>
      <c r="N952" t="str">
        <f>Account_Appended[[#This Row],[Age Group]]&amp; "-" &amp;Account_Appended[[#This Row],[Balace Group]]</f>
        <v>Young-High</v>
      </c>
    </row>
    <row r="953" spans="2:14" x14ac:dyDescent="0.25">
      <c r="B953" t="s">
        <v>6076</v>
      </c>
      <c r="C953" t="s">
        <v>2477</v>
      </c>
      <c r="D953" t="s">
        <v>5134</v>
      </c>
      <c r="E953" s="22">
        <v>10037093</v>
      </c>
      <c r="F953" t="s">
        <v>5126</v>
      </c>
      <c r="G953" s="20">
        <v>45510</v>
      </c>
      <c r="H953" t="s">
        <v>2116</v>
      </c>
      <c r="I953">
        <f>VLOOKUP(Account_Appended[[#This Row],[Customer_ID]],Customer_Info_Appended[],3,0)</f>
        <v>20</v>
      </c>
      <c r="J953" t="str">
        <f>VLOOKUP(Account_Appended[[#This Row],[Customer_ID]],Customer_Info_Appended[],4,0)</f>
        <v>Male</v>
      </c>
      <c r="K953" t="str">
        <f>VLOOKUP(Account_Appended[[#This Row],[Customer_ID]],Customer_Info_Appended[],6,0)</f>
        <v>Mandalay</v>
      </c>
      <c r="L953" t="str">
        <f>VLOOKUP(Account_Appended[[#This Row],[Balance]],balance_t[],3,1)</f>
        <v>Medium</v>
      </c>
      <c r="M953" t="str">
        <f>VLOOKUP(Account_Appended[[#This Row],[Age]],age_t[],3,1)</f>
        <v>Young</v>
      </c>
      <c r="N953" t="str">
        <f>Account_Appended[[#This Row],[Age Group]]&amp; "-" &amp;Account_Appended[[#This Row],[Balace Group]]</f>
        <v>Young-Medium</v>
      </c>
    </row>
    <row r="954" spans="2:14" x14ac:dyDescent="0.25">
      <c r="B954" t="s">
        <v>6077</v>
      </c>
      <c r="C954" t="s">
        <v>2482</v>
      </c>
      <c r="D954" t="s">
        <v>5125</v>
      </c>
      <c r="E954" s="22">
        <v>10055951</v>
      </c>
      <c r="F954" t="s">
        <v>5126</v>
      </c>
      <c r="G954" s="20">
        <v>45511</v>
      </c>
      <c r="H954" t="s">
        <v>2116</v>
      </c>
      <c r="I954">
        <f>VLOOKUP(Account_Appended[[#This Row],[Customer_ID]],Customer_Info_Appended[],3,0)</f>
        <v>29</v>
      </c>
      <c r="J954" t="str">
        <f>VLOOKUP(Account_Appended[[#This Row],[Customer_ID]],Customer_Info_Appended[],4,0)</f>
        <v>Female</v>
      </c>
      <c r="K954" t="str">
        <f>VLOOKUP(Account_Appended[[#This Row],[Customer_ID]],Customer_Info_Appended[],6,0)</f>
        <v>Mandalay</v>
      </c>
      <c r="L954" t="str">
        <f>VLOOKUP(Account_Appended[[#This Row],[Balance]],balance_t[],3,1)</f>
        <v>Medium</v>
      </c>
      <c r="M954" t="str">
        <f>VLOOKUP(Account_Appended[[#This Row],[Age]],age_t[],3,1)</f>
        <v>Young</v>
      </c>
      <c r="N954" t="str">
        <f>Account_Appended[[#This Row],[Age Group]]&amp; "-" &amp;Account_Appended[[#This Row],[Balace Group]]</f>
        <v>Young-Medium</v>
      </c>
    </row>
    <row r="955" spans="2:14" x14ac:dyDescent="0.25">
      <c r="B955" t="s">
        <v>6078</v>
      </c>
      <c r="C955" t="s">
        <v>2487</v>
      </c>
      <c r="D955" t="s">
        <v>5134</v>
      </c>
      <c r="E955" s="22">
        <v>47144555</v>
      </c>
      <c r="F955" t="s">
        <v>5126</v>
      </c>
      <c r="G955" s="20">
        <v>45512</v>
      </c>
      <c r="H955" t="s">
        <v>2116</v>
      </c>
      <c r="I955">
        <f>VLOOKUP(Account_Appended[[#This Row],[Customer_ID]],Customer_Info_Appended[],3,0)</f>
        <v>66</v>
      </c>
      <c r="J955" t="str">
        <f>VLOOKUP(Account_Appended[[#This Row],[Customer_ID]],Customer_Info_Appended[],4,0)</f>
        <v>Male</v>
      </c>
      <c r="K955" t="str">
        <f>VLOOKUP(Account_Appended[[#This Row],[Customer_ID]],Customer_Info_Appended[],6,0)</f>
        <v>Yangon</v>
      </c>
      <c r="L955" t="str">
        <f>VLOOKUP(Account_Appended[[#This Row],[Balance]],balance_t[],3,1)</f>
        <v>High</v>
      </c>
      <c r="M955" t="str">
        <f>VLOOKUP(Account_Appended[[#This Row],[Age]],age_t[],3,1)</f>
        <v>Senior</v>
      </c>
      <c r="N955" t="str">
        <f>Account_Appended[[#This Row],[Age Group]]&amp; "-" &amp;Account_Appended[[#This Row],[Balace Group]]</f>
        <v>Senior-High</v>
      </c>
    </row>
    <row r="956" spans="2:14" x14ac:dyDescent="0.25">
      <c r="B956" t="s">
        <v>6079</v>
      </c>
      <c r="C956" t="s">
        <v>2487</v>
      </c>
      <c r="D956" t="s">
        <v>5134</v>
      </c>
      <c r="E956" s="22">
        <v>14123346</v>
      </c>
      <c r="F956" t="s">
        <v>5126</v>
      </c>
      <c r="G956" s="20">
        <v>45513</v>
      </c>
      <c r="H956" t="s">
        <v>2116</v>
      </c>
      <c r="I956">
        <f>VLOOKUP(Account_Appended[[#This Row],[Customer_ID]],Customer_Info_Appended[],3,0)</f>
        <v>66</v>
      </c>
      <c r="J956" t="str">
        <f>VLOOKUP(Account_Appended[[#This Row],[Customer_ID]],Customer_Info_Appended[],4,0)</f>
        <v>Male</v>
      </c>
      <c r="K956" t="str">
        <f>VLOOKUP(Account_Appended[[#This Row],[Customer_ID]],Customer_Info_Appended[],6,0)</f>
        <v>Yangon</v>
      </c>
      <c r="L956" t="str">
        <f>VLOOKUP(Account_Appended[[#This Row],[Balance]],balance_t[],3,1)</f>
        <v>Medium</v>
      </c>
      <c r="M956" t="str">
        <f>VLOOKUP(Account_Appended[[#This Row],[Age]],age_t[],3,1)</f>
        <v>Senior</v>
      </c>
      <c r="N956" t="str">
        <f>Account_Appended[[#This Row],[Age Group]]&amp; "-" &amp;Account_Appended[[#This Row],[Balace Group]]</f>
        <v>Senior-Medium</v>
      </c>
    </row>
    <row r="957" spans="2:14" x14ac:dyDescent="0.25">
      <c r="B957" t="s">
        <v>6080</v>
      </c>
      <c r="C957" t="s">
        <v>2492</v>
      </c>
      <c r="D957" t="s">
        <v>5134</v>
      </c>
      <c r="E957" s="22">
        <v>48051268</v>
      </c>
      <c r="F957" t="s">
        <v>5126</v>
      </c>
      <c r="G957" s="20">
        <v>45514</v>
      </c>
      <c r="H957" t="s">
        <v>2116</v>
      </c>
      <c r="I957">
        <f>VLOOKUP(Account_Appended[[#This Row],[Customer_ID]],Customer_Info_Appended[],3,0)</f>
        <v>48</v>
      </c>
      <c r="J957" t="str">
        <f>VLOOKUP(Account_Appended[[#This Row],[Customer_ID]],Customer_Info_Appended[],4,0)</f>
        <v>Male</v>
      </c>
      <c r="K957" t="str">
        <f>VLOOKUP(Account_Appended[[#This Row],[Customer_ID]],Customer_Info_Appended[],6,0)</f>
        <v>Shan</v>
      </c>
      <c r="L957" t="str">
        <f>VLOOKUP(Account_Appended[[#This Row],[Balance]],balance_t[],3,1)</f>
        <v>High</v>
      </c>
      <c r="M957" t="str">
        <f>VLOOKUP(Account_Appended[[#This Row],[Age]],age_t[],3,1)</f>
        <v>Middle</v>
      </c>
      <c r="N957" t="str">
        <f>Account_Appended[[#This Row],[Age Group]]&amp; "-" &amp;Account_Appended[[#This Row],[Balace Group]]</f>
        <v>Middle-High</v>
      </c>
    </row>
    <row r="958" spans="2:14" x14ac:dyDescent="0.25">
      <c r="B958" t="s">
        <v>6081</v>
      </c>
      <c r="C958" t="s">
        <v>2497</v>
      </c>
      <c r="D958" t="s">
        <v>5134</v>
      </c>
      <c r="E958" s="22">
        <v>28651568</v>
      </c>
      <c r="F958" t="s">
        <v>5126</v>
      </c>
      <c r="G958" s="20">
        <v>45515</v>
      </c>
      <c r="H958" t="s">
        <v>2116</v>
      </c>
      <c r="I958">
        <f>VLOOKUP(Account_Appended[[#This Row],[Customer_ID]],Customer_Info_Appended[],3,0)</f>
        <v>46</v>
      </c>
      <c r="J958" t="str">
        <f>VLOOKUP(Account_Appended[[#This Row],[Customer_ID]],Customer_Info_Appended[],4,0)</f>
        <v>Male</v>
      </c>
      <c r="K958" t="str">
        <f>VLOOKUP(Account_Appended[[#This Row],[Customer_ID]],Customer_Info_Appended[],6,0)</f>
        <v>Yangon</v>
      </c>
      <c r="L958" t="str">
        <f>VLOOKUP(Account_Appended[[#This Row],[Balance]],balance_t[],3,1)</f>
        <v>High</v>
      </c>
      <c r="M958" t="str">
        <f>VLOOKUP(Account_Appended[[#This Row],[Age]],age_t[],3,1)</f>
        <v>Middle</v>
      </c>
      <c r="N958" t="str">
        <f>Account_Appended[[#This Row],[Age Group]]&amp; "-" &amp;Account_Appended[[#This Row],[Balace Group]]</f>
        <v>Middle-High</v>
      </c>
    </row>
    <row r="959" spans="2:14" x14ac:dyDescent="0.25">
      <c r="B959" t="s">
        <v>6082</v>
      </c>
      <c r="C959" t="s">
        <v>2502</v>
      </c>
      <c r="D959" t="s">
        <v>5125</v>
      </c>
      <c r="E959" s="22">
        <v>47523958</v>
      </c>
      <c r="F959" t="s">
        <v>5126</v>
      </c>
      <c r="G959" s="20">
        <v>45516</v>
      </c>
      <c r="H959" t="s">
        <v>2116</v>
      </c>
      <c r="I959">
        <f>VLOOKUP(Account_Appended[[#This Row],[Customer_ID]],Customer_Info_Appended[],3,0)</f>
        <v>22</v>
      </c>
      <c r="J959" t="str">
        <f>VLOOKUP(Account_Appended[[#This Row],[Customer_ID]],Customer_Info_Appended[],4,0)</f>
        <v>Female</v>
      </c>
      <c r="K959" t="str">
        <f>VLOOKUP(Account_Appended[[#This Row],[Customer_ID]],Customer_Info_Appended[],6,0)</f>
        <v>Mandalay</v>
      </c>
      <c r="L959" t="str">
        <f>VLOOKUP(Account_Appended[[#This Row],[Balance]],balance_t[],3,1)</f>
        <v>High</v>
      </c>
      <c r="M959" t="str">
        <f>VLOOKUP(Account_Appended[[#This Row],[Age]],age_t[],3,1)</f>
        <v>Young</v>
      </c>
      <c r="N959" t="str">
        <f>Account_Appended[[#This Row],[Age Group]]&amp; "-" &amp;Account_Appended[[#This Row],[Balace Group]]</f>
        <v>Young-High</v>
      </c>
    </row>
    <row r="960" spans="2:14" x14ac:dyDescent="0.25">
      <c r="B960" t="s">
        <v>6083</v>
      </c>
      <c r="C960" t="s">
        <v>2502</v>
      </c>
      <c r="D960" t="s">
        <v>5134</v>
      </c>
      <c r="E960" s="22">
        <v>40640377</v>
      </c>
      <c r="F960" t="s">
        <v>5126</v>
      </c>
      <c r="G960" s="20">
        <v>45517</v>
      </c>
      <c r="H960" t="s">
        <v>2116</v>
      </c>
      <c r="I960">
        <f>VLOOKUP(Account_Appended[[#This Row],[Customer_ID]],Customer_Info_Appended[],3,0)</f>
        <v>22</v>
      </c>
      <c r="J960" t="str">
        <f>VLOOKUP(Account_Appended[[#This Row],[Customer_ID]],Customer_Info_Appended[],4,0)</f>
        <v>Female</v>
      </c>
      <c r="K960" t="str">
        <f>VLOOKUP(Account_Appended[[#This Row],[Customer_ID]],Customer_Info_Appended[],6,0)</f>
        <v>Mandalay</v>
      </c>
      <c r="L960" t="str">
        <f>VLOOKUP(Account_Appended[[#This Row],[Balance]],balance_t[],3,1)</f>
        <v>High</v>
      </c>
      <c r="M960" t="str">
        <f>VLOOKUP(Account_Appended[[#This Row],[Age]],age_t[],3,1)</f>
        <v>Young</v>
      </c>
      <c r="N960" t="str">
        <f>Account_Appended[[#This Row],[Age Group]]&amp; "-" &amp;Account_Appended[[#This Row],[Balace Group]]</f>
        <v>Young-High</v>
      </c>
    </row>
    <row r="961" spans="2:14" x14ac:dyDescent="0.25">
      <c r="B961" t="s">
        <v>6084</v>
      </c>
      <c r="C961" t="s">
        <v>2507</v>
      </c>
      <c r="D961" t="s">
        <v>5134</v>
      </c>
      <c r="E961" s="22">
        <v>9244220</v>
      </c>
      <c r="F961" t="s">
        <v>5126</v>
      </c>
      <c r="G961" s="20">
        <v>45518</v>
      </c>
      <c r="H961" t="s">
        <v>2116</v>
      </c>
      <c r="I961">
        <f>VLOOKUP(Account_Appended[[#This Row],[Customer_ID]],Customer_Info_Appended[],3,0)</f>
        <v>69</v>
      </c>
      <c r="J961" t="str">
        <f>VLOOKUP(Account_Appended[[#This Row],[Customer_ID]],Customer_Info_Appended[],4,0)</f>
        <v>Male</v>
      </c>
      <c r="K961" t="str">
        <f>VLOOKUP(Account_Appended[[#This Row],[Customer_ID]],Customer_Info_Appended[],6,0)</f>
        <v>Mandalay</v>
      </c>
      <c r="L961" t="str">
        <f>VLOOKUP(Account_Appended[[#This Row],[Balance]],balance_t[],3,1)</f>
        <v>Medium</v>
      </c>
      <c r="M961" t="str">
        <f>VLOOKUP(Account_Appended[[#This Row],[Age]],age_t[],3,1)</f>
        <v>Senior</v>
      </c>
      <c r="N961" t="str">
        <f>Account_Appended[[#This Row],[Age Group]]&amp; "-" &amp;Account_Appended[[#This Row],[Balace Group]]</f>
        <v>Senior-Medium</v>
      </c>
    </row>
    <row r="962" spans="2:14" x14ac:dyDescent="0.25">
      <c r="B962" t="s">
        <v>6085</v>
      </c>
      <c r="C962" t="s">
        <v>2512</v>
      </c>
      <c r="D962" t="s">
        <v>5125</v>
      </c>
      <c r="E962" s="22">
        <v>35730907</v>
      </c>
      <c r="F962" t="s">
        <v>5126</v>
      </c>
      <c r="G962" s="20">
        <v>45519</v>
      </c>
      <c r="H962" t="s">
        <v>2116</v>
      </c>
      <c r="I962">
        <f>VLOOKUP(Account_Appended[[#This Row],[Customer_ID]],Customer_Info_Appended[],3,0)</f>
        <v>42</v>
      </c>
      <c r="J962" t="str">
        <f>VLOOKUP(Account_Appended[[#This Row],[Customer_ID]],Customer_Info_Appended[],4,0)</f>
        <v>Male</v>
      </c>
      <c r="K962" t="str">
        <f>VLOOKUP(Account_Appended[[#This Row],[Customer_ID]],Customer_Info_Appended[],6,0)</f>
        <v>Shan</v>
      </c>
      <c r="L962" t="str">
        <f>VLOOKUP(Account_Appended[[#This Row],[Balance]],balance_t[],3,1)</f>
        <v>High</v>
      </c>
      <c r="M962" t="str">
        <f>VLOOKUP(Account_Appended[[#This Row],[Age]],age_t[],3,1)</f>
        <v>Middle</v>
      </c>
      <c r="N962" t="str">
        <f>Account_Appended[[#This Row],[Age Group]]&amp; "-" &amp;Account_Appended[[#This Row],[Balace Group]]</f>
        <v>Middle-High</v>
      </c>
    </row>
    <row r="963" spans="2:14" x14ac:dyDescent="0.25">
      <c r="B963" t="s">
        <v>6086</v>
      </c>
      <c r="C963" t="s">
        <v>2512</v>
      </c>
      <c r="D963" t="s">
        <v>5131</v>
      </c>
      <c r="E963" s="22">
        <v>33222266</v>
      </c>
      <c r="F963" t="s">
        <v>5126</v>
      </c>
      <c r="G963" s="20">
        <v>45520</v>
      </c>
      <c r="H963" t="s">
        <v>2116</v>
      </c>
      <c r="I963">
        <f>VLOOKUP(Account_Appended[[#This Row],[Customer_ID]],Customer_Info_Appended[],3,0)</f>
        <v>42</v>
      </c>
      <c r="J963" t="str">
        <f>VLOOKUP(Account_Appended[[#This Row],[Customer_ID]],Customer_Info_Appended[],4,0)</f>
        <v>Male</v>
      </c>
      <c r="K963" t="str">
        <f>VLOOKUP(Account_Appended[[#This Row],[Customer_ID]],Customer_Info_Appended[],6,0)</f>
        <v>Shan</v>
      </c>
      <c r="L963" t="str">
        <f>VLOOKUP(Account_Appended[[#This Row],[Balance]],balance_t[],3,1)</f>
        <v>High</v>
      </c>
      <c r="M963" t="str">
        <f>VLOOKUP(Account_Appended[[#This Row],[Age]],age_t[],3,1)</f>
        <v>Middle</v>
      </c>
      <c r="N963" t="str">
        <f>Account_Appended[[#This Row],[Age Group]]&amp; "-" &amp;Account_Appended[[#This Row],[Balace Group]]</f>
        <v>Middle-High</v>
      </c>
    </row>
    <row r="964" spans="2:14" x14ac:dyDescent="0.25">
      <c r="B964" t="s">
        <v>6087</v>
      </c>
      <c r="C964" t="s">
        <v>2512</v>
      </c>
      <c r="D964" t="s">
        <v>5125</v>
      </c>
      <c r="E964" s="22">
        <v>2241912</v>
      </c>
      <c r="F964" t="s">
        <v>5126</v>
      </c>
      <c r="G964" s="20">
        <v>45521</v>
      </c>
      <c r="H964" t="s">
        <v>2116</v>
      </c>
      <c r="I964">
        <f>VLOOKUP(Account_Appended[[#This Row],[Customer_ID]],Customer_Info_Appended[],3,0)</f>
        <v>42</v>
      </c>
      <c r="J964" t="str">
        <f>VLOOKUP(Account_Appended[[#This Row],[Customer_ID]],Customer_Info_Appended[],4,0)</f>
        <v>Male</v>
      </c>
      <c r="K964" t="str">
        <f>VLOOKUP(Account_Appended[[#This Row],[Customer_ID]],Customer_Info_Appended[],6,0)</f>
        <v>Shan</v>
      </c>
      <c r="L964" t="str">
        <f>VLOOKUP(Account_Appended[[#This Row],[Balance]],balance_t[],3,1)</f>
        <v>Low</v>
      </c>
      <c r="M964" t="str">
        <f>VLOOKUP(Account_Appended[[#This Row],[Age]],age_t[],3,1)</f>
        <v>Middle</v>
      </c>
      <c r="N964" t="str">
        <f>Account_Appended[[#This Row],[Age Group]]&amp; "-" &amp;Account_Appended[[#This Row],[Balace Group]]</f>
        <v>Middle-Low</v>
      </c>
    </row>
    <row r="965" spans="2:14" x14ac:dyDescent="0.25">
      <c r="B965" t="s">
        <v>6088</v>
      </c>
      <c r="C965" t="s">
        <v>2517</v>
      </c>
      <c r="D965" t="s">
        <v>5131</v>
      </c>
      <c r="E965" s="22">
        <v>3244311</v>
      </c>
      <c r="F965" t="s">
        <v>5126</v>
      </c>
      <c r="G965" s="20">
        <v>45522</v>
      </c>
      <c r="H965" t="s">
        <v>2116</v>
      </c>
      <c r="I965">
        <f>VLOOKUP(Account_Appended[[#This Row],[Customer_ID]],Customer_Info_Appended[],3,0)</f>
        <v>58</v>
      </c>
      <c r="J965" t="str">
        <f>VLOOKUP(Account_Appended[[#This Row],[Customer_ID]],Customer_Info_Appended[],4,0)</f>
        <v>Male</v>
      </c>
      <c r="K965" t="str">
        <f>VLOOKUP(Account_Appended[[#This Row],[Customer_ID]],Customer_Info_Appended[],6,0)</f>
        <v>Bago</v>
      </c>
      <c r="L965" t="str">
        <f>VLOOKUP(Account_Appended[[#This Row],[Balance]],balance_t[],3,1)</f>
        <v>Low</v>
      </c>
      <c r="M965" t="str">
        <f>VLOOKUP(Account_Appended[[#This Row],[Age]],age_t[],3,1)</f>
        <v>Senior</v>
      </c>
      <c r="N965" t="str">
        <f>Account_Appended[[#This Row],[Age Group]]&amp; "-" &amp;Account_Appended[[#This Row],[Balace Group]]</f>
        <v>Senior-Low</v>
      </c>
    </row>
    <row r="966" spans="2:14" x14ac:dyDescent="0.25">
      <c r="B966" t="s">
        <v>6089</v>
      </c>
      <c r="C966" t="s">
        <v>2522</v>
      </c>
      <c r="D966" t="s">
        <v>5125</v>
      </c>
      <c r="E966" s="22">
        <v>17162838</v>
      </c>
      <c r="F966" t="s">
        <v>5126</v>
      </c>
      <c r="G966" s="20">
        <v>45523</v>
      </c>
      <c r="H966" t="s">
        <v>2116</v>
      </c>
      <c r="I966">
        <f>VLOOKUP(Account_Appended[[#This Row],[Customer_ID]],Customer_Info_Appended[],3,0)</f>
        <v>48</v>
      </c>
      <c r="J966" t="str">
        <f>VLOOKUP(Account_Appended[[#This Row],[Customer_ID]],Customer_Info_Appended[],4,0)</f>
        <v>Female</v>
      </c>
      <c r="K966" t="str">
        <f>VLOOKUP(Account_Appended[[#This Row],[Customer_ID]],Customer_Info_Appended[],6,0)</f>
        <v>Bago</v>
      </c>
      <c r="L966" t="str">
        <f>VLOOKUP(Account_Appended[[#This Row],[Balance]],balance_t[],3,1)</f>
        <v>High</v>
      </c>
      <c r="M966" t="str">
        <f>VLOOKUP(Account_Appended[[#This Row],[Age]],age_t[],3,1)</f>
        <v>Middle</v>
      </c>
      <c r="N966" t="str">
        <f>Account_Appended[[#This Row],[Age Group]]&amp; "-" &amp;Account_Appended[[#This Row],[Balace Group]]</f>
        <v>Middle-High</v>
      </c>
    </row>
    <row r="967" spans="2:14" x14ac:dyDescent="0.25">
      <c r="B967" t="s">
        <v>6090</v>
      </c>
      <c r="C967" t="s">
        <v>2522</v>
      </c>
      <c r="D967" t="s">
        <v>5125</v>
      </c>
      <c r="E967" s="22">
        <v>18840105</v>
      </c>
      <c r="F967" t="s">
        <v>5126</v>
      </c>
      <c r="G967" s="20">
        <v>45524</v>
      </c>
      <c r="H967" t="s">
        <v>2116</v>
      </c>
      <c r="I967">
        <f>VLOOKUP(Account_Appended[[#This Row],[Customer_ID]],Customer_Info_Appended[],3,0)</f>
        <v>48</v>
      </c>
      <c r="J967" t="str">
        <f>VLOOKUP(Account_Appended[[#This Row],[Customer_ID]],Customer_Info_Appended[],4,0)</f>
        <v>Female</v>
      </c>
      <c r="K967" t="str">
        <f>VLOOKUP(Account_Appended[[#This Row],[Customer_ID]],Customer_Info_Appended[],6,0)</f>
        <v>Bago</v>
      </c>
      <c r="L967" t="str">
        <f>VLOOKUP(Account_Appended[[#This Row],[Balance]],balance_t[],3,1)</f>
        <v>High</v>
      </c>
      <c r="M967" t="str">
        <f>VLOOKUP(Account_Appended[[#This Row],[Age]],age_t[],3,1)</f>
        <v>Middle</v>
      </c>
      <c r="N967" t="str">
        <f>Account_Appended[[#This Row],[Age Group]]&amp; "-" &amp;Account_Appended[[#This Row],[Balace Group]]</f>
        <v>Middle-High</v>
      </c>
    </row>
    <row r="968" spans="2:14" x14ac:dyDescent="0.25">
      <c r="B968" t="s">
        <v>6091</v>
      </c>
      <c r="C968" t="s">
        <v>2527</v>
      </c>
      <c r="D968" t="s">
        <v>5134</v>
      </c>
      <c r="E968" s="22">
        <v>46069430</v>
      </c>
      <c r="F968" t="s">
        <v>5126</v>
      </c>
      <c r="G968" s="20">
        <v>45525</v>
      </c>
      <c r="H968" t="s">
        <v>2116</v>
      </c>
      <c r="I968">
        <f>VLOOKUP(Account_Appended[[#This Row],[Customer_ID]],Customer_Info_Appended[],3,0)</f>
        <v>38</v>
      </c>
      <c r="J968" t="str">
        <f>VLOOKUP(Account_Appended[[#This Row],[Customer_ID]],Customer_Info_Appended[],4,0)</f>
        <v>Female</v>
      </c>
      <c r="K968" t="str">
        <f>VLOOKUP(Account_Appended[[#This Row],[Customer_ID]],Customer_Info_Appended[],6,0)</f>
        <v>Shan</v>
      </c>
      <c r="L968" t="str">
        <f>VLOOKUP(Account_Appended[[#This Row],[Balance]],balance_t[],3,1)</f>
        <v>High</v>
      </c>
      <c r="M968" t="str">
        <f>VLOOKUP(Account_Appended[[#This Row],[Age]],age_t[],3,1)</f>
        <v>Middle</v>
      </c>
      <c r="N968" t="str">
        <f>Account_Appended[[#This Row],[Age Group]]&amp; "-" &amp;Account_Appended[[#This Row],[Balace Group]]</f>
        <v>Middle-High</v>
      </c>
    </row>
    <row r="969" spans="2:14" x14ac:dyDescent="0.25">
      <c r="B969" t="s">
        <v>6092</v>
      </c>
      <c r="C969" t="s">
        <v>2527</v>
      </c>
      <c r="D969" t="s">
        <v>5131</v>
      </c>
      <c r="E969" s="22">
        <v>18273652</v>
      </c>
      <c r="F969" t="s">
        <v>5126</v>
      </c>
      <c r="G969" s="20">
        <v>45526</v>
      </c>
      <c r="H969" t="s">
        <v>2116</v>
      </c>
      <c r="I969">
        <f>VLOOKUP(Account_Appended[[#This Row],[Customer_ID]],Customer_Info_Appended[],3,0)</f>
        <v>38</v>
      </c>
      <c r="J969" t="str">
        <f>VLOOKUP(Account_Appended[[#This Row],[Customer_ID]],Customer_Info_Appended[],4,0)</f>
        <v>Female</v>
      </c>
      <c r="K969" t="str">
        <f>VLOOKUP(Account_Appended[[#This Row],[Customer_ID]],Customer_Info_Appended[],6,0)</f>
        <v>Shan</v>
      </c>
      <c r="L969" t="str">
        <f>VLOOKUP(Account_Appended[[#This Row],[Balance]],balance_t[],3,1)</f>
        <v>High</v>
      </c>
      <c r="M969" t="str">
        <f>VLOOKUP(Account_Appended[[#This Row],[Age]],age_t[],3,1)</f>
        <v>Middle</v>
      </c>
      <c r="N969" t="str">
        <f>Account_Appended[[#This Row],[Age Group]]&amp; "-" &amp;Account_Appended[[#This Row],[Balace Group]]</f>
        <v>Middle-High</v>
      </c>
    </row>
    <row r="970" spans="2:14" x14ac:dyDescent="0.25">
      <c r="B970" t="s">
        <v>6093</v>
      </c>
      <c r="C970" t="s">
        <v>2532</v>
      </c>
      <c r="D970" t="s">
        <v>5134</v>
      </c>
      <c r="E970" s="22">
        <v>42710580</v>
      </c>
      <c r="F970" t="s">
        <v>5126</v>
      </c>
      <c r="G970" s="20">
        <v>45527</v>
      </c>
      <c r="H970" t="s">
        <v>2116</v>
      </c>
      <c r="I970">
        <f>VLOOKUP(Account_Appended[[#This Row],[Customer_ID]],Customer_Info_Appended[],3,0)</f>
        <v>37</v>
      </c>
      <c r="J970" t="str">
        <f>VLOOKUP(Account_Appended[[#This Row],[Customer_ID]],Customer_Info_Appended[],4,0)</f>
        <v>Female</v>
      </c>
      <c r="K970" t="str">
        <f>VLOOKUP(Account_Appended[[#This Row],[Customer_ID]],Customer_Info_Appended[],6,0)</f>
        <v>Shan</v>
      </c>
      <c r="L970" t="str">
        <f>VLOOKUP(Account_Appended[[#This Row],[Balance]],balance_t[],3,1)</f>
        <v>High</v>
      </c>
      <c r="M970" t="str">
        <f>VLOOKUP(Account_Appended[[#This Row],[Age]],age_t[],3,1)</f>
        <v>Middle</v>
      </c>
      <c r="N970" t="str">
        <f>Account_Appended[[#This Row],[Age Group]]&amp; "-" &amp;Account_Appended[[#This Row],[Balace Group]]</f>
        <v>Middle-High</v>
      </c>
    </row>
    <row r="971" spans="2:14" x14ac:dyDescent="0.25">
      <c r="B971" t="s">
        <v>6094</v>
      </c>
      <c r="C971" t="s">
        <v>2532</v>
      </c>
      <c r="D971" t="s">
        <v>5131</v>
      </c>
      <c r="E971" s="22">
        <v>2295690</v>
      </c>
      <c r="F971" t="s">
        <v>5126</v>
      </c>
      <c r="G971" s="20">
        <v>45528</v>
      </c>
      <c r="H971" t="s">
        <v>2116</v>
      </c>
      <c r="I971">
        <f>VLOOKUP(Account_Appended[[#This Row],[Customer_ID]],Customer_Info_Appended[],3,0)</f>
        <v>37</v>
      </c>
      <c r="J971" t="str">
        <f>VLOOKUP(Account_Appended[[#This Row],[Customer_ID]],Customer_Info_Appended[],4,0)</f>
        <v>Female</v>
      </c>
      <c r="K971" t="str">
        <f>VLOOKUP(Account_Appended[[#This Row],[Customer_ID]],Customer_Info_Appended[],6,0)</f>
        <v>Shan</v>
      </c>
      <c r="L971" t="str">
        <f>VLOOKUP(Account_Appended[[#This Row],[Balance]],balance_t[],3,1)</f>
        <v>Low</v>
      </c>
      <c r="M971" t="str">
        <f>VLOOKUP(Account_Appended[[#This Row],[Age]],age_t[],3,1)</f>
        <v>Middle</v>
      </c>
      <c r="N971" t="str">
        <f>Account_Appended[[#This Row],[Age Group]]&amp; "-" &amp;Account_Appended[[#This Row],[Balace Group]]</f>
        <v>Middle-Low</v>
      </c>
    </row>
    <row r="972" spans="2:14" x14ac:dyDescent="0.25">
      <c r="B972" t="s">
        <v>6095</v>
      </c>
      <c r="C972" t="s">
        <v>2537</v>
      </c>
      <c r="D972" t="s">
        <v>5125</v>
      </c>
      <c r="E972" s="22">
        <v>43631276</v>
      </c>
      <c r="F972" t="s">
        <v>5126</v>
      </c>
      <c r="G972" s="20">
        <v>45529</v>
      </c>
      <c r="H972" t="s">
        <v>2116</v>
      </c>
      <c r="I972">
        <f>VLOOKUP(Account_Appended[[#This Row],[Customer_ID]],Customer_Info_Appended[],3,0)</f>
        <v>56</v>
      </c>
      <c r="J972" t="str">
        <f>VLOOKUP(Account_Appended[[#This Row],[Customer_ID]],Customer_Info_Appended[],4,0)</f>
        <v>Male</v>
      </c>
      <c r="K972" t="str">
        <f>VLOOKUP(Account_Appended[[#This Row],[Customer_ID]],Customer_Info_Appended[],6,0)</f>
        <v>Yangon</v>
      </c>
      <c r="L972" t="str">
        <f>VLOOKUP(Account_Appended[[#This Row],[Balance]],balance_t[],3,1)</f>
        <v>High</v>
      </c>
      <c r="M972" t="str">
        <f>VLOOKUP(Account_Appended[[#This Row],[Age]],age_t[],3,1)</f>
        <v>Senior</v>
      </c>
      <c r="N972" t="str">
        <f>Account_Appended[[#This Row],[Age Group]]&amp; "-" &amp;Account_Appended[[#This Row],[Balace Group]]</f>
        <v>Senior-High</v>
      </c>
    </row>
    <row r="973" spans="2:14" x14ac:dyDescent="0.25">
      <c r="B973" t="s">
        <v>6096</v>
      </c>
      <c r="C973" t="s">
        <v>2542</v>
      </c>
      <c r="D973" t="s">
        <v>5125</v>
      </c>
      <c r="E973" s="22">
        <v>47053572</v>
      </c>
      <c r="F973" t="s">
        <v>5126</v>
      </c>
      <c r="G973" s="20">
        <v>45530</v>
      </c>
      <c r="H973" t="s">
        <v>2116</v>
      </c>
      <c r="I973">
        <f>VLOOKUP(Account_Appended[[#This Row],[Customer_ID]],Customer_Info_Appended[],3,0)</f>
        <v>39</v>
      </c>
      <c r="J973" t="str">
        <f>VLOOKUP(Account_Appended[[#This Row],[Customer_ID]],Customer_Info_Appended[],4,0)</f>
        <v>Female</v>
      </c>
      <c r="K973" t="str">
        <f>VLOOKUP(Account_Appended[[#This Row],[Customer_ID]],Customer_Info_Appended[],6,0)</f>
        <v>Shan</v>
      </c>
      <c r="L973" t="str">
        <f>VLOOKUP(Account_Appended[[#This Row],[Balance]],balance_t[],3,1)</f>
        <v>High</v>
      </c>
      <c r="M973" t="str">
        <f>VLOOKUP(Account_Appended[[#This Row],[Age]],age_t[],3,1)</f>
        <v>Middle</v>
      </c>
      <c r="N973" t="str">
        <f>Account_Appended[[#This Row],[Age Group]]&amp; "-" &amp;Account_Appended[[#This Row],[Balace Group]]</f>
        <v>Middle-High</v>
      </c>
    </row>
    <row r="974" spans="2:14" x14ac:dyDescent="0.25">
      <c r="B974" t="s">
        <v>6097</v>
      </c>
      <c r="C974" t="s">
        <v>2542</v>
      </c>
      <c r="D974" t="s">
        <v>5131</v>
      </c>
      <c r="E974" s="22">
        <v>47506955</v>
      </c>
      <c r="F974" t="s">
        <v>5126</v>
      </c>
      <c r="G974" s="20">
        <v>45531</v>
      </c>
      <c r="H974" t="s">
        <v>2116</v>
      </c>
      <c r="I974">
        <f>VLOOKUP(Account_Appended[[#This Row],[Customer_ID]],Customer_Info_Appended[],3,0)</f>
        <v>39</v>
      </c>
      <c r="J974" t="str">
        <f>VLOOKUP(Account_Appended[[#This Row],[Customer_ID]],Customer_Info_Appended[],4,0)</f>
        <v>Female</v>
      </c>
      <c r="K974" t="str">
        <f>VLOOKUP(Account_Appended[[#This Row],[Customer_ID]],Customer_Info_Appended[],6,0)</f>
        <v>Shan</v>
      </c>
      <c r="L974" t="str">
        <f>VLOOKUP(Account_Appended[[#This Row],[Balance]],balance_t[],3,1)</f>
        <v>High</v>
      </c>
      <c r="M974" t="str">
        <f>VLOOKUP(Account_Appended[[#This Row],[Age]],age_t[],3,1)</f>
        <v>Middle</v>
      </c>
      <c r="N974" t="str">
        <f>Account_Appended[[#This Row],[Age Group]]&amp; "-" &amp;Account_Appended[[#This Row],[Balace Group]]</f>
        <v>Middle-High</v>
      </c>
    </row>
    <row r="975" spans="2:14" x14ac:dyDescent="0.25">
      <c r="B975" t="s">
        <v>6098</v>
      </c>
      <c r="C975" t="s">
        <v>2547</v>
      </c>
      <c r="D975" t="s">
        <v>5134</v>
      </c>
      <c r="E975" s="22">
        <v>19859626</v>
      </c>
      <c r="F975" t="s">
        <v>5126</v>
      </c>
      <c r="G975" s="20">
        <v>45532</v>
      </c>
      <c r="H975" t="s">
        <v>2116</v>
      </c>
      <c r="I975">
        <f>VLOOKUP(Account_Appended[[#This Row],[Customer_ID]],Customer_Info_Appended[],3,0)</f>
        <v>21</v>
      </c>
      <c r="J975" t="str">
        <f>VLOOKUP(Account_Appended[[#This Row],[Customer_ID]],Customer_Info_Appended[],4,0)</f>
        <v>Male</v>
      </c>
      <c r="K975" t="str">
        <f>VLOOKUP(Account_Appended[[#This Row],[Customer_ID]],Customer_Info_Appended[],6,0)</f>
        <v>Bago</v>
      </c>
      <c r="L975" t="str">
        <f>VLOOKUP(Account_Appended[[#This Row],[Balance]],balance_t[],3,1)</f>
        <v>High</v>
      </c>
      <c r="M975" t="str">
        <f>VLOOKUP(Account_Appended[[#This Row],[Age]],age_t[],3,1)</f>
        <v>Young</v>
      </c>
      <c r="N975" t="str">
        <f>Account_Appended[[#This Row],[Age Group]]&amp; "-" &amp;Account_Appended[[#This Row],[Balace Group]]</f>
        <v>Young-High</v>
      </c>
    </row>
    <row r="976" spans="2:14" x14ac:dyDescent="0.25">
      <c r="B976" t="s">
        <v>6099</v>
      </c>
      <c r="C976" t="s">
        <v>2547</v>
      </c>
      <c r="D976" t="s">
        <v>5134</v>
      </c>
      <c r="E976" s="22">
        <v>18281571</v>
      </c>
      <c r="F976" t="s">
        <v>5126</v>
      </c>
      <c r="G976" s="20">
        <v>45533</v>
      </c>
      <c r="H976" t="s">
        <v>2116</v>
      </c>
      <c r="I976">
        <f>VLOOKUP(Account_Appended[[#This Row],[Customer_ID]],Customer_Info_Appended[],3,0)</f>
        <v>21</v>
      </c>
      <c r="J976" t="str">
        <f>VLOOKUP(Account_Appended[[#This Row],[Customer_ID]],Customer_Info_Appended[],4,0)</f>
        <v>Male</v>
      </c>
      <c r="K976" t="str">
        <f>VLOOKUP(Account_Appended[[#This Row],[Customer_ID]],Customer_Info_Appended[],6,0)</f>
        <v>Bago</v>
      </c>
      <c r="L976" t="str">
        <f>VLOOKUP(Account_Appended[[#This Row],[Balance]],balance_t[],3,1)</f>
        <v>High</v>
      </c>
      <c r="M976" t="str">
        <f>VLOOKUP(Account_Appended[[#This Row],[Age]],age_t[],3,1)</f>
        <v>Young</v>
      </c>
      <c r="N976" t="str">
        <f>Account_Appended[[#This Row],[Age Group]]&amp; "-" &amp;Account_Appended[[#This Row],[Balace Group]]</f>
        <v>Young-High</v>
      </c>
    </row>
    <row r="977" spans="2:14" x14ac:dyDescent="0.25">
      <c r="B977" t="s">
        <v>6100</v>
      </c>
      <c r="C977" t="s">
        <v>2552</v>
      </c>
      <c r="D977" t="s">
        <v>5134</v>
      </c>
      <c r="E977" s="22">
        <v>27941304</v>
      </c>
      <c r="F977" t="s">
        <v>5126</v>
      </c>
      <c r="G977" s="20">
        <v>45534</v>
      </c>
      <c r="H977" t="s">
        <v>2116</v>
      </c>
      <c r="I977">
        <f>VLOOKUP(Account_Appended[[#This Row],[Customer_ID]],Customer_Info_Appended[],3,0)</f>
        <v>30</v>
      </c>
      <c r="J977" t="str">
        <f>VLOOKUP(Account_Appended[[#This Row],[Customer_ID]],Customer_Info_Appended[],4,0)</f>
        <v>Male</v>
      </c>
      <c r="K977" t="str">
        <f>VLOOKUP(Account_Appended[[#This Row],[Customer_ID]],Customer_Info_Appended[],6,0)</f>
        <v>Shan</v>
      </c>
      <c r="L977" t="str">
        <f>VLOOKUP(Account_Appended[[#This Row],[Balance]],balance_t[],3,1)</f>
        <v>High</v>
      </c>
      <c r="M977" t="str">
        <f>VLOOKUP(Account_Appended[[#This Row],[Age]],age_t[],3,1)</f>
        <v>Young</v>
      </c>
      <c r="N977" t="str">
        <f>Account_Appended[[#This Row],[Age Group]]&amp; "-" &amp;Account_Appended[[#This Row],[Balace Group]]</f>
        <v>Young-High</v>
      </c>
    </row>
    <row r="978" spans="2:14" x14ac:dyDescent="0.25">
      <c r="B978" t="s">
        <v>6101</v>
      </c>
      <c r="C978" t="s">
        <v>2557</v>
      </c>
      <c r="D978" t="s">
        <v>5134</v>
      </c>
      <c r="E978" s="22">
        <v>5156093</v>
      </c>
      <c r="F978" t="s">
        <v>5126</v>
      </c>
      <c r="G978" s="20">
        <v>45535</v>
      </c>
      <c r="H978" t="s">
        <v>2116</v>
      </c>
      <c r="I978">
        <f>VLOOKUP(Account_Appended[[#This Row],[Customer_ID]],Customer_Info_Appended[],3,0)</f>
        <v>62</v>
      </c>
      <c r="J978" t="str">
        <f>VLOOKUP(Account_Appended[[#This Row],[Customer_ID]],Customer_Info_Appended[],4,0)</f>
        <v>Female</v>
      </c>
      <c r="K978" t="str">
        <f>VLOOKUP(Account_Appended[[#This Row],[Customer_ID]],Customer_Info_Appended[],6,0)</f>
        <v>Yangon</v>
      </c>
      <c r="L978" t="str">
        <f>VLOOKUP(Account_Appended[[#This Row],[Balance]],balance_t[],3,1)</f>
        <v>Medium</v>
      </c>
      <c r="M978" t="str">
        <f>VLOOKUP(Account_Appended[[#This Row],[Age]],age_t[],3,1)</f>
        <v>Senior</v>
      </c>
      <c r="N978" t="str">
        <f>Account_Appended[[#This Row],[Age Group]]&amp; "-" &amp;Account_Appended[[#This Row],[Balace Group]]</f>
        <v>Senior-Medium</v>
      </c>
    </row>
    <row r="979" spans="2:14" x14ac:dyDescent="0.25">
      <c r="B979" t="s">
        <v>6102</v>
      </c>
      <c r="C979" t="s">
        <v>2557</v>
      </c>
      <c r="D979" t="s">
        <v>5125</v>
      </c>
      <c r="E979" s="22">
        <v>14458216</v>
      </c>
      <c r="F979" t="s">
        <v>5126</v>
      </c>
      <c r="G979" s="20">
        <v>45536</v>
      </c>
      <c r="H979" t="s">
        <v>2116</v>
      </c>
      <c r="I979">
        <f>VLOOKUP(Account_Appended[[#This Row],[Customer_ID]],Customer_Info_Appended[],3,0)</f>
        <v>62</v>
      </c>
      <c r="J979" t="str">
        <f>VLOOKUP(Account_Appended[[#This Row],[Customer_ID]],Customer_Info_Appended[],4,0)</f>
        <v>Female</v>
      </c>
      <c r="K979" t="str">
        <f>VLOOKUP(Account_Appended[[#This Row],[Customer_ID]],Customer_Info_Appended[],6,0)</f>
        <v>Yangon</v>
      </c>
      <c r="L979" t="str">
        <f>VLOOKUP(Account_Appended[[#This Row],[Balance]],balance_t[],3,1)</f>
        <v>Medium</v>
      </c>
      <c r="M979" t="str">
        <f>VLOOKUP(Account_Appended[[#This Row],[Age]],age_t[],3,1)</f>
        <v>Senior</v>
      </c>
      <c r="N979" t="str">
        <f>Account_Appended[[#This Row],[Age Group]]&amp; "-" &amp;Account_Appended[[#This Row],[Balace Group]]</f>
        <v>Senior-Medium</v>
      </c>
    </row>
    <row r="980" spans="2:14" x14ac:dyDescent="0.25">
      <c r="B980" t="s">
        <v>6103</v>
      </c>
      <c r="C980" t="s">
        <v>2557</v>
      </c>
      <c r="D980" t="s">
        <v>5125</v>
      </c>
      <c r="E980" s="22">
        <v>49985716</v>
      </c>
      <c r="F980" t="s">
        <v>5126</v>
      </c>
      <c r="G980" s="20">
        <v>45537</v>
      </c>
      <c r="H980" t="s">
        <v>2116</v>
      </c>
      <c r="I980">
        <f>VLOOKUP(Account_Appended[[#This Row],[Customer_ID]],Customer_Info_Appended[],3,0)</f>
        <v>62</v>
      </c>
      <c r="J980" t="str">
        <f>VLOOKUP(Account_Appended[[#This Row],[Customer_ID]],Customer_Info_Appended[],4,0)</f>
        <v>Female</v>
      </c>
      <c r="K980" t="str">
        <f>VLOOKUP(Account_Appended[[#This Row],[Customer_ID]],Customer_Info_Appended[],6,0)</f>
        <v>Yangon</v>
      </c>
      <c r="L980" t="str">
        <f>VLOOKUP(Account_Appended[[#This Row],[Balance]],balance_t[],3,1)</f>
        <v>High</v>
      </c>
      <c r="M980" t="str">
        <f>VLOOKUP(Account_Appended[[#This Row],[Age]],age_t[],3,1)</f>
        <v>Senior</v>
      </c>
      <c r="N980" t="str">
        <f>Account_Appended[[#This Row],[Age Group]]&amp; "-" &amp;Account_Appended[[#This Row],[Balace Group]]</f>
        <v>Senior-High</v>
      </c>
    </row>
    <row r="981" spans="2:14" x14ac:dyDescent="0.25">
      <c r="B981" t="s">
        <v>6104</v>
      </c>
      <c r="C981" t="s">
        <v>2562</v>
      </c>
      <c r="D981" t="s">
        <v>5125</v>
      </c>
      <c r="E981" s="22">
        <v>28689907</v>
      </c>
      <c r="F981" t="s">
        <v>5126</v>
      </c>
      <c r="G981" s="20">
        <v>45538</v>
      </c>
      <c r="H981" t="s">
        <v>2116</v>
      </c>
      <c r="I981">
        <f>VLOOKUP(Account_Appended[[#This Row],[Customer_ID]],Customer_Info_Appended[],3,0)</f>
        <v>59</v>
      </c>
      <c r="J981" t="str">
        <f>VLOOKUP(Account_Appended[[#This Row],[Customer_ID]],Customer_Info_Appended[],4,0)</f>
        <v>Male</v>
      </c>
      <c r="K981" t="str">
        <f>VLOOKUP(Account_Appended[[#This Row],[Customer_ID]],Customer_Info_Appended[],6,0)</f>
        <v>Yangon</v>
      </c>
      <c r="L981" t="str">
        <f>VLOOKUP(Account_Appended[[#This Row],[Balance]],balance_t[],3,1)</f>
        <v>High</v>
      </c>
      <c r="M981" t="str">
        <f>VLOOKUP(Account_Appended[[#This Row],[Age]],age_t[],3,1)</f>
        <v>Senior</v>
      </c>
      <c r="N981" t="str">
        <f>Account_Appended[[#This Row],[Age Group]]&amp; "-" &amp;Account_Appended[[#This Row],[Balace Group]]</f>
        <v>Senior-High</v>
      </c>
    </row>
    <row r="982" spans="2:14" x14ac:dyDescent="0.25">
      <c r="B982" t="s">
        <v>6105</v>
      </c>
      <c r="C982" t="s">
        <v>2567</v>
      </c>
      <c r="D982" t="s">
        <v>5125</v>
      </c>
      <c r="E982" s="22">
        <v>2564722</v>
      </c>
      <c r="F982" t="s">
        <v>5126</v>
      </c>
      <c r="G982" s="20">
        <v>45539</v>
      </c>
      <c r="H982" t="s">
        <v>2116</v>
      </c>
      <c r="I982">
        <f>VLOOKUP(Account_Appended[[#This Row],[Customer_ID]],Customer_Info_Appended[],3,0)</f>
        <v>67</v>
      </c>
      <c r="J982" t="str">
        <f>VLOOKUP(Account_Appended[[#This Row],[Customer_ID]],Customer_Info_Appended[],4,0)</f>
        <v>Female</v>
      </c>
      <c r="K982" t="str">
        <f>VLOOKUP(Account_Appended[[#This Row],[Customer_ID]],Customer_Info_Appended[],6,0)</f>
        <v>Yangon</v>
      </c>
      <c r="L982" t="str">
        <f>VLOOKUP(Account_Appended[[#This Row],[Balance]],balance_t[],3,1)</f>
        <v>Low</v>
      </c>
      <c r="M982" t="str">
        <f>VLOOKUP(Account_Appended[[#This Row],[Age]],age_t[],3,1)</f>
        <v>Senior</v>
      </c>
      <c r="N982" t="str">
        <f>Account_Appended[[#This Row],[Age Group]]&amp; "-" &amp;Account_Appended[[#This Row],[Balace Group]]</f>
        <v>Senior-Low</v>
      </c>
    </row>
    <row r="983" spans="2:14" x14ac:dyDescent="0.25">
      <c r="B983" t="s">
        <v>6106</v>
      </c>
      <c r="C983" t="s">
        <v>2567</v>
      </c>
      <c r="D983" t="s">
        <v>5125</v>
      </c>
      <c r="E983" s="22">
        <v>40213874</v>
      </c>
      <c r="F983" t="s">
        <v>5126</v>
      </c>
      <c r="G983" s="20">
        <v>45540</v>
      </c>
      <c r="H983" t="s">
        <v>2116</v>
      </c>
      <c r="I983">
        <f>VLOOKUP(Account_Appended[[#This Row],[Customer_ID]],Customer_Info_Appended[],3,0)</f>
        <v>67</v>
      </c>
      <c r="J983" t="str">
        <f>VLOOKUP(Account_Appended[[#This Row],[Customer_ID]],Customer_Info_Appended[],4,0)</f>
        <v>Female</v>
      </c>
      <c r="K983" t="str">
        <f>VLOOKUP(Account_Appended[[#This Row],[Customer_ID]],Customer_Info_Appended[],6,0)</f>
        <v>Yangon</v>
      </c>
      <c r="L983" t="str">
        <f>VLOOKUP(Account_Appended[[#This Row],[Balance]],balance_t[],3,1)</f>
        <v>High</v>
      </c>
      <c r="M983" t="str">
        <f>VLOOKUP(Account_Appended[[#This Row],[Age]],age_t[],3,1)</f>
        <v>Senior</v>
      </c>
      <c r="N983" t="str">
        <f>Account_Appended[[#This Row],[Age Group]]&amp; "-" &amp;Account_Appended[[#This Row],[Balace Group]]</f>
        <v>Senior-High</v>
      </c>
    </row>
    <row r="984" spans="2:14" x14ac:dyDescent="0.25">
      <c r="B984" t="s">
        <v>6107</v>
      </c>
      <c r="C984" t="s">
        <v>2572</v>
      </c>
      <c r="D984" t="s">
        <v>5134</v>
      </c>
      <c r="E984" s="22">
        <v>15236395</v>
      </c>
      <c r="F984" t="s">
        <v>5126</v>
      </c>
      <c r="G984" s="20">
        <v>45541</v>
      </c>
      <c r="H984" t="s">
        <v>2116</v>
      </c>
      <c r="I984">
        <f>VLOOKUP(Account_Appended[[#This Row],[Customer_ID]],Customer_Info_Appended[],3,0)</f>
        <v>66</v>
      </c>
      <c r="J984" t="str">
        <f>VLOOKUP(Account_Appended[[#This Row],[Customer_ID]],Customer_Info_Appended[],4,0)</f>
        <v>Male</v>
      </c>
      <c r="K984" t="str">
        <f>VLOOKUP(Account_Appended[[#This Row],[Customer_ID]],Customer_Info_Appended[],6,0)</f>
        <v>Yangon</v>
      </c>
      <c r="L984" t="str">
        <f>VLOOKUP(Account_Appended[[#This Row],[Balance]],balance_t[],3,1)</f>
        <v>High</v>
      </c>
      <c r="M984" t="str">
        <f>VLOOKUP(Account_Appended[[#This Row],[Age]],age_t[],3,1)</f>
        <v>Senior</v>
      </c>
      <c r="N984" t="str">
        <f>Account_Appended[[#This Row],[Age Group]]&amp; "-" &amp;Account_Appended[[#This Row],[Balace Group]]</f>
        <v>Senior-High</v>
      </c>
    </row>
    <row r="985" spans="2:14" x14ac:dyDescent="0.25">
      <c r="B985" t="s">
        <v>6108</v>
      </c>
      <c r="C985" t="s">
        <v>2572</v>
      </c>
      <c r="D985" t="s">
        <v>5134</v>
      </c>
      <c r="E985" s="22">
        <v>5730761</v>
      </c>
      <c r="F985" t="s">
        <v>5126</v>
      </c>
      <c r="G985" s="20">
        <v>45542</v>
      </c>
      <c r="H985" t="s">
        <v>2116</v>
      </c>
      <c r="I985">
        <f>VLOOKUP(Account_Appended[[#This Row],[Customer_ID]],Customer_Info_Appended[],3,0)</f>
        <v>66</v>
      </c>
      <c r="J985" t="str">
        <f>VLOOKUP(Account_Appended[[#This Row],[Customer_ID]],Customer_Info_Appended[],4,0)</f>
        <v>Male</v>
      </c>
      <c r="K985" t="str">
        <f>VLOOKUP(Account_Appended[[#This Row],[Customer_ID]],Customer_Info_Appended[],6,0)</f>
        <v>Yangon</v>
      </c>
      <c r="L985" t="str">
        <f>VLOOKUP(Account_Appended[[#This Row],[Balance]],balance_t[],3,1)</f>
        <v>Medium</v>
      </c>
      <c r="M985" t="str">
        <f>VLOOKUP(Account_Appended[[#This Row],[Age]],age_t[],3,1)</f>
        <v>Senior</v>
      </c>
      <c r="N985" t="str">
        <f>Account_Appended[[#This Row],[Age Group]]&amp; "-" &amp;Account_Appended[[#This Row],[Balace Group]]</f>
        <v>Senior-Medium</v>
      </c>
    </row>
    <row r="986" spans="2:14" x14ac:dyDescent="0.25">
      <c r="B986" t="s">
        <v>6109</v>
      </c>
      <c r="C986" t="s">
        <v>2577</v>
      </c>
      <c r="D986" t="s">
        <v>5134</v>
      </c>
      <c r="E986" s="22">
        <v>47594032</v>
      </c>
      <c r="F986" t="s">
        <v>5126</v>
      </c>
      <c r="G986" s="20">
        <v>45543</v>
      </c>
      <c r="H986" t="s">
        <v>2116</v>
      </c>
      <c r="I986">
        <f>VLOOKUP(Account_Appended[[#This Row],[Customer_ID]],Customer_Info_Appended[],3,0)</f>
        <v>37</v>
      </c>
      <c r="J986" t="str">
        <f>VLOOKUP(Account_Appended[[#This Row],[Customer_ID]],Customer_Info_Appended[],4,0)</f>
        <v>Female</v>
      </c>
      <c r="K986" t="str">
        <f>VLOOKUP(Account_Appended[[#This Row],[Customer_ID]],Customer_Info_Appended[],6,0)</f>
        <v>Naypyitaw</v>
      </c>
      <c r="L986" t="str">
        <f>VLOOKUP(Account_Appended[[#This Row],[Balance]],balance_t[],3,1)</f>
        <v>High</v>
      </c>
      <c r="M986" t="str">
        <f>VLOOKUP(Account_Appended[[#This Row],[Age]],age_t[],3,1)</f>
        <v>Middle</v>
      </c>
      <c r="N986" t="str">
        <f>Account_Appended[[#This Row],[Age Group]]&amp; "-" &amp;Account_Appended[[#This Row],[Balace Group]]</f>
        <v>Middle-High</v>
      </c>
    </row>
    <row r="987" spans="2:14" x14ac:dyDescent="0.25">
      <c r="B987" t="s">
        <v>6110</v>
      </c>
      <c r="C987" t="s">
        <v>2582</v>
      </c>
      <c r="D987" t="s">
        <v>5134</v>
      </c>
      <c r="E987" s="22">
        <v>3001092</v>
      </c>
      <c r="F987" t="s">
        <v>5126</v>
      </c>
      <c r="G987" s="20">
        <v>45544</v>
      </c>
      <c r="H987" t="s">
        <v>2116</v>
      </c>
      <c r="I987">
        <f>VLOOKUP(Account_Appended[[#This Row],[Customer_ID]],Customer_Info_Appended[],3,0)</f>
        <v>69</v>
      </c>
      <c r="J987" t="str">
        <f>VLOOKUP(Account_Appended[[#This Row],[Customer_ID]],Customer_Info_Appended[],4,0)</f>
        <v>Male</v>
      </c>
      <c r="K987" t="str">
        <f>VLOOKUP(Account_Appended[[#This Row],[Customer_ID]],Customer_Info_Appended[],6,0)</f>
        <v>Shan</v>
      </c>
      <c r="L987" t="str">
        <f>VLOOKUP(Account_Appended[[#This Row],[Balance]],balance_t[],3,1)</f>
        <v>Low</v>
      </c>
      <c r="M987" t="str">
        <f>VLOOKUP(Account_Appended[[#This Row],[Age]],age_t[],3,1)</f>
        <v>Senior</v>
      </c>
      <c r="N987" t="str">
        <f>Account_Appended[[#This Row],[Age Group]]&amp; "-" &amp;Account_Appended[[#This Row],[Balace Group]]</f>
        <v>Senior-Low</v>
      </c>
    </row>
    <row r="988" spans="2:14" x14ac:dyDescent="0.25">
      <c r="B988" t="s">
        <v>6111</v>
      </c>
      <c r="C988" t="s">
        <v>2582</v>
      </c>
      <c r="D988" t="s">
        <v>5125</v>
      </c>
      <c r="E988" s="22">
        <v>15883215</v>
      </c>
      <c r="F988" t="s">
        <v>5126</v>
      </c>
      <c r="G988" s="20">
        <v>45545</v>
      </c>
      <c r="H988" t="s">
        <v>2116</v>
      </c>
      <c r="I988">
        <f>VLOOKUP(Account_Appended[[#This Row],[Customer_ID]],Customer_Info_Appended[],3,0)</f>
        <v>69</v>
      </c>
      <c r="J988" t="str">
        <f>VLOOKUP(Account_Appended[[#This Row],[Customer_ID]],Customer_Info_Appended[],4,0)</f>
        <v>Male</v>
      </c>
      <c r="K988" t="str">
        <f>VLOOKUP(Account_Appended[[#This Row],[Customer_ID]],Customer_Info_Appended[],6,0)</f>
        <v>Shan</v>
      </c>
      <c r="L988" t="str">
        <f>VLOOKUP(Account_Appended[[#This Row],[Balance]],balance_t[],3,1)</f>
        <v>High</v>
      </c>
      <c r="M988" t="str">
        <f>VLOOKUP(Account_Appended[[#This Row],[Age]],age_t[],3,1)</f>
        <v>Senior</v>
      </c>
      <c r="N988" t="str">
        <f>Account_Appended[[#This Row],[Age Group]]&amp; "-" &amp;Account_Appended[[#This Row],[Balace Group]]</f>
        <v>Senior-High</v>
      </c>
    </row>
    <row r="989" spans="2:14" x14ac:dyDescent="0.25">
      <c r="B989" t="s">
        <v>6112</v>
      </c>
      <c r="C989" t="s">
        <v>2582</v>
      </c>
      <c r="D989" t="s">
        <v>5125</v>
      </c>
      <c r="E989" s="22">
        <v>43565574</v>
      </c>
      <c r="F989" t="s">
        <v>5126</v>
      </c>
      <c r="G989" s="20">
        <v>45546</v>
      </c>
      <c r="H989" t="s">
        <v>2116</v>
      </c>
      <c r="I989">
        <f>VLOOKUP(Account_Appended[[#This Row],[Customer_ID]],Customer_Info_Appended[],3,0)</f>
        <v>69</v>
      </c>
      <c r="J989" t="str">
        <f>VLOOKUP(Account_Appended[[#This Row],[Customer_ID]],Customer_Info_Appended[],4,0)</f>
        <v>Male</v>
      </c>
      <c r="K989" t="str">
        <f>VLOOKUP(Account_Appended[[#This Row],[Customer_ID]],Customer_Info_Appended[],6,0)</f>
        <v>Shan</v>
      </c>
      <c r="L989" t="str">
        <f>VLOOKUP(Account_Appended[[#This Row],[Balance]],balance_t[],3,1)</f>
        <v>High</v>
      </c>
      <c r="M989" t="str">
        <f>VLOOKUP(Account_Appended[[#This Row],[Age]],age_t[],3,1)</f>
        <v>Senior</v>
      </c>
      <c r="N989" t="str">
        <f>Account_Appended[[#This Row],[Age Group]]&amp; "-" &amp;Account_Appended[[#This Row],[Balace Group]]</f>
        <v>Senior-High</v>
      </c>
    </row>
    <row r="990" spans="2:14" x14ac:dyDescent="0.25">
      <c r="B990" t="s">
        <v>6113</v>
      </c>
      <c r="C990" t="s">
        <v>2587</v>
      </c>
      <c r="D990" t="s">
        <v>5125</v>
      </c>
      <c r="E990" s="22">
        <v>1822907</v>
      </c>
      <c r="F990" t="s">
        <v>5126</v>
      </c>
      <c r="G990" s="20">
        <v>45547</v>
      </c>
      <c r="H990" t="s">
        <v>2116</v>
      </c>
      <c r="I990">
        <f>VLOOKUP(Account_Appended[[#This Row],[Customer_ID]],Customer_Info_Appended[],3,0)</f>
        <v>30</v>
      </c>
      <c r="J990" t="str">
        <f>VLOOKUP(Account_Appended[[#This Row],[Customer_ID]],Customer_Info_Appended[],4,0)</f>
        <v>Male</v>
      </c>
      <c r="K990" t="str">
        <f>VLOOKUP(Account_Appended[[#This Row],[Customer_ID]],Customer_Info_Appended[],6,0)</f>
        <v>Mandalay</v>
      </c>
      <c r="L990" t="str">
        <f>VLOOKUP(Account_Appended[[#This Row],[Balance]],balance_t[],3,1)</f>
        <v>Low</v>
      </c>
      <c r="M990" t="str">
        <f>VLOOKUP(Account_Appended[[#This Row],[Age]],age_t[],3,1)</f>
        <v>Young</v>
      </c>
      <c r="N990" t="str">
        <f>Account_Appended[[#This Row],[Age Group]]&amp; "-" &amp;Account_Appended[[#This Row],[Balace Group]]</f>
        <v>Young-Low</v>
      </c>
    </row>
    <row r="991" spans="2:14" x14ac:dyDescent="0.25">
      <c r="B991" t="s">
        <v>6114</v>
      </c>
      <c r="C991" t="s">
        <v>2587</v>
      </c>
      <c r="D991" t="s">
        <v>5131</v>
      </c>
      <c r="E991" s="22">
        <v>27781791</v>
      </c>
      <c r="F991" t="s">
        <v>5126</v>
      </c>
      <c r="G991" s="20">
        <v>45548</v>
      </c>
      <c r="H991" t="s">
        <v>2116</v>
      </c>
      <c r="I991">
        <f>VLOOKUP(Account_Appended[[#This Row],[Customer_ID]],Customer_Info_Appended[],3,0)</f>
        <v>30</v>
      </c>
      <c r="J991" t="str">
        <f>VLOOKUP(Account_Appended[[#This Row],[Customer_ID]],Customer_Info_Appended[],4,0)</f>
        <v>Male</v>
      </c>
      <c r="K991" t="str">
        <f>VLOOKUP(Account_Appended[[#This Row],[Customer_ID]],Customer_Info_Appended[],6,0)</f>
        <v>Mandalay</v>
      </c>
      <c r="L991" t="str">
        <f>VLOOKUP(Account_Appended[[#This Row],[Balance]],balance_t[],3,1)</f>
        <v>High</v>
      </c>
      <c r="M991" t="str">
        <f>VLOOKUP(Account_Appended[[#This Row],[Age]],age_t[],3,1)</f>
        <v>Young</v>
      </c>
      <c r="N991" t="str">
        <f>Account_Appended[[#This Row],[Age Group]]&amp; "-" &amp;Account_Appended[[#This Row],[Balace Group]]</f>
        <v>Young-High</v>
      </c>
    </row>
    <row r="992" spans="2:14" x14ac:dyDescent="0.25">
      <c r="B992" t="s">
        <v>6115</v>
      </c>
      <c r="C992" t="s">
        <v>2592</v>
      </c>
      <c r="D992" t="s">
        <v>5134</v>
      </c>
      <c r="E992" s="22">
        <v>46718152</v>
      </c>
      <c r="F992" t="s">
        <v>5126</v>
      </c>
      <c r="G992" s="20">
        <v>45549</v>
      </c>
      <c r="H992" t="s">
        <v>2116</v>
      </c>
      <c r="I992">
        <f>VLOOKUP(Account_Appended[[#This Row],[Customer_ID]],Customer_Info_Appended[],3,0)</f>
        <v>34</v>
      </c>
      <c r="J992" t="str">
        <f>VLOOKUP(Account_Appended[[#This Row],[Customer_ID]],Customer_Info_Appended[],4,0)</f>
        <v>Male</v>
      </c>
      <c r="K992" t="str">
        <f>VLOOKUP(Account_Appended[[#This Row],[Customer_ID]],Customer_Info_Appended[],6,0)</f>
        <v>Shan</v>
      </c>
      <c r="L992" t="str">
        <f>VLOOKUP(Account_Appended[[#This Row],[Balance]],balance_t[],3,1)</f>
        <v>High</v>
      </c>
      <c r="M992" t="str">
        <f>VLOOKUP(Account_Appended[[#This Row],[Age]],age_t[],3,1)</f>
        <v>Middle</v>
      </c>
      <c r="N992" t="str">
        <f>Account_Appended[[#This Row],[Age Group]]&amp; "-" &amp;Account_Appended[[#This Row],[Balace Group]]</f>
        <v>Middle-High</v>
      </c>
    </row>
    <row r="993" spans="2:14" x14ac:dyDescent="0.25">
      <c r="B993" t="s">
        <v>6116</v>
      </c>
      <c r="C993" t="s">
        <v>2592</v>
      </c>
      <c r="D993" t="s">
        <v>5134</v>
      </c>
      <c r="E993" s="22">
        <v>31099906</v>
      </c>
      <c r="F993" t="s">
        <v>5126</v>
      </c>
      <c r="G993" s="20">
        <v>45550</v>
      </c>
      <c r="H993" t="s">
        <v>2116</v>
      </c>
      <c r="I993">
        <f>VLOOKUP(Account_Appended[[#This Row],[Customer_ID]],Customer_Info_Appended[],3,0)</f>
        <v>34</v>
      </c>
      <c r="J993" t="str">
        <f>VLOOKUP(Account_Appended[[#This Row],[Customer_ID]],Customer_Info_Appended[],4,0)</f>
        <v>Male</v>
      </c>
      <c r="K993" t="str">
        <f>VLOOKUP(Account_Appended[[#This Row],[Customer_ID]],Customer_Info_Appended[],6,0)</f>
        <v>Shan</v>
      </c>
      <c r="L993" t="str">
        <f>VLOOKUP(Account_Appended[[#This Row],[Balance]],balance_t[],3,1)</f>
        <v>High</v>
      </c>
      <c r="M993" t="str">
        <f>VLOOKUP(Account_Appended[[#This Row],[Age]],age_t[],3,1)</f>
        <v>Middle</v>
      </c>
      <c r="N993" t="str">
        <f>Account_Appended[[#This Row],[Age Group]]&amp; "-" &amp;Account_Appended[[#This Row],[Balace Group]]</f>
        <v>Middle-High</v>
      </c>
    </row>
    <row r="994" spans="2:14" x14ac:dyDescent="0.25">
      <c r="B994" t="s">
        <v>6117</v>
      </c>
      <c r="C994" t="s">
        <v>2597</v>
      </c>
      <c r="D994" t="s">
        <v>5125</v>
      </c>
      <c r="E994" s="22">
        <v>19747790</v>
      </c>
      <c r="F994" t="s">
        <v>5126</v>
      </c>
      <c r="G994" s="20">
        <v>45551</v>
      </c>
      <c r="H994" t="s">
        <v>2116</v>
      </c>
      <c r="I994">
        <f>VLOOKUP(Account_Appended[[#This Row],[Customer_ID]],Customer_Info_Appended[],3,0)</f>
        <v>53</v>
      </c>
      <c r="J994" t="str">
        <f>VLOOKUP(Account_Appended[[#This Row],[Customer_ID]],Customer_Info_Appended[],4,0)</f>
        <v>Male</v>
      </c>
      <c r="K994" t="str">
        <f>VLOOKUP(Account_Appended[[#This Row],[Customer_ID]],Customer_Info_Appended[],6,0)</f>
        <v>Naypyitaw</v>
      </c>
      <c r="L994" t="str">
        <f>VLOOKUP(Account_Appended[[#This Row],[Balance]],balance_t[],3,1)</f>
        <v>High</v>
      </c>
      <c r="M994" t="str">
        <f>VLOOKUP(Account_Appended[[#This Row],[Age]],age_t[],3,1)</f>
        <v>Senior</v>
      </c>
      <c r="N994" t="str">
        <f>Account_Appended[[#This Row],[Age Group]]&amp; "-" &amp;Account_Appended[[#This Row],[Balace Group]]</f>
        <v>Senior-High</v>
      </c>
    </row>
    <row r="995" spans="2:14" x14ac:dyDescent="0.25">
      <c r="B995" t="s">
        <v>6118</v>
      </c>
      <c r="C995" t="s">
        <v>2597</v>
      </c>
      <c r="D995" t="s">
        <v>5134</v>
      </c>
      <c r="E995" s="22">
        <v>6982799</v>
      </c>
      <c r="F995" t="s">
        <v>5126</v>
      </c>
      <c r="G995" s="20">
        <v>45552</v>
      </c>
      <c r="H995" t="s">
        <v>2116</v>
      </c>
      <c r="I995">
        <f>VLOOKUP(Account_Appended[[#This Row],[Customer_ID]],Customer_Info_Appended[],3,0)</f>
        <v>53</v>
      </c>
      <c r="J995" t="str">
        <f>VLOOKUP(Account_Appended[[#This Row],[Customer_ID]],Customer_Info_Appended[],4,0)</f>
        <v>Male</v>
      </c>
      <c r="K995" t="str">
        <f>VLOOKUP(Account_Appended[[#This Row],[Customer_ID]],Customer_Info_Appended[],6,0)</f>
        <v>Naypyitaw</v>
      </c>
      <c r="L995" t="str">
        <f>VLOOKUP(Account_Appended[[#This Row],[Balance]],balance_t[],3,1)</f>
        <v>Medium</v>
      </c>
      <c r="M995" t="str">
        <f>VLOOKUP(Account_Appended[[#This Row],[Age]],age_t[],3,1)</f>
        <v>Senior</v>
      </c>
      <c r="N995" t="str">
        <f>Account_Appended[[#This Row],[Age Group]]&amp; "-" &amp;Account_Appended[[#This Row],[Balace Group]]</f>
        <v>Senior-Medium</v>
      </c>
    </row>
    <row r="996" spans="2:14" x14ac:dyDescent="0.25">
      <c r="B996" t="s">
        <v>6119</v>
      </c>
      <c r="C996" t="s">
        <v>2602</v>
      </c>
      <c r="D996" t="s">
        <v>5134</v>
      </c>
      <c r="E996" s="22">
        <v>24829233</v>
      </c>
      <c r="F996" t="s">
        <v>5126</v>
      </c>
      <c r="G996" s="20">
        <v>45553</v>
      </c>
      <c r="H996" t="s">
        <v>2116</v>
      </c>
      <c r="I996">
        <f>VLOOKUP(Account_Appended[[#This Row],[Customer_ID]],Customer_Info_Appended[],3,0)</f>
        <v>50</v>
      </c>
      <c r="J996" t="str">
        <f>VLOOKUP(Account_Appended[[#This Row],[Customer_ID]],Customer_Info_Appended[],4,0)</f>
        <v>Male</v>
      </c>
      <c r="K996" t="str">
        <f>VLOOKUP(Account_Appended[[#This Row],[Customer_ID]],Customer_Info_Appended[],6,0)</f>
        <v>Yangon</v>
      </c>
      <c r="L996" t="str">
        <f>VLOOKUP(Account_Appended[[#This Row],[Balance]],balance_t[],3,1)</f>
        <v>High</v>
      </c>
      <c r="M996" t="str">
        <f>VLOOKUP(Account_Appended[[#This Row],[Age]],age_t[],3,1)</f>
        <v>Middle</v>
      </c>
      <c r="N996" t="str">
        <f>Account_Appended[[#This Row],[Age Group]]&amp; "-" &amp;Account_Appended[[#This Row],[Balace Group]]</f>
        <v>Middle-High</v>
      </c>
    </row>
    <row r="997" spans="2:14" x14ac:dyDescent="0.25">
      <c r="B997" t="s">
        <v>6120</v>
      </c>
      <c r="C997" t="s">
        <v>2607</v>
      </c>
      <c r="D997" t="s">
        <v>5125</v>
      </c>
      <c r="E997" s="22">
        <v>40576415</v>
      </c>
      <c r="F997" t="s">
        <v>5126</v>
      </c>
      <c r="G997" s="20">
        <v>45554</v>
      </c>
      <c r="H997" t="s">
        <v>2116</v>
      </c>
      <c r="I997">
        <f>VLOOKUP(Account_Appended[[#This Row],[Customer_ID]],Customer_Info_Appended[],3,0)</f>
        <v>18</v>
      </c>
      <c r="J997" t="str">
        <f>VLOOKUP(Account_Appended[[#This Row],[Customer_ID]],Customer_Info_Appended[],4,0)</f>
        <v>Female</v>
      </c>
      <c r="K997" t="str">
        <f>VLOOKUP(Account_Appended[[#This Row],[Customer_ID]],Customer_Info_Appended[],6,0)</f>
        <v>Naypyitaw</v>
      </c>
      <c r="L997" t="str">
        <f>VLOOKUP(Account_Appended[[#This Row],[Balance]],balance_t[],3,1)</f>
        <v>High</v>
      </c>
      <c r="M997" t="str">
        <f>VLOOKUP(Account_Appended[[#This Row],[Age]],age_t[],3,1)</f>
        <v>Young</v>
      </c>
      <c r="N997" t="str">
        <f>Account_Appended[[#This Row],[Age Group]]&amp; "-" &amp;Account_Appended[[#This Row],[Balace Group]]</f>
        <v>Young-High</v>
      </c>
    </row>
    <row r="998" spans="2:14" x14ac:dyDescent="0.25">
      <c r="B998" t="s">
        <v>6121</v>
      </c>
      <c r="C998" t="s">
        <v>2607</v>
      </c>
      <c r="D998" t="s">
        <v>5131</v>
      </c>
      <c r="E998" s="22">
        <v>40181357</v>
      </c>
      <c r="F998" t="s">
        <v>5126</v>
      </c>
      <c r="G998" s="20">
        <v>45555</v>
      </c>
      <c r="H998" t="s">
        <v>2116</v>
      </c>
      <c r="I998">
        <f>VLOOKUP(Account_Appended[[#This Row],[Customer_ID]],Customer_Info_Appended[],3,0)</f>
        <v>18</v>
      </c>
      <c r="J998" t="str">
        <f>VLOOKUP(Account_Appended[[#This Row],[Customer_ID]],Customer_Info_Appended[],4,0)</f>
        <v>Female</v>
      </c>
      <c r="K998" t="str">
        <f>VLOOKUP(Account_Appended[[#This Row],[Customer_ID]],Customer_Info_Appended[],6,0)</f>
        <v>Naypyitaw</v>
      </c>
      <c r="L998" t="str">
        <f>VLOOKUP(Account_Appended[[#This Row],[Balance]],balance_t[],3,1)</f>
        <v>High</v>
      </c>
      <c r="M998" t="str">
        <f>VLOOKUP(Account_Appended[[#This Row],[Age]],age_t[],3,1)</f>
        <v>Young</v>
      </c>
      <c r="N998" t="str">
        <f>Account_Appended[[#This Row],[Age Group]]&amp; "-" &amp;Account_Appended[[#This Row],[Balace Group]]</f>
        <v>Young-High</v>
      </c>
    </row>
    <row r="999" spans="2:14" x14ac:dyDescent="0.25">
      <c r="B999" t="s">
        <v>6122</v>
      </c>
      <c r="C999" t="s">
        <v>2612</v>
      </c>
      <c r="D999" t="s">
        <v>5131</v>
      </c>
      <c r="E999" s="22">
        <v>22243202</v>
      </c>
      <c r="F999" t="s">
        <v>5126</v>
      </c>
      <c r="G999" s="20">
        <v>45556</v>
      </c>
      <c r="H999" t="s">
        <v>2116</v>
      </c>
      <c r="I999">
        <f>VLOOKUP(Account_Appended[[#This Row],[Customer_ID]],Customer_Info_Appended[],3,0)</f>
        <v>32</v>
      </c>
      <c r="J999" t="str">
        <f>VLOOKUP(Account_Appended[[#This Row],[Customer_ID]],Customer_Info_Appended[],4,0)</f>
        <v>Male</v>
      </c>
      <c r="K999" t="str">
        <f>VLOOKUP(Account_Appended[[#This Row],[Customer_ID]],Customer_Info_Appended[],6,0)</f>
        <v>Bago</v>
      </c>
      <c r="L999" t="str">
        <f>VLOOKUP(Account_Appended[[#This Row],[Balance]],balance_t[],3,1)</f>
        <v>High</v>
      </c>
      <c r="M999" t="str">
        <f>VLOOKUP(Account_Appended[[#This Row],[Age]],age_t[],3,1)</f>
        <v>Middle</v>
      </c>
      <c r="N999" t="str">
        <f>Account_Appended[[#This Row],[Age Group]]&amp; "-" &amp;Account_Appended[[#This Row],[Balace Group]]</f>
        <v>Middle-High</v>
      </c>
    </row>
    <row r="1000" spans="2:14" x14ac:dyDescent="0.25">
      <c r="B1000" t="s">
        <v>6123</v>
      </c>
      <c r="C1000" t="s">
        <v>2612</v>
      </c>
      <c r="D1000" t="s">
        <v>5131</v>
      </c>
      <c r="E1000" s="22">
        <v>44931979</v>
      </c>
      <c r="F1000" t="s">
        <v>5126</v>
      </c>
      <c r="G1000" s="20">
        <v>45557</v>
      </c>
      <c r="H1000" t="s">
        <v>2116</v>
      </c>
      <c r="I1000">
        <f>VLOOKUP(Account_Appended[[#This Row],[Customer_ID]],Customer_Info_Appended[],3,0)</f>
        <v>32</v>
      </c>
      <c r="J1000" t="str">
        <f>VLOOKUP(Account_Appended[[#This Row],[Customer_ID]],Customer_Info_Appended[],4,0)</f>
        <v>Male</v>
      </c>
      <c r="K1000" t="str">
        <f>VLOOKUP(Account_Appended[[#This Row],[Customer_ID]],Customer_Info_Appended[],6,0)</f>
        <v>Bago</v>
      </c>
      <c r="L1000" t="str">
        <f>VLOOKUP(Account_Appended[[#This Row],[Balance]],balance_t[],3,1)</f>
        <v>High</v>
      </c>
      <c r="M1000" t="str">
        <f>VLOOKUP(Account_Appended[[#This Row],[Age]],age_t[],3,1)</f>
        <v>Middle</v>
      </c>
      <c r="N1000" t="str">
        <f>Account_Appended[[#This Row],[Age Group]]&amp; "-" &amp;Account_Appended[[#This Row],[Balace Group]]</f>
        <v>Middle-High</v>
      </c>
    </row>
    <row r="1001" spans="2:14" x14ac:dyDescent="0.25">
      <c r="B1001" t="s">
        <v>6124</v>
      </c>
      <c r="C1001" t="s">
        <v>2612</v>
      </c>
      <c r="D1001" t="s">
        <v>5125</v>
      </c>
      <c r="E1001" s="22">
        <v>12474888</v>
      </c>
      <c r="F1001" t="s">
        <v>5126</v>
      </c>
      <c r="G1001" s="20">
        <v>45558</v>
      </c>
      <c r="H1001" t="s">
        <v>2116</v>
      </c>
      <c r="I1001">
        <f>VLOOKUP(Account_Appended[[#This Row],[Customer_ID]],Customer_Info_Appended[],3,0)</f>
        <v>32</v>
      </c>
      <c r="J1001" t="str">
        <f>VLOOKUP(Account_Appended[[#This Row],[Customer_ID]],Customer_Info_Appended[],4,0)</f>
        <v>Male</v>
      </c>
      <c r="K1001" t="str">
        <f>VLOOKUP(Account_Appended[[#This Row],[Customer_ID]],Customer_Info_Appended[],6,0)</f>
        <v>Bago</v>
      </c>
      <c r="L1001" t="str">
        <f>VLOOKUP(Account_Appended[[#This Row],[Balance]],balance_t[],3,1)</f>
        <v>Medium</v>
      </c>
      <c r="M1001" t="str">
        <f>VLOOKUP(Account_Appended[[#This Row],[Age]],age_t[],3,1)</f>
        <v>Middle</v>
      </c>
      <c r="N1001" t="str">
        <f>Account_Appended[[#This Row],[Age Group]]&amp; "-" &amp;Account_Appended[[#This Row],[Balace Group]]</f>
        <v>Middle-Medium</v>
      </c>
    </row>
    <row r="1002" spans="2:14" x14ac:dyDescent="0.25">
      <c r="B1002" t="s">
        <v>6125</v>
      </c>
      <c r="C1002" t="s">
        <v>2617</v>
      </c>
      <c r="D1002" t="s">
        <v>5134</v>
      </c>
      <c r="E1002" s="22">
        <v>23636507</v>
      </c>
      <c r="F1002" t="s">
        <v>5126</v>
      </c>
      <c r="G1002" s="20">
        <v>45559</v>
      </c>
      <c r="H1002" t="s">
        <v>2116</v>
      </c>
      <c r="I1002">
        <f>VLOOKUP(Account_Appended[[#This Row],[Customer_ID]],Customer_Info_Appended[],3,0)</f>
        <v>30</v>
      </c>
      <c r="J1002" t="str">
        <f>VLOOKUP(Account_Appended[[#This Row],[Customer_ID]],Customer_Info_Appended[],4,0)</f>
        <v>Female</v>
      </c>
      <c r="K1002" t="str">
        <f>VLOOKUP(Account_Appended[[#This Row],[Customer_ID]],Customer_Info_Appended[],6,0)</f>
        <v>Bago</v>
      </c>
      <c r="L1002" t="str">
        <f>VLOOKUP(Account_Appended[[#This Row],[Balance]],balance_t[],3,1)</f>
        <v>High</v>
      </c>
      <c r="M1002" t="str">
        <f>VLOOKUP(Account_Appended[[#This Row],[Age]],age_t[],3,1)</f>
        <v>Young</v>
      </c>
      <c r="N1002" t="str">
        <f>Account_Appended[[#This Row],[Age Group]]&amp; "-" &amp;Account_Appended[[#This Row],[Balace Group]]</f>
        <v>Young-High</v>
      </c>
    </row>
    <row r="1003" spans="2:14" x14ac:dyDescent="0.25">
      <c r="B1003" t="s">
        <v>6126</v>
      </c>
      <c r="C1003" t="s">
        <v>2617</v>
      </c>
      <c r="D1003" t="s">
        <v>5125</v>
      </c>
      <c r="E1003" s="22">
        <v>8443528</v>
      </c>
      <c r="F1003" t="s">
        <v>5126</v>
      </c>
      <c r="G1003" s="20">
        <v>45560</v>
      </c>
      <c r="H1003" t="s">
        <v>2116</v>
      </c>
      <c r="I1003">
        <f>VLOOKUP(Account_Appended[[#This Row],[Customer_ID]],Customer_Info_Appended[],3,0)</f>
        <v>30</v>
      </c>
      <c r="J1003" t="str">
        <f>VLOOKUP(Account_Appended[[#This Row],[Customer_ID]],Customer_Info_Appended[],4,0)</f>
        <v>Female</v>
      </c>
      <c r="K1003" t="str">
        <f>VLOOKUP(Account_Appended[[#This Row],[Customer_ID]],Customer_Info_Appended[],6,0)</f>
        <v>Bago</v>
      </c>
      <c r="L1003" t="str">
        <f>VLOOKUP(Account_Appended[[#This Row],[Balance]],balance_t[],3,1)</f>
        <v>Medium</v>
      </c>
      <c r="M1003" t="str">
        <f>VLOOKUP(Account_Appended[[#This Row],[Age]],age_t[],3,1)</f>
        <v>Young</v>
      </c>
      <c r="N1003" t="str">
        <f>Account_Appended[[#This Row],[Age Group]]&amp; "-" &amp;Account_Appended[[#This Row],[Balace Group]]</f>
        <v>Young-Medium</v>
      </c>
    </row>
    <row r="1004" spans="2:14" x14ac:dyDescent="0.25">
      <c r="B1004" t="s">
        <v>6127</v>
      </c>
      <c r="C1004" t="s">
        <v>2622</v>
      </c>
      <c r="D1004" t="s">
        <v>5125</v>
      </c>
      <c r="E1004" s="22">
        <v>44142449</v>
      </c>
      <c r="F1004" t="s">
        <v>5126</v>
      </c>
      <c r="G1004" s="20">
        <v>45561</v>
      </c>
      <c r="H1004" t="s">
        <v>2116</v>
      </c>
      <c r="I1004">
        <f>VLOOKUP(Account_Appended[[#This Row],[Customer_ID]],Customer_Info_Appended[],3,0)</f>
        <v>34</v>
      </c>
      <c r="J1004" t="str">
        <f>VLOOKUP(Account_Appended[[#This Row],[Customer_ID]],Customer_Info_Appended[],4,0)</f>
        <v>Female</v>
      </c>
      <c r="K1004" t="str">
        <f>VLOOKUP(Account_Appended[[#This Row],[Customer_ID]],Customer_Info_Appended[],6,0)</f>
        <v>Shan</v>
      </c>
      <c r="L1004" t="str">
        <f>VLOOKUP(Account_Appended[[#This Row],[Balance]],balance_t[],3,1)</f>
        <v>High</v>
      </c>
      <c r="M1004" t="str">
        <f>VLOOKUP(Account_Appended[[#This Row],[Age]],age_t[],3,1)</f>
        <v>Middle</v>
      </c>
      <c r="N1004" t="str">
        <f>Account_Appended[[#This Row],[Age Group]]&amp; "-" &amp;Account_Appended[[#This Row],[Balace Group]]</f>
        <v>Middle-High</v>
      </c>
    </row>
    <row r="1005" spans="2:14" x14ac:dyDescent="0.25">
      <c r="B1005" t="s">
        <v>6128</v>
      </c>
      <c r="C1005" t="s">
        <v>2622</v>
      </c>
      <c r="D1005" t="s">
        <v>5134</v>
      </c>
      <c r="E1005" s="22">
        <v>22409604</v>
      </c>
      <c r="F1005" t="s">
        <v>5126</v>
      </c>
      <c r="G1005" s="20">
        <v>45562</v>
      </c>
      <c r="H1005" t="s">
        <v>2116</v>
      </c>
      <c r="I1005">
        <f>VLOOKUP(Account_Appended[[#This Row],[Customer_ID]],Customer_Info_Appended[],3,0)</f>
        <v>34</v>
      </c>
      <c r="J1005" t="str">
        <f>VLOOKUP(Account_Appended[[#This Row],[Customer_ID]],Customer_Info_Appended[],4,0)</f>
        <v>Female</v>
      </c>
      <c r="K1005" t="str">
        <f>VLOOKUP(Account_Appended[[#This Row],[Customer_ID]],Customer_Info_Appended[],6,0)</f>
        <v>Shan</v>
      </c>
      <c r="L1005" t="str">
        <f>VLOOKUP(Account_Appended[[#This Row],[Balance]],balance_t[],3,1)</f>
        <v>High</v>
      </c>
      <c r="M1005" t="str">
        <f>VLOOKUP(Account_Appended[[#This Row],[Age]],age_t[],3,1)</f>
        <v>Middle</v>
      </c>
      <c r="N1005" t="str">
        <f>Account_Appended[[#This Row],[Age Group]]&amp; "-" &amp;Account_Appended[[#This Row],[Balace Group]]</f>
        <v>Middle-High</v>
      </c>
    </row>
    <row r="1006" spans="2:14" x14ac:dyDescent="0.25">
      <c r="B1006" t="s">
        <v>6129</v>
      </c>
      <c r="C1006" t="s">
        <v>2627</v>
      </c>
      <c r="D1006" t="s">
        <v>5131</v>
      </c>
      <c r="E1006" s="22">
        <v>41674796</v>
      </c>
      <c r="F1006" t="s">
        <v>5126</v>
      </c>
      <c r="G1006" s="20">
        <v>45563</v>
      </c>
      <c r="H1006" t="s">
        <v>2116</v>
      </c>
      <c r="I1006">
        <f>VLOOKUP(Account_Appended[[#This Row],[Customer_ID]],Customer_Info_Appended[],3,0)</f>
        <v>41</v>
      </c>
      <c r="J1006" t="str">
        <f>VLOOKUP(Account_Appended[[#This Row],[Customer_ID]],Customer_Info_Appended[],4,0)</f>
        <v>Female</v>
      </c>
      <c r="K1006" t="str">
        <f>VLOOKUP(Account_Appended[[#This Row],[Customer_ID]],Customer_Info_Appended[],6,0)</f>
        <v>Shan</v>
      </c>
      <c r="L1006" t="str">
        <f>VLOOKUP(Account_Appended[[#This Row],[Balance]],balance_t[],3,1)</f>
        <v>High</v>
      </c>
      <c r="M1006" t="str">
        <f>VLOOKUP(Account_Appended[[#This Row],[Age]],age_t[],3,1)</f>
        <v>Middle</v>
      </c>
      <c r="N1006" t="str">
        <f>Account_Appended[[#This Row],[Age Group]]&amp; "-" &amp;Account_Appended[[#This Row],[Balace Group]]</f>
        <v>Middle-High</v>
      </c>
    </row>
    <row r="1007" spans="2:14" x14ac:dyDescent="0.25">
      <c r="B1007" t="s">
        <v>6130</v>
      </c>
      <c r="C1007" t="s">
        <v>2627</v>
      </c>
      <c r="D1007" t="s">
        <v>5131</v>
      </c>
      <c r="E1007" s="22">
        <v>41106179</v>
      </c>
      <c r="F1007" t="s">
        <v>5126</v>
      </c>
      <c r="G1007" s="20">
        <v>45564</v>
      </c>
      <c r="H1007" t="s">
        <v>2116</v>
      </c>
      <c r="I1007">
        <f>VLOOKUP(Account_Appended[[#This Row],[Customer_ID]],Customer_Info_Appended[],3,0)</f>
        <v>41</v>
      </c>
      <c r="J1007" t="str">
        <f>VLOOKUP(Account_Appended[[#This Row],[Customer_ID]],Customer_Info_Appended[],4,0)</f>
        <v>Female</v>
      </c>
      <c r="K1007" t="str">
        <f>VLOOKUP(Account_Appended[[#This Row],[Customer_ID]],Customer_Info_Appended[],6,0)</f>
        <v>Shan</v>
      </c>
      <c r="L1007" t="str">
        <f>VLOOKUP(Account_Appended[[#This Row],[Balance]],balance_t[],3,1)</f>
        <v>High</v>
      </c>
      <c r="M1007" t="str">
        <f>VLOOKUP(Account_Appended[[#This Row],[Age]],age_t[],3,1)</f>
        <v>Middle</v>
      </c>
      <c r="N1007" t="str">
        <f>Account_Appended[[#This Row],[Age Group]]&amp; "-" &amp;Account_Appended[[#This Row],[Balace Group]]</f>
        <v>Middle-High</v>
      </c>
    </row>
    <row r="1008" spans="2:14" x14ac:dyDescent="0.25">
      <c r="B1008" t="s">
        <v>6131</v>
      </c>
      <c r="C1008" t="s">
        <v>2627</v>
      </c>
      <c r="D1008" t="s">
        <v>5125</v>
      </c>
      <c r="E1008" s="22">
        <v>28438206</v>
      </c>
      <c r="F1008" t="s">
        <v>5126</v>
      </c>
      <c r="G1008" s="20">
        <v>45565</v>
      </c>
      <c r="H1008" t="s">
        <v>2116</v>
      </c>
      <c r="I1008">
        <f>VLOOKUP(Account_Appended[[#This Row],[Customer_ID]],Customer_Info_Appended[],3,0)</f>
        <v>41</v>
      </c>
      <c r="J1008" t="str">
        <f>VLOOKUP(Account_Appended[[#This Row],[Customer_ID]],Customer_Info_Appended[],4,0)</f>
        <v>Female</v>
      </c>
      <c r="K1008" t="str">
        <f>VLOOKUP(Account_Appended[[#This Row],[Customer_ID]],Customer_Info_Appended[],6,0)</f>
        <v>Shan</v>
      </c>
      <c r="L1008" t="str">
        <f>VLOOKUP(Account_Appended[[#This Row],[Balance]],balance_t[],3,1)</f>
        <v>High</v>
      </c>
      <c r="M1008" t="str">
        <f>VLOOKUP(Account_Appended[[#This Row],[Age]],age_t[],3,1)</f>
        <v>Middle</v>
      </c>
      <c r="N1008" t="str">
        <f>Account_Appended[[#This Row],[Age Group]]&amp; "-" &amp;Account_Appended[[#This Row],[Balace Group]]</f>
        <v>Middle-High</v>
      </c>
    </row>
    <row r="1009" spans="2:14" x14ac:dyDescent="0.25">
      <c r="B1009" t="s">
        <v>6132</v>
      </c>
      <c r="C1009" t="s">
        <v>2632</v>
      </c>
      <c r="D1009" t="s">
        <v>5131</v>
      </c>
      <c r="E1009" s="22">
        <v>3981857</v>
      </c>
      <c r="F1009" t="s">
        <v>5126</v>
      </c>
      <c r="G1009" s="20">
        <v>45566</v>
      </c>
      <c r="H1009" t="s">
        <v>2116</v>
      </c>
      <c r="I1009">
        <f>VLOOKUP(Account_Appended[[#This Row],[Customer_ID]],Customer_Info_Appended[],3,0)</f>
        <v>25</v>
      </c>
      <c r="J1009" t="str">
        <f>VLOOKUP(Account_Appended[[#This Row],[Customer_ID]],Customer_Info_Appended[],4,0)</f>
        <v>Male</v>
      </c>
      <c r="K1009" t="str">
        <f>VLOOKUP(Account_Appended[[#This Row],[Customer_ID]],Customer_Info_Appended[],6,0)</f>
        <v>Mandalay</v>
      </c>
      <c r="L1009" t="str">
        <f>VLOOKUP(Account_Appended[[#This Row],[Balance]],balance_t[],3,1)</f>
        <v>Low</v>
      </c>
      <c r="M1009" t="str">
        <f>VLOOKUP(Account_Appended[[#This Row],[Age]],age_t[],3,1)</f>
        <v>Young</v>
      </c>
      <c r="N1009" t="str">
        <f>Account_Appended[[#This Row],[Age Group]]&amp; "-" &amp;Account_Appended[[#This Row],[Balace Group]]</f>
        <v>Young-Low</v>
      </c>
    </row>
    <row r="1010" spans="2:14" x14ac:dyDescent="0.25">
      <c r="B1010" t="s">
        <v>6133</v>
      </c>
      <c r="C1010" t="s">
        <v>2632</v>
      </c>
      <c r="D1010" t="s">
        <v>5125</v>
      </c>
      <c r="E1010" s="22">
        <v>38192303</v>
      </c>
      <c r="F1010" t="s">
        <v>5126</v>
      </c>
      <c r="G1010" s="20">
        <v>45567</v>
      </c>
      <c r="H1010" t="s">
        <v>2116</v>
      </c>
      <c r="I1010">
        <f>VLOOKUP(Account_Appended[[#This Row],[Customer_ID]],Customer_Info_Appended[],3,0)</f>
        <v>25</v>
      </c>
      <c r="J1010" t="str">
        <f>VLOOKUP(Account_Appended[[#This Row],[Customer_ID]],Customer_Info_Appended[],4,0)</f>
        <v>Male</v>
      </c>
      <c r="K1010" t="str">
        <f>VLOOKUP(Account_Appended[[#This Row],[Customer_ID]],Customer_Info_Appended[],6,0)</f>
        <v>Mandalay</v>
      </c>
      <c r="L1010" t="str">
        <f>VLOOKUP(Account_Appended[[#This Row],[Balance]],balance_t[],3,1)</f>
        <v>High</v>
      </c>
      <c r="M1010" t="str">
        <f>VLOOKUP(Account_Appended[[#This Row],[Age]],age_t[],3,1)</f>
        <v>Young</v>
      </c>
      <c r="N1010" t="str">
        <f>Account_Appended[[#This Row],[Age Group]]&amp; "-" &amp;Account_Appended[[#This Row],[Balace Group]]</f>
        <v>Young-High</v>
      </c>
    </row>
    <row r="1011" spans="2:14" x14ac:dyDescent="0.25">
      <c r="B1011" t="s">
        <v>6134</v>
      </c>
      <c r="C1011" t="s">
        <v>2637</v>
      </c>
      <c r="D1011" t="s">
        <v>5125</v>
      </c>
      <c r="E1011" s="22">
        <v>4839400</v>
      </c>
      <c r="F1011" t="s">
        <v>5126</v>
      </c>
      <c r="G1011" s="20">
        <v>45568</v>
      </c>
      <c r="H1011" t="s">
        <v>2116</v>
      </c>
      <c r="I1011">
        <f>VLOOKUP(Account_Appended[[#This Row],[Customer_ID]],Customer_Info_Appended[],3,0)</f>
        <v>67</v>
      </c>
      <c r="J1011" t="str">
        <f>VLOOKUP(Account_Appended[[#This Row],[Customer_ID]],Customer_Info_Appended[],4,0)</f>
        <v>Male</v>
      </c>
      <c r="K1011" t="str">
        <f>VLOOKUP(Account_Appended[[#This Row],[Customer_ID]],Customer_Info_Appended[],6,0)</f>
        <v>Mandalay</v>
      </c>
      <c r="L1011" t="str">
        <f>VLOOKUP(Account_Appended[[#This Row],[Balance]],balance_t[],3,1)</f>
        <v>Low</v>
      </c>
      <c r="M1011" t="str">
        <f>VLOOKUP(Account_Appended[[#This Row],[Age]],age_t[],3,1)</f>
        <v>Senior</v>
      </c>
      <c r="N1011" t="str">
        <f>Account_Appended[[#This Row],[Age Group]]&amp; "-" &amp;Account_Appended[[#This Row],[Balace Group]]</f>
        <v>Senior-Low</v>
      </c>
    </row>
    <row r="1012" spans="2:14" x14ac:dyDescent="0.25">
      <c r="B1012" t="s">
        <v>6135</v>
      </c>
      <c r="C1012" t="s">
        <v>2642</v>
      </c>
      <c r="D1012" t="s">
        <v>5134</v>
      </c>
      <c r="E1012" s="22">
        <v>44716869</v>
      </c>
      <c r="F1012" t="s">
        <v>5126</v>
      </c>
      <c r="G1012" s="20">
        <v>45569</v>
      </c>
      <c r="H1012" t="s">
        <v>2116</v>
      </c>
      <c r="I1012">
        <f>VLOOKUP(Account_Appended[[#This Row],[Customer_ID]],Customer_Info_Appended[],3,0)</f>
        <v>44</v>
      </c>
      <c r="J1012" t="str">
        <f>VLOOKUP(Account_Appended[[#This Row],[Customer_ID]],Customer_Info_Appended[],4,0)</f>
        <v>Male</v>
      </c>
      <c r="K1012" t="str">
        <f>VLOOKUP(Account_Appended[[#This Row],[Customer_ID]],Customer_Info_Appended[],6,0)</f>
        <v>Bago</v>
      </c>
      <c r="L1012" t="str">
        <f>VLOOKUP(Account_Appended[[#This Row],[Balance]],balance_t[],3,1)</f>
        <v>High</v>
      </c>
      <c r="M1012" t="str">
        <f>VLOOKUP(Account_Appended[[#This Row],[Age]],age_t[],3,1)</f>
        <v>Middle</v>
      </c>
      <c r="N1012" t="str">
        <f>Account_Appended[[#This Row],[Age Group]]&amp; "-" &amp;Account_Appended[[#This Row],[Balace Group]]</f>
        <v>Middle-High</v>
      </c>
    </row>
    <row r="1013" spans="2:14" x14ac:dyDescent="0.25">
      <c r="B1013" t="s">
        <v>6136</v>
      </c>
      <c r="C1013" t="s">
        <v>2647</v>
      </c>
      <c r="D1013" t="s">
        <v>5134</v>
      </c>
      <c r="E1013" s="22">
        <v>15268970</v>
      </c>
      <c r="F1013" t="s">
        <v>5126</v>
      </c>
      <c r="G1013" s="20">
        <v>45570</v>
      </c>
      <c r="H1013" t="s">
        <v>2116</v>
      </c>
      <c r="I1013">
        <f>VLOOKUP(Account_Appended[[#This Row],[Customer_ID]],Customer_Info_Appended[],3,0)</f>
        <v>62</v>
      </c>
      <c r="J1013" t="str">
        <f>VLOOKUP(Account_Appended[[#This Row],[Customer_ID]],Customer_Info_Appended[],4,0)</f>
        <v>Female</v>
      </c>
      <c r="K1013" t="str">
        <f>VLOOKUP(Account_Appended[[#This Row],[Customer_ID]],Customer_Info_Appended[],6,0)</f>
        <v>Yangon</v>
      </c>
      <c r="L1013" t="str">
        <f>VLOOKUP(Account_Appended[[#This Row],[Balance]],balance_t[],3,1)</f>
        <v>High</v>
      </c>
      <c r="M1013" t="str">
        <f>VLOOKUP(Account_Appended[[#This Row],[Age]],age_t[],3,1)</f>
        <v>Senior</v>
      </c>
      <c r="N1013" t="str">
        <f>Account_Appended[[#This Row],[Age Group]]&amp; "-" &amp;Account_Appended[[#This Row],[Balace Group]]</f>
        <v>Senior-High</v>
      </c>
    </row>
    <row r="1014" spans="2:14" x14ac:dyDescent="0.25">
      <c r="B1014" t="s">
        <v>6137</v>
      </c>
      <c r="C1014" t="s">
        <v>2652</v>
      </c>
      <c r="D1014" t="s">
        <v>5134</v>
      </c>
      <c r="E1014" s="22">
        <v>22248023</v>
      </c>
      <c r="F1014" t="s">
        <v>5126</v>
      </c>
      <c r="G1014" s="20">
        <v>45571</v>
      </c>
      <c r="H1014" t="s">
        <v>2116</v>
      </c>
      <c r="I1014">
        <f>VLOOKUP(Account_Appended[[#This Row],[Customer_ID]],Customer_Info_Appended[],3,0)</f>
        <v>40</v>
      </c>
      <c r="J1014" t="str">
        <f>VLOOKUP(Account_Appended[[#This Row],[Customer_ID]],Customer_Info_Appended[],4,0)</f>
        <v>Male</v>
      </c>
      <c r="K1014" t="str">
        <f>VLOOKUP(Account_Appended[[#This Row],[Customer_ID]],Customer_Info_Appended[],6,0)</f>
        <v>Naypyitaw</v>
      </c>
      <c r="L1014" t="str">
        <f>VLOOKUP(Account_Appended[[#This Row],[Balance]],balance_t[],3,1)</f>
        <v>High</v>
      </c>
      <c r="M1014" t="str">
        <f>VLOOKUP(Account_Appended[[#This Row],[Age]],age_t[],3,1)</f>
        <v>Middle</v>
      </c>
      <c r="N1014" t="str">
        <f>Account_Appended[[#This Row],[Age Group]]&amp; "-" &amp;Account_Appended[[#This Row],[Balace Group]]</f>
        <v>Middle-High</v>
      </c>
    </row>
    <row r="1015" spans="2:14" x14ac:dyDescent="0.25">
      <c r="B1015" t="s">
        <v>6138</v>
      </c>
      <c r="C1015" t="s">
        <v>2652</v>
      </c>
      <c r="D1015" t="s">
        <v>5125</v>
      </c>
      <c r="E1015" s="22">
        <v>30543477</v>
      </c>
      <c r="F1015" t="s">
        <v>5126</v>
      </c>
      <c r="G1015" s="20">
        <v>45572</v>
      </c>
      <c r="H1015" t="s">
        <v>2116</v>
      </c>
      <c r="I1015">
        <f>VLOOKUP(Account_Appended[[#This Row],[Customer_ID]],Customer_Info_Appended[],3,0)</f>
        <v>40</v>
      </c>
      <c r="J1015" t="str">
        <f>VLOOKUP(Account_Appended[[#This Row],[Customer_ID]],Customer_Info_Appended[],4,0)</f>
        <v>Male</v>
      </c>
      <c r="K1015" t="str">
        <f>VLOOKUP(Account_Appended[[#This Row],[Customer_ID]],Customer_Info_Appended[],6,0)</f>
        <v>Naypyitaw</v>
      </c>
      <c r="L1015" t="str">
        <f>VLOOKUP(Account_Appended[[#This Row],[Balance]],balance_t[],3,1)</f>
        <v>High</v>
      </c>
      <c r="M1015" t="str">
        <f>VLOOKUP(Account_Appended[[#This Row],[Age]],age_t[],3,1)</f>
        <v>Middle</v>
      </c>
      <c r="N1015" t="str">
        <f>Account_Appended[[#This Row],[Age Group]]&amp; "-" &amp;Account_Appended[[#This Row],[Balace Group]]</f>
        <v>Middle-High</v>
      </c>
    </row>
    <row r="1016" spans="2:14" x14ac:dyDescent="0.25">
      <c r="B1016" t="s">
        <v>6139</v>
      </c>
      <c r="C1016" t="s">
        <v>2652</v>
      </c>
      <c r="D1016" t="s">
        <v>5134</v>
      </c>
      <c r="E1016" s="22">
        <v>25604364</v>
      </c>
      <c r="F1016" t="s">
        <v>5126</v>
      </c>
      <c r="G1016" s="20">
        <v>45573</v>
      </c>
      <c r="H1016" t="s">
        <v>2116</v>
      </c>
      <c r="I1016">
        <f>VLOOKUP(Account_Appended[[#This Row],[Customer_ID]],Customer_Info_Appended[],3,0)</f>
        <v>40</v>
      </c>
      <c r="J1016" t="str">
        <f>VLOOKUP(Account_Appended[[#This Row],[Customer_ID]],Customer_Info_Appended[],4,0)</f>
        <v>Male</v>
      </c>
      <c r="K1016" t="str">
        <f>VLOOKUP(Account_Appended[[#This Row],[Customer_ID]],Customer_Info_Appended[],6,0)</f>
        <v>Naypyitaw</v>
      </c>
      <c r="L1016" t="str">
        <f>VLOOKUP(Account_Appended[[#This Row],[Balance]],balance_t[],3,1)</f>
        <v>High</v>
      </c>
      <c r="M1016" t="str">
        <f>VLOOKUP(Account_Appended[[#This Row],[Age]],age_t[],3,1)</f>
        <v>Middle</v>
      </c>
      <c r="N1016" t="str">
        <f>Account_Appended[[#This Row],[Age Group]]&amp; "-" &amp;Account_Appended[[#This Row],[Balace Group]]</f>
        <v>Middle-High</v>
      </c>
    </row>
    <row r="1017" spans="2:14" x14ac:dyDescent="0.25">
      <c r="B1017" t="s">
        <v>6140</v>
      </c>
      <c r="C1017" t="s">
        <v>2657</v>
      </c>
      <c r="D1017" t="s">
        <v>5131</v>
      </c>
      <c r="E1017" s="22">
        <v>17378806</v>
      </c>
      <c r="F1017" t="s">
        <v>5126</v>
      </c>
      <c r="G1017" s="20">
        <v>45574</v>
      </c>
      <c r="H1017" t="s">
        <v>2116</v>
      </c>
      <c r="I1017">
        <f>VLOOKUP(Account_Appended[[#This Row],[Customer_ID]],Customer_Info_Appended[],3,0)</f>
        <v>63</v>
      </c>
      <c r="J1017" t="str">
        <f>VLOOKUP(Account_Appended[[#This Row],[Customer_ID]],Customer_Info_Appended[],4,0)</f>
        <v>Male</v>
      </c>
      <c r="K1017" t="str">
        <f>VLOOKUP(Account_Appended[[#This Row],[Customer_ID]],Customer_Info_Appended[],6,0)</f>
        <v>Mandalay</v>
      </c>
      <c r="L1017" t="str">
        <f>VLOOKUP(Account_Appended[[#This Row],[Balance]],balance_t[],3,1)</f>
        <v>High</v>
      </c>
      <c r="M1017" t="str">
        <f>VLOOKUP(Account_Appended[[#This Row],[Age]],age_t[],3,1)</f>
        <v>Senior</v>
      </c>
      <c r="N1017" t="str">
        <f>Account_Appended[[#This Row],[Age Group]]&amp; "-" &amp;Account_Appended[[#This Row],[Balace Group]]</f>
        <v>Senior-High</v>
      </c>
    </row>
    <row r="1018" spans="2:14" x14ac:dyDescent="0.25">
      <c r="B1018" t="s">
        <v>6141</v>
      </c>
      <c r="C1018" t="s">
        <v>2657</v>
      </c>
      <c r="D1018" t="s">
        <v>5131</v>
      </c>
      <c r="E1018" s="22">
        <v>20237708</v>
      </c>
      <c r="F1018" t="s">
        <v>5126</v>
      </c>
      <c r="G1018" s="20">
        <v>45575</v>
      </c>
      <c r="H1018" t="s">
        <v>2116</v>
      </c>
      <c r="I1018">
        <f>VLOOKUP(Account_Appended[[#This Row],[Customer_ID]],Customer_Info_Appended[],3,0)</f>
        <v>63</v>
      </c>
      <c r="J1018" t="str">
        <f>VLOOKUP(Account_Appended[[#This Row],[Customer_ID]],Customer_Info_Appended[],4,0)</f>
        <v>Male</v>
      </c>
      <c r="K1018" t="str">
        <f>VLOOKUP(Account_Appended[[#This Row],[Customer_ID]],Customer_Info_Appended[],6,0)</f>
        <v>Mandalay</v>
      </c>
      <c r="L1018" t="str">
        <f>VLOOKUP(Account_Appended[[#This Row],[Balance]],balance_t[],3,1)</f>
        <v>High</v>
      </c>
      <c r="M1018" t="str">
        <f>VLOOKUP(Account_Appended[[#This Row],[Age]],age_t[],3,1)</f>
        <v>Senior</v>
      </c>
      <c r="N1018" t="str">
        <f>Account_Appended[[#This Row],[Age Group]]&amp; "-" &amp;Account_Appended[[#This Row],[Balace Group]]</f>
        <v>Senior-High</v>
      </c>
    </row>
    <row r="1019" spans="2:14" x14ac:dyDescent="0.25">
      <c r="B1019" t="s">
        <v>6142</v>
      </c>
      <c r="C1019" t="s">
        <v>2662</v>
      </c>
      <c r="D1019" t="s">
        <v>5125</v>
      </c>
      <c r="E1019" s="22">
        <v>17749544</v>
      </c>
      <c r="F1019" t="s">
        <v>5126</v>
      </c>
      <c r="G1019" s="20">
        <v>45576</v>
      </c>
      <c r="H1019" t="s">
        <v>2116</v>
      </c>
      <c r="I1019">
        <f>VLOOKUP(Account_Appended[[#This Row],[Customer_ID]],Customer_Info_Appended[],3,0)</f>
        <v>25</v>
      </c>
      <c r="J1019" t="str">
        <f>VLOOKUP(Account_Appended[[#This Row],[Customer_ID]],Customer_Info_Appended[],4,0)</f>
        <v>Female</v>
      </c>
      <c r="K1019" t="str">
        <f>VLOOKUP(Account_Appended[[#This Row],[Customer_ID]],Customer_Info_Appended[],6,0)</f>
        <v>Mandalay</v>
      </c>
      <c r="L1019" t="str">
        <f>VLOOKUP(Account_Appended[[#This Row],[Balance]],balance_t[],3,1)</f>
        <v>High</v>
      </c>
      <c r="M1019" t="str">
        <f>VLOOKUP(Account_Appended[[#This Row],[Age]],age_t[],3,1)</f>
        <v>Young</v>
      </c>
      <c r="N1019" t="str">
        <f>Account_Appended[[#This Row],[Age Group]]&amp; "-" &amp;Account_Appended[[#This Row],[Balace Group]]</f>
        <v>Young-High</v>
      </c>
    </row>
    <row r="1020" spans="2:14" x14ac:dyDescent="0.25">
      <c r="B1020" t="s">
        <v>6143</v>
      </c>
      <c r="C1020" t="s">
        <v>2667</v>
      </c>
      <c r="D1020" t="s">
        <v>5125</v>
      </c>
      <c r="E1020" s="22">
        <v>49925495</v>
      </c>
      <c r="F1020" t="s">
        <v>5126</v>
      </c>
      <c r="G1020" s="20">
        <v>45577</v>
      </c>
      <c r="H1020" t="s">
        <v>2116</v>
      </c>
      <c r="I1020">
        <f>VLOOKUP(Account_Appended[[#This Row],[Customer_ID]],Customer_Info_Appended[],3,0)</f>
        <v>25</v>
      </c>
      <c r="J1020" t="str">
        <f>VLOOKUP(Account_Appended[[#This Row],[Customer_ID]],Customer_Info_Appended[],4,0)</f>
        <v>Female</v>
      </c>
      <c r="K1020" t="str">
        <f>VLOOKUP(Account_Appended[[#This Row],[Customer_ID]],Customer_Info_Appended[],6,0)</f>
        <v>Yangon</v>
      </c>
      <c r="L1020" t="str">
        <f>VLOOKUP(Account_Appended[[#This Row],[Balance]],balance_t[],3,1)</f>
        <v>High</v>
      </c>
      <c r="M1020" t="str">
        <f>VLOOKUP(Account_Appended[[#This Row],[Age]],age_t[],3,1)</f>
        <v>Young</v>
      </c>
      <c r="N1020" t="str">
        <f>Account_Appended[[#This Row],[Age Group]]&amp; "-" &amp;Account_Appended[[#This Row],[Balace Group]]</f>
        <v>Young-High</v>
      </c>
    </row>
    <row r="1021" spans="2:14" x14ac:dyDescent="0.25">
      <c r="B1021" t="s">
        <v>6144</v>
      </c>
      <c r="C1021" t="s">
        <v>2667</v>
      </c>
      <c r="D1021" t="s">
        <v>5134</v>
      </c>
      <c r="E1021" s="22">
        <v>38463911</v>
      </c>
      <c r="F1021" t="s">
        <v>5126</v>
      </c>
      <c r="G1021" s="20">
        <v>45578</v>
      </c>
      <c r="H1021" t="s">
        <v>2116</v>
      </c>
      <c r="I1021">
        <f>VLOOKUP(Account_Appended[[#This Row],[Customer_ID]],Customer_Info_Appended[],3,0)</f>
        <v>25</v>
      </c>
      <c r="J1021" t="str">
        <f>VLOOKUP(Account_Appended[[#This Row],[Customer_ID]],Customer_Info_Appended[],4,0)</f>
        <v>Female</v>
      </c>
      <c r="K1021" t="str">
        <f>VLOOKUP(Account_Appended[[#This Row],[Customer_ID]],Customer_Info_Appended[],6,0)</f>
        <v>Yangon</v>
      </c>
      <c r="L1021" t="str">
        <f>VLOOKUP(Account_Appended[[#This Row],[Balance]],balance_t[],3,1)</f>
        <v>High</v>
      </c>
      <c r="M1021" t="str">
        <f>VLOOKUP(Account_Appended[[#This Row],[Age]],age_t[],3,1)</f>
        <v>Young</v>
      </c>
      <c r="N1021" t="str">
        <f>Account_Appended[[#This Row],[Age Group]]&amp; "-" &amp;Account_Appended[[#This Row],[Balace Group]]</f>
        <v>Young-High</v>
      </c>
    </row>
    <row r="1022" spans="2:14" x14ac:dyDescent="0.25">
      <c r="B1022" t="s">
        <v>6145</v>
      </c>
      <c r="C1022" t="s">
        <v>2667</v>
      </c>
      <c r="D1022" t="s">
        <v>5125</v>
      </c>
      <c r="E1022" s="22">
        <v>47408038</v>
      </c>
      <c r="F1022" t="s">
        <v>5126</v>
      </c>
      <c r="G1022" s="20">
        <v>45579</v>
      </c>
      <c r="H1022" t="s">
        <v>2116</v>
      </c>
      <c r="I1022">
        <f>VLOOKUP(Account_Appended[[#This Row],[Customer_ID]],Customer_Info_Appended[],3,0)</f>
        <v>25</v>
      </c>
      <c r="J1022" t="str">
        <f>VLOOKUP(Account_Appended[[#This Row],[Customer_ID]],Customer_Info_Appended[],4,0)</f>
        <v>Female</v>
      </c>
      <c r="K1022" t="str">
        <f>VLOOKUP(Account_Appended[[#This Row],[Customer_ID]],Customer_Info_Appended[],6,0)</f>
        <v>Yangon</v>
      </c>
      <c r="L1022" t="str">
        <f>VLOOKUP(Account_Appended[[#This Row],[Balance]],balance_t[],3,1)</f>
        <v>High</v>
      </c>
      <c r="M1022" t="str">
        <f>VLOOKUP(Account_Appended[[#This Row],[Age]],age_t[],3,1)</f>
        <v>Young</v>
      </c>
      <c r="N1022" t="str">
        <f>Account_Appended[[#This Row],[Age Group]]&amp; "-" &amp;Account_Appended[[#This Row],[Balace Group]]</f>
        <v>Young-High</v>
      </c>
    </row>
    <row r="1023" spans="2:14" x14ac:dyDescent="0.25">
      <c r="B1023" t="s">
        <v>6146</v>
      </c>
      <c r="C1023" t="s">
        <v>2672</v>
      </c>
      <c r="D1023" t="s">
        <v>5125</v>
      </c>
      <c r="E1023" s="22">
        <v>3210691</v>
      </c>
      <c r="F1023" t="s">
        <v>5126</v>
      </c>
      <c r="G1023" s="20">
        <v>45580</v>
      </c>
      <c r="H1023" t="s">
        <v>2116</v>
      </c>
      <c r="I1023">
        <f>VLOOKUP(Account_Appended[[#This Row],[Customer_ID]],Customer_Info_Appended[],3,0)</f>
        <v>43</v>
      </c>
      <c r="J1023" t="str">
        <f>VLOOKUP(Account_Appended[[#This Row],[Customer_ID]],Customer_Info_Appended[],4,0)</f>
        <v>Female</v>
      </c>
      <c r="K1023" t="str">
        <f>VLOOKUP(Account_Appended[[#This Row],[Customer_ID]],Customer_Info_Appended[],6,0)</f>
        <v>Yangon</v>
      </c>
      <c r="L1023" t="str">
        <f>VLOOKUP(Account_Appended[[#This Row],[Balance]],balance_t[],3,1)</f>
        <v>Low</v>
      </c>
      <c r="M1023" t="str">
        <f>VLOOKUP(Account_Appended[[#This Row],[Age]],age_t[],3,1)</f>
        <v>Middle</v>
      </c>
      <c r="N1023" t="str">
        <f>Account_Appended[[#This Row],[Age Group]]&amp; "-" &amp;Account_Appended[[#This Row],[Balace Group]]</f>
        <v>Middle-Low</v>
      </c>
    </row>
    <row r="1024" spans="2:14" x14ac:dyDescent="0.25">
      <c r="B1024" t="s">
        <v>6147</v>
      </c>
      <c r="C1024" t="s">
        <v>2672</v>
      </c>
      <c r="D1024" t="s">
        <v>5131</v>
      </c>
      <c r="E1024" s="22">
        <v>18235313</v>
      </c>
      <c r="F1024" t="s">
        <v>5126</v>
      </c>
      <c r="G1024" s="20">
        <v>45581</v>
      </c>
      <c r="H1024" t="s">
        <v>2116</v>
      </c>
      <c r="I1024">
        <f>VLOOKUP(Account_Appended[[#This Row],[Customer_ID]],Customer_Info_Appended[],3,0)</f>
        <v>43</v>
      </c>
      <c r="J1024" t="str">
        <f>VLOOKUP(Account_Appended[[#This Row],[Customer_ID]],Customer_Info_Appended[],4,0)</f>
        <v>Female</v>
      </c>
      <c r="K1024" t="str">
        <f>VLOOKUP(Account_Appended[[#This Row],[Customer_ID]],Customer_Info_Appended[],6,0)</f>
        <v>Yangon</v>
      </c>
      <c r="L1024" t="str">
        <f>VLOOKUP(Account_Appended[[#This Row],[Balance]],balance_t[],3,1)</f>
        <v>High</v>
      </c>
      <c r="M1024" t="str">
        <f>VLOOKUP(Account_Appended[[#This Row],[Age]],age_t[],3,1)</f>
        <v>Middle</v>
      </c>
      <c r="N1024" t="str">
        <f>Account_Appended[[#This Row],[Age Group]]&amp; "-" &amp;Account_Appended[[#This Row],[Balace Group]]</f>
        <v>Middle-High</v>
      </c>
    </row>
    <row r="1025" spans="2:14" x14ac:dyDescent="0.25">
      <c r="B1025" t="s">
        <v>6148</v>
      </c>
      <c r="C1025" t="s">
        <v>2677</v>
      </c>
      <c r="D1025" t="s">
        <v>5131</v>
      </c>
      <c r="E1025" s="22">
        <v>11788962</v>
      </c>
      <c r="F1025" t="s">
        <v>5126</v>
      </c>
      <c r="G1025" s="20">
        <v>45582</v>
      </c>
      <c r="H1025" t="s">
        <v>2116</v>
      </c>
      <c r="I1025">
        <f>VLOOKUP(Account_Appended[[#This Row],[Customer_ID]],Customer_Info_Appended[],3,0)</f>
        <v>64</v>
      </c>
      <c r="J1025" t="str">
        <f>VLOOKUP(Account_Appended[[#This Row],[Customer_ID]],Customer_Info_Appended[],4,0)</f>
        <v>Female</v>
      </c>
      <c r="K1025" t="str">
        <f>VLOOKUP(Account_Appended[[#This Row],[Customer_ID]],Customer_Info_Appended[],6,0)</f>
        <v>Shan</v>
      </c>
      <c r="L1025" t="str">
        <f>VLOOKUP(Account_Appended[[#This Row],[Balance]],balance_t[],3,1)</f>
        <v>Medium</v>
      </c>
      <c r="M1025" t="str">
        <f>VLOOKUP(Account_Appended[[#This Row],[Age]],age_t[],3,1)</f>
        <v>Senior</v>
      </c>
      <c r="N1025" t="str">
        <f>Account_Appended[[#This Row],[Age Group]]&amp; "-" &amp;Account_Appended[[#This Row],[Balace Group]]</f>
        <v>Senior-Medium</v>
      </c>
    </row>
    <row r="1026" spans="2:14" x14ac:dyDescent="0.25">
      <c r="B1026" t="s">
        <v>6149</v>
      </c>
      <c r="C1026" t="s">
        <v>2677</v>
      </c>
      <c r="D1026" t="s">
        <v>5134</v>
      </c>
      <c r="E1026" s="22">
        <v>13531835</v>
      </c>
      <c r="F1026" t="s">
        <v>5126</v>
      </c>
      <c r="G1026" s="20">
        <v>45583</v>
      </c>
      <c r="H1026" t="s">
        <v>2116</v>
      </c>
      <c r="I1026">
        <f>VLOOKUP(Account_Appended[[#This Row],[Customer_ID]],Customer_Info_Appended[],3,0)</f>
        <v>64</v>
      </c>
      <c r="J1026" t="str">
        <f>VLOOKUP(Account_Appended[[#This Row],[Customer_ID]],Customer_Info_Appended[],4,0)</f>
        <v>Female</v>
      </c>
      <c r="K1026" t="str">
        <f>VLOOKUP(Account_Appended[[#This Row],[Customer_ID]],Customer_Info_Appended[],6,0)</f>
        <v>Shan</v>
      </c>
      <c r="L1026" t="str">
        <f>VLOOKUP(Account_Appended[[#This Row],[Balance]],balance_t[],3,1)</f>
        <v>Medium</v>
      </c>
      <c r="M1026" t="str">
        <f>VLOOKUP(Account_Appended[[#This Row],[Age]],age_t[],3,1)</f>
        <v>Senior</v>
      </c>
      <c r="N1026" t="str">
        <f>Account_Appended[[#This Row],[Age Group]]&amp; "-" &amp;Account_Appended[[#This Row],[Balace Group]]</f>
        <v>Senior-Medium</v>
      </c>
    </row>
    <row r="1027" spans="2:14" x14ac:dyDescent="0.25">
      <c r="B1027" t="s">
        <v>6150</v>
      </c>
      <c r="C1027" t="s">
        <v>2677</v>
      </c>
      <c r="D1027" t="s">
        <v>5125</v>
      </c>
      <c r="E1027" s="22">
        <v>25190373</v>
      </c>
      <c r="F1027" t="s">
        <v>5126</v>
      </c>
      <c r="G1027" s="20">
        <v>45584</v>
      </c>
      <c r="H1027" t="s">
        <v>2116</v>
      </c>
      <c r="I1027">
        <f>VLOOKUP(Account_Appended[[#This Row],[Customer_ID]],Customer_Info_Appended[],3,0)</f>
        <v>64</v>
      </c>
      <c r="J1027" t="str">
        <f>VLOOKUP(Account_Appended[[#This Row],[Customer_ID]],Customer_Info_Appended[],4,0)</f>
        <v>Female</v>
      </c>
      <c r="K1027" t="str">
        <f>VLOOKUP(Account_Appended[[#This Row],[Customer_ID]],Customer_Info_Appended[],6,0)</f>
        <v>Shan</v>
      </c>
      <c r="L1027" t="str">
        <f>VLOOKUP(Account_Appended[[#This Row],[Balance]],balance_t[],3,1)</f>
        <v>High</v>
      </c>
      <c r="M1027" t="str">
        <f>VLOOKUP(Account_Appended[[#This Row],[Age]],age_t[],3,1)</f>
        <v>Senior</v>
      </c>
      <c r="N1027" t="str">
        <f>Account_Appended[[#This Row],[Age Group]]&amp; "-" &amp;Account_Appended[[#This Row],[Balace Group]]</f>
        <v>Senior-High</v>
      </c>
    </row>
    <row r="1028" spans="2:14" x14ac:dyDescent="0.25">
      <c r="B1028" t="s">
        <v>6151</v>
      </c>
      <c r="C1028" t="s">
        <v>2682</v>
      </c>
      <c r="D1028" t="s">
        <v>5125</v>
      </c>
      <c r="E1028" s="22">
        <v>18171531</v>
      </c>
      <c r="F1028" t="s">
        <v>5126</v>
      </c>
      <c r="G1028" s="20">
        <v>45585</v>
      </c>
      <c r="H1028" t="s">
        <v>2116</v>
      </c>
      <c r="I1028">
        <f>VLOOKUP(Account_Appended[[#This Row],[Customer_ID]],Customer_Info_Appended[],3,0)</f>
        <v>30</v>
      </c>
      <c r="J1028" t="str">
        <f>VLOOKUP(Account_Appended[[#This Row],[Customer_ID]],Customer_Info_Appended[],4,0)</f>
        <v>Female</v>
      </c>
      <c r="K1028" t="str">
        <f>VLOOKUP(Account_Appended[[#This Row],[Customer_ID]],Customer_Info_Appended[],6,0)</f>
        <v>Naypyitaw</v>
      </c>
      <c r="L1028" t="str">
        <f>VLOOKUP(Account_Appended[[#This Row],[Balance]],balance_t[],3,1)</f>
        <v>High</v>
      </c>
      <c r="M1028" t="str">
        <f>VLOOKUP(Account_Appended[[#This Row],[Age]],age_t[],3,1)</f>
        <v>Young</v>
      </c>
      <c r="N1028" t="str">
        <f>Account_Appended[[#This Row],[Age Group]]&amp; "-" &amp;Account_Appended[[#This Row],[Balace Group]]</f>
        <v>Young-High</v>
      </c>
    </row>
    <row r="1029" spans="2:14" x14ac:dyDescent="0.25">
      <c r="B1029" t="s">
        <v>6152</v>
      </c>
      <c r="C1029" t="s">
        <v>2687</v>
      </c>
      <c r="D1029" t="s">
        <v>5131</v>
      </c>
      <c r="E1029" s="22">
        <v>22964811</v>
      </c>
      <c r="F1029" t="s">
        <v>5126</v>
      </c>
      <c r="G1029" s="20">
        <v>45586</v>
      </c>
      <c r="H1029" t="s">
        <v>2116</v>
      </c>
      <c r="I1029">
        <f>VLOOKUP(Account_Appended[[#This Row],[Customer_ID]],Customer_Info_Appended[],3,0)</f>
        <v>56</v>
      </c>
      <c r="J1029" t="str">
        <f>VLOOKUP(Account_Appended[[#This Row],[Customer_ID]],Customer_Info_Appended[],4,0)</f>
        <v>Female</v>
      </c>
      <c r="K1029" t="str">
        <f>VLOOKUP(Account_Appended[[#This Row],[Customer_ID]],Customer_Info_Appended[],6,0)</f>
        <v>Yangon</v>
      </c>
      <c r="L1029" t="str">
        <f>VLOOKUP(Account_Appended[[#This Row],[Balance]],balance_t[],3,1)</f>
        <v>High</v>
      </c>
      <c r="M1029" t="str">
        <f>VLOOKUP(Account_Appended[[#This Row],[Age]],age_t[],3,1)</f>
        <v>Senior</v>
      </c>
      <c r="N1029" t="str">
        <f>Account_Appended[[#This Row],[Age Group]]&amp; "-" &amp;Account_Appended[[#This Row],[Balace Group]]</f>
        <v>Senior-High</v>
      </c>
    </row>
    <row r="1030" spans="2:14" x14ac:dyDescent="0.25">
      <c r="B1030" t="s">
        <v>6153</v>
      </c>
      <c r="C1030" t="s">
        <v>2692</v>
      </c>
      <c r="D1030" t="s">
        <v>5125</v>
      </c>
      <c r="E1030" s="22">
        <v>19452724</v>
      </c>
      <c r="F1030" t="s">
        <v>5126</v>
      </c>
      <c r="G1030" s="20">
        <v>45587</v>
      </c>
      <c r="H1030" t="s">
        <v>2116</v>
      </c>
      <c r="I1030">
        <f>VLOOKUP(Account_Appended[[#This Row],[Customer_ID]],Customer_Info_Appended[],3,0)</f>
        <v>54</v>
      </c>
      <c r="J1030" t="str">
        <f>VLOOKUP(Account_Appended[[#This Row],[Customer_ID]],Customer_Info_Appended[],4,0)</f>
        <v>Male</v>
      </c>
      <c r="K1030" t="str">
        <f>VLOOKUP(Account_Appended[[#This Row],[Customer_ID]],Customer_Info_Appended[],6,0)</f>
        <v>Mandalay</v>
      </c>
      <c r="L1030" t="str">
        <f>VLOOKUP(Account_Appended[[#This Row],[Balance]],balance_t[],3,1)</f>
        <v>High</v>
      </c>
      <c r="M1030" t="str">
        <f>VLOOKUP(Account_Appended[[#This Row],[Age]],age_t[],3,1)</f>
        <v>Senior</v>
      </c>
      <c r="N1030" t="str">
        <f>Account_Appended[[#This Row],[Age Group]]&amp; "-" &amp;Account_Appended[[#This Row],[Balace Group]]</f>
        <v>Senior-High</v>
      </c>
    </row>
    <row r="1031" spans="2:14" x14ac:dyDescent="0.25">
      <c r="B1031" t="s">
        <v>6154</v>
      </c>
      <c r="C1031" t="s">
        <v>2697</v>
      </c>
      <c r="D1031" t="s">
        <v>5131</v>
      </c>
      <c r="E1031" s="22">
        <v>44419259</v>
      </c>
      <c r="F1031" t="s">
        <v>5126</v>
      </c>
      <c r="G1031" s="20">
        <v>45588</v>
      </c>
      <c r="H1031" t="s">
        <v>2116</v>
      </c>
      <c r="I1031">
        <f>VLOOKUP(Account_Appended[[#This Row],[Customer_ID]],Customer_Info_Appended[],3,0)</f>
        <v>66</v>
      </c>
      <c r="J1031" t="str">
        <f>VLOOKUP(Account_Appended[[#This Row],[Customer_ID]],Customer_Info_Appended[],4,0)</f>
        <v>Female</v>
      </c>
      <c r="K1031" t="str">
        <f>VLOOKUP(Account_Appended[[#This Row],[Customer_ID]],Customer_Info_Appended[],6,0)</f>
        <v>Mandalay</v>
      </c>
      <c r="L1031" t="str">
        <f>VLOOKUP(Account_Appended[[#This Row],[Balance]],balance_t[],3,1)</f>
        <v>High</v>
      </c>
      <c r="M1031" t="str">
        <f>VLOOKUP(Account_Appended[[#This Row],[Age]],age_t[],3,1)</f>
        <v>Senior</v>
      </c>
      <c r="N1031" t="str">
        <f>Account_Appended[[#This Row],[Age Group]]&amp; "-" &amp;Account_Appended[[#This Row],[Balace Group]]</f>
        <v>Senior-High</v>
      </c>
    </row>
    <row r="1032" spans="2:14" x14ac:dyDescent="0.25">
      <c r="B1032" t="s">
        <v>6155</v>
      </c>
      <c r="C1032" t="s">
        <v>2697</v>
      </c>
      <c r="D1032" t="s">
        <v>5134</v>
      </c>
      <c r="E1032" s="22">
        <v>43401351</v>
      </c>
      <c r="F1032" t="s">
        <v>5126</v>
      </c>
      <c r="G1032" s="20">
        <v>45589</v>
      </c>
      <c r="H1032" t="s">
        <v>2116</v>
      </c>
      <c r="I1032">
        <f>VLOOKUP(Account_Appended[[#This Row],[Customer_ID]],Customer_Info_Appended[],3,0)</f>
        <v>66</v>
      </c>
      <c r="J1032" t="str">
        <f>VLOOKUP(Account_Appended[[#This Row],[Customer_ID]],Customer_Info_Appended[],4,0)</f>
        <v>Female</v>
      </c>
      <c r="K1032" t="str">
        <f>VLOOKUP(Account_Appended[[#This Row],[Customer_ID]],Customer_Info_Appended[],6,0)</f>
        <v>Mandalay</v>
      </c>
      <c r="L1032" t="str">
        <f>VLOOKUP(Account_Appended[[#This Row],[Balance]],balance_t[],3,1)</f>
        <v>High</v>
      </c>
      <c r="M1032" t="str">
        <f>VLOOKUP(Account_Appended[[#This Row],[Age]],age_t[],3,1)</f>
        <v>Senior</v>
      </c>
      <c r="N1032" t="str">
        <f>Account_Appended[[#This Row],[Age Group]]&amp; "-" &amp;Account_Appended[[#This Row],[Balace Group]]</f>
        <v>Senior-High</v>
      </c>
    </row>
    <row r="1033" spans="2:14" x14ac:dyDescent="0.25">
      <c r="B1033" t="s">
        <v>6156</v>
      </c>
      <c r="C1033" t="s">
        <v>2697</v>
      </c>
      <c r="D1033" t="s">
        <v>5131</v>
      </c>
      <c r="E1033" s="22">
        <v>4610784</v>
      </c>
      <c r="F1033" t="s">
        <v>5126</v>
      </c>
      <c r="G1033" s="20">
        <v>45590</v>
      </c>
      <c r="H1033" t="s">
        <v>2116</v>
      </c>
      <c r="I1033">
        <f>VLOOKUP(Account_Appended[[#This Row],[Customer_ID]],Customer_Info_Appended[],3,0)</f>
        <v>66</v>
      </c>
      <c r="J1033" t="str">
        <f>VLOOKUP(Account_Appended[[#This Row],[Customer_ID]],Customer_Info_Appended[],4,0)</f>
        <v>Female</v>
      </c>
      <c r="K1033" t="str">
        <f>VLOOKUP(Account_Appended[[#This Row],[Customer_ID]],Customer_Info_Appended[],6,0)</f>
        <v>Mandalay</v>
      </c>
      <c r="L1033" t="str">
        <f>VLOOKUP(Account_Appended[[#This Row],[Balance]],balance_t[],3,1)</f>
        <v>Low</v>
      </c>
      <c r="M1033" t="str">
        <f>VLOOKUP(Account_Appended[[#This Row],[Age]],age_t[],3,1)</f>
        <v>Senior</v>
      </c>
      <c r="N1033" t="str">
        <f>Account_Appended[[#This Row],[Age Group]]&amp; "-" &amp;Account_Appended[[#This Row],[Balace Group]]</f>
        <v>Senior-Low</v>
      </c>
    </row>
    <row r="1034" spans="2:14" x14ac:dyDescent="0.25">
      <c r="B1034" t="s">
        <v>6157</v>
      </c>
      <c r="C1034" t="s">
        <v>2702</v>
      </c>
      <c r="D1034" t="s">
        <v>5125</v>
      </c>
      <c r="E1034" s="22">
        <v>31093940</v>
      </c>
      <c r="F1034" t="s">
        <v>5126</v>
      </c>
      <c r="G1034" s="20">
        <v>45591</v>
      </c>
      <c r="H1034" t="s">
        <v>2116</v>
      </c>
      <c r="I1034">
        <f>VLOOKUP(Account_Appended[[#This Row],[Customer_ID]],Customer_Info_Appended[],3,0)</f>
        <v>45</v>
      </c>
      <c r="J1034" t="str">
        <f>VLOOKUP(Account_Appended[[#This Row],[Customer_ID]],Customer_Info_Appended[],4,0)</f>
        <v>Male</v>
      </c>
      <c r="K1034" t="str">
        <f>VLOOKUP(Account_Appended[[#This Row],[Customer_ID]],Customer_Info_Appended[],6,0)</f>
        <v>Bago</v>
      </c>
      <c r="L1034" t="str">
        <f>VLOOKUP(Account_Appended[[#This Row],[Balance]],balance_t[],3,1)</f>
        <v>High</v>
      </c>
      <c r="M1034" t="str">
        <f>VLOOKUP(Account_Appended[[#This Row],[Age]],age_t[],3,1)</f>
        <v>Middle</v>
      </c>
      <c r="N1034" t="str">
        <f>Account_Appended[[#This Row],[Age Group]]&amp; "-" &amp;Account_Appended[[#This Row],[Balace Group]]</f>
        <v>Middle-High</v>
      </c>
    </row>
    <row r="1035" spans="2:14" x14ac:dyDescent="0.25">
      <c r="B1035" t="s">
        <v>6158</v>
      </c>
      <c r="C1035" t="s">
        <v>2702</v>
      </c>
      <c r="D1035" t="s">
        <v>5134</v>
      </c>
      <c r="E1035" s="22">
        <v>26555291</v>
      </c>
      <c r="F1035" t="s">
        <v>5126</v>
      </c>
      <c r="G1035" s="20">
        <v>45592</v>
      </c>
      <c r="H1035" t="s">
        <v>2116</v>
      </c>
      <c r="I1035">
        <f>VLOOKUP(Account_Appended[[#This Row],[Customer_ID]],Customer_Info_Appended[],3,0)</f>
        <v>45</v>
      </c>
      <c r="J1035" t="str">
        <f>VLOOKUP(Account_Appended[[#This Row],[Customer_ID]],Customer_Info_Appended[],4,0)</f>
        <v>Male</v>
      </c>
      <c r="K1035" t="str">
        <f>VLOOKUP(Account_Appended[[#This Row],[Customer_ID]],Customer_Info_Appended[],6,0)</f>
        <v>Bago</v>
      </c>
      <c r="L1035" t="str">
        <f>VLOOKUP(Account_Appended[[#This Row],[Balance]],balance_t[],3,1)</f>
        <v>High</v>
      </c>
      <c r="M1035" t="str">
        <f>VLOOKUP(Account_Appended[[#This Row],[Age]],age_t[],3,1)</f>
        <v>Middle</v>
      </c>
      <c r="N1035" t="str">
        <f>Account_Appended[[#This Row],[Age Group]]&amp; "-" &amp;Account_Appended[[#This Row],[Balace Group]]</f>
        <v>Middle-High</v>
      </c>
    </row>
    <row r="1036" spans="2:14" x14ac:dyDescent="0.25">
      <c r="B1036" t="s">
        <v>6159</v>
      </c>
      <c r="C1036" t="s">
        <v>2702</v>
      </c>
      <c r="D1036" t="s">
        <v>5131</v>
      </c>
      <c r="E1036" s="22">
        <v>36224898</v>
      </c>
      <c r="F1036" t="s">
        <v>5126</v>
      </c>
      <c r="G1036" s="20">
        <v>45593</v>
      </c>
      <c r="H1036" t="s">
        <v>2116</v>
      </c>
      <c r="I1036">
        <f>VLOOKUP(Account_Appended[[#This Row],[Customer_ID]],Customer_Info_Appended[],3,0)</f>
        <v>45</v>
      </c>
      <c r="J1036" t="str">
        <f>VLOOKUP(Account_Appended[[#This Row],[Customer_ID]],Customer_Info_Appended[],4,0)</f>
        <v>Male</v>
      </c>
      <c r="K1036" t="str">
        <f>VLOOKUP(Account_Appended[[#This Row],[Customer_ID]],Customer_Info_Appended[],6,0)</f>
        <v>Bago</v>
      </c>
      <c r="L1036" t="str">
        <f>VLOOKUP(Account_Appended[[#This Row],[Balance]],balance_t[],3,1)</f>
        <v>High</v>
      </c>
      <c r="M1036" t="str">
        <f>VLOOKUP(Account_Appended[[#This Row],[Age]],age_t[],3,1)</f>
        <v>Middle</v>
      </c>
      <c r="N1036" t="str">
        <f>Account_Appended[[#This Row],[Age Group]]&amp; "-" &amp;Account_Appended[[#This Row],[Balace Group]]</f>
        <v>Middle-High</v>
      </c>
    </row>
    <row r="1037" spans="2:14" x14ac:dyDescent="0.25">
      <c r="B1037" t="s">
        <v>6160</v>
      </c>
      <c r="C1037" t="s">
        <v>2707</v>
      </c>
      <c r="D1037" t="s">
        <v>5131</v>
      </c>
      <c r="E1037" s="22">
        <v>45698220</v>
      </c>
      <c r="F1037" t="s">
        <v>5126</v>
      </c>
      <c r="G1037" s="20">
        <v>45594</v>
      </c>
      <c r="H1037" t="s">
        <v>2116</v>
      </c>
      <c r="I1037">
        <f>VLOOKUP(Account_Appended[[#This Row],[Customer_ID]],Customer_Info_Appended[],3,0)</f>
        <v>42</v>
      </c>
      <c r="J1037" t="str">
        <f>VLOOKUP(Account_Appended[[#This Row],[Customer_ID]],Customer_Info_Appended[],4,0)</f>
        <v>Male</v>
      </c>
      <c r="K1037" t="str">
        <f>VLOOKUP(Account_Appended[[#This Row],[Customer_ID]],Customer_Info_Appended[],6,0)</f>
        <v>Yangon</v>
      </c>
      <c r="L1037" t="str">
        <f>VLOOKUP(Account_Appended[[#This Row],[Balance]],balance_t[],3,1)</f>
        <v>High</v>
      </c>
      <c r="M1037" t="str">
        <f>VLOOKUP(Account_Appended[[#This Row],[Age]],age_t[],3,1)</f>
        <v>Middle</v>
      </c>
      <c r="N1037" t="str">
        <f>Account_Appended[[#This Row],[Age Group]]&amp; "-" &amp;Account_Appended[[#This Row],[Balace Group]]</f>
        <v>Middle-High</v>
      </c>
    </row>
    <row r="1038" spans="2:14" x14ac:dyDescent="0.25">
      <c r="B1038" t="s">
        <v>6161</v>
      </c>
      <c r="C1038" t="s">
        <v>2712</v>
      </c>
      <c r="D1038" t="s">
        <v>5134</v>
      </c>
      <c r="E1038" s="22">
        <v>48276440</v>
      </c>
      <c r="F1038" t="s">
        <v>5126</v>
      </c>
      <c r="G1038" s="20">
        <v>45595</v>
      </c>
      <c r="H1038" t="s">
        <v>2116</v>
      </c>
      <c r="I1038">
        <f>VLOOKUP(Account_Appended[[#This Row],[Customer_ID]],Customer_Info_Appended[],3,0)</f>
        <v>33</v>
      </c>
      <c r="J1038" t="str">
        <f>VLOOKUP(Account_Appended[[#This Row],[Customer_ID]],Customer_Info_Appended[],4,0)</f>
        <v>Male</v>
      </c>
      <c r="K1038" t="str">
        <f>VLOOKUP(Account_Appended[[#This Row],[Customer_ID]],Customer_Info_Appended[],6,0)</f>
        <v>Shan</v>
      </c>
      <c r="L1038" t="str">
        <f>VLOOKUP(Account_Appended[[#This Row],[Balance]],balance_t[],3,1)</f>
        <v>High</v>
      </c>
      <c r="M1038" t="str">
        <f>VLOOKUP(Account_Appended[[#This Row],[Age]],age_t[],3,1)</f>
        <v>Middle</v>
      </c>
      <c r="N1038" t="str">
        <f>Account_Appended[[#This Row],[Age Group]]&amp; "-" &amp;Account_Appended[[#This Row],[Balace Group]]</f>
        <v>Middle-High</v>
      </c>
    </row>
    <row r="1039" spans="2:14" x14ac:dyDescent="0.25">
      <c r="B1039" t="s">
        <v>6162</v>
      </c>
      <c r="C1039" t="s">
        <v>2712</v>
      </c>
      <c r="D1039" t="s">
        <v>5134</v>
      </c>
      <c r="E1039" s="22">
        <v>46526160</v>
      </c>
      <c r="F1039" t="s">
        <v>5126</v>
      </c>
      <c r="G1039" s="20">
        <v>45596</v>
      </c>
      <c r="H1039" t="s">
        <v>2116</v>
      </c>
      <c r="I1039">
        <f>VLOOKUP(Account_Appended[[#This Row],[Customer_ID]],Customer_Info_Appended[],3,0)</f>
        <v>33</v>
      </c>
      <c r="J1039" t="str">
        <f>VLOOKUP(Account_Appended[[#This Row],[Customer_ID]],Customer_Info_Appended[],4,0)</f>
        <v>Male</v>
      </c>
      <c r="K1039" t="str">
        <f>VLOOKUP(Account_Appended[[#This Row],[Customer_ID]],Customer_Info_Appended[],6,0)</f>
        <v>Shan</v>
      </c>
      <c r="L1039" t="str">
        <f>VLOOKUP(Account_Appended[[#This Row],[Balance]],balance_t[],3,1)</f>
        <v>High</v>
      </c>
      <c r="M1039" t="str">
        <f>VLOOKUP(Account_Appended[[#This Row],[Age]],age_t[],3,1)</f>
        <v>Middle</v>
      </c>
      <c r="N1039" t="str">
        <f>Account_Appended[[#This Row],[Age Group]]&amp; "-" &amp;Account_Appended[[#This Row],[Balace Group]]</f>
        <v>Middle-High</v>
      </c>
    </row>
    <row r="1040" spans="2:14" x14ac:dyDescent="0.25">
      <c r="B1040" t="s">
        <v>6163</v>
      </c>
      <c r="C1040" t="s">
        <v>2712</v>
      </c>
      <c r="D1040" t="s">
        <v>5131</v>
      </c>
      <c r="E1040" s="22">
        <v>9279253</v>
      </c>
      <c r="F1040" t="s">
        <v>5126</v>
      </c>
      <c r="G1040" s="20">
        <v>45597</v>
      </c>
      <c r="H1040" t="s">
        <v>2116</v>
      </c>
      <c r="I1040">
        <f>VLOOKUP(Account_Appended[[#This Row],[Customer_ID]],Customer_Info_Appended[],3,0)</f>
        <v>33</v>
      </c>
      <c r="J1040" t="str">
        <f>VLOOKUP(Account_Appended[[#This Row],[Customer_ID]],Customer_Info_Appended[],4,0)</f>
        <v>Male</v>
      </c>
      <c r="K1040" t="str">
        <f>VLOOKUP(Account_Appended[[#This Row],[Customer_ID]],Customer_Info_Appended[],6,0)</f>
        <v>Shan</v>
      </c>
      <c r="L1040" t="str">
        <f>VLOOKUP(Account_Appended[[#This Row],[Balance]],balance_t[],3,1)</f>
        <v>Medium</v>
      </c>
      <c r="M1040" t="str">
        <f>VLOOKUP(Account_Appended[[#This Row],[Age]],age_t[],3,1)</f>
        <v>Middle</v>
      </c>
      <c r="N1040" t="str">
        <f>Account_Appended[[#This Row],[Age Group]]&amp; "-" &amp;Account_Appended[[#This Row],[Balace Group]]</f>
        <v>Middle-Medium</v>
      </c>
    </row>
    <row r="1041" spans="2:14" x14ac:dyDescent="0.25">
      <c r="B1041" t="s">
        <v>6164</v>
      </c>
      <c r="C1041" t="s">
        <v>2717</v>
      </c>
      <c r="D1041" t="s">
        <v>5125</v>
      </c>
      <c r="E1041" s="22">
        <v>3387093</v>
      </c>
      <c r="F1041" t="s">
        <v>5126</v>
      </c>
      <c r="G1041" s="20">
        <v>45598</v>
      </c>
      <c r="H1041" t="s">
        <v>2116</v>
      </c>
      <c r="I1041">
        <f>VLOOKUP(Account_Appended[[#This Row],[Customer_ID]],Customer_Info_Appended[],3,0)</f>
        <v>19</v>
      </c>
      <c r="J1041" t="str">
        <f>VLOOKUP(Account_Appended[[#This Row],[Customer_ID]],Customer_Info_Appended[],4,0)</f>
        <v>Female</v>
      </c>
      <c r="K1041" t="str">
        <f>VLOOKUP(Account_Appended[[#This Row],[Customer_ID]],Customer_Info_Appended[],6,0)</f>
        <v>Naypyitaw</v>
      </c>
      <c r="L1041" t="str">
        <f>VLOOKUP(Account_Appended[[#This Row],[Balance]],balance_t[],3,1)</f>
        <v>Low</v>
      </c>
      <c r="M1041" t="str">
        <f>VLOOKUP(Account_Appended[[#This Row],[Age]],age_t[],3,1)</f>
        <v>Young</v>
      </c>
      <c r="N1041" t="str">
        <f>Account_Appended[[#This Row],[Age Group]]&amp; "-" &amp;Account_Appended[[#This Row],[Balace Group]]</f>
        <v>Young-Low</v>
      </c>
    </row>
    <row r="1042" spans="2:14" x14ac:dyDescent="0.25">
      <c r="B1042" t="s">
        <v>6165</v>
      </c>
      <c r="C1042" t="s">
        <v>2722</v>
      </c>
      <c r="D1042" t="s">
        <v>5131</v>
      </c>
      <c r="E1042" s="22">
        <v>1117481</v>
      </c>
      <c r="F1042" t="s">
        <v>5126</v>
      </c>
      <c r="G1042" s="20">
        <v>45599</v>
      </c>
      <c r="H1042" t="s">
        <v>2116</v>
      </c>
      <c r="I1042">
        <f>VLOOKUP(Account_Appended[[#This Row],[Customer_ID]],Customer_Info_Appended[],3,0)</f>
        <v>35</v>
      </c>
      <c r="J1042" t="str">
        <f>VLOOKUP(Account_Appended[[#This Row],[Customer_ID]],Customer_Info_Appended[],4,0)</f>
        <v>Male</v>
      </c>
      <c r="K1042" t="str">
        <f>VLOOKUP(Account_Appended[[#This Row],[Customer_ID]],Customer_Info_Appended[],6,0)</f>
        <v>Shan</v>
      </c>
      <c r="L1042" t="str">
        <f>VLOOKUP(Account_Appended[[#This Row],[Balance]],balance_t[],3,1)</f>
        <v>Low</v>
      </c>
      <c r="M1042" t="str">
        <f>VLOOKUP(Account_Appended[[#This Row],[Age]],age_t[],3,1)</f>
        <v>Middle</v>
      </c>
      <c r="N1042" t="str">
        <f>Account_Appended[[#This Row],[Age Group]]&amp; "-" &amp;Account_Appended[[#This Row],[Balace Group]]</f>
        <v>Middle-Low</v>
      </c>
    </row>
    <row r="1043" spans="2:14" x14ac:dyDescent="0.25">
      <c r="B1043" t="s">
        <v>6166</v>
      </c>
      <c r="C1043" t="s">
        <v>2727</v>
      </c>
      <c r="D1043" t="s">
        <v>5134</v>
      </c>
      <c r="E1043" s="22">
        <v>8551115</v>
      </c>
      <c r="F1043" t="s">
        <v>5126</v>
      </c>
      <c r="G1043" s="20">
        <v>45600</v>
      </c>
      <c r="H1043" t="s">
        <v>2116</v>
      </c>
      <c r="I1043">
        <f>VLOOKUP(Account_Appended[[#This Row],[Customer_ID]],Customer_Info_Appended[],3,0)</f>
        <v>34</v>
      </c>
      <c r="J1043" t="str">
        <f>VLOOKUP(Account_Appended[[#This Row],[Customer_ID]],Customer_Info_Appended[],4,0)</f>
        <v>Female</v>
      </c>
      <c r="K1043" t="str">
        <f>VLOOKUP(Account_Appended[[#This Row],[Customer_ID]],Customer_Info_Appended[],6,0)</f>
        <v>Mandalay</v>
      </c>
      <c r="L1043" t="str">
        <f>VLOOKUP(Account_Appended[[#This Row],[Balance]],balance_t[],3,1)</f>
        <v>Medium</v>
      </c>
      <c r="M1043" t="str">
        <f>VLOOKUP(Account_Appended[[#This Row],[Age]],age_t[],3,1)</f>
        <v>Middle</v>
      </c>
      <c r="N1043" t="str">
        <f>Account_Appended[[#This Row],[Age Group]]&amp; "-" &amp;Account_Appended[[#This Row],[Balace Group]]</f>
        <v>Middle-Medium</v>
      </c>
    </row>
    <row r="1044" spans="2:14" x14ac:dyDescent="0.25">
      <c r="B1044" t="s">
        <v>6167</v>
      </c>
      <c r="C1044" t="s">
        <v>2727</v>
      </c>
      <c r="D1044" t="s">
        <v>5131</v>
      </c>
      <c r="E1044" s="22">
        <v>26371534</v>
      </c>
      <c r="F1044" t="s">
        <v>5126</v>
      </c>
      <c r="G1044" s="20">
        <v>45601</v>
      </c>
      <c r="H1044" t="s">
        <v>2116</v>
      </c>
      <c r="I1044">
        <f>VLOOKUP(Account_Appended[[#This Row],[Customer_ID]],Customer_Info_Appended[],3,0)</f>
        <v>34</v>
      </c>
      <c r="J1044" t="str">
        <f>VLOOKUP(Account_Appended[[#This Row],[Customer_ID]],Customer_Info_Appended[],4,0)</f>
        <v>Female</v>
      </c>
      <c r="K1044" t="str">
        <f>VLOOKUP(Account_Appended[[#This Row],[Customer_ID]],Customer_Info_Appended[],6,0)</f>
        <v>Mandalay</v>
      </c>
      <c r="L1044" t="str">
        <f>VLOOKUP(Account_Appended[[#This Row],[Balance]],balance_t[],3,1)</f>
        <v>High</v>
      </c>
      <c r="M1044" t="str">
        <f>VLOOKUP(Account_Appended[[#This Row],[Age]],age_t[],3,1)</f>
        <v>Middle</v>
      </c>
      <c r="N1044" t="str">
        <f>Account_Appended[[#This Row],[Age Group]]&amp; "-" &amp;Account_Appended[[#This Row],[Balace Group]]</f>
        <v>Middle-High</v>
      </c>
    </row>
    <row r="1045" spans="2:14" x14ac:dyDescent="0.25">
      <c r="B1045" t="s">
        <v>6168</v>
      </c>
      <c r="C1045" t="s">
        <v>2732</v>
      </c>
      <c r="D1045" t="s">
        <v>5134</v>
      </c>
      <c r="E1045" s="22">
        <v>31690452</v>
      </c>
      <c r="F1045" t="s">
        <v>5126</v>
      </c>
      <c r="G1045" s="20">
        <v>45602</v>
      </c>
      <c r="H1045" t="s">
        <v>2116</v>
      </c>
      <c r="I1045">
        <f>VLOOKUP(Account_Appended[[#This Row],[Customer_ID]],Customer_Info_Appended[],3,0)</f>
        <v>47</v>
      </c>
      <c r="J1045" t="str">
        <f>VLOOKUP(Account_Appended[[#This Row],[Customer_ID]],Customer_Info_Appended[],4,0)</f>
        <v>Female</v>
      </c>
      <c r="K1045" t="str">
        <f>VLOOKUP(Account_Appended[[#This Row],[Customer_ID]],Customer_Info_Appended[],6,0)</f>
        <v>Shan</v>
      </c>
      <c r="L1045" t="str">
        <f>VLOOKUP(Account_Appended[[#This Row],[Balance]],balance_t[],3,1)</f>
        <v>High</v>
      </c>
      <c r="M1045" t="str">
        <f>VLOOKUP(Account_Appended[[#This Row],[Age]],age_t[],3,1)</f>
        <v>Middle</v>
      </c>
      <c r="N1045" t="str">
        <f>Account_Appended[[#This Row],[Age Group]]&amp; "-" &amp;Account_Appended[[#This Row],[Balace Group]]</f>
        <v>Middle-High</v>
      </c>
    </row>
    <row r="1046" spans="2:14" x14ac:dyDescent="0.25">
      <c r="B1046" t="s">
        <v>6169</v>
      </c>
      <c r="C1046" t="s">
        <v>2732</v>
      </c>
      <c r="D1046" t="s">
        <v>5134</v>
      </c>
      <c r="E1046" s="22">
        <v>2438377</v>
      </c>
      <c r="F1046" t="s">
        <v>5126</v>
      </c>
      <c r="G1046" s="20">
        <v>45603</v>
      </c>
      <c r="H1046" t="s">
        <v>2116</v>
      </c>
      <c r="I1046">
        <f>VLOOKUP(Account_Appended[[#This Row],[Customer_ID]],Customer_Info_Appended[],3,0)</f>
        <v>47</v>
      </c>
      <c r="J1046" t="str">
        <f>VLOOKUP(Account_Appended[[#This Row],[Customer_ID]],Customer_Info_Appended[],4,0)</f>
        <v>Female</v>
      </c>
      <c r="K1046" t="str">
        <f>VLOOKUP(Account_Appended[[#This Row],[Customer_ID]],Customer_Info_Appended[],6,0)</f>
        <v>Shan</v>
      </c>
      <c r="L1046" t="str">
        <f>VLOOKUP(Account_Appended[[#This Row],[Balance]],balance_t[],3,1)</f>
        <v>Low</v>
      </c>
      <c r="M1046" t="str">
        <f>VLOOKUP(Account_Appended[[#This Row],[Age]],age_t[],3,1)</f>
        <v>Middle</v>
      </c>
      <c r="N1046" t="str">
        <f>Account_Appended[[#This Row],[Age Group]]&amp; "-" &amp;Account_Appended[[#This Row],[Balace Group]]</f>
        <v>Middle-Low</v>
      </c>
    </row>
    <row r="1047" spans="2:14" x14ac:dyDescent="0.25">
      <c r="B1047" t="s">
        <v>6170</v>
      </c>
      <c r="C1047" t="s">
        <v>2732</v>
      </c>
      <c r="D1047" t="s">
        <v>5125</v>
      </c>
      <c r="E1047" s="22">
        <v>32371884</v>
      </c>
      <c r="F1047" t="s">
        <v>5126</v>
      </c>
      <c r="G1047" s="20">
        <v>45604</v>
      </c>
      <c r="H1047" t="s">
        <v>2116</v>
      </c>
      <c r="I1047">
        <f>VLOOKUP(Account_Appended[[#This Row],[Customer_ID]],Customer_Info_Appended[],3,0)</f>
        <v>47</v>
      </c>
      <c r="J1047" t="str">
        <f>VLOOKUP(Account_Appended[[#This Row],[Customer_ID]],Customer_Info_Appended[],4,0)</f>
        <v>Female</v>
      </c>
      <c r="K1047" t="str">
        <f>VLOOKUP(Account_Appended[[#This Row],[Customer_ID]],Customer_Info_Appended[],6,0)</f>
        <v>Shan</v>
      </c>
      <c r="L1047" t="str">
        <f>VLOOKUP(Account_Appended[[#This Row],[Balance]],balance_t[],3,1)</f>
        <v>High</v>
      </c>
      <c r="M1047" t="str">
        <f>VLOOKUP(Account_Appended[[#This Row],[Age]],age_t[],3,1)</f>
        <v>Middle</v>
      </c>
      <c r="N1047" t="str">
        <f>Account_Appended[[#This Row],[Age Group]]&amp; "-" &amp;Account_Appended[[#This Row],[Balace Group]]</f>
        <v>Middle-High</v>
      </c>
    </row>
    <row r="1048" spans="2:14" x14ac:dyDescent="0.25">
      <c r="B1048" t="s">
        <v>6171</v>
      </c>
      <c r="C1048" t="s">
        <v>2737</v>
      </c>
      <c r="D1048" t="s">
        <v>5134</v>
      </c>
      <c r="E1048" s="22">
        <v>17683780</v>
      </c>
      <c r="F1048" t="s">
        <v>5126</v>
      </c>
      <c r="G1048" s="20">
        <v>45605</v>
      </c>
      <c r="H1048" t="s">
        <v>2116</v>
      </c>
      <c r="I1048">
        <f>VLOOKUP(Account_Appended[[#This Row],[Customer_ID]],Customer_Info_Appended[],3,0)</f>
        <v>56</v>
      </c>
      <c r="J1048" t="str">
        <f>VLOOKUP(Account_Appended[[#This Row],[Customer_ID]],Customer_Info_Appended[],4,0)</f>
        <v>Male</v>
      </c>
      <c r="K1048" t="str">
        <f>VLOOKUP(Account_Appended[[#This Row],[Customer_ID]],Customer_Info_Appended[],6,0)</f>
        <v>Mandalay</v>
      </c>
      <c r="L1048" t="str">
        <f>VLOOKUP(Account_Appended[[#This Row],[Balance]],balance_t[],3,1)</f>
        <v>High</v>
      </c>
      <c r="M1048" t="str">
        <f>VLOOKUP(Account_Appended[[#This Row],[Age]],age_t[],3,1)</f>
        <v>Senior</v>
      </c>
      <c r="N1048" t="str">
        <f>Account_Appended[[#This Row],[Age Group]]&amp; "-" &amp;Account_Appended[[#This Row],[Balace Group]]</f>
        <v>Senior-High</v>
      </c>
    </row>
    <row r="1049" spans="2:14" x14ac:dyDescent="0.25">
      <c r="B1049" t="s">
        <v>6172</v>
      </c>
      <c r="C1049" t="s">
        <v>2742</v>
      </c>
      <c r="D1049" t="s">
        <v>5134</v>
      </c>
      <c r="E1049" s="22">
        <v>20796165</v>
      </c>
      <c r="F1049" t="s">
        <v>5126</v>
      </c>
      <c r="G1049" s="20">
        <v>45606</v>
      </c>
      <c r="H1049" t="s">
        <v>2116</v>
      </c>
      <c r="I1049">
        <f>VLOOKUP(Account_Appended[[#This Row],[Customer_ID]],Customer_Info_Appended[],3,0)</f>
        <v>30</v>
      </c>
      <c r="J1049" t="str">
        <f>VLOOKUP(Account_Appended[[#This Row],[Customer_ID]],Customer_Info_Appended[],4,0)</f>
        <v>Female</v>
      </c>
      <c r="K1049" t="str">
        <f>VLOOKUP(Account_Appended[[#This Row],[Customer_ID]],Customer_Info_Appended[],6,0)</f>
        <v>Mandalay</v>
      </c>
      <c r="L1049" t="str">
        <f>VLOOKUP(Account_Appended[[#This Row],[Balance]],balance_t[],3,1)</f>
        <v>High</v>
      </c>
      <c r="M1049" t="str">
        <f>VLOOKUP(Account_Appended[[#This Row],[Age]],age_t[],3,1)</f>
        <v>Young</v>
      </c>
      <c r="N1049" t="str">
        <f>Account_Appended[[#This Row],[Age Group]]&amp; "-" &amp;Account_Appended[[#This Row],[Balace Group]]</f>
        <v>Young-High</v>
      </c>
    </row>
    <row r="1050" spans="2:14" x14ac:dyDescent="0.25">
      <c r="B1050" t="s">
        <v>6173</v>
      </c>
      <c r="C1050" t="s">
        <v>2747</v>
      </c>
      <c r="D1050" t="s">
        <v>5125</v>
      </c>
      <c r="E1050" s="22">
        <v>39701943</v>
      </c>
      <c r="F1050" t="s">
        <v>5126</v>
      </c>
      <c r="G1050" s="20">
        <v>45607</v>
      </c>
      <c r="H1050" t="s">
        <v>2116</v>
      </c>
      <c r="I1050">
        <f>VLOOKUP(Account_Appended[[#This Row],[Customer_ID]],Customer_Info_Appended[],3,0)</f>
        <v>49</v>
      </c>
      <c r="J1050" t="str">
        <f>VLOOKUP(Account_Appended[[#This Row],[Customer_ID]],Customer_Info_Appended[],4,0)</f>
        <v>Male</v>
      </c>
      <c r="K1050" t="str">
        <f>VLOOKUP(Account_Appended[[#This Row],[Customer_ID]],Customer_Info_Appended[],6,0)</f>
        <v>Mandalay</v>
      </c>
      <c r="L1050" t="str">
        <f>VLOOKUP(Account_Appended[[#This Row],[Balance]],balance_t[],3,1)</f>
        <v>High</v>
      </c>
      <c r="M1050" t="str">
        <f>VLOOKUP(Account_Appended[[#This Row],[Age]],age_t[],3,1)</f>
        <v>Middle</v>
      </c>
      <c r="N1050" t="str">
        <f>Account_Appended[[#This Row],[Age Group]]&amp; "-" &amp;Account_Appended[[#This Row],[Balace Group]]</f>
        <v>Middle-High</v>
      </c>
    </row>
    <row r="1051" spans="2:14" x14ac:dyDescent="0.25">
      <c r="B1051" t="s">
        <v>6174</v>
      </c>
      <c r="C1051" t="s">
        <v>2747</v>
      </c>
      <c r="D1051" t="s">
        <v>5134</v>
      </c>
      <c r="E1051" s="22">
        <v>43652513</v>
      </c>
      <c r="F1051" t="s">
        <v>5126</v>
      </c>
      <c r="G1051" s="20">
        <v>45608</v>
      </c>
      <c r="H1051" t="s">
        <v>2116</v>
      </c>
      <c r="I1051">
        <f>VLOOKUP(Account_Appended[[#This Row],[Customer_ID]],Customer_Info_Appended[],3,0)</f>
        <v>49</v>
      </c>
      <c r="J1051" t="str">
        <f>VLOOKUP(Account_Appended[[#This Row],[Customer_ID]],Customer_Info_Appended[],4,0)</f>
        <v>Male</v>
      </c>
      <c r="K1051" t="str">
        <f>VLOOKUP(Account_Appended[[#This Row],[Customer_ID]],Customer_Info_Appended[],6,0)</f>
        <v>Mandalay</v>
      </c>
      <c r="L1051" t="str">
        <f>VLOOKUP(Account_Appended[[#This Row],[Balance]],balance_t[],3,1)</f>
        <v>High</v>
      </c>
      <c r="M1051" t="str">
        <f>VLOOKUP(Account_Appended[[#This Row],[Age]],age_t[],3,1)</f>
        <v>Middle</v>
      </c>
      <c r="N1051" t="str">
        <f>Account_Appended[[#This Row],[Age Group]]&amp; "-" &amp;Account_Appended[[#This Row],[Balace Group]]</f>
        <v>Middle-High</v>
      </c>
    </row>
    <row r="1052" spans="2:14" x14ac:dyDescent="0.25">
      <c r="B1052" t="s">
        <v>6175</v>
      </c>
      <c r="C1052" t="s">
        <v>2747</v>
      </c>
      <c r="D1052" t="s">
        <v>5125</v>
      </c>
      <c r="E1052" s="22">
        <v>16002677</v>
      </c>
      <c r="F1052" t="s">
        <v>5126</v>
      </c>
      <c r="G1052" s="20">
        <v>45609</v>
      </c>
      <c r="H1052" t="s">
        <v>2116</v>
      </c>
      <c r="I1052">
        <f>VLOOKUP(Account_Appended[[#This Row],[Customer_ID]],Customer_Info_Appended[],3,0)</f>
        <v>49</v>
      </c>
      <c r="J1052" t="str">
        <f>VLOOKUP(Account_Appended[[#This Row],[Customer_ID]],Customer_Info_Appended[],4,0)</f>
        <v>Male</v>
      </c>
      <c r="K1052" t="str">
        <f>VLOOKUP(Account_Appended[[#This Row],[Customer_ID]],Customer_Info_Appended[],6,0)</f>
        <v>Mandalay</v>
      </c>
      <c r="L1052" t="str">
        <f>VLOOKUP(Account_Appended[[#This Row],[Balance]],balance_t[],3,1)</f>
        <v>High</v>
      </c>
      <c r="M1052" t="str">
        <f>VLOOKUP(Account_Appended[[#This Row],[Age]],age_t[],3,1)</f>
        <v>Middle</v>
      </c>
      <c r="N1052" t="str">
        <f>Account_Appended[[#This Row],[Age Group]]&amp; "-" &amp;Account_Appended[[#This Row],[Balace Group]]</f>
        <v>Middle-High</v>
      </c>
    </row>
    <row r="1053" spans="2:14" x14ac:dyDescent="0.25">
      <c r="B1053" t="s">
        <v>6176</v>
      </c>
      <c r="C1053" t="s">
        <v>2752</v>
      </c>
      <c r="D1053" t="s">
        <v>5125</v>
      </c>
      <c r="E1053" s="22">
        <v>26977776</v>
      </c>
      <c r="F1053" t="s">
        <v>5126</v>
      </c>
      <c r="G1053" s="20">
        <v>45610</v>
      </c>
      <c r="H1053" t="s">
        <v>2116</v>
      </c>
      <c r="I1053">
        <f>VLOOKUP(Account_Appended[[#This Row],[Customer_ID]],Customer_Info_Appended[],3,0)</f>
        <v>67</v>
      </c>
      <c r="J1053" t="str">
        <f>VLOOKUP(Account_Appended[[#This Row],[Customer_ID]],Customer_Info_Appended[],4,0)</f>
        <v>Male</v>
      </c>
      <c r="K1053" t="str">
        <f>VLOOKUP(Account_Appended[[#This Row],[Customer_ID]],Customer_Info_Appended[],6,0)</f>
        <v>Mandalay</v>
      </c>
      <c r="L1053" t="str">
        <f>VLOOKUP(Account_Appended[[#This Row],[Balance]],balance_t[],3,1)</f>
        <v>High</v>
      </c>
      <c r="M1053" t="str">
        <f>VLOOKUP(Account_Appended[[#This Row],[Age]],age_t[],3,1)</f>
        <v>Senior</v>
      </c>
      <c r="N1053" t="str">
        <f>Account_Appended[[#This Row],[Age Group]]&amp; "-" &amp;Account_Appended[[#This Row],[Balace Group]]</f>
        <v>Senior-High</v>
      </c>
    </row>
    <row r="1054" spans="2:14" x14ac:dyDescent="0.25">
      <c r="B1054" t="s">
        <v>6177</v>
      </c>
      <c r="C1054" t="s">
        <v>2752</v>
      </c>
      <c r="D1054" t="s">
        <v>5134</v>
      </c>
      <c r="E1054" s="22">
        <v>48830509</v>
      </c>
      <c r="F1054" t="s">
        <v>5126</v>
      </c>
      <c r="G1054" s="20">
        <v>45611</v>
      </c>
      <c r="H1054" t="s">
        <v>2116</v>
      </c>
      <c r="I1054">
        <f>VLOOKUP(Account_Appended[[#This Row],[Customer_ID]],Customer_Info_Appended[],3,0)</f>
        <v>67</v>
      </c>
      <c r="J1054" t="str">
        <f>VLOOKUP(Account_Appended[[#This Row],[Customer_ID]],Customer_Info_Appended[],4,0)</f>
        <v>Male</v>
      </c>
      <c r="K1054" t="str">
        <f>VLOOKUP(Account_Appended[[#This Row],[Customer_ID]],Customer_Info_Appended[],6,0)</f>
        <v>Mandalay</v>
      </c>
      <c r="L1054" t="str">
        <f>VLOOKUP(Account_Appended[[#This Row],[Balance]],balance_t[],3,1)</f>
        <v>High</v>
      </c>
      <c r="M1054" t="str">
        <f>VLOOKUP(Account_Appended[[#This Row],[Age]],age_t[],3,1)</f>
        <v>Senior</v>
      </c>
      <c r="N1054" t="str">
        <f>Account_Appended[[#This Row],[Age Group]]&amp; "-" &amp;Account_Appended[[#This Row],[Balace Group]]</f>
        <v>Senior-High</v>
      </c>
    </row>
    <row r="1055" spans="2:14" x14ac:dyDescent="0.25">
      <c r="B1055" t="s">
        <v>6178</v>
      </c>
      <c r="C1055" t="s">
        <v>2757</v>
      </c>
      <c r="D1055" t="s">
        <v>5134</v>
      </c>
      <c r="E1055" s="22">
        <v>31851305</v>
      </c>
      <c r="F1055" t="s">
        <v>5126</v>
      </c>
      <c r="G1055" s="20">
        <v>45612</v>
      </c>
      <c r="H1055" t="s">
        <v>2116</v>
      </c>
      <c r="I1055">
        <f>VLOOKUP(Account_Appended[[#This Row],[Customer_ID]],Customer_Info_Appended[],3,0)</f>
        <v>46</v>
      </c>
      <c r="J1055" t="str">
        <f>VLOOKUP(Account_Appended[[#This Row],[Customer_ID]],Customer_Info_Appended[],4,0)</f>
        <v>Female</v>
      </c>
      <c r="K1055" t="str">
        <f>VLOOKUP(Account_Appended[[#This Row],[Customer_ID]],Customer_Info_Appended[],6,0)</f>
        <v>Mandalay</v>
      </c>
      <c r="L1055" t="str">
        <f>VLOOKUP(Account_Appended[[#This Row],[Balance]],balance_t[],3,1)</f>
        <v>High</v>
      </c>
      <c r="M1055" t="str">
        <f>VLOOKUP(Account_Appended[[#This Row],[Age]],age_t[],3,1)</f>
        <v>Middle</v>
      </c>
      <c r="N1055" t="str">
        <f>Account_Appended[[#This Row],[Age Group]]&amp; "-" &amp;Account_Appended[[#This Row],[Balace Group]]</f>
        <v>Middle-High</v>
      </c>
    </row>
    <row r="1056" spans="2:14" x14ac:dyDescent="0.25">
      <c r="B1056" t="s">
        <v>6179</v>
      </c>
      <c r="C1056" t="s">
        <v>2757</v>
      </c>
      <c r="D1056" t="s">
        <v>5131</v>
      </c>
      <c r="E1056" s="22">
        <v>837954</v>
      </c>
      <c r="F1056" t="s">
        <v>5126</v>
      </c>
      <c r="G1056" s="20">
        <v>45613</v>
      </c>
      <c r="H1056" t="s">
        <v>2116</v>
      </c>
      <c r="I1056">
        <f>VLOOKUP(Account_Appended[[#This Row],[Customer_ID]],Customer_Info_Appended[],3,0)</f>
        <v>46</v>
      </c>
      <c r="J1056" t="str">
        <f>VLOOKUP(Account_Appended[[#This Row],[Customer_ID]],Customer_Info_Appended[],4,0)</f>
        <v>Female</v>
      </c>
      <c r="K1056" t="str">
        <f>VLOOKUP(Account_Appended[[#This Row],[Customer_ID]],Customer_Info_Appended[],6,0)</f>
        <v>Mandalay</v>
      </c>
      <c r="L1056" t="str">
        <f>VLOOKUP(Account_Appended[[#This Row],[Balance]],balance_t[],3,1)</f>
        <v>Low</v>
      </c>
      <c r="M1056" t="str">
        <f>VLOOKUP(Account_Appended[[#This Row],[Age]],age_t[],3,1)</f>
        <v>Middle</v>
      </c>
      <c r="N1056" t="str">
        <f>Account_Appended[[#This Row],[Age Group]]&amp; "-" &amp;Account_Appended[[#This Row],[Balace Group]]</f>
        <v>Middle-Low</v>
      </c>
    </row>
    <row r="1057" spans="2:14" x14ac:dyDescent="0.25">
      <c r="B1057" t="s">
        <v>6180</v>
      </c>
      <c r="C1057" t="s">
        <v>2762</v>
      </c>
      <c r="D1057" t="s">
        <v>5125</v>
      </c>
      <c r="E1057" s="22">
        <v>36562488</v>
      </c>
      <c r="F1057" t="s">
        <v>5126</v>
      </c>
      <c r="G1057" s="20">
        <v>45614</v>
      </c>
      <c r="H1057" t="s">
        <v>2116</v>
      </c>
      <c r="I1057">
        <f>VLOOKUP(Account_Appended[[#This Row],[Customer_ID]],Customer_Info_Appended[],3,0)</f>
        <v>63</v>
      </c>
      <c r="J1057" t="str">
        <f>VLOOKUP(Account_Appended[[#This Row],[Customer_ID]],Customer_Info_Appended[],4,0)</f>
        <v>Male</v>
      </c>
      <c r="K1057" t="str">
        <f>VLOOKUP(Account_Appended[[#This Row],[Customer_ID]],Customer_Info_Appended[],6,0)</f>
        <v>Bago</v>
      </c>
      <c r="L1057" t="str">
        <f>VLOOKUP(Account_Appended[[#This Row],[Balance]],balance_t[],3,1)</f>
        <v>High</v>
      </c>
      <c r="M1057" t="str">
        <f>VLOOKUP(Account_Appended[[#This Row],[Age]],age_t[],3,1)</f>
        <v>Senior</v>
      </c>
      <c r="N1057" t="str">
        <f>Account_Appended[[#This Row],[Age Group]]&amp; "-" &amp;Account_Appended[[#This Row],[Balace Group]]</f>
        <v>Senior-High</v>
      </c>
    </row>
    <row r="1058" spans="2:14" x14ac:dyDescent="0.25">
      <c r="B1058" t="s">
        <v>6181</v>
      </c>
      <c r="C1058" t="s">
        <v>2767</v>
      </c>
      <c r="D1058" t="s">
        <v>5131</v>
      </c>
      <c r="E1058" s="22">
        <v>7940130</v>
      </c>
      <c r="F1058" t="s">
        <v>5126</v>
      </c>
      <c r="G1058" s="20">
        <v>45615</v>
      </c>
      <c r="H1058" t="s">
        <v>2116</v>
      </c>
      <c r="I1058">
        <f>VLOOKUP(Account_Appended[[#This Row],[Customer_ID]],Customer_Info_Appended[],3,0)</f>
        <v>47</v>
      </c>
      <c r="J1058" t="str">
        <f>VLOOKUP(Account_Appended[[#This Row],[Customer_ID]],Customer_Info_Appended[],4,0)</f>
        <v>Male</v>
      </c>
      <c r="K1058" t="str">
        <f>VLOOKUP(Account_Appended[[#This Row],[Customer_ID]],Customer_Info_Appended[],6,0)</f>
        <v>Shan</v>
      </c>
      <c r="L1058" t="str">
        <f>VLOOKUP(Account_Appended[[#This Row],[Balance]],balance_t[],3,1)</f>
        <v>Medium</v>
      </c>
      <c r="M1058" t="str">
        <f>VLOOKUP(Account_Appended[[#This Row],[Age]],age_t[],3,1)</f>
        <v>Middle</v>
      </c>
      <c r="N1058" t="str">
        <f>Account_Appended[[#This Row],[Age Group]]&amp; "-" &amp;Account_Appended[[#This Row],[Balace Group]]</f>
        <v>Middle-Medium</v>
      </c>
    </row>
    <row r="1059" spans="2:14" x14ac:dyDescent="0.25">
      <c r="B1059" t="s">
        <v>6182</v>
      </c>
      <c r="C1059" t="s">
        <v>2767</v>
      </c>
      <c r="D1059" t="s">
        <v>5134</v>
      </c>
      <c r="E1059" s="22">
        <v>9195781</v>
      </c>
      <c r="F1059" t="s">
        <v>5126</v>
      </c>
      <c r="G1059" s="20">
        <v>45616</v>
      </c>
      <c r="H1059" t="s">
        <v>2116</v>
      </c>
      <c r="I1059">
        <f>VLOOKUP(Account_Appended[[#This Row],[Customer_ID]],Customer_Info_Appended[],3,0)</f>
        <v>47</v>
      </c>
      <c r="J1059" t="str">
        <f>VLOOKUP(Account_Appended[[#This Row],[Customer_ID]],Customer_Info_Appended[],4,0)</f>
        <v>Male</v>
      </c>
      <c r="K1059" t="str">
        <f>VLOOKUP(Account_Appended[[#This Row],[Customer_ID]],Customer_Info_Appended[],6,0)</f>
        <v>Shan</v>
      </c>
      <c r="L1059" t="str">
        <f>VLOOKUP(Account_Appended[[#This Row],[Balance]],balance_t[],3,1)</f>
        <v>Medium</v>
      </c>
      <c r="M1059" t="str">
        <f>VLOOKUP(Account_Appended[[#This Row],[Age]],age_t[],3,1)</f>
        <v>Middle</v>
      </c>
      <c r="N1059" t="str">
        <f>Account_Appended[[#This Row],[Age Group]]&amp; "-" &amp;Account_Appended[[#This Row],[Balace Group]]</f>
        <v>Middle-Medium</v>
      </c>
    </row>
    <row r="1060" spans="2:14" x14ac:dyDescent="0.25">
      <c r="B1060" t="s">
        <v>6183</v>
      </c>
      <c r="C1060" t="s">
        <v>2767</v>
      </c>
      <c r="D1060" t="s">
        <v>5131</v>
      </c>
      <c r="E1060" s="22">
        <v>6034261</v>
      </c>
      <c r="F1060" t="s">
        <v>5126</v>
      </c>
      <c r="G1060" s="20">
        <v>45617</v>
      </c>
      <c r="H1060" t="s">
        <v>2116</v>
      </c>
      <c r="I1060">
        <f>VLOOKUP(Account_Appended[[#This Row],[Customer_ID]],Customer_Info_Appended[],3,0)</f>
        <v>47</v>
      </c>
      <c r="J1060" t="str">
        <f>VLOOKUP(Account_Appended[[#This Row],[Customer_ID]],Customer_Info_Appended[],4,0)</f>
        <v>Male</v>
      </c>
      <c r="K1060" t="str">
        <f>VLOOKUP(Account_Appended[[#This Row],[Customer_ID]],Customer_Info_Appended[],6,0)</f>
        <v>Shan</v>
      </c>
      <c r="L1060" t="str">
        <f>VLOOKUP(Account_Appended[[#This Row],[Balance]],balance_t[],3,1)</f>
        <v>Medium</v>
      </c>
      <c r="M1060" t="str">
        <f>VLOOKUP(Account_Appended[[#This Row],[Age]],age_t[],3,1)</f>
        <v>Middle</v>
      </c>
      <c r="N1060" t="str">
        <f>Account_Appended[[#This Row],[Age Group]]&amp; "-" &amp;Account_Appended[[#This Row],[Balace Group]]</f>
        <v>Middle-Medium</v>
      </c>
    </row>
    <row r="1061" spans="2:14" x14ac:dyDescent="0.25">
      <c r="B1061" t="s">
        <v>6184</v>
      </c>
      <c r="C1061" t="s">
        <v>2772</v>
      </c>
      <c r="D1061" t="s">
        <v>5125</v>
      </c>
      <c r="E1061" s="22">
        <v>4610579</v>
      </c>
      <c r="F1061" t="s">
        <v>5126</v>
      </c>
      <c r="G1061" s="20">
        <v>45618</v>
      </c>
      <c r="H1061" t="s">
        <v>2116</v>
      </c>
      <c r="I1061">
        <f>VLOOKUP(Account_Appended[[#This Row],[Customer_ID]],Customer_Info_Appended[],3,0)</f>
        <v>35</v>
      </c>
      <c r="J1061" t="str">
        <f>VLOOKUP(Account_Appended[[#This Row],[Customer_ID]],Customer_Info_Appended[],4,0)</f>
        <v>Male</v>
      </c>
      <c r="K1061" t="str">
        <f>VLOOKUP(Account_Appended[[#This Row],[Customer_ID]],Customer_Info_Appended[],6,0)</f>
        <v>Bago</v>
      </c>
      <c r="L1061" t="str">
        <f>VLOOKUP(Account_Appended[[#This Row],[Balance]],balance_t[],3,1)</f>
        <v>Low</v>
      </c>
      <c r="M1061" t="str">
        <f>VLOOKUP(Account_Appended[[#This Row],[Age]],age_t[],3,1)</f>
        <v>Middle</v>
      </c>
      <c r="N1061" t="str">
        <f>Account_Appended[[#This Row],[Age Group]]&amp; "-" &amp;Account_Appended[[#This Row],[Balace Group]]</f>
        <v>Middle-Low</v>
      </c>
    </row>
    <row r="1062" spans="2:14" x14ac:dyDescent="0.25">
      <c r="B1062" t="s">
        <v>6185</v>
      </c>
      <c r="C1062" t="s">
        <v>2772</v>
      </c>
      <c r="D1062" t="s">
        <v>5131</v>
      </c>
      <c r="E1062" s="22">
        <v>42722487</v>
      </c>
      <c r="F1062" t="s">
        <v>5126</v>
      </c>
      <c r="G1062" s="20">
        <v>45619</v>
      </c>
      <c r="H1062" t="s">
        <v>2116</v>
      </c>
      <c r="I1062">
        <f>VLOOKUP(Account_Appended[[#This Row],[Customer_ID]],Customer_Info_Appended[],3,0)</f>
        <v>35</v>
      </c>
      <c r="J1062" t="str">
        <f>VLOOKUP(Account_Appended[[#This Row],[Customer_ID]],Customer_Info_Appended[],4,0)</f>
        <v>Male</v>
      </c>
      <c r="K1062" t="str">
        <f>VLOOKUP(Account_Appended[[#This Row],[Customer_ID]],Customer_Info_Appended[],6,0)</f>
        <v>Bago</v>
      </c>
      <c r="L1062" t="str">
        <f>VLOOKUP(Account_Appended[[#This Row],[Balance]],balance_t[],3,1)</f>
        <v>High</v>
      </c>
      <c r="M1062" t="str">
        <f>VLOOKUP(Account_Appended[[#This Row],[Age]],age_t[],3,1)</f>
        <v>Middle</v>
      </c>
      <c r="N1062" t="str">
        <f>Account_Appended[[#This Row],[Age Group]]&amp; "-" &amp;Account_Appended[[#This Row],[Balace Group]]</f>
        <v>Middle-High</v>
      </c>
    </row>
    <row r="1063" spans="2:14" x14ac:dyDescent="0.25">
      <c r="B1063" t="s">
        <v>6186</v>
      </c>
      <c r="C1063" t="s">
        <v>2777</v>
      </c>
      <c r="D1063" t="s">
        <v>5125</v>
      </c>
      <c r="E1063" s="22">
        <v>26327228</v>
      </c>
      <c r="F1063" t="s">
        <v>5126</v>
      </c>
      <c r="G1063" s="20">
        <v>45620</v>
      </c>
      <c r="H1063" t="s">
        <v>2116</v>
      </c>
      <c r="I1063">
        <f>VLOOKUP(Account_Appended[[#This Row],[Customer_ID]],Customer_Info_Appended[],3,0)</f>
        <v>30</v>
      </c>
      <c r="J1063" t="str">
        <f>VLOOKUP(Account_Appended[[#This Row],[Customer_ID]],Customer_Info_Appended[],4,0)</f>
        <v>Female</v>
      </c>
      <c r="K1063" t="str">
        <f>VLOOKUP(Account_Appended[[#This Row],[Customer_ID]],Customer_Info_Appended[],6,0)</f>
        <v>Bago</v>
      </c>
      <c r="L1063" t="str">
        <f>VLOOKUP(Account_Appended[[#This Row],[Balance]],balance_t[],3,1)</f>
        <v>High</v>
      </c>
      <c r="M1063" t="str">
        <f>VLOOKUP(Account_Appended[[#This Row],[Age]],age_t[],3,1)</f>
        <v>Young</v>
      </c>
      <c r="N1063" t="str">
        <f>Account_Appended[[#This Row],[Age Group]]&amp; "-" &amp;Account_Appended[[#This Row],[Balace Group]]</f>
        <v>Young-High</v>
      </c>
    </row>
    <row r="1064" spans="2:14" x14ac:dyDescent="0.25">
      <c r="B1064" t="s">
        <v>6187</v>
      </c>
      <c r="C1064" t="s">
        <v>2777</v>
      </c>
      <c r="D1064" t="s">
        <v>5134</v>
      </c>
      <c r="E1064" s="22">
        <v>47216458</v>
      </c>
      <c r="F1064" t="s">
        <v>5126</v>
      </c>
      <c r="G1064" s="20">
        <v>45621</v>
      </c>
      <c r="H1064" t="s">
        <v>2116</v>
      </c>
      <c r="I1064">
        <f>VLOOKUP(Account_Appended[[#This Row],[Customer_ID]],Customer_Info_Appended[],3,0)</f>
        <v>30</v>
      </c>
      <c r="J1064" t="str">
        <f>VLOOKUP(Account_Appended[[#This Row],[Customer_ID]],Customer_Info_Appended[],4,0)</f>
        <v>Female</v>
      </c>
      <c r="K1064" t="str">
        <f>VLOOKUP(Account_Appended[[#This Row],[Customer_ID]],Customer_Info_Appended[],6,0)</f>
        <v>Bago</v>
      </c>
      <c r="L1064" t="str">
        <f>VLOOKUP(Account_Appended[[#This Row],[Balance]],balance_t[],3,1)</f>
        <v>High</v>
      </c>
      <c r="M1064" t="str">
        <f>VLOOKUP(Account_Appended[[#This Row],[Age]],age_t[],3,1)</f>
        <v>Young</v>
      </c>
      <c r="N1064" t="str">
        <f>Account_Appended[[#This Row],[Age Group]]&amp; "-" &amp;Account_Appended[[#This Row],[Balace Group]]</f>
        <v>Young-High</v>
      </c>
    </row>
    <row r="1065" spans="2:14" x14ac:dyDescent="0.25">
      <c r="B1065" t="s">
        <v>6188</v>
      </c>
      <c r="C1065" t="s">
        <v>2777</v>
      </c>
      <c r="D1065" t="s">
        <v>5134</v>
      </c>
      <c r="E1065" s="22">
        <v>11468856</v>
      </c>
      <c r="F1065" t="s">
        <v>5126</v>
      </c>
      <c r="G1065" s="20">
        <v>45622</v>
      </c>
      <c r="H1065" t="s">
        <v>2116</v>
      </c>
      <c r="I1065">
        <f>VLOOKUP(Account_Appended[[#This Row],[Customer_ID]],Customer_Info_Appended[],3,0)</f>
        <v>30</v>
      </c>
      <c r="J1065" t="str">
        <f>VLOOKUP(Account_Appended[[#This Row],[Customer_ID]],Customer_Info_Appended[],4,0)</f>
        <v>Female</v>
      </c>
      <c r="K1065" t="str">
        <f>VLOOKUP(Account_Appended[[#This Row],[Customer_ID]],Customer_Info_Appended[],6,0)</f>
        <v>Bago</v>
      </c>
      <c r="L1065" t="str">
        <f>VLOOKUP(Account_Appended[[#This Row],[Balance]],balance_t[],3,1)</f>
        <v>Medium</v>
      </c>
      <c r="M1065" t="str">
        <f>VLOOKUP(Account_Appended[[#This Row],[Age]],age_t[],3,1)</f>
        <v>Young</v>
      </c>
      <c r="N1065" t="str">
        <f>Account_Appended[[#This Row],[Age Group]]&amp; "-" &amp;Account_Appended[[#This Row],[Balace Group]]</f>
        <v>Young-Medium</v>
      </c>
    </row>
    <row r="1066" spans="2:14" x14ac:dyDescent="0.25">
      <c r="B1066" t="s">
        <v>6189</v>
      </c>
      <c r="C1066" t="s">
        <v>2782</v>
      </c>
      <c r="D1066" t="s">
        <v>5125</v>
      </c>
      <c r="E1066" s="22">
        <v>44657027</v>
      </c>
      <c r="F1066" t="s">
        <v>5126</v>
      </c>
      <c r="G1066" s="20">
        <v>45623</v>
      </c>
      <c r="H1066" t="s">
        <v>2116</v>
      </c>
      <c r="I1066">
        <f>VLOOKUP(Account_Appended[[#This Row],[Customer_ID]],Customer_Info_Appended[],3,0)</f>
        <v>60</v>
      </c>
      <c r="J1066" t="str">
        <f>VLOOKUP(Account_Appended[[#This Row],[Customer_ID]],Customer_Info_Appended[],4,0)</f>
        <v>Male</v>
      </c>
      <c r="K1066" t="str">
        <f>VLOOKUP(Account_Appended[[#This Row],[Customer_ID]],Customer_Info_Appended[],6,0)</f>
        <v>Yangon</v>
      </c>
      <c r="L1066" t="str">
        <f>VLOOKUP(Account_Appended[[#This Row],[Balance]],balance_t[],3,1)</f>
        <v>High</v>
      </c>
      <c r="M1066" t="str">
        <f>VLOOKUP(Account_Appended[[#This Row],[Age]],age_t[],3,1)</f>
        <v>Senior</v>
      </c>
      <c r="N1066" t="str">
        <f>Account_Appended[[#This Row],[Age Group]]&amp; "-" &amp;Account_Appended[[#This Row],[Balace Group]]</f>
        <v>Senior-High</v>
      </c>
    </row>
    <row r="1067" spans="2:14" x14ac:dyDescent="0.25">
      <c r="B1067" t="s">
        <v>6190</v>
      </c>
      <c r="C1067" t="s">
        <v>2782</v>
      </c>
      <c r="D1067" t="s">
        <v>5134</v>
      </c>
      <c r="E1067" s="22">
        <v>44796953</v>
      </c>
      <c r="F1067" t="s">
        <v>5126</v>
      </c>
      <c r="G1067" s="20">
        <v>45624</v>
      </c>
      <c r="H1067" t="s">
        <v>2116</v>
      </c>
      <c r="I1067">
        <f>VLOOKUP(Account_Appended[[#This Row],[Customer_ID]],Customer_Info_Appended[],3,0)</f>
        <v>60</v>
      </c>
      <c r="J1067" t="str">
        <f>VLOOKUP(Account_Appended[[#This Row],[Customer_ID]],Customer_Info_Appended[],4,0)</f>
        <v>Male</v>
      </c>
      <c r="K1067" t="str">
        <f>VLOOKUP(Account_Appended[[#This Row],[Customer_ID]],Customer_Info_Appended[],6,0)</f>
        <v>Yangon</v>
      </c>
      <c r="L1067" t="str">
        <f>VLOOKUP(Account_Appended[[#This Row],[Balance]],balance_t[],3,1)</f>
        <v>High</v>
      </c>
      <c r="M1067" t="str">
        <f>VLOOKUP(Account_Appended[[#This Row],[Age]],age_t[],3,1)</f>
        <v>Senior</v>
      </c>
      <c r="N1067" t="str">
        <f>Account_Appended[[#This Row],[Age Group]]&amp; "-" &amp;Account_Appended[[#This Row],[Balace Group]]</f>
        <v>Senior-High</v>
      </c>
    </row>
    <row r="1068" spans="2:14" x14ac:dyDescent="0.25">
      <c r="B1068" t="s">
        <v>6191</v>
      </c>
      <c r="C1068" t="s">
        <v>2782</v>
      </c>
      <c r="D1068" t="s">
        <v>5134</v>
      </c>
      <c r="E1068" s="22">
        <v>14734171</v>
      </c>
      <c r="F1068" t="s">
        <v>5126</v>
      </c>
      <c r="G1068" s="20">
        <v>45625</v>
      </c>
      <c r="H1068" t="s">
        <v>2116</v>
      </c>
      <c r="I1068">
        <f>VLOOKUP(Account_Appended[[#This Row],[Customer_ID]],Customer_Info_Appended[],3,0)</f>
        <v>60</v>
      </c>
      <c r="J1068" t="str">
        <f>VLOOKUP(Account_Appended[[#This Row],[Customer_ID]],Customer_Info_Appended[],4,0)</f>
        <v>Male</v>
      </c>
      <c r="K1068" t="str">
        <f>VLOOKUP(Account_Appended[[#This Row],[Customer_ID]],Customer_Info_Appended[],6,0)</f>
        <v>Yangon</v>
      </c>
      <c r="L1068" t="str">
        <f>VLOOKUP(Account_Appended[[#This Row],[Balance]],balance_t[],3,1)</f>
        <v>Medium</v>
      </c>
      <c r="M1068" t="str">
        <f>VLOOKUP(Account_Appended[[#This Row],[Age]],age_t[],3,1)</f>
        <v>Senior</v>
      </c>
      <c r="N1068" t="str">
        <f>Account_Appended[[#This Row],[Age Group]]&amp; "-" &amp;Account_Appended[[#This Row],[Balace Group]]</f>
        <v>Senior-Medium</v>
      </c>
    </row>
    <row r="1069" spans="2:14" x14ac:dyDescent="0.25">
      <c r="B1069" t="s">
        <v>6192</v>
      </c>
      <c r="C1069" t="s">
        <v>2787</v>
      </c>
      <c r="D1069" t="s">
        <v>5134</v>
      </c>
      <c r="E1069" s="22">
        <v>30261753</v>
      </c>
      <c r="F1069" t="s">
        <v>5126</v>
      </c>
      <c r="G1069" s="20">
        <v>45626</v>
      </c>
      <c r="H1069" t="s">
        <v>2116</v>
      </c>
      <c r="I1069">
        <f>VLOOKUP(Account_Appended[[#This Row],[Customer_ID]],Customer_Info_Appended[],3,0)</f>
        <v>38</v>
      </c>
      <c r="J1069" t="str">
        <f>VLOOKUP(Account_Appended[[#This Row],[Customer_ID]],Customer_Info_Appended[],4,0)</f>
        <v>Female</v>
      </c>
      <c r="K1069" t="str">
        <f>VLOOKUP(Account_Appended[[#This Row],[Customer_ID]],Customer_Info_Appended[],6,0)</f>
        <v>Yangon</v>
      </c>
      <c r="L1069" t="str">
        <f>VLOOKUP(Account_Appended[[#This Row],[Balance]],balance_t[],3,1)</f>
        <v>High</v>
      </c>
      <c r="M1069" t="str">
        <f>VLOOKUP(Account_Appended[[#This Row],[Age]],age_t[],3,1)</f>
        <v>Middle</v>
      </c>
      <c r="N1069" t="str">
        <f>Account_Appended[[#This Row],[Age Group]]&amp; "-" &amp;Account_Appended[[#This Row],[Balace Group]]</f>
        <v>Middle-High</v>
      </c>
    </row>
    <row r="1070" spans="2:14" x14ac:dyDescent="0.25">
      <c r="B1070" t="s">
        <v>6193</v>
      </c>
      <c r="C1070" t="s">
        <v>2792</v>
      </c>
      <c r="D1070" t="s">
        <v>5134</v>
      </c>
      <c r="E1070" s="22">
        <v>24440709</v>
      </c>
      <c r="F1070" t="s">
        <v>5126</v>
      </c>
      <c r="G1070" s="20">
        <v>45627</v>
      </c>
      <c r="H1070" t="s">
        <v>2116</v>
      </c>
      <c r="I1070">
        <f>VLOOKUP(Account_Appended[[#This Row],[Customer_ID]],Customer_Info_Appended[],3,0)</f>
        <v>47</v>
      </c>
      <c r="J1070" t="str">
        <f>VLOOKUP(Account_Appended[[#This Row],[Customer_ID]],Customer_Info_Appended[],4,0)</f>
        <v>Female</v>
      </c>
      <c r="K1070" t="str">
        <f>VLOOKUP(Account_Appended[[#This Row],[Customer_ID]],Customer_Info_Appended[],6,0)</f>
        <v>Yangon</v>
      </c>
      <c r="L1070" t="str">
        <f>VLOOKUP(Account_Appended[[#This Row],[Balance]],balance_t[],3,1)</f>
        <v>High</v>
      </c>
      <c r="M1070" t="str">
        <f>VLOOKUP(Account_Appended[[#This Row],[Age]],age_t[],3,1)</f>
        <v>Middle</v>
      </c>
      <c r="N1070" t="str">
        <f>Account_Appended[[#This Row],[Age Group]]&amp; "-" &amp;Account_Appended[[#This Row],[Balace Group]]</f>
        <v>Middle-High</v>
      </c>
    </row>
    <row r="1071" spans="2:14" x14ac:dyDescent="0.25">
      <c r="B1071" t="s">
        <v>6194</v>
      </c>
      <c r="C1071" t="s">
        <v>2792</v>
      </c>
      <c r="D1071" t="s">
        <v>5125</v>
      </c>
      <c r="E1071" s="22">
        <v>7804694</v>
      </c>
      <c r="F1071" t="s">
        <v>5126</v>
      </c>
      <c r="G1071" s="20">
        <v>45628</v>
      </c>
      <c r="H1071" t="s">
        <v>2116</v>
      </c>
      <c r="I1071">
        <f>VLOOKUP(Account_Appended[[#This Row],[Customer_ID]],Customer_Info_Appended[],3,0)</f>
        <v>47</v>
      </c>
      <c r="J1071" t="str">
        <f>VLOOKUP(Account_Appended[[#This Row],[Customer_ID]],Customer_Info_Appended[],4,0)</f>
        <v>Female</v>
      </c>
      <c r="K1071" t="str">
        <f>VLOOKUP(Account_Appended[[#This Row],[Customer_ID]],Customer_Info_Appended[],6,0)</f>
        <v>Yangon</v>
      </c>
      <c r="L1071" t="str">
        <f>VLOOKUP(Account_Appended[[#This Row],[Balance]],balance_t[],3,1)</f>
        <v>Medium</v>
      </c>
      <c r="M1071" t="str">
        <f>VLOOKUP(Account_Appended[[#This Row],[Age]],age_t[],3,1)</f>
        <v>Middle</v>
      </c>
      <c r="N1071" t="str">
        <f>Account_Appended[[#This Row],[Age Group]]&amp; "-" &amp;Account_Appended[[#This Row],[Balace Group]]</f>
        <v>Middle-Medium</v>
      </c>
    </row>
    <row r="1072" spans="2:14" x14ac:dyDescent="0.25">
      <c r="B1072" t="s">
        <v>6195</v>
      </c>
      <c r="C1072" t="s">
        <v>2797</v>
      </c>
      <c r="D1072" t="s">
        <v>5131</v>
      </c>
      <c r="E1072" s="22">
        <v>36033339</v>
      </c>
      <c r="F1072" t="s">
        <v>5126</v>
      </c>
      <c r="G1072" s="20">
        <v>45629</v>
      </c>
      <c r="H1072" t="s">
        <v>2116</v>
      </c>
      <c r="I1072">
        <f>VLOOKUP(Account_Appended[[#This Row],[Customer_ID]],Customer_Info_Appended[],3,0)</f>
        <v>38</v>
      </c>
      <c r="J1072" t="str">
        <f>VLOOKUP(Account_Appended[[#This Row],[Customer_ID]],Customer_Info_Appended[],4,0)</f>
        <v>Male</v>
      </c>
      <c r="K1072" t="str">
        <f>VLOOKUP(Account_Appended[[#This Row],[Customer_ID]],Customer_Info_Appended[],6,0)</f>
        <v>Naypyitaw</v>
      </c>
      <c r="L1072" t="str">
        <f>VLOOKUP(Account_Appended[[#This Row],[Balance]],balance_t[],3,1)</f>
        <v>High</v>
      </c>
      <c r="M1072" t="str">
        <f>VLOOKUP(Account_Appended[[#This Row],[Age]],age_t[],3,1)</f>
        <v>Middle</v>
      </c>
      <c r="N1072" t="str">
        <f>Account_Appended[[#This Row],[Age Group]]&amp; "-" &amp;Account_Appended[[#This Row],[Balace Group]]</f>
        <v>Middle-High</v>
      </c>
    </row>
    <row r="1073" spans="2:14" x14ac:dyDescent="0.25">
      <c r="B1073" t="s">
        <v>6196</v>
      </c>
      <c r="C1073" t="s">
        <v>2802</v>
      </c>
      <c r="D1073" t="s">
        <v>5131</v>
      </c>
      <c r="E1073" s="22">
        <v>7090607</v>
      </c>
      <c r="F1073" t="s">
        <v>5126</v>
      </c>
      <c r="G1073" s="20">
        <v>45630</v>
      </c>
      <c r="H1073" t="s">
        <v>2116</v>
      </c>
      <c r="I1073">
        <f>VLOOKUP(Account_Appended[[#This Row],[Customer_ID]],Customer_Info_Appended[],3,0)</f>
        <v>65</v>
      </c>
      <c r="J1073" t="str">
        <f>VLOOKUP(Account_Appended[[#This Row],[Customer_ID]],Customer_Info_Appended[],4,0)</f>
        <v>Male</v>
      </c>
      <c r="K1073" t="str">
        <f>VLOOKUP(Account_Appended[[#This Row],[Customer_ID]],Customer_Info_Appended[],6,0)</f>
        <v>Yangon</v>
      </c>
      <c r="L1073" t="str">
        <f>VLOOKUP(Account_Appended[[#This Row],[Balance]],balance_t[],3,1)</f>
        <v>Medium</v>
      </c>
      <c r="M1073" t="str">
        <f>VLOOKUP(Account_Appended[[#This Row],[Age]],age_t[],3,1)</f>
        <v>Senior</v>
      </c>
      <c r="N1073" t="str">
        <f>Account_Appended[[#This Row],[Age Group]]&amp; "-" &amp;Account_Appended[[#This Row],[Balace Group]]</f>
        <v>Senior-Medium</v>
      </c>
    </row>
    <row r="1074" spans="2:14" x14ac:dyDescent="0.25">
      <c r="B1074" t="s">
        <v>6197</v>
      </c>
      <c r="C1074" t="s">
        <v>2802</v>
      </c>
      <c r="D1074" t="s">
        <v>5134</v>
      </c>
      <c r="E1074" s="22">
        <v>31438158</v>
      </c>
      <c r="F1074" t="s">
        <v>5126</v>
      </c>
      <c r="G1074" s="20">
        <v>45631</v>
      </c>
      <c r="H1074" t="s">
        <v>2116</v>
      </c>
      <c r="I1074">
        <f>VLOOKUP(Account_Appended[[#This Row],[Customer_ID]],Customer_Info_Appended[],3,0)</f>
        <v>65</v>
      </c>
      <c r="J1074" t="str">
        <f>VLOOKUP(Account_Appended[[#This Row],[Customer_ID]],Customer_Info_Appended[],4,0)</f>
        <v>Male</v>
      </c>
      <c r="K1074" t="str">
        <f>VLOOKUP(Account_Appended[[#This Row],[Customer_ID]],Customer_Info_Appended[],6,0)</f>
        <v>Yangon</v>
      </c>
      <c r="L1074" t="str">
        <f>VLOOKUP(Account_Appended[[#This Row],[Balance]],balance_t[],3,1)</f>
        <v>High</v>
      </c>
      <c r="M1074" t="str">
        <f>VLOOKUP(Account_Appended[[#This Row],[Age]],age_t[],3,1)</f>
        <v>Senior</v>
      </c>
      <c r="N1074" t="str">
        <f>Account_Appended[[#This Row],[Age Group]]&amp; "-" &amp;Account_Appended[[#This Row],[Balace Group]]</f>
        <v>Senior-High</v>
      </c>
    </row>
    <row r="1075" spans="2:14" x14ac:dyDescent="0.25">
      <c r="B1075" t="s">
        <v>6198</v>
      </c>
      <c r="C1075" t="s">
        <v>2807</v>
      </c>
      <c r="D1075" t="s">
        <v>5131</v>
      </c>
      <c r="E1075" s="22">
        <v>4632688</v>
      </c>
      <c r="F1075" t="s">
        <v>5126</v>
      </c>
      <c r="G1075" s="20">
        <v>45632</v>
      </c>
      <c r="H1075" t="s">
        <v>2116</v>
      </c>
      <c r="I1075">
        <f>VLOOKUP(Account_Appended[[#This Row],[Customer_ID]],Customer_Info_Appended[],3,0)</f>
        <v>34</v>
      </c>
      <c r="J1075" t="str">
        <f>VLOOKUP(Account_Appended[[#This Row],[Customer_ID]],Customer_Info_Appended[],4,0)</f>
        <v>Female</v>
      </c>
      <c r="K1075" t="str">
        <f>VLOOKUP(Account_Appended[[#This Row],[Customer_ID]],Customer_Info_Appended[],6,0)</f>
        <v>Shan</v>
      </c>
      <c r="L1075" t="str">
        <f>VLOOKUP(Account_Appended[[#This Row],[Balance]],balance_t[],3,1)</f>
        <v>Low</v>
      </c>
      <c r="M1075" t="str">
        <f>VLOOKUP(Account_Appended[[#This Row],[Age]],age_t[],3,1)</f>
        <v>Middle</v>
      </c>
      <c r="N1075" t="str">
        <f>Account_Appended[[#This Row],[Age Group]]&amp; "-" &amp;Account_Appended[[#This Row],[Balace Group]]</f>
        <v>Middle-Low</v>
      </c>
    </row>
    <row r="1076" spans="2:14" x14ac:dyDescent="0.25">
      <c r="B1076" t="s">
        <v>6199</v>
      </c>
      <c r="C1076" t="s">
        <v>2807</v>
      </c>
      <c r="D1076" t="s">
        <v>5131</v>
      </c>
      <c r="E1076" s="22">
        <v>24456967</v>
      </c>
      <c r="F1076" t="s">
        <v>5126</v>
      </c>
      <c r="G1076" s="20">
        <v>45633</v>
      </c>
      <c r="H1076" t="s">
        <v>2116</v>
      </c>
      <c r="I1076">
        <f>VLOOKUP(Account_Appended[[#This Row],[Customer_ID]],Customer_Info_Appended[],3,0)</f>
        <v>34</v>
      </c>
      <c r="J1076" t="str">
        <f>VLOOKUP(Account_Appended[[#This Row],[Customer_ID]],Customer_Info_Appended[],4,0)</f>
        <v>Female</v>
      </c>
      <c r="K1076" t="str">
        <f>VLOOKUP(Account_Appended[[#This Row],[Customer_ID]],Customer_Info_Appended[],6,0)</f>
        <v>Shan</v>
      </c>
      <c r="L1076" t="str">
        <f>VLOOKUP(Account_Appended[[#This Row],[Balance]],balance_t[],3,1)</f>
        <v>High</v>
      </c>
      <c r="M1076" t="str">
        <f>VLOOKUP(Account_Appended[[#This Row],[Age]],age_t[],3,1)</f>
        <v>Middle</v>
      </c>
      <c r="N1076" t="str">
        <f>Account_Appended[[#This Row],[Age Group]]&amp; "-" &amp;Account_Appended[[#This Row],[Balace Group]]</f>
        <v>Middle-High</v>
      </c>
    </row>
    <row r="1077" spans="2:14" x14ac:dyDescent="0.25">
      <c r="B1077" t="s">
        <v>6200</v>
      </c>
      <c r="C1077" t="s">
        <v>2812</v>
      </c>
      <c r="D1077" t="s">
        <v>5134</v>
      </c>
      <c r="E1077" s="22">
        <v>28095739</v>
      </c>
      <c r="F1077" t="s">
        <v>5126</v>
      </c>
      <c r="G1077" s="20">
        <v>45634</v>
      </c>
      <c r="H1077" t="s">
        <v>2116</v>
      </c>
      <c r="I1077">
        <f>VLOOKUP(Account_Appended[[#This Row],[Customer_ID]],Customer_Info_Appended[],3,0)</f>
        <v>57</v>
      </c>
      <c r="J1077" t="str">
        <f>VLOOKUP(Account_Appended[[#This Row],[Customer_ID]],Customer_Info_Appended[],4,0)</f>
        <v>Female</v>
      </c>
      <c r="K1077" t="str">
        <f>VLOOKUP(Account_Appended[[#This Row],[Customer_ID]],Customer_Info_Appended[],6,0)</f>
        <v>Bago</v>
      </c>
      <c r="L1077" t="str">
        <f>VLOOKUP(Account_Appended[[#This Row],[Balance]],balance_t[],3,1)</f>
        <v>High</v>
      </c>
      <c r="M1077" t="str">
        <f>VLOOKUP(Account_Appended[[#This Row],[Age]],age_t[],3,1)</f>
        <v>Senior</v>
      </c>
      <c r="N1077" t="str">
        <f>Account_Appended[[#This Row],[Age Group]]&amp; "-" &amp;Account_Appended[[#This Row],[Balace Group]]</f>
        <v>Senior-High</v>
      </c>
    </row>
    <row r="1078" spans="2:14" x14ac:dyDescent="0.25">
      <c r="B1078" t="s">
        <v>6201</v>
      </c>
      <c r="C1078" t="s">
        <v>2812</v>
      </c>
      <c r="D1078" t="s">
        <v>5134</v>
      </c>
      <c r="E1078" s="22">
        <v>31297881</v>
      </c>
      <c r="F1078" t="s">
        <v>5126</v>
      </c>
      <c r="G1078" s="20">
        <v>45635</v>
      </c>
      <c r="H1078" t="s">
        <v>2116</v>
      </c>
      <c r="I1078">
        <f>VLOOKUP(Account_Appended[[#This Row],[Customer_ID]],Customer_Info_Appended[],3,0)</f>
        <v>57</v>
      </c>
      <c r="J1078" t="str">
        <f>VLOOKUP(Account_Appended[[#This Row],[Customer_ID]],Customer_Info_Appended[],4,0)</f>
        <v>Female</v>
      </c>
      <c r="K1078" t="str">
        <f>VLOOKUP(Account_Appended[[#This Row],[Customer_ID]],Customer_Info_Appended[],6,0)</f>
        <v>Bago</v>
      </c>
      <c r="L1078" t="str">
        <f>VLOOKUP(Account_Appended[[#This Row],[Balance]],balance_t[],3,1)</f>
        <v>High</v>
      </c>
      <c r="M1078" t="str">
        <f>VLOOKUP(Account_Appended[[#This Row],[Age]],age_t[],3,1)</f>
        <v>Senior</v>
      </c>
      <c r="N1078" t="str">
        <f>Account_Appended[[#This Row],[Age Group]]&amp; "-" &amp;Account_Appended[[#This Row],[Balace Group]]</f>
        <v>Senior-High</v>
      </c>
    </row>
    <row r="1079" spans="2:14" x14ac:dyDescent="0.25">
      <c r="B1079" t="s">
        <v>6202</v>
      </c>
      <c r="C1079" t="s">
        <v>2817</v>
      </c>
      <c r="D1079" t="s">
        <v>5131</v>
      </c>
      <c r="E1079" s="22">
        <v>2463162</v>
      </c>
      <c r="F1079" t="s">
        <v>5126</v>
      </c>
      <c r="G1079" s="20">
        <v>45636</v>
      </c>
      <c r="H1079" t="s">
        <v>2116</v>
      </c>
      <c r="I1079">
        <f>VLOOKUP(Account_Appended[[#This Row],[Customer_ID]],Customer_Info_Appended[],3,0)</f>
        <v>36</v>
      </c>
      <c r="J1079" t="str">
        <f>VLOOKUP(Account_Appended[[#This Row],[Customer_ID]],Customer_Info_Appended[],4,0)</f>
        <v>Male</v>
      </c>
      <c r="K1079" t="str">
        <f>VLOOKUP(Account_Appended[[#This Row],[Customer_ID]],Customer_Info_Appended[],6,0)</f>
        <v>Shan</v>
      </c>
      <c r="L1079" t="str">
        <f>VLOOKUP(Account_Appended[[#This Row],[Balance]],balance_t[],3,1)</f>
        <v>Low</v>
      </c>
      <c r="M1079" t="str">
        <f>VLOOKUP(Account_Appended[[#This Row],[Age]],age_t[],3,1)</f>
        <v>Middle</v>
      </c>
      <c r="N1079" t="str">
        <f>Account_Appended[[#This Row],[Age Group]]&amp; "-" &amp;Account_Appended[[#This Row],[Balace Group]]</f>
        <v>Middle-Low</v>
      </c>
    </row>
    <row r="1080" spans="2:14" x14ac:dyDescent="0.25">
      <c r="B1080" t="s">
        <v>6203</v>
      </c>
      <c r="C1080" t="s">
        <v>2817</v>
      </c>
      <c r="D1080" t="s">
        <v>5125</v>
      </c>
      <c r="E1080" s="22">
        <v>5780820</v>
      </c>
      <c r="F1080" t="s">
        <v>5126</v>
      </c>
      <c r="G1080" s="20">
        <v>45637</v>
      </c>
      <c r="H1080" t="s">
        <v>2116</v>
      </c>
      <c r="I1080">
        <f>VLOOKUP(Account_Appended[[#This Row],[Customer_ID]],Customer_Info_Appended[],3,0)</f>
        <v>36</v>
      </c>
      <c r="J1080" t="str">
        <f>VLOOKUP(Account_Appended[[#This Row],[Customer_ID]],Customer_Info_Appended[],4,0)</f>
        <v>Male</v>
      </c>
      <c r="K1080" t="str">
        <f>VLOOKUP(Account_Appended[[#This Row],[Customer_ID]],Customer_Info_Appended[],6,0)</f>
        <v>Shan</v>
      </c>
      <c r="L1080" t="str">
        <f>VLOOKUP(Account_Appended[[#This Row],[Balance]],balance_t[],3,1)</f>
        <v>Medium</v>
      </c>
      <c r="M1080" t="str">
        <f>VLOOKUP(Account_Appended[[#This Row],[Age]],age_t[],3,1)</f>
        <v>Middle</v>
      </c>
      <c r="N1080" t="str">
        <f>Account_Appended[[#This Row],[Age Group]]&amp; "-" &amp;Account_Appended[[#This Row],[Balace Group]]</f>
        <v>Middle-Medium</v>
      </c>
    </row>
    <row r="1081" spans="2:14" x14ac:dyDescent="0.25">
      <c r="B1081" t="s">
        <v>6204</v>
      </c>
      <c r="C1081" t="s">
        <v>2822</v>
      </c>
      <c r="D1081" t="s">
        <v>5134</v>
      </c>
      <c r="E1081" s="22">
        <v>19570010</v>
      </c>
      <c r="F1081" t="s">
        <v>5126</v>
      </c>
      <c r="G1081" s="20">
        <v>45638</v>
      </c>
      <c r="H1081" t="s">
        <v>2116</v>
      </c>
      <c r="I1081">
        <f>VLOOKUP(Account_Appended[[#This Row],[Customer_ID]],Customer_Info_Appended[],3,0)</f>
        <v>69</v>
      </c>
      <c r="J1081" t="str">
        <f>VLOOKUP(Account_Appended[[#This Row],[Customer_ID]],Customer_Info_Appended[],4,0)</f>
        <v>Male</v>
      </c>
      <c r="K1081" t="str">
        <f>VLOOKUP(Account_Appended[[#This Row],[Customer_ID]],Customer_Info_Appended[],6,0)</f>
        <v>Yangon</v>
      </c>
      <c r="L1081" t="str">
        <f>VLOOKUP(Account_Appended[[#This Row],[Balance]],balance_t[],3,1)</f>
        <v>High</v>
      </c>
      <c r="M1081" t="str">
        <f>VLOOKUP(Account_Appended[[#This Row],[Age]],age_t[],3,1)</f>
        <v>Senior</v>
      </c>
      <c r="N1081" t="str">
        <f>Account_Appended[[#This Row],[Age Group]]&amp; "-" &amp;Account_Appended[[#This Row],[Balace Group]]</f>
        <v>Senior-High</v>
      </c>
    </row>
    <row r="1082" spans="2:14" x14ac:dyDescent="0.25">
      <c r="B1082" t="s">
        <v>6205</v>
      </c>
      <c r="C1082" t="s">
        <v>2822</v>
      </c>
      <c r="D1082" t="s">
        <v>5125</v>
      </c>
      <c r="E1082" s="22">
        <v>32657230</v>
      </c>
      <c r="F1082" t="s">
        <v>5126</v>
      </c>
      <c r="G1082" s="20">
        <v>45639</v>
      </c>
      <c r="H1082" t="s">
        <v>2116</v>
      </c>
      <c r="I1082">
        <f>VLOOKUP(Account_Appended[[#This Row],[Customer_ID]],Customer_Info_Appended[],3,0)</f>
        <v>69</v>
      </c>
      <c r="J1082" t="str">
        <f>VLOOKUP(Account_Appended[[#This Row],[Customer_ID]],Customer_Info_Appended[],4,0)</f>
        <v>Male</v>
      </c>
      <c r="K1082" t="str">
        <f>VLOOKUP(Account_Appended[[#This Row],[Customer_ID]],Customer_Info_Appended[],6,0)</f>
        <v>Yangon</v>
      </c>
      <c r="L1082" t="str">
        <f>VLOOKUP(Account_Appended[[#This Row],[Balance]],balance_t[],3,1)</f>
        <v>High</v>
      </c>
      <c r="M1082" t="str">
        <f>VLOOKUP(Account_Appended[[#This Row],[Age]],age_t[],3,1)</f>
        <v>Senior</v>
      </c>
      <c r="N1082" t="str">
        <f>Account_Appended[[#This Row],[Age Group]]&amp; "-" &amp;Account_Appended[[#This Row],[Balace Group]]</f>
        <v>Senior-High</v>
      </c>
    </row>
    <row r="1083" spans="2:14" x14ac:dyDescent="0.25">
      <c r="B1083" t="s">
        <v>6206</v>
      </c>
      <c r="C1083" t="s">
        <v>2827</v>
      </c>
      <c r="D1083" t="s">
        <v>5131</v>
      </c>
      <c r="E1083" s="22">
        <v>44254589</v>
      </c>
      <c r="F1083" t="s">
        <v>5126</v>
      </c>
      <c r="G1083" s="20">
        <v>45640</v>
      </c>
      <c r="H1083" t="s">
        <v>2116</v>
      </c>
      <c r="I1083">
        <f>VLOOKUP(Account_Appended[[#This Row],[Customer_ID]],Customer_Info_Appended[],3,0)</f>
        <v>32</v>
      </c>
      <c r="J1083" t="str">
        <f>VLOOKUP(Account_Appended[[#This Row],[Customer_ID]],Customer_Info_Appended[],4,0)</f>
        <v>Female</v>
      </c>
      <c r="K1083" t="str">
        <f>VLOOKUP(Account_Appended[[#This Row],[Customer_ID]],Customer_Info_Appended[],6,0)</f>
        <v>Naypyitaw</v>
      </c>
      <c r="L1083" t="str">
        <f>VLOOKUP(Account_Appended[[#This Row],[Balance]],balance_t[],3,1)</f>
        <v>High</v>
      </c>
      <c r="M1083" t="str">
        <f>VLOOKUP(Account_Appended[[#This Row],[Age]],age_t[],3,1)</f>
        <v>Middle</v>
      </c>
      <c r="N1083" t="str">
        <f>Account_Appended[[#This Row],[Age Group]]&amp; "-" &amp;Account_Appended[[#This Row],[Balace Group]]</f>
        <v>Middle-High</v>
      </c>
    </row>
    <row r="1084" spans="2:14" x14ac:dyDescent="0.25">
      <c r="B1084" t="s">
        <v>6207</v>
      </c>
      <c r="C1084" t="s">
        <v>2827</v>
      </c>
      <c r="D1084" t="s">
        <v>5134</v>
      </c>
      <c r="E1084" s="22">
        <v>36000136</v>
      </c>
      <c r="F1084" t="s">
        <v>5126</v>
      </c>
      <c r="G1084" s="20">
        <v>45641</v>
      </c>
      <c r="H1084" t="s">
        <v>2116</v>
      </c>
      <c r="I1084">
        <f>VLOOKUP(Account_Appended[[#This Row],[Customer_ID]],Customer_Info_Appended[],3,0)</f>
        <v>32</v>
      </c>
      <c r="J1084" t="str">
        <f>VLOOKUP(Account_Appended[[#This Row],[Customer_ID]],Customer_Info_Appended[],4,0)</f>
        <v>Female</v>
      </c>
      <c r="K1084" t="str">
        <f>VLOOKUP(Account_Appended[[#This Row],[Customer_ID]],Customer_Info_Appended[],6,0)</f>
        <v>Naypyitaw</v>
      </c>
      <c r="L1084" t="str">
        <f>VLOOKUP(Account_Appended[[#This Row],[Balance]],balance_t[],3,1)</f>
        <v>High</v>
      </c>
      <c r="M1084" t="str">
        <f>VLOOKUP(Account_Appended[[#This Row],[Age]],age_t[],3,1)</f>
        <v>Middle</v>
      </c>
      <c r="N1084" t="str">
        <f>Account_Appended[[#This Row],[Age Group]]&amp; "-" &amp;Account_Appended[[#This Row],[Balace Group]]</f>
        <v>Middle-High</v>
      </c>
    </row>
    <row r="1085" spans="2:14" x14ac:dyDescent="0.25">
      <c r="B1085" t="s">
        <v>6208</v>
      </c>
      <c r="C1085" t="s">
        <v>2827</v>
      </c>
      <c r="D1085" t="s">
        <v>5125</v>
      </c>
      <c r="E1085" s="22">
        <v>46624065</v>
      </c>
      <c r="F1085" t="s">
        <v>5126</v>
      </c>
      <c r="G1085" s="20">
        <v>45642</v>
      </c>
      <c r="H1085" t="s">
        <v>2116</v>
      </c>
      <c r="I1085">
        <f>VLOOKUP(Account_Appended[[#This Row],[Customer_ID]],Customer_Info_Appended[],3,0)</f>
        <v>32</v>
      </c>
      <c r="J1085" t="str">
        <f>VLOOKUP(Account_Appended[[#This Row],[Customer_ID]],Customer_Info_Appended[],4,0)</f>
        <v>Female</v>
      </c>
      <c r="K1085" t="str">
        <f>VLOOKUP(Account_Appended[[#This Row],[Customer_ID]],Customer_Info_Appended[],6,0)</f>
        <v>Naypyitaw</v>
      </c>
      <c r="L1085" t="str">
        <f>VLOOKUP(Account_Appended[[#This Row],[Balance]],balance_t[],3,1)</f>
        <v>High</v>
      </c>
      <c r="M1085" t="str">
        <f>VLOOKUP(Account_Appended[[#This Row],[Age]],age_t[],3,1)</f>
        <v>Middle</v>
      </c>
      <c r="N1085" t="str">
        <f>Account_Appended[[#This Row],[Age Group]]&amp; "-" &amp;Account_Appended[[#This Row],[Balace Group]]</f>
        <v>Middle-High</v>
      </c>
    </row>
    <row r="1086" spans="2:14" x14ac:dyDescent="0.25">
      <c r="B1086" t="s">
        <v>6209</v>
      </c>
      <c r="C1086" t="s">
        <v>2832</v>
      </c>
      <c r="D1086" t="s">
        <v>5134</v>
      </c>
      <c r="E1086" s="22">
        <v>42466372</v>
      </c>
      <c r="F1086" t="s">
        <v>5126</v>
      </c>
      <c r="G1086" s="20">
        <v>45643</v>
      </c>
      <c r="H1086" t="s">
        <v>2116</v>
      </c>
      <c r="I1086">
        <f>VLOOKUP(Account_Appended[[#This Row],[Customer_ID]],Customer_Info_Appended[],3,0)</f>
        <v>26</v>
      </c>
      <c r="J1086" t="str">
        <f>VLOOKUP(Account_Appended[[#This Row],[Customer_ID]],Customer_Info_Appended[],4,0)</f>
        <v>Female</v>
      </c>
      <c r="K1086" t="str">
        <f>VLOOKUP(Account_Appended[[#This Row],[Customer_ID]],Customer_Info_Appended[],6,0)</f>
        <v>Naypyitaw</v>
      </c>
      <c r="L1086" t="str">
        <f>VLOOKUP(Account_Appended[[#This Row],[Balance]],balance_t[],3,1)</f>
        <v>High</v>
      </c>
      <c r="M1086" t="str">
        <f>VLOOKUP(Account_Appended[[#This Row],[Age]],age_t[],3,1)</f>
        <v>Young</v>
      </c>
      <c r="N1086" t="str">
        <f>Account_Appended[[#This Row],[Age Group]]&amp; "-" &amp;Account_Appended[[#This Row],[Balace Group]]</f>
        <v>Young-High</v>
      </c>
    </row>
    <row r="1087" spans="2:14" x14ac:dyDescent="0.25">
      <c r="B1087" t="s">
        <v>6210</v>
      </c>
      <c r="C1087" t="s">
        <v>2837</v>
      </c>
      <c r="D1087" t="s">
        <v>5131</v>
      </c>
      <c r="E1087" s="22">
        <v>8377983</v>
      </c>
      <c r="F1087" t="s">
        <v>5126</v>
      </c>
      <c r="G1087" s="20">
        <v>45644</v>
      </c>
      <c r="H1087" t="s">
        <v>2116</v>
      </c>
      <c r="I1087">
        <f>VLOOKUP(Account_Appended[[#This Row],[Customer_ID]],Customer_Info_Appended[],3,0)</f>
        <v>69</v>
      </c>
      <c r="J1087" t="str">
        <f>VLOOKUP(Account_Appended[[#This Row],[Customer_ID]],Customer_Info_Appended[],4,0)</f>
        <v>Female</v>
      </c>
      <c r="K1087" t="str">
        <f>VLOOKUP(Account_Appended[[#This Row],[Customer_ID]],Customer_Info_Appended[],6,0)</f>
        <v>Bago</v>
      </c>
      <c r="L1087" t="str">
        <f>VLOOKUP(Account_Appended[[#This Row],[Balance]],balance_t[],3,1)</f>
        <v>Medium</v>
      </c>
      <c r="M1087" t="str">
        <f>VLOOKUP(Account_Appended[[#This Row],[Age]],age_t[],3,1)</f>
        <v>Senior</v>
      </c>
      <c r="N1087" t="str">
        <f>Account_Appended[[#This Row],[Age Group]]&amp; "-" &amp;Account_Appended[[#This Row],[Balace Group]]</f>
        <v>Senior-Medium</v>
      </c>
    </row>
    <row r="1088" spans="2:14" x14ac:dyDescent="0.25">
      <c r="B1088" t="s">
        <v>6211</v>
      </c>
      <c r="C1088" t="s">
        <v>2837</v>
      </c>
      <c r="D1088" t="s">
        <v>5125</v>
      </c>
      <c r="E1088" s="22">
        <v>17169791</v>
      </c>
      <c r="F1088" t="s">
        <v>5126</v>
      </c>
      <c r="G1088" s="20">
        <v>45645</v>
      </c>
      <c r="H1088" t="s">
        <v>2116</v>
      </c>
      <c r="I1088">
        <f>VLOOKUP(Account_Appended[[#This Row],[Customer_ID]],Customer_Info_Appended[],3,0)</f>
        <v>69</v>
      </c>
      <c r="J1088" t="str">
        <f>VLOOKUP(Account_Appended[[#This Row],[Customer_ID]],Customer_Info_Appended[],4,0)</f>
        <v>Female</v>
      </c>
      <c r="K1088" t="str">
        <f>VLOOKUP(Account_Appended[[#This Row],[Customer_ID]],Customer_Info_Appended[],6,0)</f>
        <v>Bago</v>
      </c>
      <c r="L1088" t="str">
        <f>VLOOKUP(Account_Appended[[#This Row],[Balance]],balance_t[],3,1)</f>
        <v>High</v>
      </c>
      <c r="M1088" t="str">
        <f>VLOOKUP(Account_Appended[[#This Row],[Age]],age_t[],3,1)</f>
        <v>Senior</v>
      </c>
      <c r="N1088" t="str">
        <f>Account_Appended[[#This Row],[Age Group]]&amp; "-" &amp;Account_Appended[[#This Row],[Balace Group]]</f>
        <v>Senior-High</v>
      </c>
    </row>
    <row r="1089" spans="2:14" x14ac:dyDescent="0.25">
      <c r="B1089" t="s">
        <v>6212</v>
      </c>
      <c r="C1089" t="s">
        <v>2837</v>
      </c>
      <c r="D1089" t="s">
        <v>5131</v>
      </c>
      <c r="E1089" s="22">
        <v>32384704</v>
      </c>
      <c r="F1089" t="s">
        <v>5126</v>
      </c>
      <c r="G1089" s="20">
        <v>45646</v>
      </c>
      <c r="H1089" t="s">
        <v>2116</v>
      </c>
      <c r="I1089">
        <f>VLOOKUP(Account_Appended[[#This Row],[Customer_ID]],Customer_Info_Appended[],3,0)</f>
        <v>69</v>
      </c>
      <c r="J1089" t="str">
        <f>VLOOKUP(Account_Appended[[#This Row],[Customer_ID]],Customer_Info_Appended[],4,0)</f>
        <v>Female</v>
      </c>
      <c r="K1089" t="str">
        <f>VLOOKUP(Account_Appended[[#This Row],[Customer_ID]],Customer_Info_Appended[],6,0)</f>
        <v>Bago</v>
      </c>
      <c r="L1089" t="str">
        <f>VLOOKUP(Account_Appended[[#This Row],[Balance]],balance_t[],3,1)</f>
        <v>High</v>
      </c>
      <c r="M1089" t="str">
        <f>VLOOKUP(Account_Appended[[#This Row],[Age]],age_t[],3,1)</f>
        <v>Senior</v>
      </c>
      <c r="N1089" t="str">
        <f>Account_Appended[[#This Row],[Age Group]]&amp; "-" &amp;Account_Appended[[#This Row],[Balace Group]]</f>
        <v>Senior-High</v>
      </c>
    </row>
    <row r="1090" spans="2:14" x14ac:dyDescent="0.25">
      <c r="B1090" t="s">
        <v>6213</v>
      </c>
      <c r="C1090" t="s">
        <v>2842</v>
      </c>
      <c r="D1090" t="s">
        <v>5131</v>
      </c>
      <c r="E1090" s="22">
        <v>20078294</v>
      </c>
      <c r="F1090" t="s">
        <v>5126</v>
      </c>
      <c r="G1090" s="20">
        <v>45647</v>
      </c>
      <c r="H1090" t="s">
        <v>2116</v>
      </c>
      <c r="I1090">
        <f>VLOOKUP(Account_Appended[[#This Row],[Customer_ID]],Customer_Info_Appended[],3,0)</f>
        <v>27</v>
      </c>
      <c r="J1090" t="str">
        <f>VLOOKUP(Account_Appended[[#This Row],[Customer_ID]],Customer_Info_Appended[],4,0)</f>
        <v>Female</v>
      </c>
      <c r="K1090" t="str">
        <f>VLOOKUP(Account_Appended[[#This Row],[Customer_ID]],Customer_Info_Appended[],6,0)</f>
        <v>Shan</v>
      </c>
      <c r="L1090" t="str">
        <f>VLOOKUP(Account_Appended[[#This Row],[Balance]],balance_t[],3,1)</f>
        <v>High</v>
      </c>
      <c r="M1090" t="str">
        <f>VLOOKUP(Account_Appended[[#This Row],[Age]],age_t[],3,1)</f>
        <v>Young</v>
      </c>
      <c r="N1090" t="str">
        <f>Account_Appended[[#This Row],[Age Group]]&amp; "-" &amp;Account_Appended[[#This Row],[Balace Group]]</f>
        <v>Young-High</v>
      </c>
    </row>
    <row r="1091" spans="2:14" x14ac:dyDescent="0.25">
      <c r="B1091" t="s">
        <v>6214</v>
      </c>
      <c r="C1091" t="s">
        <v>2842</v>
      </c>
      <c r="D1091" t="s">
        <v>5134</v>
      </c>
      <c r="E1091" s="22">
        <v>10131033</v>
      </c>
      <c r="F1091" t="s">
        <v>5126</v>
      </c>
      <c r="G1091" s="20">
        <v>45648</v>
      </c>
      <c r="H1091" t="s">
        <v>2116</v>
      </c>
      <c r="I1091">
        <f>VLOOKUP(Account_Appended[[#This Row],[Customer_ID]],Customer_Info_Appended[],3,0)</f>
        <v>27</v>
      </c>
      <c r="J1091" t="str">
        <f>VLOOKUP(Account_Appended[[#This Row],[Customer_ID]],Customer_Info_Appended[],4,0)</f>
        <v>Female</v>
      </c>
      <c r="K1091" t="str">
        <f>VLOOKUP(Account_Appended[[#This Row],[Customer_ID]],Customer_Info_Appended[],6,0)</f>
        <v>Shan</v>
      </c>
      <c r="L1091" t="str">
        <f>VLOOKUP(Account_Appended[[#This Row],[Balance]],balance_t[],3,1)</f>
        <v>Medium</v>
      </c>
      <c r="M1091" t="str">
        <f>VLOOKUP(Account_Appended[[#This Row],[Age]],age_t[],3,1)</f>
        <v>Young</v>
      </c>
      <c r="N1091" t="str">
        <f>Account_Appended[[#This Row],[Age Group]]&amp; "-" &amp;Account_Appended[[#This Row],[Balace Group]]</f>
        <v>Young-Medium</v>
      </c>
    </row>
    <row r="1092" spans="2:14" x14ac:dyDescent="0.25">
      <c r="B1092" t="s">
        <v>6215</v>
      </c>
      <c r="C1092" t="s">
        <v>2847</v>
      </c>
      <c r="D1092" t="s">
        <v>5125</v>
      </c>
      <c r="E1092" s="22">
        <v>19484838</v>
      </c>
      <c r="F1092" t="s">
        <v>5126</v>
      </c>
      <c r="G1092" s="20">
        <v>45649</v>
      </c>
      <c r="H1092" t="s">
        <v>2116</v>
      </c>
      <c r="I1092">
        <f>VLOOKUP(Account_Appended[[#This Row],[Customer_ID]],Customer_Info_Appended[],3,0)</f>
        <v>61</v>
      </c>
      <c r="J1092" t="str">
        <f>VLOOKUP(Account_Appended[[#This Row],[Customer_ID]],Customer_Info_Appended[],4,0)</f>
        <v>Female</v>
      </c>
      <c r="K1092" t="str">
        <f>VLOOKUP(Account_Appended[[#This Row],[Customer_ID]],Customer_Info_Appended[],6,0)</f>
        <v>Mandalay</v>
      </c>
      <c r="L1092" t="str">
        <f>VLOOKUP(Account_Appended[[#This Row],[Balance]],balance_t[],3,1)</f>
        <v>High</v>
      </c>
      <c r="M1092" t="str">
        <f>VLOOKUP(Account_Appended[[#This Row],[Age]],age_t[],3,1)</f>
        <v>Senior</v>
      </c>
      <c r="N1092" t="str">
        <f>Account_Appended[[#This Row],[Age Group]]&amp; "-" &amp;Account_Appended[[#This Row],[Balace Group]]</f>
        <v>Senior-High</v>
      </c>
    </row>
    <row r="1093" spans="2:14" x14ac:dyDescent="0.25">
      <c r="B1093" t="s">
        <v>6216</v>
      </c>
      <c r="C1093" t="s">
        <v>2852</v>
      </c>
      <c r="D1093" t="s">
        <v>5131</v>
      </c>
      <c r="E1093" s="22">
        <v>18764179</v>
      </c>
      <c r="F1093" t="s">
        <v>5126</v>
      </c>
      <c r="G1093" s="20">
        <v>45650</v>
      </c>
      <c r="H1093" t="s">
        <v>2116</v>
      </c>
      <c r="I1093">
        <f>VLOOKUP(Account_Appended[[#This Row],[Customer_ID]],Customer_Info_Appended[],3,0)</f>
        <v>48</v>
      </c>
      <c r="J1093" t="str">
        <f>VLOOKUP(Account_Appended[[#This Row],[Customer_ID]],Customer_Info_Appended[],4,0)</f>
        <v>Male</v>
      </c>
      <c r="K1093" t="str">
        <f>VLOOKUP(Account_Appended[[#This Row],[Customer_ID]],Customer_Info_Appended[],6,0)</f>
        <v>Shan</v>
      </c>
      <c r="L1093" t="str">
        <f>VLOOKUP(Account_Appended[[#This Row],[Balance]],balance_t[],3,1)</f>
        <v>High</v>
      </c>
      <c r="M1093" t="str">
        <f>VLOOKUP(Account_Appended[[#This Row],[Age]],age_t[],3,1)</f>
        <v>Middle</v>
      </c>
      <c r="N1093" t="str">
        <f>Account_Appended[[#This Row],[Age Group]]&amp; "-" &amp;Account_Appended[[#This Row],[Balace Group]]</f>
        <v>Middle-High</v>
      </c>
    </row>
    <row r="1094" spans="2:14" x14ac:dyDescent="0.25">
      <c r="B1094" t="s">
        <v>6217</v>
      </c>
      <c r="C1094" t="s">
        <v>2852</v>
      </c>
      <c r="D1094" t="s">
        <v>5131</v>
      </c>
      <c r="E1094" s="22">
        <v>5404120</v>
      </c>
      <c r="F1094" t="s">
        <v>5126</v>
      </c>
      <c r="G1094" s="20">
        <v>45651</v>
      </c>
      <c r="H1094" t="s">
        <v>2116</v>
      </c>
      <c r="I1094">
        <f>VLOOKUP(Account_Appended[[#This Row],[Customer_ID]],Customer_Info_Appended[],3,0)</f>
        <v>48</v>
      </c>
      <c r="J1094" t="str">
        <f>VLOOKUP(Account_Appended[[#This Row],[Customer_ID]],Customer_Info_Appended[],4,0)</f>
        <v>Male</v>
      </c>
      <c r="K1094" t="str">
        <f>VLOOKUP(Account_Appended[[#This Row],[Customer_ID]],Customer_Info_Appended[],6,0)</f>
        <v>Shan</v>
      </c>
      <c r="L1094" t="str">
        <f>VLOOKUP(Account_Appended[[#This Row],[Balance]],balance_t[],3,1)</f>
        <v>Medium</v>
      </c>
      <c r="M1094" t="str">
        <f>VLOOKUP(Account_Appended[[#This Row],[Age]],age_t[],3,1)</f>
        <v>Middle</v>
      </c>
      <c r="N1094" t="str">
        <f>Account_Appended[[#This Row],[Age Group]]&amp; "-" &amp;Account_Appended[[#This Row],[Balace Group]]</f>
        <v>Middle-Medium</v>
      </c>
    </row>
    <row r="1095" spans="2:14" x14ac:dyDescent="0.25">
      <c r="B1095" t="s">
        <v>6218</v>
      </c>
      <c r="C1095" t="s">
        <v>2857</v>
      </c>
      <c r="D1095" t="s">
        <v>5125</v>
      </c>
      <c r="E1095" s="22">
        <v>35102379</v>
      </c>
      <c r="F1095" t="s">
        <v>5126</v>
      </c>
      <c r="G1095" s="20">
        <v>45652</v>
      </c>
      <c r="H1095" t="s">
        <v>2116</v>
      </c>
      <c r="I1095">
        <f>VLOOKUP(Account_Appended[[#This Row],[Customer_ID]],Customer_Info_Appended[],3,0)</f>
        <v>40</v>
      </c>
      <c r="J1095" t="str">
        <f>VLOOKUP(Account_Appended[[#This Row],[Customer_ID]],Customer_Info_Appended[],4,0)</f>
        <v>Female</v>
      </c>
      <c r="K1095" t="str">
        <f>VLOOKUP(Account_Appended[[#This Row],[Customer_ID]],Customer_Info_Appended[],6,0)</f>
        <v>Yangon</v>
      </c>
      <c r="L1095" t="str">
        <f>VLOOKUP(Account_Appended[[#This Row],[Balance]],balance_t[],3,1)</f>
        <v>High</v>
      </c>
      <c r="M1095" t="str">
        <f>VLOOKUP(Account_Appended[[#This Row],[Age]],age_t[],3,1)</f>
        <v>Middle</v>
      </c>
      <c r="N1095" t="str">
        <f>Account_Appended[[#This Row],[Age Group]]&amp; "-" &amp;Account_Appended[[#This Row],[Balace Group]]</f>
        <v>Middle-High</v>
      </c>
    </row>
    <row r="1096" spans="2:14" x14ac:dyDescent="0.25">
      <c r="B1096" t="s">
        <v>6219</v>
      </c>
      <c r="C1096" t="s">
        <v>2862</v>
      </c>
      <c r="D1096" t="s">
        <v>5131</v>
      </c>
      <c r="E1096" s="22">
        <v>5913775</v>
      </c>
      <c r="F1096" t="s">
        <v>5126</v>
      </c>
      <c r="G1096" s="20">
        <v>45653</v>
      </c>
      <c r="H1096" t="s">
        <v>2116</v>
      </c>
      <c r="I1096">
        <f>VLOOKUP(Account_Appended[[#This Row],[Customer_ID]],Customer_Info_Appended[],3,0)</f>
        <v>69</v>
      </c>
      <c r="J1096" t="str">
        <f>VLOOKUP(Account_Appended[[#This Row],[Customer_ID]],Customer_Info_Appended[],4,0)</f>
        <v>Female</v>
      </c>
      <c r="K1096" t="str">
        <f>VLOOKUP(Account_Appended[[#This Row],[Customer_ID]],Customer_Info_Appended[],6,0)</f>
        <v>Mandalay</v>
      </c>
      <c r="L1096" t="str">
        <f>VLOOKUP(Account_Appended[[#This Row],[Balance]],balance_t[],3,1)</f>
        <v>Medium</v>
      </c>
      <c r="M1096" t="str">
        <f>VLOOKUP(Account_Appended[[#This Row],[Age]],age_t[],3,1)</f>
        <v>Senior</v>
      </c>
      <c r="N1096" t="str">
        <f>Account_Appended[[#This Row],[Age Group]]&amp; "-" &amp;Account_Appended[[#This Row],[Balace Group]]</f>
        <v>Senior-Medium</v>
      </c>
    </row>
    <row r="1097" spans="2:14" x14ac:dyDescent="0.25">
      <c r="B1097" t="s">
        <v>6220</v>
      </c>
      <c r="C1097" t="s">
        <v>2862</v>
      </c>
      <c r="D1097" t="s">
        <v>5131</v>
      </c>
      <c r="E1097" s="22">
        <v>24119663</v>
      </c>
      <c r="F1097" t="s">
        <v>5126</v>
      </c>
      <c r="G1097" s="20">
        <v>45654</v>
      </c>
      <c r="H1097" t="s">
        <v>2116</v>
      </c>
      <c r="I1097">
        <f>VLOOKUP(Account_Appended[[#This Row],[Customer_ID]],Customer_Info_Appended[],3,0)</f>
        <v>69</v>
      </c>
      <c r="J1097" t="str">
        <f>VLOOKUP(Account_Appended[[#This Row],[Customer_ID]],Customer_Info_Appended[],4,0)</f>
        <v>Female</v>
      </c>
      <c r="K1097" t="str">
        <f>VLOOKUP(Account_Appended[[#This Row],[Customer_ID]],Customer_Info_Appended[],6,0)</f>
        <v>Mandalay</v>
      </c>
      <c r="L1097" t="str">
        <f>VLOOKUP(Account_Appended[[#This Row],[Balance]],balance_t[],3,1)</f>
        <v>High</v>
      </c>
      <c r="M1097" t="str">
        <f>VLOOKUP(Account_Appended[[#This Row],[Age]],age_t[],3,1)</f>
        <v>Senior</v>
      </c>
      <c r="N1097" t="str">
        <f>Account_Appended[[#This Row],[Age Group]]&amp; "-" &amp;Account_Appended[[#This Row],[Balace Group]]</f>
        <v>Senior-High</v>
      </c>
    </row>
    <row r="1098" spans="2:14" x14ac:dyDescent="0.25">
      <c r="B1098" t="s">
        <v>6221</v>
      </c>
      <c r="C1098" t="s">
        <v>2862</v>
      </c>
      <c r="D1098" t="s">
        <v>5125</v>
      </c>
      <c r="E1098" s="22">
        <v>12665034</v>
      </c>
      <c r="F1098" t="s">
        <v>5126</v>
      </c>
      <c r="G1098" s="20">
        <v>45655</v>
      </c>
      <c r="H1098" t="s">
        <v>2116</v>
      </c>
      <c r="I1098">
        <f>VLOOKUP(Account_Appended[[#This Row],[Customer_ID]],Customer_Info_Appended[],3,0)</f>
        <v>69</v>
      </c>
      <c r="J1098" t="str">
        <f>VLOOKUP(Account_Appended[[#This Row],[Customer_ID]],Customer_Info_Appended[],4,0)</f>
        <v>Female</v>
      </c>
      <c r="K1098" t="str">
        <f>VLOOKUP(Account_Appended[[#This Row],[Customer_ID]],Customer_Info_Appended[],6,0)</f>
        <v>Mandalay</v>
      </c>
      <c r="L1098" t="str">
        <f>VLOOKUP(Account_Appended[[#This Row],[Balance]],balance_t[],3,1)</f>
        <v>Medium</v>
      </c>
      <c r="M1098" t="str">
        <f>VLOOKUP(Account_Appended[[#This Row],[Age]],age_t[],3,1)</f>
        <v>Senior</v>
      </c>
      <c r="N1098" t="str">
        <f>Account_Appended[[#This Row],[Age Group]]&amp; "-" &amp;Account_Appended[[#This Row],[Balace Group]]</f>
        <v>Senior-Medium</v>
      </c>
    </row>
    <row r="1099" spans="2:14" x14ac:dyDescent="0.25">
      <c r="B1099" t="s">
        <v>6222</v>
      </c>
      <c r="C1099" t="s">
        <v>2867</v>
      </c>
      <c r="D1099" t="s">
        <v>5125</v>
      </c>
      <c r="E1099" s="22">
        <v>29122580</v>
      </c>
      <c r="F1099" t="s">
        <v>5126</v>
      </c>
      <c r="G1099" s="20">
        <v>45656</v>
      </c>
      <c r="H1099" t="s">
        <v>2116</v>
      </c>
      <c r="I1099">
        <f>VLOOKUP(Account_Appended[[#This Row],[Customer_ID]],Customer_Info_Appended[],3,0)</f>
        <v>47</v>
      </c>
      <c r="J1099" t="str">
        <f>VLOOKUP(Account_Appended[[#This Row],[Customer_ID]],Customer_Info_Appended[],4,0)</f>
        <v>Male</v>
      </c>
      <c r="K1099" t="str">
        <f>VLOOKUP(Account_Appended[[#This Row],[Customer_ID]],Customer_Info_Appended[],6,0)</f>
        <v>Naypyitaw</v>
      </c>
      <c r="L1099" t="str">
        <f>VLOOKUP(Account_Appended[[#This Row],[Balance]],balance_t[],3,1)</f>
        <v>High</v>
      </c>
      <c r="M1099" t="str">
        <f>VLOOKUP(Account_Appended[[#This Row],[Age]],age_t[],3,1)</f>
        <v>Middle</v>
      </c>
      <c r="N1099" t="str">
        <f>Account_Appended[[#This Row],[Age Group]]&amp; "-" &amp;Account_Appended[[#This Row],[Balace Group]]</f>
        <v>Middle-High</v>
      </c>
    </row>
    <row r="1100" spans="2:14" x14ac:dyDescent="0.25">
      <c r="B1100" t="s">
        <v>6223</v>
      </c>
      <c r="C1100" t="s">
        <v>2872</v>
      </c>
      <c r="D1100" t="s">
        <v>5125</v>
      </c>
      <c r="E1100" s="22">
        <v>25155715</v>
      </c>
      <c r="F1100" t="s">
        <v>5126</v>
      </c>
      <c r="G1100" s="20">
        <v>45657</v>
      </c>
      <c r="H1100" t="s">
        <v>2116</v>
      </c>
      <c r="I1100">
        <f>VLOOKUP(Account_Appended[[#This Row],[Customer_ID]],Customer_Info_Appended[],3,0)</f>
        <v>50</v>
      </c>
      <c r="J1100" t="str">
        <f>VLOOKUP(Account_Appended[[#This Row],[Customer_ID]],Customer_Info_Appended[],4,0)</f>
        <v>Male</v>
      </c>
      <c r="K1100" t="str">
        <f>VLOOKUP(Account_Appended[[#This Row],[Customer_ID]],Customer_Info_Appended[],6,0)</f>
        <v>Bago</v>
      </c>
      <c r="L1100" t="str">
        <f>VLOOKUP(Account_Appended[[#This Row],[Balance]],balance_t[],3,1)</f>
        <v>High</v>
      </c>
      <c r="M1100" t="str">
        <f>VLOOKUP(Account_Appended[[#This Row],[Age]],age_t[],3,1)</f>
        <v>Middle</v>
      </c>
      <c r="N1100" t="str">
        <f>Account_Appended[[#This Row],[Age Group]]&amp; "-" &amp;Account_Appended[[#This Row],[Balace Group]]</f>
        <v>Middle-High</v>
      </c>
    </row>
    <row r="1101" spans="2:14" x14ac:dyDescent="0.25">
      <c r="B1101" t="s">
        <v>6224</v>
      </c>
      <c r="C1101" t="s">
        <v>2877</v>
      </c>
      <c r="D1101" t="s">
        <v>5125</v>
      </c>
      <c r="E1101" s="22">
        <v>6572652</v>
      </c>
      <c r="F1101" t="s">
        <v>5126</v>
      </c>
      <c r="G1101" s="20">
        <v>45658</v>
      </c>
      <c r="H1101" t="s">
        <v>2116</v>
      </c>
      <c r="I1101">
        <f>VLOOKUP(Account_Appended[[#This Row],[Customer_ID]],Customer_Info_Appended[],3,0)</f>
        <v>69</v>
      </c>
      <c r="J1101" t="str">
        <f>VLOOKUP(Account_Appended[[#This Row],[Customer_ID]],Customer_Info_Appended[],4,0)</f>
        <v>Female</v>
      </c>
      <c r="K1101" t="str">
        <f>VLOOKUP(Account_Appended[[#This Row],[Customer_ID]],Customer_Info_Appended[],6,0)</f>
        <v>Bago</v>
      </c>
      <c r="L1101" t="str">
        <f>VLOOKUP(Account_Appended[[#This Row],[Balance]],balance_t[],3,1)</f>
        <v>Medium</v>
      </c>
      <c r="M1101" t="str">
        <f>VLOOKUP(Account_Appended[[#This Row],[Age]],age_t[],3,1)</f>
        <v>Senior</v>
      </c>
      <c r="N1101" t="str">
        <f>Account_Appended[[#This Row],[Age Group]]&amp; "-" &amp;Account_Appended[[#This Row],[Balace Group]]</f>
        <v>Senior-Medium</v>
      </c>
    </row>
    <row r="1102" spans="2:14" x14ac:dyDescent="0.25">
      <c r="B1102" t="s">
        <v>6225</v>
      </c>
      <c r="C1102" t="s">
        <v>2882</v>
      </c>
      <c r="D1102" t="s">
        <v>5134</v>
      </c>
      <c r="E1102" s="22">
        <v>23483686</v>
      </c>
      <c r="F1102" t="s">
        <v>5126</v>
      </c>
      <c r="G1102" s="20">
        <v>45659</v>
      </c>
      <c r="H1102" t="s">
        <v>2116</v>
      </c>
      <c r="I1102">
        <f>VLOOKUP(Account_Appended[[#This Row],[Customer_ID]],Customer_Info_Appended[],3,0)</f>
        <v>26</v>
      </c>
      <c r="J1102" t="str">
        <f>VLOOKUP(Account_Appended[[#This Row],[Customer_ID]],Customer_Info_Appended[],4,0)</f>
        <v>Female</v>
      </c>
      <c r="K1102" t="str">
        <f>VLOOKUP(Account_Appended[[#This Row],[Customer_ID]],Customer_Info_Appended[],6,0)</f>
        <v>Naypyitaw</v>
      </c>
      <c r="L1102" t="str">
        <f>VLOOKUP(Account_Appended[[#This Row],[Balance]],balance_t[],3,1)</f>
        <v>High</v>
      </c>
      <c r="M1102" t="str">
        <f>VLOOKUP(Account_Appended[[#This Row],[Age]],age_t[],3,1)</f>
        <v>Young</v>
      </c>
      <c r="N1102" t="str">
        <f>Account_Appended[[#This Row],[Age Group]]&amp; "-" &amp;Account_Appended[[#This Row],[Balace Group]]</f>
        <v>Young-High</v>
      </c>
    </row>
    <row r="1103" spans="2:14" x14ac:dyDescent="0.25">
      <c r="B1103" t="s">
        <v>6226</v>
      </c>
      <c r="C1103" t="s">
        <v>2887</v>
      </c>
      <c r="D1103" t="s">
        <v>5125</v>
      </c>
      <c r="E1103" s="22">
        <v>18375555</v>
      </c>
      <c r="F1103" t="s">
        <v>5126</v>
      </c>
      <c r="G1103" s="20">
        <v>45660</v>
      </c>
      <c r="H1103" t="s">
        <v>2116</v>
      </c>
      <c r="I1103">
        <f>VLOOKUP(Account_Appended[[#This Row],[Customer_ID]],Customer_Info_Appended[],3,0)</f>
        <v>64</v>
      </c>
      <c r="J1103" t="str">
        <f>VLOOKUP(Account_Appended[[#This Row],[Customer_ID]],Customer_Info_Appended[],4,0)</f>
        <v>Male</v>
      </c>
      <c r="K1103" t="str">
        <f>VLOOKUP(Account_Appended[[#This Row],[Customer_ID]],Customer_Info_Appended[],6,0)</f>
        <v>Yangon</v>
      </c>
      <c r="L1103" t="str">
        <f>VLOOKUP(Account_Appended[[#This Row],[Balance]],balance_t[],3,1)</f>
        <v>High</v>
      </c>
      <c r="M1103" t="str">
        <f>VLOOKUP(Account_Appended[[#This Row],[Age]],age_t[],3,1)</f>
        <v>Senior</v>
      </c>
      <c r="N1103" t="str">
        <f>Account_Appended[[#This Row],[Age Group]]&amp; "-" &amp;Account_Appended[[#This Row],[Balace Group]]</f>
        <v>Senior-High</v>
      </c>
    </row>
    <row r="1104" spans="2:14" x14ac:dyDescent="0.25">
      <c r="B1104" t="s">
        <v>6227</v>
      </c>
      <c r="C1104" t="s">
        <v>2892</v>
      </c>
      <c r="D1104" t="s">
        <v>5134</v>
      </c>
      <c r="E1104" s="22">
        <v>14319886</v>
      </c>
      <c r="F1104" t="s">
        <v>5126</v>
      </c>
      <c r="G1104" s="20">
        <v>45661</v>
      </c>
      <c r="H1104" t="s">
        <v>2116</v>
      </c>
      <c r="I1104">
        <f>VLOOKUP(Account_Appended[[#This Row],[Customer_ID]],Customer_Info_Appended[],3,0)</f>
        <v>18</v>
      </c>
      <c r="J1104" t="str">
        <f>VLOOKUP(Account_Appended[[#This Row],[Customer_ID]],Customer_Info_Appended[],4,0)</f>
        <v>Female</v>
      </c>
      <c r="K1104" t="str">
        <f>VLOOKUP(Account_Appended[[#This Row],[Customer_ID]],Customer_Info_Appended[],6,0)</f>
        <v>Naypyitaw</v>
      </c>
      <c r="L1104" t="str">
        <f>VLOOKUP(Account_Appended[[#This Row],[Balance]],balance_t[],3,1)</f>
        <v>Medium</v>
      </c>
      <c r="M1104" t="str">
        <f>VLOOKUP(Account_Appended[[#This Row],[Age]],age_t[],3,1)</f>
        <v>Young</v>
      </c>
      <c r="N1104" t="str">
        <f>Account_Appended[[#This Row],[Age Group]]&amp; "-" &amp;Account_Appended[[#This Row],[Balace Group]]</f>
        <v>Young-Medium</v>
      </c>
    </row>
    <row r="1105" spans="2:14" x14ac:dyDescent="0.25">
      <c r="B1105" t="s">
        <v>6228</v>
      </c>
      <c r="C1105" t="s">
        <v>2892</v>
      </c>
      <c r="D1105" t="s">
        <v>5134</v>
      </c>
      <c r="E1105" s="22">
        <v>16013266</v>
      </c>
      <c r="F1105" t="s">
        <v>5126</v>
      </c>
      <c r="G1105" s="20">
        <v>45662</v>
      </c>
      <c r="H1105" t="s">
        <v>2116</v>
      </c>
      <c r="I1105">
        <f>VLOOKUP(Account_Appended[[#This Row],[Customer_ID]],Customer_Info_Appended[],3,0)</f>
        <v>18</v>
      </c>
      <c r="J1105" t="str">
        <f>VLOOKUP(Account_Appended[[#This Row],[Customer_ID]],Customer_Info_Appended[],4,0)</f>
        <v>Female</v>
      </c>
      <c r="K1105" t="str">
        <f>VLOOKUP(Account_Appended[[#This Row],[Customer_ID]],Customer_Info_Appended[],6,0)</f>
        <v>Naypyitaw</v>
      </c>
      <c r="L1105" t="str">
        <f>VLOOKUP(Account_Appended[[#This Row],[Balance]],balance_t[],3,1)</f>
        <v>High</v>
      </c>
      <c r="M1105" t="str">
        <f>VLOOKUP(Account_Appended[[#This Row],[Age]],age_t[],3,1)</f>
        <v>Young</v>
      </c>
      <c r="N1105" t="str">
        <f>Account_Appended[[#This Row],[Age Group]]&amp; "-" &amp;Account_Appended[[#This Row],[Balace Group]]</f>
        <v>Young-High</v>
      </c>
    </row>
    <row r="1106" spans="2:14" x14ac:dyDescent="0.25">
      <c r="B1106" t="s">
        <v>6229</v>
      </c>
      <c r="C1106" t="s">
        <v>2897</v>
      </c>
      <c r="D1106" t="s">
        <v>5134</v>
      </c>
      <c r="E1106" s="22">
        <v>34330728</v>
      </c>
      <c r="F1106" t="s">
        <v>5126</v>
      </c>
      <c r="G1106" s="20">
        <v>45663</v>
      </c>
      <c r="H1106" t="s">
        <v>2116</v>
      </c>
      <c r="I1106">
        <f>VLOOKUP(Account_Appended[[#This Row],[Customer_ID]],Customer_Info_Appended[],3,0)</f>
        <v>61</v>
      </c>
      <c r="J1106" t="str">
        <f>VLOOKUP(Account_Appended[[#This Row],[Customer_ID]],Customer_Info_Appended[],4,0)</f>
        <v>Female</v>
      </c>
      <c r="K1106" t="str">
        <f>VLOOKUP(Account_Appended[[#This Row],[Customer_ID]],Customer_Info_Appended[],6,0)</f>
        <v>Yangon</v>
      </c>
      <c r="L1106" t="str">
        <f>VLOOKUP(Account_Appended[[#This Row],[Balance]],balance_t[],3,1)</f>
        <v>High</v>
      </c>
      <c r="M1106" t="str">
        <f>VLOOKUP(Account_Appended[[#This Row],[Age]],age_t[],3,1)</f>
        <v>Senior</v>
      </c>
      <c r="N1106" t="str">
        <f>Account_Appended[[#This Row],[Age Group]]&amp; "-" &amp;Account_Appended[[#This Row],[Balace Group]]</f>
        <v>Senior-High</v>
      </c>
    </row>
    <row r="1107" spans="2:14" x14ac:dyDescent="0.25">
      <c r="B1107" t="s">
        <v>6230</v>
      </c>
      <c r="C1107" t="s">
        <v>2902</v>
      </c>
      <c r="D1107" t="s">
        <v>5131</v>
      </c>
      <c r="E1107" s="22">
        <v>479039</v>
      </c>
      <c r="F1107" t="s">
        <v>5126</v>
      </c>
      <c r="G1107" s="20">
        <v>45664</v>
      </c>
      <c r="H1107" t="s">
        <v>2116</v>
      </c>
      <c r="I1107">
        <f>VLOOKUP(Account_Appended[[#This Row],[Customer_ID]],Customer_Info_Appended[],3,0)</f>
        <v>52</v>
      </c>
      <c r="J1107" t="str">
        <f>VLOOKUP(Account_Appended[[#This Row],[Customer_ID]],Customer_Info_Appended[],4,0)</f>
        <v>Male</v>
      </c>
      <c r="K1107" t="str">
        <f>VLOOKUP(Account_Appended[[#This Row],[Customer_ID]],Customer_Info_Appended[],6,0)</f>
        <v>Mandalay</v>
      </c>
      <c r="L1107" t="str">
        <f>VLOOKUP(Account_Appended[[#This Row],[Balance]],balance_t[],3,1)</f>
        <v>Low</v>
      </c>
      <c r="M1107" t="str">
        <f>VLOOKUP(Account_Appended[[#This Row],[Age]],age_t[],3,1)</f>
        <v>Senior</v>
      </c>
      <c r="N1107" t="str">
        <f>Account_Appended[[#This Row],[Age Group]]&amp; "-" &amp;Account_Appended[[#This Row],[Balace Group]]</f>
        <v>Senior-Low</v>
      </c>
    </row>
    <row r="1108" spans="2:14" x14ac:dyDescent="0.25">
      <c r="B1108" t="s">
        <v>6231</v>
      </c>
      <c r="C1108" t="s">
        <v>2907</v>
      </c>
      <c r="D1108" t="s">
        <v>5134</v>
      </c>
      <c r="E1108" s="22">
        <v>34183146</v>
      </c>
      <c r="F1108" t="s">
        <v>5126</v>
      </c>
      <c r="G1108" s="20">
        <v>45665</v>
      </c>
      <c r="H1108" t="s">
        <v>2116</v>
      </c>
      <c r="I1108">
        <f>VLOOKUP(Account_Appended[[#This Row],[Customer_ID]],Customer_Info_Appended[],3,0)</f>
        <v>28</v>
      </c>
      <c r="J1108" t="str">
        <f>VLOOKUP(Account_Appended[[#This Row],[Customer_ID]],Customer_Info_Appended[],4,0)</f>
        <v>Female</v>
      </c>
      <c r="K1108" t="str">
        <f>VLOOKUP(Account_Appended[[#This Row],[Customer_ID]],Customer_Info_Appended[],6,0)</f>
        <v>Naypyitaw</v>
      </c>
      <c r="L1108" t="str">
        <f>VLOOKUP(Account_Appended[[#This Row],[Balance]],balance_t[],3,1)</f>
        <v>High</v>
      </c>
      <c r="M1108" t="str">
        <f>VLOOKUP(Account_Appended[[#This Row],[Age]],age_t[],3,1)</f>
        <v>Young</v>
      </c>
      <c r="N1108" t="str">
        <f>Account_Appended[[#This Row],[Age Group]]&amp; "-" &amp;Account_Appended[[#This Row],[Balace Group]]</f>
        <v>Young-High</v>
      </c>
    </row>
    <row r="1109" spans="2:14" x14ac:dyDescent="0.25">
      <c r="B1109" t="s">
        <v>6232</v>
      </c>
      <c r="C1109" t="s">
        <v>2907</v>
      </c>
      <c r="D1109" t="s">
        <v>5134</v>
      </c>
      <c r="E1109" s="22">
        <v>7135655</v>
      </c>
      <c r="F1109" t="s">
        <v>5126</v>
      </c>
      <c r="G1109" s="20">
        <v>45666</v>
      </c>
      <c r="H1109" t="s">
        <v>2116</v>
      </c>
      <c r="I1109">
        <f>VLOOKUP(Account_Appended[[#This Row],[Customer_ID]],Customer_Info_Appended[],3,0)</f>
        <v>28</v>
      </c>
      <c r="J1109" t="str">
        <f>VLOOKUP(Account_Appended[[#This Row],[Customer_ID]],Customer_Info_Appended[],4,0)</f>
        <v>Female</v>
      </c>
      <c r="K1109" t="str">
        <f>VLOOKUP(Account_Appended[[#This Row],[Customer_ID]],Customer_Info_Appended[],6,0)</f>
        <v>Naypyitaw</v>
      </c>
      <c r="L1109" t="str">
        <f>VLOOKUP(Account_Appended[[#This Row],[Balance]],balance_t[],3,1)</f>
        <v>Medium</v>
      </c>
      <c r="M1109" t="str">
        <f>VLOOKUP(Account_Appended[[#This Row],[Age]],age_t[],3,1)</f>
        <v>Young</v>
      </c>
      <c r="N1109" t="str">
        <f>Account_Appended[[#This Row],[Age Group]]&amp; "-" &amp;Account_Appended[[#This Row],[Balace Group]]</f>
        <v>Young-Medium</v>
      </c>
    </row>
    <row r="1110" spans="2:14" x14ac:dyDescent="0.25">
      <c r="B1110" t="s">
        <v>6233</v>
      </c>
      <c r="C1110" t="s">
        <v>2907</v>
      </c>
      <c r="D1110" t="s">
        <v>5131</v>
      </c>
      <c r="E1110" s="22">
        <v>8468352</v>
      </c>
      <c r="F1110" t="s">
        <v>5126</v>
      </c>
      <c r="G1110" s="20">
        <v>45667</v>
      </c>
      <c r="H1110" t="s">
        <v>2116</v>
      </c>
      <c r="I1110">
        <f>VLOOKUP(Account_Appended[[#This Row],[Customer_ID]],Customer_Info_Appended[],3,0)</f>
        <v>28</v>
      </c>
      <c r="J1110" t="str">
        <f>VLOOKUP(Account_Appended[[#This Row],[Customer_ID]],Customer_Info_Appended[],4,0)</f>
        <v>Female</v>
      </c>
      <c r="K1110" t="str">
        <f>VLOOKUP(Account_Appended[[#This Row],[Customer_ID]],Customer_Info_Appended[],6,0)</f>
        <v>Naypyitaw</v>
      </c>
      <c r="L1110" t="str">
        <f>VLOOKUP(Account_Appended[[#This Row],[Balance]],balance_t[],3,1)</f>
        <v>Medium</v>
      </c>
      <c r="M1110" t="str">
        <f>VLOOKUP(Account_Appended[[#This Row],[Age]],age_t[],3,1)</f>
        <v>Young</v>
      </c>
      <c r="N1110" t="str">
        <f>Account_Appended[[#This Row],[Age Group]]&amp; "-" &amp;Account_Appended[[#This Row],[Balace Group]]</f>
        <v>Young-Medium</v>
      </c>
    </row>
    <row r="1111" spans="2:14" x14ac:dyDescent="0.25">
      <c r="B1111" t="s">
        <v>6234</v>
      </c>
      <c r="C1111" t="s">
        <v>2912</v>
      </c>
      <c r="D1111" t="s">
        <v>5131</v>
      </c>
      <c r="E1111" s="22">
        <v>42595479</v>
      </c>
      <c r="F1111" t="s">
        <v>5126</v>
      </c>
      <c r="G1111" s="20">
        <v>45668</v>
      </c>
      <c r="H1111" t="s">
        <v>2116</v>
      </c>
      <c r="I1111">
        <f>VLOOKUP(Account_Appended[[#This Row],[Customer_ID]],Customer_Info_Appended[],3,0)</f>
        <v>51</v>
      </c>
      <c r="J1111" t="str">
        <f>VLOOKUP(Account_Appended[[#This Row],[Customer_ID]],Customer_Info_Appended[],4,0)</f>
        <v>Male</v>
      </c>
      <c r="K1111" t="str">
        <f>VLOOKUP(Account_Appended[[#This Row],[Customer_ID]],Customer_Info_Appended[],6,0)</f>
        <v>Yangon</v>
      </c>
      <c r="L1111" t="str">
        <f>VLOOKUP(Account_Appended[[#This Row],[Balance]],balance_t[],3,1)</f>
        <v>High</v>
      </c>
      <c r="M1111" t="str">
        <f>VLOOKUP(Account_Appended[[#This Row],[Age]],age_t[],3,1)</f>
        <v>Senior</v>
      </c>
      <c r="N1111" t="str">
        <f>Account_Appended[[#This Row],[Age Group]]&amp; "-" &amp;Account_Appended[[#This Row],[Balace Group]]</f>
        <v>Senior-High</v>
      </c>
    </row>
    <row r="1112" spans="2:14" x14ac:dyDescent="0.25">
      <c r="B1112" t="s">
        <v>6235</v>
      </c>
      <c r="C1112" t="s">
        <v>2917</v>
      </c>
      <c r="D1112" t="s">
        <v>5131</v>
      </c>
      <c r="E1112" s="22">
        <v>21019751</v>
      </c>
      <c r="F1112" t="s">
        <v>5126</v>
      </c>
      <c r="G1112" s="20">
        <v>45669</v>
      </c>
      <c r="H1112" t="s">
        <v>2116</v>
      </c>
      <c r="I1112">
        <f>VLOOKUP(Account_Appended[[#This Row],[Customer_ID]],Customer_Info_Appended[],3,0)</f>
        <v>33</v>
      </c>
      <c r="J1112" t="str">
        <f>VLOOKUP(Account_Appended[[#This Row],[Customer_ID]],Customer_Info_Appended[],4,0)</f>
        <v>Male</v>
      </c>
      <c r="K1112" t="str">
        <f>VLOOKUP(Account_Appended[[#This Row],[Customer_ID]],Customer_Info_Appended[],6,0)</f>
        <v>Mandalay</v>
      </c>
      <c r="L1112" t="str">
        <f>VLOOKUP(Account_Appended[[#This Row],[Balance]],balance_t[],3,1)</f>
        <v>High</v>
      </c>
      <c r="M1112" t="str">
        <f>VLOOKUP(Account_Appended[[#This Row],[Age]],age_t[],3,1)</f>
        <v>Middle</v>
      </c>
      <c r="N1112" t="str">
        <f>Account_Appended[[#This Row],[Age Group]]&amp; "-" &amp;Account_Appended[[#This Row],[Balace Group]]</f>
        <v>Middle-High</v>
      </c>
    </row>
    <row r="1113" spans="2:14" x14ac:dyDescent="0.25">
      <c r="B1113" t="s">
        <v>6236</v>
      </c>
      <c r="C1113" t="s">
        <v>2917</v>
      </c>
      <c r="D1113" t="s">
        <v>5125</v>
      </c>
      <c r="E1113" s="22">
        <v>17150668</v>
      </c>
      <c r="F1113" t="s">
        <v>5126</v>
      </c>
      <c r="G1113" s="20">
        <v>45670</v>
      </c>
      <c r="H1113" t="s">
        <v>2116</v>
      </c>
      <c r="I1113">
        <f>VLOOKUP(Account_Appended[[#This Row],[Customer_ID]],Customer_Info_Appended[],3,0)</f>
        <v>33</v>
      </c>
      <c r="J1113" t="str">
        <f>VLOOKUP(Account_Appended[[#This Row],[Customer_ID]],Customer_Info_Appended[],4,0)</f>
        <v>Male</v>
      </c>
      <c r="K1113" t="str">
        <f>VLOOKUP(Account_Appended[[#This Row],[Customer_ID]],Customer_Info_Appended[],6,0)</f>
        <v>Mandalay</v>
      </c>
      <c r="L1113" t="str">
        <f>VLOOKUP(Account_Appended[[#This Row],[Balance]],balance_t[],3,1)</f>
        <v>High</v>
      </c>
      <c r="M1113" t="str">
        <f>VLOOKUP(Account_Appended[[#This Row],[Age]],age_t[],3,1)</f>
        <v>Middle</v>
      </c>
      <c r="N1113" t="str">
        <f>Account_Appended[[#This Row],[Age Group]]&amp; "-" &amp;Account_Appended[[#This Row],[Balace Group]]</f>
        <v>Middle-High</v>
      </c>
    </row>
    <row r="1114" spans="2:14" x14ac:dyDescent="0.25">
      <c r="B1114" t="s">
        <v>6237</v>
      </c>
      <c r="C1114" t="s">
        <v>2917</v>
      </c>
      <c r="D1114" t="s">
        <v>5131</v>
      </c>
      <c r="E1114" s="22">
        <v>31798133</v>
      </c>
      <c r="F1114" t="s">
        <v>5126</v>
      </c>
      <c r="G1114" s="20">
        <v>45671</v>
      </c>
      <c r="H1114" t="s">
        <v>2116</v>
      </c>
      <c r="I1114">
        <f>VLOOKUP(Account_Appended[[#This Row],[Customer_ID]],Customer_Info_Appended[],3,0)</f>
        <v>33</v>
      </c>
      <c r="J1114" t="str">
        <f>VLOOKUP(Account_Appended[[#This Row],[Customer_ID]],Customer_Info_Appended[],4,0)</f>
        <v>Male</v>
      </c>
      <c r="K1114" t="str">
        <f>VLOOKUP(Account_Appended[[#This Row],[Customer_ID]],Customer_Info_Appended[],6,0)</f>
        <v>Mandalay</v>
      </c>
      <c r="L1114" t="str">
        <f>VLOOKUP(Account_Appended[[#This Row],[Balance]],balance_t[],3,1)</f>
        <v>High</v>
      </c>
      <c r="M1114" t="str">
        <f>VLOOKUP(Account_Appended[[#This Row],[Age]],age_t[],3,1)</f>
        <v>Middle</v>
      </c>
      <c r="N1114" t="str">
        <f>Account_Appended[[#This Row],[Age Group]]&amp; "-" &amp;Account_Appended[[#This Row],[Balace Group]]</f>
        <v>Middle-High</v>
      </c>
    </row>
    <row r="1115" spans="2:14" x14ac:dyDescent="0.25">
      <c r="B1115" t="s">
        <v>6238</v>
      </c>
      <c r="C1115" t="s">
        <v>2922</v>
      </c>
      <c r="D1115" t="s">
        <v>5131</v>
      </c>
      <c r="E1115" s="22">
        <v>26044707</v>
      </c>
      <c r="F1115" t="s">
        <v>5126</v>
      </c>
      <c r="G1115" s="20">
        <v>45672</v>
      </c>
      <c r="H1115" t="s">
        <v>2116</v>
      </c>
      <c r="I1115">
        <f>VLOOKUP(Account_Appended[[#This Row],[Customer_ID]],Customer_Info_Appended[],3,0)</f>
        <v>26</v>
      </c>
      <c r="J1115" t="str">
        <f>VLOOKUP(Account_Appended[[#This Row],[Customer_ID]],Customer_Info_Appended[],4,0)</f>
        <v>Male</v>
      </c>
      <c r="K1115" t="str">
        <f>VLOOKUP(Account_Appended[[#This Row],[Customer_ID]],Customer_Info_Appended[],6,0)</f>
        <v>Naypyitaw</v>
      </c>
      <c r="L1115" t="str">
        <f>VLOOKUP(Account_Appended[[#This Row],[Balance]],balance_t[],3,1)</f>
        <v>High</v>
      </c>
      <c r="M1115" t="str">
        <f>VLOOKUP(Account_Appended[[#This Row],[Age]],age_t[],3,1)</f>
        <v>Young</v>
      </c>
      <c r="N1115" t="str">
        <f>Account_Appended[[#This Row],[Age Group]]&amp; "-" &amp;Account_Appended[[#This Row],[Balace Group]]</f>
        <v>Young-High</v>
      </c>
    </row>
    <row r="1116" spans="2:14" x14ac:dyDescent="0.25">
      <c r="B1116" t="s">
        <v>6239</v>
      </c>
      <c r="C1116" t="s">
        <v>2922</v>
      </c>
      <c r="D1116" t="s">
        <v>5134</v>
      </c>
      <c r="E1116" s="22">
        <v>38025479</v>
      </c>
      <c r="F1116" t="s">
        <v>5126</v>
      </c>
      <c r="G1116" s="20">
        <v>45673</v>
      </c>
      <c r="H1116" t="s">
        <v>2116</v>
      </c>
      <c r="I1116">
        <f>VLOOKUP(Account_Appended[[#This Row],[Customer_ID]],Customer_Info_Appended[],3,0)</f>
        <v>26</v>
      </c>
      <c r="J1116" t="str">
        <f>VLOOKUP(Account_Appended[[#This Row],[Customer_ID]],Customer_Info_Appended[],4,0)</f>
        <v>Male</v>
      </c>
      <c r="K1116" t="str">
        <f>VLOOKUP(Account_Appended[[#This Row],[Customer_ID]],Customer_Info_Appended[],6,0)</f>
        <v>Naypyitaw</v>
      </c>
      <c r="L1116" t="str">
        <f>VLOOKUP(Account_Appended[[#This Row],[Balance]],balance_t[],3,1)</f>
        <v>High</v>
      </c>
      <c r="M1116" t="str">
        <f>VLOOKUP(Account_Appended[[#This Row],[Age]],age_t[],3,1)</f>
        <v>Young</v>
      </c>
      <c r="N1116" t="str">
        <f>Account_Appended[[#This Row],[Age Group]]&amp; "-" &amp;Account_Appended[[#This Row],[Balace Group]]</f>
        <v>Young-High</v>
      </c>
    </row>
    <row r="1117" spans="2:14" x14ac:dyDescent="0.25">
      <c r="B1117" t="s">
        <v>6240</v>
      </c>
      <c r="C1117" t="s">
        <v>2927</v>
      </c>
      <c r="D1117" t="s">
        <v>5131</v>
      </c>
      <c r="E1117" s="22">
        <v>13821794</v>
      </c>
      <c r="F1117" t="s">
        <v>5126</v>
      </c>
      <c r="G1117" s="20">
        <v>45674</v>
      </c>
      <c r="H1117" t="s">
        <v>2116</v>
      </c>
      <c r="I1117">
        <f>VLOOKUP(Account_Appended[[#This Row],[Customer_ID]],Customer_Info_Appended[],3,0)</f>
        <v>49</v>
      </c>
      <c r="J1117" t="str">
        <f>VLOOKUP(Account_Appended[[#This Row],[Customer_ID]],Customer_Info_Appended[],4,0)</f>
        <v>Male</v>
      </c>
      <c r="K1117" t="str">
        <f>VLOOKUP(Account_Appended[[#This Row],[Customer_ID]],Customer_Info_Appended[],6,0)</f>
        <v>Bago</v>
      </c>
      <c r="L1117" t="str">
        <f>VLOOKUP(Account_Appended[[#This Row],[Balance]],balance_t[],3,1)</f>
        <v>Medium</v>
      </c>
      <c r="M1117" t="str">
        <f>VLOOKUP(Account_Appended[[#This Row],[Age]],age_t[],3,1)</f>
        <v>Middle</v>
      </c>
      <c r="N1117" t="str">
        <f>Account_Appended[[#This Row],[Age Group]]&amp; "-" &amp;Account_Appended[[#This Row],[Balace Group]]</f>
        <v>Middle-Medium</v>
      </c>
    </row>
    <row r="1118" spans="2:14" x14ac:dyDescent="0.25">
      <c r="B1118" t="s">
        <v>6241</v>
      </c>
      <c r="C1118" t="s">
        <v>2932</v>
      </c>
      <c r="D1118" t="s">
        <v>5125</v>
      </c>
      <c r="E1118" s="22">
        <v>30209596</v>
      </c>
      <c r="F1118" t="s">
        <v>5126</v>
      </c>
      <c r="G1118" s="20">
        <v>45675</v>
      </c>
      <c r="H1118" t="s">
        <v>2116</v>
      </c>
      <c r="I1118">
        <f>VLOOKUP(Account_Appended[[#This Row],[Customer_ID]],Customer_Info_Appended[],3,0)</f>
        <v>32</v>
      </c>
      <c r="J1118" t="str">
        <f>VLOOKUP(Account_Appended[[#This Row],[Customer_ID]],Customer_Info_Appended[],4,0)</f>
        <v>Female</v>
      </c>
      <c r="K1118" t="str">
        <f>VLOOKUP(Account_Appended[[#This Row],[Customer_ID]],Customer_Info_Appended[],6,0)</f>
        <v>Naypyitaw</v>
      </c>
      <c r="L1118" t="str">
        <f>VLOOKUP(Account_Appended[[#This Row],[Balance]],balance_t[],3,1)</f>
        <v>High</v>
      </c>
      <c r="M1118" t="str">
        <f>VLOOKUP(Account_Appended[[#This Row],[Age]],age_t[],3,1)</f>
        <v>Middle</v>
      </c>
      <c r="N1118" t="str">
        <f>Account_Appended[[#This Row],[Age Group]]&amp; "-" &amp;Account_Appended[[#This Row],[Balace Group]]</f>
        <v>Middle-High</v>
      </c>
    </row>
    <row r="1119" spans="2:14" x14ac:dyDescent="0.25">
      <c r="B1119" t="s">
        <v>6242</v>
      </c>
      <c r="C1119" t="s">
        <v>2932</v>
      </c>
      <c r="D1119" t="s">
        <v>5131</v>
      </c>
      <c r="E1119" s="22">
        <v>40839304</v>
      </c>
      <c r="F1119" t="s">
        <v>5126</v>
      </c>
      <c r="G1119" s="20">
        <v>45676</v>
      </c>
      <c r="H1119" t="s">
        <v>2116</v>
      </c>
      <c r="I1119">
        <f>VLOOKUP(Account_Appended[[#This Row],[Customer_ID]],Customer_Info_Appended[],3,0)</f>
        <v>32</v>
      </c>
      <c r="J1119" t="str">
        <f>VLOOKUP(Account_Appended[[#This Row],[Customer_ID]],Customer_Info_Appended[],4,0)</f>
        <v>Female</v>
      </c>
      <c r="K1119" t="str">
        <f>VLOOKUP(Account_Appended[[#This Row],[Customer_ID]],Customer_Info_Appended[],6,0)</f>
        <v>Naypyitaw</v>
      </c>
      <c r="L1119" t="str">
        <f>VLOOKUP(Account_Appended[[#This Row],[Balance]],balance_t[],3,1)</f>
        <v>High</v>
      </c>
      <c r="M1119" t="str">
        <f>VLOOKUP(Account_Appended[[#This Row],[Age]],age_t[],3,1)</f>
        <v>Middle</v>
      </c>
      <c r="N1119" t="str">
        <f>Account_Appended[[#This Row],[Age Group]]&amp; "-" &amp;Account_Appended[[#This Row],[Balace Group]]</f>
        <v>Middle-High</v>
      </c>
    </row>
    <row r="1120" spans="2:14" x14ac:dyDescent="0.25">
      <c r="B1120" t="s">
        <v>6243</v>
      </c>
      <c r="C1120" t="s">
        <v>2932</v>
      </c>
      <c r="D1120" t="s">
        <v>5125</v>
      </c>
      <c r="E1120" s="22">
        <v>41081729</v>
      </c>
      <c r="F1120" t="s">
        <v>5126</v>
      </c>
      <c r="G1120" s="20">
        <v>45677</v>
      </c>
      <c r="H1120" t="s">
        <v>2116</v>
      </c>
      <c r="I1120">
        <f>VLOOKUP(Account_Appended[[#This Row],[Customer_ID]],Customer_Info_Appended[],3,0)</f>
        <v>32</v>
      </c>
      <c r="J1120" t="str">
        <f>VLOOKUP(Account_Appended[[#This Row],[Customer_ID]],Customer_Info_Appended[],4,0)</f>
        <v>Female</v>
      </c>
      <c r="K1120" t="str">
        <f>VLOOKUP(Account_Appended[[#This Row],[Customer_ID]],Customer_Info_Appended[],6,0)</f>
        <v>Naypyitaw</v>
      </c>
      <c r="L1120" t="str">
        <f>VLOOKUP(Account_Appended[[#This Row],[Balance]],balance_t[],3,1)</f>
        <v>High</v>
      </c>
      <c r="M1120" t="str">
        <f>VLOOKUP(Account_Appended[[#This Row],[Age]],age_t[],3,1)</f>
        <v>Middle</v>
      </c>
      <c r="N1120" t="str">
        <f>Account_Appended[[#This Row],[Age Group]]&amp; "-" &amp;Account_Appended[[#This Row],[Balace Group]]</f>
        <v>Middle-High</v>
      </c>
    </row>
    <row r="1121" spans="2:14" x14ac:dyDescent="0.25">
      <c r="B1121" t="s">
        <v>6244</v>
      </c>
      <c r="C1121" t="s">
        <v>2937</v>
      </c>
      <c r="D1121" t="s">
        <v>5131</v>
      </c>
      <c r="E1121" s="22">
        <v>20075372</v>
      </c>
      <c r="F1121" t="s">
        <v>5126</v>
      </c>
      <c r="G1121" s="20">
        <v>45678</v>
      </c>
      <c r="H1121" t="s">
        <v>2116</v>
      </c>
      <c r="I1121">
        <f>VLOOKUP(Account_Appended[[#This Row],[Customer_ID]],Customer_Info_Appended[],3,0)</f>
        <v>29</v>
      </c>
      <c r="J1121" t="str">
        <f>VLOOKUP(Account_Appended[[#This Row],[Customer_ID]],Customer_Info_Appended[],4,0)</f>
        <v>Male</v>
      </c>
      <c r="K1121" t="str">
        <f>VLOOKUP(Account_Appended[[#This Row],[Customer_ID]],Customer_Info_Appended[],6,0)</f>
        <v>Shan</v>
      </c>
      <c r="L1121" t="str">
        <f>VLOOKUP(Account_Appended[[#This Row],[Balance]],balance_t[],3,1)</f>
        <v>High</v>
      </c>
      <c r="M1121" t="str">
        <f>VLOOKUP(Account_Appended[[#This Row],[Age]],age_t[],3,1)</f>
        <v>Young</v>
      </c>
      <c r="N1121" t="str">
        <f>Account_Appended[[#This Row],[Age Group]]&amp; "-" &amp;Account_Appended[[#This Row],[Balace Group]]</f>
        <v>Young-High</v>
      </c>
    </row>
    <row r="1122" spans="2:14" x14ac:dyDescent="0.25">
      <c r="B1122" t="s">
        <v>6245</v>
      </c>
      <c r="C1122" t="s">
        <v>2937</v>
      </c>
      <c r="D1122" t="s">
        <v>5131</v>
      </c>
      <c r="E1122" s="22">
        <v>21831798</v>
      </c>
      <c r="F1122" t="s">
        <v>5126</v>
      </c>
      <c r="G1122" s="20">
        <v>45679</v>
      </c>
      <c r="H1122" t="s">
        <v>2116</v>
      </c>
      <c r="I1122">
        <f>VLOOKUP(Account_Appended[[#This Row],[Customer_ID]],Customer_Info_Appended[],3,0)</f>
        <v>29</v>
      </c>
      <c r="J1122" t="str">
        <f>VLOOKUP(Account_Appended[[#This Row],[Customer_ID]],Customer_Info_Appended[],4,0)</f>
        <v>Male</v>
      </c>
      <c r="K1122" t="str">
        <f>VLOOKUP(Account_Appended[[#This Row],[Customer_ID]],Customer_Info_Appended[],6,0)</f>
        <v>Shan</v>
      </c>
      <c r="L1122" t="str">
        <f>VLOOKUP(Account_Appended[[#This Row],[Balance]],balance_t[],3,1)</f>
        <v>High</v>
      </c>
      <c r="M1122" t="str">
        <f>VLOOKUP(Account_Appended[[#This Row],[Age]],age_t[],3,1)</f>
        <v>Young</v>
      </c>
      <c r="N1122" t="str">
        <f>Account_Appended[[#This Row],[Age Group]]&amp; "-" &amp;Account_Appended[[#This Row],[Balace Group]]</f>
        <v>Young-High</v>
      </c>
    </row>
    <row r="1123" spans="2:14" x14ac:dyDescent="0.25">
      <c r="B1123" t="s">
        <v>6246</v>
      </c>
      <c r="C1123" t="s">
        <v>2937</v>
      </c>
      <c r="D1123" t="s">
        <v>5131</v>
      </c>
      <c r="E1123" s="22">
        <v>47213433</v>
      </c>
      <c r="F1123" t="s">
        <v>5126</v>
      </c>
      <c r="G1123" s="20">
        <v>45680</v>
      </c>
      <c r="H1123" t="s">
        <v>2116</v>
      </c>
      <c r="I1123">
        <f>VLOOKUP(Account_Appended[[#This Row],[Customer_ID]],Customer_Info_Appended[],3,0)</f>
        <v>29</v>
      </c>
      <c r="J1123" t="str">
        <f>VLOOKUP(Account_Appended[[#This Row],[Customer_ID]],Customer_Info_Appended[],4,0)</f>
        <v>Male</v>
      </c>
      <c r="K1123" t="str">
        <f>VLOOKUP(Account_Appended[[#This Row],[Customer_ID]],Customer_Info_Appended[],6,0)</f>
        <v>Shan</v>
      </c>
      <c r="L1123" t="str">
        <f>VLOOKUP(Account_Appended[[#This Row],[Balance]],balance_t[],3,1)</f>
        <v>High</v>
      </c>
      <c r="M1123" t="str">
        <f>VLOOKUP(Account_Appended[[#This Row],[Age]],age_t[],3,1)</f>
        <v>Young</v>
      </c>
      <c r="N1123" t="str">
        <f>Account_Appended[[#This Row],[Age Group]]&amp; "-" &amp;Account_Appended[[#This Row],[Balace Group]]</f>
        <v>Young-High</v>
      </c>
    </row>
    <row r="1124" spans="2:14" x14ac:dyDescent="0.25">
      <c r="B1124" t="s">
        <v>6247</v>
      </c>
      <c r="C1124" t="s">
        <v>2942</v>
      </c>
      <c r="D1124" t="s">
        <v>5131</v>
      </c>
      <c r="E1124" s="22">
        <v>17639587</v>
      </c>
      <c r="F1124" t="s">
        <v>5126</v>
      </c>
      <c r="G1124" s="20">
        <v>45681</v>
      </c>
      <c r="H1124" t="s">
        <v>2116</v>
      </c>
      <c r="I1124">
        <f>VLOOKUP(Account_Appended[[#This Row],[Customer_ID]],Customer_Info_Appended[],3,0)</f>
        <v>50</v>
      </c>
      <c r="J1124" t="str">
        <f>VLOOKUP(Account_Appended[[#This Row],[Customer_ID]],Customer_Info_Appended[],4,0)</f>
        <v>Female</v>
      </c>
      <c r="K1124" t="str">
        <f>VLOOKUP(Account_Appended[[#This Row],[Customer_ID]],Customer_Info_Appended[],6,0)</f>
        <v>Naypyitaw</v>
      </c>
      <c r="L1124" t="str">
        <f>VLOOKUP(Account_Appended[[#This Row],[Balance]],balance_t[],3,1)</f>
        <v>High</v>
      </c>
      <c r="M1124" t="str">
        <f>VLOOKUP(Account_Appended[[#This Row],[Age]],age_t[],3,1)</f>
        <v>Middle</v>
      </c>
      <c r="N1124" t="str">
        <f>Account_Appended[[#This Row],[Age Group]]&amp; "-" &amp;Account_Appended[[#This Row],[Balace Group]]</f>
        <v>Middle-High</v>
      </c>
    </row>
    <row r="1125" spans="2:14" x14ac:dyDescent="0.25">
      <c r="B1125" t="s">
        <v>6248</v>
      </c>
      <c r="C1125" t="s">
        <v>2942</v>
      </c>
      <c r="D1125" t="s">
        <v>5125</v>
      </c>
      <c r="E1125" s="22">
        <v>20135161</v>
      </c>
      <c r="F1125" t="s">
        <v>5126</v>
      </c>
      <c r="G1125" s="20">
        <v>45682</v>
      </c>
      <c r="H1125" t="s">
        <v>2116</v>
      </c>
      <c r="I1125">
        <f>VLOOKUP(Account_Appended[[#This Row],[Customer_ID]],Customer_Info_Appended[],3,0)</f>
        <v>50</v>
      </c>
      <c r="J1125" t="str">
        <f>VLOOKUP(Account_Appended[[#This Row],[Customer_ID]],Customer_Info_Appended[],4,0)</f>
        <v>Female</v>
      </c>
      <c r="K1125" t="str">
        <f>VLOOKUP(Account_Appended[[#This Row],[Customer_ID]],Customer_Info_Appended[],6,0)</f>
        <v>Naypyitaw</v>
      </c>
      <c r="L1125" t="str">
        <f>VLOOKUP(Account_Appended[[#This Row],[Balance]],balance_t[],3,1)</f>
        <v>High</v>
      </c>
      <c r="M1125" t="str">
        <f>VLOOKUP(Account_Appended[[#This Row],[Age]],age_t[],3,1)</f>
        <v>Middle</v>
      </c>
      <c r="N1125" t="str">
        <f>Account_Appended[[#This Row],[Age Group]]&amp; "-" &amp;Account_Appended[[#This Row],[Balace Group]]</f>
        <v>Middle-High</v>
      </c>
    </row>
    <row r="1126" spans="2:14" x14ac:dyDescent="0.25">
      <c r="B1126" t="s">
        <v>6249</v>
      </c>
      <c r="C1126" t="s">
        <v>2947</v>
      </c>
      <c r="D1126" t="s">
        <v>5125</v>
      </c>
      <c r="E1126" s="22">
        <v>25156359</v>
      </c>
      <c r="F1126" t="s">
        <v>5126</v>
      </c>
      <c r="G1126" s="20">
        <v>45683</v>
      </c>
      <c r="H1126" t="s">
        <v>2116</v>
      </c>
      <c r="I1126">
        <f>VLOOKUP(Account_Appended[[#This Row],[Customer_ID]],Customer_Info_Appended[],3,0)</f>
        <v>62</v>
      </c>
      <c r="J1126" t="str">
        <f>VLOOKUP(Account_Appended[[#This Row],[Customer_ID]],Customer_Info_Appended[],4,0)</f>
        <v>Female</v>
      </c>
      <c r="K1126" t="str">
        <f>VLOOKUP(Account_Appended[[#This Row],[Customer_ID]],Customer_Info_Appended[],6,0)</f>
        <v>Shan</v>
      </c>
      <c r="L1126" t="str">
        <f>VLOOKUP(Account_Appended[[#This Row],[Balance]],balance_t[],3,1)</f>
        <v>High</v>
      </c>
      <c r="M1126" t="str">
        <f>VLOOKUP(Account_Appended[[#This Row],[Age]],age_t[],3,1)</f>
        <v>Senior</v>
      </c>
      <c r="N1126" t="str">
        <f>Account_Appended[[#This Row],[Age Group]]&amp; "-" &amp;Account_Appended[[#This Row],[Balace Group]]</f>
        <v>Senior-High</v>
      </c>
    </row>
    <row r="1127" spans="2:14" x14ac:dyDescent="0.25">
      <c r="B1127" t="s">
        <v>6250</v>
      </c>
      <c r="C1127" t="s">
        <v>2952</v>
      </c>
      <c r="D1127" t="s">
        <v>5134</v>
      </c>
      <c r="E1127" s="22">
        <v>22538280</v>
      </c>
      <c r="F1127" t="s">
        <v>5126</v>
      </c>
      <c r="G1127" s="20">
        <v>45684</v>
      </c>
      <c r="H1127" t="s">
        <v>2116</v>
      </c>
      <c r="I1127">
        <f>VLOOKUP(Account_Appended[[#This Row],[Customer_ID]],Customer_Info_Appended[],3,0)</f>
        <v>31</v>
      </c>
      <c r="J1127" t="str">
        <f>VLOOKUP(Account_Appended[[#This Row],[Customer_ID]],Customer_Info_Appended[],4,0)</f>
        <v>Female</v>
      </c>
      <c r="K1127" t="str">
        <f>VLOOKUP(Account_Appended[[#This Row],[Customer_ID]],Customer_Info_Appended[],6,0)</f>
        <v>Mandalay</v>
      </c>
      <c r="L1127" t="str">
        <f>VLOOKUP(Account_Appended[[#This Row],[Balance]],balance_t[],3,1)</f>
        <v>High</v>
      </c>
      <c r="M1127" t="str">
        <f>VLOOKUP(Account_Appended[[#This Row],[Age]],age_t[],3,1)</f>
        <v>Middle</v>
      </c>
      <c r="N1127" t="str">
        <f>Account_Appended[[#This Row],[Age Group]]&amp; "-" &amp;Account_Appended[[#This Row],[Balace Group]]</f>
        <v>Middle-High</v>
      </c>
    </row>
    <row r="1128" spans="2:14" x14ac:dyDescent="0.25">
      <c r="B1128" t="s">
        <v>6251</v>
      </c>
      <c r="C1128" t="s">
        <v>2957</v>
      </c>
      <c r="D1128" t="s">
        <v>5125</v>
      </c>
      <c r="E1128" s="22">
        <v>20646166</v>
      </c>
      <c r="F1128" t="s">
        <v>5126</v>
      </c>
      <c r="G1128" s="20">
        <v>45685</v>
      </c>
      <c r="H1128" t="s">
        <v>2116</v>
      </c>
      <c r="I1128">
        <f>VLOOKUP(Account_Appended[[#This Row],[Customer_ID]],Customer_Info_Appended[],3,0)</f>
        <v>25</v>
      </c>
      <c r="J1128" t="str">
        <f>VLOOKUP(Account_Appended[[#This Row],[Customer_ID]],Customer_Info_Appended[],4,0)</f>
        <v>Female</v>
      </c>
      <c r="K1128" t="str">
        <f>VLOOKUP(Account_Appended[[#This Row],[Customer_ID]],Customer_Info_Appended[],6,0)</f>
        <v>Naypyitaw</v>
      </c>
      <c r="L1128" t="str">
        <f>VLOOKUP(Account_Appended[[#This Row],[Balance]],balance_t[],3,1)</f>
        <v>High</v>
      </c>
      <c r="M1128" t="str">
        <f>VLOOKUP(Account_Appended[[#This Row],[Age]],age_t[],3,1)</f>
        <v>Young</v>
      </c>
      <c r="N1128" t="str">
        <f>Account_Appended[[#This Row],[Age Group]]&amp; "-" &amp;Account_Appended[[#This Row],[Balace Group]]</f>
        <v>Young-High</v>
      </c>
    </row>
    <row r="1129" spans="2:14" x14ac:dyDescent="0.25">
      <c r="B1129" t="s">
        <v>6252</v>
      </c>
      <c r="C1129" t="s">
        <v>2957</v>
      </c>
      <c r="D1129" t="s">
        <v>5131</v>
      </c>
      <c r="E1129" s="22">
        <v>17020196</v>
      </c>
      <c r="F1129" t="s">
        <v>5126</v>
      </c>
      <c r="G1129" s="20">
        <v>45686</v>
      </c>
      <c r="H1129" t="s">
        <v>2116</v>
      </c>
      <c r="I1129">
        <f>VLOOKUP(Account_Appended[[#This Row],[Customer_ID]],Customer_Info_Appended[],3,0)</f>
        <v>25</v>
      </c>
      <c r="J1129" t="str">
        <f>VLOOKUP(Account_Appended[[#This Row],[Customer_ID]],Customer_Info_Appended[],4,0)</f>
        <v>Female</v>
      </c>
      <c r="K1129" t="str">
        <f>VLOOKUP(Account_Appended[[#This Row],[Customer_ID]],Customer_Info_Appended[],6,0)</f>
        <v>Naypyitaw</v>
      </c>
      <c r="L1129" t="str">
        <f>VLOOKUP(Account_Appended[[#This Row],[Balance]],balance_t[],3,1)</f>
        <v>High</v>
      </c>
      <c r="M1129" t="str">
        <f>VLOOKUP(Account_Appended[[#This Row],[Age]],age_t[],3,1)</f>
        <v>Young</v>
      </c>
      <c r="N1129" t="str">
        <f>Account_Appended[[#This Row],[Age Group]]&amp; "-" &amp;Account_Appended[[#This Row],[Balace Group]]</f>
        <v>Young-High</v>
      </c>
    </row>
    <row r="1130" spans="2:14" x14ac:dyDescent="0.25">
      <c r="B1130" t="s">
        <v>6253</v>
      </c>
      <c r="C1130" t="s">
        <v>2957</v>
      </c>
      <c r="D1130" t="s">
        <v>5134</v>
      </c>
      <c r="E1130" s="22">
        <v>29962495</v>
      </c>
      <c r="F1130" t="s">
        <v>5126</v>
      </c>
      <c r="G1130" s="20">
        <v>45687</v>
      </c>
      <c r="H1130" t="s">
        <v>2116</v>
      </c>
      <c r="I1130">
        <f>VLOOKUP(Account_Appended[[#This Row],[Customer_ID]],Customer_Info_Appended[],3,0)</f>
        <v>25</v>
      </c>
      <c r="J1130" t="str">
        <f>VLOOKUP(Account_Appended[[#This Row],[Customer_ID]],Customer_Info_Appended[],4,0)</f>
        <v>Female</v>
      </c>
      <c r="K1130" t="str">
        <f>VLOOKUP(Account_Appended[[#This Row],[Customer_ID]],Customer_Info_Appended[],6,0)</f>
        <v>Naypyitaw</v>
      </c>
      <c r="L1130" t="str">
        <f>VLOOKUP(Account_Appended[[#This Row],[Balance]],balance_t[],3,1)</f>
        <v>High</v>
      </c>
      <c r="M1130" t="str">
        <f>VLOOKUP(Account_Appended[[#This Row],[Age]],age_t[],3,1)</f>
        <v>Young</v>
      </c>
      <c r="N1130" t="str">
        <f>Account_Appended[[#This Row],[Age Group]]&amp; "-" &amp;Account_Appended[[#This Row],[Balace Group]]</f>
        <v>Young-High</v>
      </c>
    </row>
    <row r="1131" spans="2:14" x14ac:dyDescent="0.25">
      <c r="B1131" t="s">
        <v>6254</v>
      </c>
      <c r="C1131" t="s">
        <v>2962</v>
      </c>
      <c r="D1131" t="s">
        <v>5134</v>
      </c>
      <c r="E1131" s="22">
        <v>44477043</v>
      </c>
      <c r="F1131" t="s">
        <v>5126</v>
      </c>
      <c r="G1131" s="20">
        <v>45688</v>
      </c>
      <c r="H1131" t="s">
        <v>2116</v>
      </c>
      <c r="I1131">
        <f>VLOOKUP(Account_Appended[[#This Row],[Customer_ID]],Customer_Info_Appended[],3,0)</f>
        <v>25</v>
      </c>
      <c r="J1131" t="str">
        <f>VLOOKUP(Account_Appended[[#This Row],[Customer_ID]],Customer_Info_Appended[],4,0)</f>
        <v>Female</v>
      </c>
      <c r="K1131" t="str">
        <f>VLOOKUP(Account_Appended[[#This Row],[Customer_ID]],Customer_Info_Appended[],6,0)</f>
        <v>Mandalay</v>
      </c>
      <c r="L1131" t="str">
        <f>VLOOKUP(Account_Appended[[#This Row],[Balance]],balance_t[],3,1)</f>
        <v>High</v>
      </c>
      <c r="M1131" t="str">
        <f>VLOOKUP(Account_Appended[[#This Row],[Age]],age_t[],3,1)</f>
        <v>Young</v>
      </c>
      <c r="N1131" t="str">
        <f>Account_Appended[[#This Row],[Age Group]]&amp; "-" &amp;Account_Appended[[#This Row],[Balace Group]]</f>
        <v>Young-High</v>
      </c>
    </row>
    <row r="1132" spans="2:14" x14ac:dyDescent="0.25">
      <c r="B1132" t="s">
        <v>6255</v>
      </c>
      <c r="C1132" t="s">
        <v>2967</v>
      </c>
      <c r="D1132" t="s">
        <v>5134</v>
      </c>
      <c r="E1132" s="22">
        <v>17134570</v>
      </c>
      <c r="F1132" t="s">
        <v>5126</v>
      </c>
      <c r="G1132" s="20">
        <v>45689</v>
      </c>
      <c r="H1132" t="s">
        <v>2116</v>
      </c>
      <c r="I1132">
        <f>VLOOKUP(Account_Appended[[#This Row],[Customer_ID]],Customer_Info_Appended[],3,0)</f>
        <v>44</v>
      </c>
      <c r="J1132" t="str">
        <f>VLOOKUP(Account_Appended[[#This Row],[Customer_ID]],Customer_Info_Appended[],4,0)</f>
        <v>Male</v>
      </c>
      <c r="K1132" t="str">
        <f>VLOOKUP(Account_Appended[[#This Row],[Customer_ID]],Customer_Info_Appended[],6,0)</f>
        <v>Mandalay</v>
      </c>
      <c r="L1132" t="str">
        <f>VLOOKUP(Account_Appended[[#This Row],[Balance]],balance_t[],3,1)</f>
        <v>High</v>
      </c>
      <c r="M1132" t="str">
        <f>VLOOKUP(Account_Appended[[#This Row],[Age]],age_t[],3,1)</f>
        <v>Middle</v>
      </c>
      <c r="N1132" t="str">
        <f>Account_Appended[[#This Row],[Age Group]]&amp; "-" &amp;Account_Appended[[#This Row],[Balace Group]]</f>
        <v>Middle-High</v>
      </c>
    </row>
    <row r="1133" spans="2:14" x14ac:dyDescent="0.25">
      <c r="B1133" t="s">
        <v>6256</v>
      </c>
      <c r="C1133" t="s">
        <v>2967</v>
      </c>
      <c r="D1133" t="s">
        <v>5131</v>
      </c>
      <c r="E1133" s="22">
        <v>41517870</v>
      </c>
      <c r="F1133" t="s">
        <v>5126</v>
      </c>
      <c r="G1133" s="20">
        <v>45690</v>
      </c>
      <c r="H1133" t="s">
        <v>2116</v>
      </c>
      <c r="I1133">
        <f>VLOOKUP(Account_Appended[[#This Row],[Customer_ID]],Customer_Info_Appended[],3,0)</f>
        <v>44</v>
      </c>
      <c r="J1133" t="str">
        <f>VLOOKUP(Account_Appended[[#This Row],[Customer_ID]],Customer_Info_Appended[],4,0)</f>
        <v>Male</v>
      </c>
      <c r="K1133" t="str">
        <f>VLOOKUP(Account_Appended[[#This Row],[Customer_ID]],Customer_Info_Appended[],6,0)</f>
        <v>Mandalay</v>
      </c>
      <c r="L1133" t="str">
        <f>VLOOKUP(Account_Appended[[#This Row],[Balance]],balance_t[],3,1)</f>
        <v>High</v>
      </c>
      <c r="M1133" t="str">
        <f>VLOOKUP(Account_Appended[[#This Row],[Age]],age_t[],3,1)</f>
        <v>Middle</v>
      </c>
      <c r="N1133" t="str">
        <f>Account_Appended[[#This Row],[Age Group]]&amp; "-" &amp;Account_Appended[[#This Row],[Balace Group]]</f>
        <v>Middle-High</v>
      </c>
    </row>
    <row r="1134" spans="2:14" x14ac:dyDescent="0.25">
      <c r="B1134" t="s">
        <v>6257</v>
      </c>
      <c r="C1134" t="s">
        <v>2967</v>
      </c>
      <c r="D1134" t="s">
        <v>5125</v>
      </c>
      <c r="E1134" s="22">
        <v>48646069</v>
      </c>
      <c r="F1134" t="s">
        <v>5126</v>
      </c>
      <c r="G1134" s="20">
        <v>45691</v>
      </c>
      <c r="H1134" t="s">
        <v>2116</v>
      </c>
      <c r="I1134">
        <f>VLOOKUP(Account_Appended[[#This Row],[Customer_ID]],Customer_Info_Appended[],3,0)</f>
        <v>44</v>
      </c>
      <c r="J1134" t="str">
        <f>VLOOKUP(Account_Appended[[#This Row],[Customer_ID]],Customer_Info_Appended[],4,0)</f>
        <v>Male</v>
      </c>
      <c r="K1134" t="str">
        <f>VLOOKUP(Account_Appended[[#This Row],[Customer_ID]],Customer_Info_Appended[],6,0)</f>
        <v>Mandalay</v>
      </c>
      <c r="L1134" t="str">
        <f>VLOOKUP(Account_Appended[[#This Row],[Balance]],balance_t[],3,1)</f>
        <v>High</v>
      </c>
      <c r="M1134" t="str">
        <f>VLOOKUP(Account_Appended[[#This Row],[Age]],age_t[],3,1)</f>
        <v>Middle</v>
      </c>
      <c r="N1134" t="str">
        <f>Account_Appended[[#This Row],[Age Group]]&amp; "-" &amp;Account_Appended[[#This Row],[Balace Group]]</f>
        <v>Middle-High</v>
      </c>
    </row>
    <row r="1135" spans="2:14" x14ac:dyDescent="0.25">
      <c r="B1135" t="s">
        <v>6258</v>
      </c>
      <c r="C1135" t="s">
        <v>2972</v>
      </c>
      <c r="D1135" t="s">
        <v>5131</v>
      </c>
      <c r="E1135" s="22">
        <v>27182984</v>
      </c>
      <c r="F1135" t="s">
        <v>5126</v>
      </c>
      <c r="G1135" s="20">
        <v>45692</v>
      </c>
      <c r="H1135" t="s">
        <v>2116</v>
      </c>
      <c r="I1135">
        <f>VLOOKUP(Account_Appended[[#This Row],[Customer_ID]],Customer_Info_Appended[],3,0)</f>
        <v>29</v>
      </c>
      <c r="J1135" t="str">
        <f>VLOOKUP(Account_Appended[[#This Row],[Customer_ID]],Customer_Info_Appended[],4,0)</f>
        <v>Male</v>
      </c>
      <c r="K1135" t="str">
        <f>VLOOKUP(Account_Appended[[#This Row],[Customer_ID]],Customer_Info_Appended[],6,0)</f>
        <v>Yangon</v>
      </c>
      <c r="L1135" t="str">
        <f>VLOOKUP(Account_Appended[[#This Row],[Balance]],balance_t[],3,1)</f>
        <v>High</v>
      </c>
      <c r="M1135" t="str">
        <f>VLOOKUP(Account_Appended[[#This Row],[Age]],age_t[],3,1)</f>
        <v>Young</v>
      </c>
      <c r="N1135" t="str">
        <f>Account_Appended[[#This Row],[Age Group]]&amp; "-" &amp;Account_Appended[[#This Row],[Balace Group]]</f>
        <v>Young-High</v>
      </c>
    </row>
    <row r="1136" spans="2:14" x14ac:dyDescent="0.25">
      <c r="B1136" t="s">
        <v>6259</v>
      </c>
      <c r="C1136" t="s">
        <v>2977</v>
      </c>
      <c r="D1136" t="s">
        <v>5134</v>
      </c>
      <c r="E1136" s="22">
        <v>8072368</v>
      </c>
      <c r="F1136" t="s">
        <v>5126</v>
      </c>
      <c r="G1136" s="20">
        <v>45693</v>
      </c>
      <c r="H1136" t="s">
        <v>2116</v>
      </c>
      <c r="I1136">
        <f>VLOOKUP(Account_Appended[[#This Row],[Customer_ID]],Customer_Info_Appended[],3,0)</f>
        <v>18</v>
      </c>
      <c r="J1136" t="str">
        <f>VLOOKUP(Account_Appended[[#This Row],[Customer_ID]],Customer_Info_Appended[],4,0)</f>
        <v>Male</v>
      </c>
      <c r="K1136" t="str">
        <f>VLOOKUP(Account_Appended[[#This Row],[Customer_ID]],Customer_Info_Appended[],6,0)</f>
        <v>Mandalay</v>
      </c>
      <c r="L1136" t="str">
        <f>VLOOKUP(Account_Appended[[#This Row],[Balance]],balance_t[],3,1)</f>
        <v>Medium</v>
      </c>
      <c r="M1136" t="str">
        <f>VLOOKUP(Account_Appended[[#This Row],[Age]],age_t[],3,1)</f>
        <v>Young</v>
      </c>
      <c r="N1136" t="str">
        <f>Account_Appended[[#This Row],[Age Group]]&amp; "-" &amp;Account_Appended[[#This Row],[Balace Group]]</f>
        <v>Young-Medium</v>
      </c>
    </row>
    <row r="1137" spans="2:14" x14ac:dyDescent="0.25">
      <c r="B1137" t="s">
        <v>6260</v>
      </c>
      <c r="C1137" t="s">
        <v>2977</v>
      </c>
      <c r="D1137" t="s">
        <v>5131</v>
      </c>
      <c r="E1137" s="22">
        <v>28581082</v>
      </c>
      <c r="F1137" t="s">
        <v>5126</v>
      </c>
      <c r="G1137" s="20">
        <v>45694</v>
      </c>
      <c r="H1137" t="s">
        <v>2116</v>
      </c>
      <c r="I1137">
        <f>VLOOKUP(Account_Appended[[#This Row],[Customer_ID]],Customer_Info_Appended[],3,0)</f>
        <v>18</v>
      </c>
      <c r="J1137" t="str">
        <f>VLOOKUP(Account_Appended[[#This Row],[Customer_ID]],Customer_Info_Appended[],4,0)</f>
        <v>Male</v>
      </c>
      <c r="K1137" t="str">
        <f>VLOOKUP(Account_Appended[[#This Row],[Customer_ID]],Customer_Info_Appended[],6,0)</f>
        <v>Mandalay</v>
      </c>
      <c r="L1137" t="str">
        <f>VLOOKUP(Account_Appended[[#This Row],[Balance]],balance_t[],3,1)</f>
        <v>High</v>
      </c>
      <c r="M1137" t="str">
        <f>VLOOKUP(Account_Appended[[#This Row],[Age]],age_t[],3,1)</f>
        <v>Young</v>
      </c>
      <c r="N1137" t="str">
        <f>Account_Appended[[#This Row],[Age Group]]&amp; "-" &amp;Account_Appended[[#This Row],[Balace Group]]</f>
        <v>Young-High</v>
      </c>
    </row>
    <row r="1138" spans="2:14" x14ac:dyDescent="0.25">
      <c r="B1138" t="s">
        <v>6261</v>
      </c>
      <c r="C1138" t="s">
        <v>2977</v>
      </c>
      <c r="D1138" t="s">
        <v>5131</v>
      </c>
      <c r="E1138" s="22">
        <v>29637369</v>
      </c>
      <c r="F1138" t="s">
        <v>5126</v>
      </c>
      <c r="G1138" s="20">
        <v>45695</v>
      </c>
      <c r="H1138" t="s">
        <v>2116</v>
      </c>
      <c r="I1138">
        <f>VLOOKUP(Account_Appended[[#This Row],[Customer_ID]],Customer_Info_Appended[],3,0)</f>
        <v>18</v>
      </c>
      <c r="J1138" t="str">
        <f>VLOOKUP(Account_Appended[[#This Row],[Customer_ID]],Customer_Info_Appended[],4,0)</f>
        <v>Male</v>
      </c>
      <c r="K1138" t="str">
        <f>VLOOKUP(Account_Appended[[#This Row],[Customer_ID]],Customer_Info_Appended[],6,0)</f>
        <v>Mandalay</v>
      </c>
      <c r="L1138" t="str">
        <f>VLOOKUP(Account_Appended[[#This Row],[Balance]],balance_t[],3,1)</f>
        <v>High</v>
      </c>
      <c r="M1138" t="str">
        <f>VLOOKUP(Account_Appended[[#This Row],[Age]],age_t[],3,1)</f>
        <v>Young</v>
      </c>
      <c r="N1138" t="str">
        <f>Account_Appended[[#This Row],[Age Group]]&amp; "-" &amp;Account_Appended[[#This Row],[Balace Group]]</f>
        <v>Young-High</v>
      </c>
    </row>
    <row r="1139" spans="2:14" x14ac:dyDescent="0.25">
      <c r="B1139" t="s">
        <v>6262</v>
      </c>
      <c r="C1139" t="s">
        <v>2982</v>
      </c>
      <c r="D1139" t="s">
        <v>5125</v>
      </c>
      <c r="E1139" s="22">
        <v>35890315</v>
      </c>
      <c r="F1139" t="s">
        <v>5126</v>
      </c>
      <c r="G1139" s="20">
        <v>45696</v>
      </c>
      <c r="H1139" t="s">
        <v>2116</v>
      </c>
      <c r="I1139">
        <f>VLOOKUP(Account_Appended[[#This Row],[Customer_ID]],Customer_Info_Appended[],3,0)</f>
        <v>60</v>
      </c>
      <c r="J1139" t="str">
        <f>VLOOKUP(Account_Appended[[#This Row],[Customer_ID]],Customer_Info_Appended[],4,0)</f>
        <v>Male</v>
      </c>
      <c r="K1139" t="str">
        <f>VLOOKUP(Account_Appended[[#This Row],[Customer_ID]],Customer_Info_Appended[],6,0)</f>
        <v>Mandalay</v>
      </c>
      <c r="L1139" t="str">
        <f>VLOOKUP(Account_Appended[[#This Row],[Balance]],balance_t[],3,1)</f>
        <v>High</v>
      </c>
      <c r="M1139" t="str">
        <f>VLOOKUP(Account_Appended[[#This Row],[Age]],age_t[],3,1)</f>
        <v>Senior</v>
      </c>
      <c r="N1139" t="str">
        <f>Account_Appended[[#This Row],[Age Group]]&amp; "-" &amp;Account_Appended[[#This Row],[Balace Group]]</f>
        <v>Senior-High</v>
      </c>
    </row>
    <row r="1140" spans="2:14" x14ac:dyDescent="0.25">
      <c r="B1140" t="s">
        <v>6263</v>
      </c>
      <c r="C1140" t="s">
        <v>2987</v>
      </c>
      <c r="D1140" t="s">
        <v>5125</v>
      </c>
      <c r="E1140" s="22">
        <v>44594022</v>
      </c>
      <c r="F1140" t="s">
        <v>5126</v>
      </c>
      <c r="G1140" s="20">
        <v>45697</v>
      </c>
      <c r="H1140" t="s">
        <v>2116</v>
      </c>
      <c r="I1140">
        <f>VLOOKUP(Account_Appended[[#This Row],[Customer_ID]],Customer_Info_Appended[],3,0)</f>
        <v>57</v>
      </c>
      <c r="J1140" t="str">
        <f>VLOOKUP(Account_Appended[[#This Row],[Customer_ID]],Customer_Info_Appended[],4,0)</f>
        <v>Female</v>
      </c>
      <c r="K1140" t="str">
        <f>VLOOKUP(Account_Appended[[#This Row],[Customer_ID]],Customer_Info_Appended[],6,0)</f>
        <v>Naypyitaw</v>
      </c>
      <c r="L1140" t="str">
        <f>VLOOKUP(Account_Appended[[#This Row],[Balance]],balance_t[],3,1)</f>
        <v>High</v>
      </c>
      <c r="M1140" t="str">
        <f>VLOOKUP(Account_Appended[[#This Row],[Age]],age_t[],3,1)</f>
        <v>Senior</v>
      </c>
      <c r="N1140" t="str">
        <f>Account_Appended[[#This Row],[Age Group]]&amp; "-" &amp;Account_Appended[[#This Row],[Balace Group]]</f>
        <v>Senior-High</v>
      </c>
    </row>
    <row r="1141" spans="2:14" x14ac:dyDescent="0.25">
      <c r="B1141" t="s">
        <v>6264</v>
      </c>
      <c r="C1141" t="s">
        <v>2987</v>
      </c>
      <c r="D1141" t="s">
        <v>5134</v>
      </c>
      <c r="E1141" s="22">
        <v>864265</v>
      </c>
      <c r="F1141" t="s">
        <v>5126</v>
      </c>
      <c r="G1141" s="20">
        <v>45698</v>
      </c>
      <c r="H1141" t="s">
        <v>2116</v>
      </c>
      <c r="I1141">
        <f>VLOOKUP(Account_Appended[[#This Row],[Customer_ID]],Customer_Info_Appended[],3,0)</f>
        <v>57</v>
      </c>
      <c r="J1141" t="str">
        <f>VLOOKUP(Account_Appended[[#This Row],[Customer_ID]],Customer_Info_Appended[],4,0)</f>
        <v>Female</v>
      </c>
      <c r="K1141" t="str">
        <f>VLOOKUP(Account_Appended[[#This Row],[Customer_ID]],Customer_Info_Appended[],6,0)</f>
        <v>Naypyitaw</v>
      </c>
      <c r="L1141" t="str">
        <f>VLOOKUP(Account_Appended[[#This Row],[Balance]],balance_t[],3,1)</f>
        <v>Low</v>
      </c>
      <c r="M1141" t="str">
        <f>VLOOKUP(Account_Appended[[#This Row],[Age]],age_t[],3,1)</f>
        <v>Senior</v>
      </c>
      <c r="N1141" t="str">
        <f>Account_Appended[[#This Row],[Age Group]]&amp; "-" &amp;Account_Appended[[#This Row],[Balace Group]]</f>
        <v>Senior-Low</v>
      </c>
    </row>
    <row r="1142" spans="2:14" x14ac:dyDescent="0.25">
      <c r="B1142" t="s">
        <v>6265</v>
      </c>
      <c r="C1142" t="s">
        <v>2992</v>
      </c>
      <c r="D1142" t="s">
        <v>5131</v>
      </c>
      <c r="E1142" s="22">
        <v>23508056</v>
      </c>
      <c r="F1142" t="s">
        <v>5126</v>
      </c>
      <c r="G1142" s="20">
        <v>45699</v>
      </c>
      <c r="H1142" t="s">
        <v>2116</v>
      </c>
      <c r="I1142">
        <f>VLOOKUP(Account_Appended[[#This Row],[Customer_ID]],Customer_Info_Appended[],3,0)</f>
        <v>59</v>
      </c>
      <c r="J1142" t="str">
        <f>VLOOKUP(Account_Appended[[#This Row],[Customer_ID]],Customer_Info_Appended[],4,0)</f>
        <v>Male</v>
      </c>
      <c r="K1142" t="str">
        <f>VLOOKUP(Account_Appended[[#This Row],[Customer_ID]],Customer_Info_Appended[],6,0)</f>
        <v>Naypyitaw</v>
      </c>
      <c r="L1142" t="str">
        <f>VLOOKUP(Account_Appended[[#This Row],[Balance]],balance_t[],3,1)</f>
        <v>High</v>
      </c>
      <c r="M1142" t="str">
        <f>VLOOKUP(Account_Appended[[#This Row],[Age]],age_t[],3,1)</f>
        <v>Senior</v>
      </c>
      <c r="N1142" t="str">
        <f>Account_Appended[[#This Row],[Age Group]]&amp; "-" &amp;Account_Appended[[#This Row],[Balace Group]]</f>
        <v>Senior-High</v>
      </c>
    </row>
    <row r="1143" spans="2:14" x14ac:dyDescent="0.25">
      <c r="B1143" t="s">
        <v>6266</v>
      </c>
      <c r="C1143" t="s">
        <v>2997</v>
      </c>
      <c r="D1143" t="s">
        <v>5131</v>
      </c>
      <c r="E1143" s="22">
        <v>14893752</v>
      </c>
      <c r="F1143" t="s">
        <v>5126</v>
      </c>
      <c r="G1143" s="20">
        <v>45700</v>
      </c>
      <c r="H1143" t="s">
        <v>2116</v>
      </c>
      <c r="I1143">
        <f>VLOOKUP(Account_Appended[[#This Row],[Customer_ID]],Customer_Info_Appended[],3,0)</f>
        <v>68</v>
      </c>
      <c r="J1143" t="str">
        <f>VLOOKUP(Account_Appended[[#This Row],[Customer_ID]],Customer_Info_Appended[],4,0)</f>
        <v>Female</v>
      </c>
      <c r="K1143" t="str">
        <f>VLOOKUP(Account_Appended[[#This Row],[Customer_ID]],Customer_Info_Appended[],6,0)</f>
        <v>Bago</v>
      </c>
      <c r="L1143" t="str">
        <f>VLOOKUP(Account_Appended[[#This Row],[Balance]],balance_t[],3,1)</f>
        <v>Medium</v>
      </c>
      <c r="M1143" t="str">
        <f>VLOOKUP(Account_Appended[[#This Row],[Age]],age_t[],3,1)</f>
        <v>Senior</v>
      </c>
      <c r="N1143" t="str">
        <f>Account_Appended[[#This Row],[Age Group]]&amp; "-" &amp;Account_Appended[[#This Row],[Balace Group]]</f>
        <v>Senior-Medium</v>
      </c>
    </row>
    <row r="1144" spans="2:14" x14ac:dyDescent="0.25">
      <c r="B1144" t="s">
        <v>6267</v>
      </c>
      <c r="C1144" t="s">
        <v>3002</v>
      </c>
      <c r="D1144" t="s">
        <v>5125</v>
      </c>
      <c r="E1144" s="22">
        <v>408617</v>
      </c>
      <c r="F1144" t="s">
        <v>5126</v>
      </c>
      <c r="G1144" s="20">
        <v>45701</v>
      </c>
      <c r="H1144" t="s">
        <v>2116</v>
      </c>
      <c r="I1144">
        <f>VLOOKUP(Account_Appended[[#This Row],[Customer_ID]],Customer_Info_Appended[],3,0)</f>
        <v>28</v>
      </c>
      <c r="J1144" t="str">
        <f>VLOOKUP(Account_Appended[[#This Row],[Customer_ID]],Customer_Info_Appended[],4,0)</f>
        <v>Female</v>
      </c>
      <c r="K1144" t="str">
        <f>VLOOKUP(Account_Appended[[#This Row],[Customer_ID]],Customer_Info_Appended[],6,0)</f>
        <v>Yangon</v>
      </c>
      <c r="L1144" t="str">
        <f>VLOOKUP(Account_Appended[[#This Row],[Balance]],balance_t[],3,1)</f>
        <v>Low</v>
      </c>
      <c r="M1144" t="str">
        <f>VLOOKUP(Account_Appended[[#This Row],[Age]],age_t[],3,1)</f>
        <v>Young</v>
      </c>
      <c r="N1144" t="str">
        <f>Account_Appended[[#This Row],[Age Group]]&amp; "-" &amp;Account_Appended[[#This Row],[Balace Group]]</f>
        <v>Young-Low</v>
      </c>
    </row>
    <row r="1145" spans="2:14" x14ac:dyDescent="0.25">
      <c r="B1145" t="s">
        <v>6268</v>
      </c>
      <c r="C1145" t="s">
        <v>3002</v>
      </c>
      <c r="D1145" t="s">
        <v>5131</v>
      </c>
      <c r="E1145" s="22">
        <v>11468954</v>
      </c>
      <c r="F1145" t="s">
        <v>5126</v>
      </c>
      <c r="G1145" s="20">
        <v>45702</v>
      </c>
      <c r="H1145" t="s">
        <v>2116</v>
      </c>
      <c r="I1145">
        <f>VLOOKUP(Account_Appended[[#This Row],[Customer_ID]],Customer_Info_Appended[],3,0)</f>
        <v>28</v>
      </c>
      <c r="J1145" t="str">
        <f>VLOOKUP(Account_Appended[[#This Row],[Customer_ID]],Customer_Info_Appended[],4,0)</f>
        <v>Female</v>
      </c>
      <c r="K1145" t="str">
        <f>VLOOKUP(Account_Appended[[#This Row],[Customer_ID]],Customer_Info_Appended[],6,0)</f>
        <v>Yangon</v>
      </c>
      <c r="L1145" t="str">
        <f>VLOOKUP(Account_Appended[[#This Row],[Balance]],balance_t[],3,1)</f>
        <v>Medium</v>
      </c>
      <c r="M1145" t="str">
        <f>VLOOKUP(Account_Appended[[#This Row],[Age]],age_t[],3,1)</f>
        <v>Young</v>
      </c>
      <c r="N1145" t="str">
        <f>Account_Appended[[#This Row],[Age Group]]&amp; "-" &amp;Account_Appended[[#This Row],[Balace Group]]</f>
        <v>Young-Medium</v>
      </c>
    </row>
    <row r="1146" spans="2:14" x14ac:dyDescent="0.25">
      <c r="B1146" t="s">
        <v>6269</v>
      </c>
      <c r="C1146" t="s">
        <v>3007</v>
      </c>
      <c r="D1146" t="s">
        <v>5131</v>
      </c>
      <c r="E1146" s="22">
        <v>844748</v>
      </c>
      <c r="F1146" t="s">
        <v>5126</v>
      </c>
      <c r="G1146" s="20">
        <v>45703</v>
      </c>
      <c r="H1146" t="s">
        <v>2116</v>
      </c>
      <c r="I1146">
        <f>VLOOKUP(Account_Appended[[#This Row],[Customer_ID]],Customer_Info_Appended[],3,0)</f>
        <v>56</v>
      </c>
      <c r="J1146" t="str">
        <f>VLOOKUP(Account_Appended[[#This Row],[Customer_ID]],Customer_Info_Appended[],4,0)</f>
        <v>Male</v>
      </c>
      <c r="K1146" t="str">
        <f>VLOOKUP(Account_Appended[[#This Row],[Customer_ID]],Customer_Info_Appended[],6,0)</f>
        <v>Mandalay</v>
      </c>
      <c r="L1146" t="str">
        <f>VLOOKUP(Account_Appended[[#This Row],[Balance]],balance_t[],3,1)</f>
        <v>Low</v>
      </c>
      <c r="M1146" t="str">
        <f>VLOOKUP(Account_Appended[[#This Row],[Age]],age_t[],3,1)</f>
        <v>Senior</v>
      </c>
      <c r="N1146" t="str">
        <f>Account_Appended[[#This Row],[Age Group]]&amp; "-" &amp;Account_Appended[[#This Row],[Balace Group]]</f>
        <v>Senior-Low</v>
      </c>
    </row>
    <row r="1147" spans="2:14" x14ac:dyDescent="0.25">
      <c r="B1147" t="s">
        <v>6270</v>
      </c>
      <c r="C1147" t="s">
        <v>3012</v>
      </c>
      <c r="D1147" t="s">
        <v>5131</v>
      </c>
      <c r="E1147" s="22">
        <v>45679602</v>
      </c>
      <c r="F1147" t="s">
        <v>5126</v>
      </c>
      <c r="G1147" s="20">
        <v>45704</v>
      </c>
      <c r="H1147" t="s">
        <v>2116</v>
      </c>
      <c r="I1147">
        <f>VLOOKUP(Account_Appended[[#This Row],[Customer_ID]],Customer_Info_Appended[],3,0)</f>
        <v>60</v>
      </c>
      <c r="J1147" t="str">
        <f>VLOOKUP(Account_Appended[[#This Row],[Customer_ID]],Customer_Info_Appended[],4,0)</f>
        <v>Male</v>
      </c>
      <c r="K1147" t="str">
        <f>VLOOKUP(Account_Appended[[#This Row],[Customer_ID]],Customer_Info_Appended[],6,0)</f>
        <v>Yangon</v>
      </c>
      <c r="L1147" t="str">
        <f>VLOOKUP(Account_Appended[[#This Row],[Balance]],balance_t[],3,1)</f>
        <v>High</v>
      </c>
      <c r="M1147" t="str">
        <f>VLOOKUP(Account_Appended[[#This Row],[Age]],age_t[],3,1)</f>
        <v>Senior</v>
      </c>
      <c r="N1147" t="str">
        <f>Account_Appended[[#This Row],[Age Group]]&amp; "-" &amp;Account_Appended[[#This Row],[Balace Group]]</f>
        <v>Senior-High</v>
      </c>
    </row>
    <row r="1148" spans="2:14" x14ac:dyDescent="0.25">
      <c r="B1148" t="s">
        <v>6271</v>
      </c>
      <c r="C1148" t="s">
        <v>3012</v>
      </c>
      <c r="D1148" t="s">
        <v>5125</v>
      </c>
      <c r="E1148" s="22">
        <v>27320234</v>
      </c>
      <c r="F1148" t="s">
        <v>5126</v>
      </c>
      <c r="G1148" s="20">
        <v>45705</v>
      </c>
      <c r="H1148" t="s">
        <v>2116</v>
      </c>
      <c r="I1148">
        <f>VLOOKUP(Account_Appended[[#This Row],[Customer_ID]],Customer_Info_Appended[],3,0)</f>
        <v>60</v>
      </c>
      <c r="J1148" t="str">
        <f>VLOOKUP(Account_Appended[[#This Row],[Customer_ID]],Customer_Info_Appended[],4,0)</f>
        <v>Male</v>
      </c>
      <c r="K1148" t="str">
        <f>VLOOKUP(Account_Appended[[#This Row],[Customer_ID]],Customer_Info_Appended[],6,0)</f>
        <v>Yangon</v>
      </c>
      <c r="L1148" t="str">
        <f>VLOOKUP(Account_Appended[[#This Row],[Balance]],balance_t[],3,1)</f>
        <v>High</v>
      </c>
      <c r="M1148" t="str">
        <f>VLOOKUP(Account_Appended[[#This Row],[Age]],age_t[],3,1)</f>
        <v>Senior</v>
      </c>
      <c r="N1148" t="str">
        <f>Account_Appended[[#This Row],[Age Group]]&amp; "-" &amp;Account_Appended[[#This Row],[Balace Group]]</f>
        <v>Senior-High</v>
      </c>
    </row>
    <row r="1149" spans="2:14" x14ac:dyDescent="0.25">
      <c r="B1149" t="s">
        <v>6272</v>
      </c>
      <c r="C1149" t="s">
        <v>3017</v>
      </c>
      <c r="D1149" t="s">
        <v>5134</v>
      </c>
      <c r="E1149" s="22">
        <v>47150087</v>
      </c>
      <c r="F1149" t="s">
        <v>5126</v>
      </c>
      <c r="G1149" s="20">
        <v>45706</v>
      </c>
      <c r="H1149" t="s">
        <v>2116</v>
      </c>
      <c r="I1149">
        <f>VLOOKUP(Account_Appended[[#This Row],[Customer_ID]],Customer_Info_Appended[],3,0)</f>
        <v>48</v>
      </c>
      <c r="J1149" t="str">
        <f>VLOOKUP(Account_Appended[[#This Row],[Customer_ID]],Customer_Info_Appended[],4,0)</f>
        <v>Male</v>
      </c>
      <c r="K1149" t="str">
        <f>VLOOKUP(Account_Appended[[#This Row],[Customer_ID]],Customer_Info_Appended[],6,0)</f>
        <v>Shan</v>
      </c>
      <c r="L1149" t="str">
        <f>VLOOKUP(Account_Appended[[#This Row],[Balance]],balance_t[],3,1)</f>
        <v>High</v>
      </c>
      <c r="M1149" t="str">
        <f>VLOOKUP(Account_Appended[[#This Row],[Age]],age_t[],3,1)</f>
        <v>Middle</v>
      </c>
      <c r="N1149" t="str">
        <f>Account_Appended[[#This Row],[Age Group]]&amp; "-" &amp;Account_Appended[[#This Row],[Balace Group]]</f>
        <v>Middle-High</v>
      </c>
    </row>
    <row r="1150" spans="2:14" x14ac:dyDescent="0.25">
      <c r="B1150" t="s">
        <v>6273</v>
      </c>
      <c r="C1150" t="s">
        <v>3022</v>
      </c>
      <c r="D1150" t="s">
        <v>5134</v>
      </c>
      <c r="E1150" s="22">
        <v>834275</v>
      </c>
      <c r="F1150" t="s">
        <v>5126</v>
      </c>
      <c r="G1150" s="20">
        <v>45707</v>
      </c>
      <c r="H1150" t="s">
        <v>2116</v>
      </c>
      <c r="I1150">
        <f>VLOOKUP(Account_Appended[[#This Row],[Customer_ID]],Customer_Info_Appended[],3,0)</f>
        <v>34</v>
      </c>
      <c r="J1150" t="str">
        <f>VLOOKUP(Account_Appended[[#This Row],[Customer_ID]],Customer_Info_Appended[],4,0)</f>
        <v>Male</v>
      </c>
      <c r="K1150" t="str">
        <f>VLOOKUP(Account_Appended[[#This Row],[Customer_ID]],Customer_Info_Appended[],6,0)</f>
        <v>Mandalay</v>
      </c>
      <c r="L1150" t="str">
        <f>VLOOKUP(Account_Appended[[#This Row],[Balance]],balance_t[],3,1)</f>
        <v>Low</v>
      </c>
      <c r="M1150" t="str">
        <f>VLOOKUP(Account_Appended[[#This Row],[Age]],age_t[],3,1)</f>
        <v>Middle</v>
      </c>
      <c r="N1150" t="str">
        <f>Account_Appended[[#This Row],[Age Group]]&amp; "-" &amp;Account_Appended[[#This Row],[Balace Group]]</f>
        <v>Middle-Low</v>
      </c>
    </row>
    <row r="1151" spans="2:14" x14ac:dyDescent="0.25">
      <c r="B1151" t="s">
        <v>6274</v>
      </c>
      <c r="C1151" t="s">
        <v>3022</v>
      </c>
      <c r="D1151" t="s">
        <v>5131</v>
      </c>
      <c r="E1151" s="22">
        <v>32875006</v>
      </c>
      <c r="F1151" t="s">
        <v>5126</v>
      </c>
      <c r="G1151" s="20">
        <v>45708</v>
      </c>
      <c r="H1151" t="s">
        <v>2116</v>
      </c>
      <c r="I1151">
        <f>VLOOKUP(Account_Appended[[#This Row],[Customer_ID]],Customer_Info_Appended[],3,0)</f>
        <v>34</v>
      </c>
      <c r="J1151" t="str">
        <f>VLOOKUP(Account_Appended[[#This Row],[Customer_ID]],Customer_Info_Appended[],4,0)</f>
        <v>Male</v>
      </c>
      <c r="K1151" t="str">
        <f>VLOOKUP(Account_Appended[[#This Row],[Customer_ID]],Customer_Info_Appended[],6,0)</f>
        <v>Mandalay</v>
      </c>
      <c r="L1151" t="str">
        <f>VLOOKUP(Account_Appended[[#This Row],[Balance]],balance_t[],3,1)</f>
        <v>High</v>
      </c>
      <c r="M1151" t="str">
        <f>VLOOKUP(Account_Appended[[#This Row],[Age]],age_t[],3,1)</f>
        <v>Middle</v>
      </c>
      <c r="N1151" t="str">
        <f>Account_Appended[[#This Row],[Age Group]]&amp; "-" &amp;Account_Appended[[#This Row],[Balace Group]]</f>
        <v>Middle-High</v>
      </c>
    </row>
    <row r="1152" spans="2:14" x14ac:dyDescent="0.25">
      <c r="B1152" t="s">
        <v>6275</v>
      </c>
      <c r="C1152" t="s">
        <v>3022</v>
      </c>
      <c r="D1152" t="s">
        <v>5134</v>
      </c>
      <c r="E1152" s="22">
        <v>9786427</v>
      </c>
      <c r="F1152" t="s">
        <v>5126</v>
      </c>
      <c r="G1152" s="20">
        <v>45709</v>
      </c>
      <c r="H1152" t="s">
        <v>2116</v>
      </c>
      <c r="I1152">
        <f>VLOOKUP(Account_Appended[[#This Row],[Customer_ID]],Customer_Info_Appended[],3,0)</f>
        <v>34</v>
      </c>
      <c r="J1152" t="str">
        <f>VLOOKUP(Account_Appended[[#This Row],[Customer_ID]],Customer_Info_Appended[],4,0)</f>
        <v>Male</v>
      </c>
      <c r="K1152" t="str">
        <f>VLOOKUP(Account_Appended[[#This Row],[Customer_ID]],Customer_Info_Appended[],6,0)</f>
        <v>Mandalay</v>
      </c>
      <c r="L1152" t="str">
        <f>VLOOKUP(Account_Appended[[#This Row],[Balance]],balance_t[],3,1)</f>
        <v>Medium</v>
      </c>
      <c r="M1152" t="str">
        <f>VLOOKUP(Account_Appended[[#This Row],[Age]],age_t[],3,1)</f>
        <v>Middle</v>
      </c>
      <c r="N1152" t="str">
        <f>Account_Appended[[#This Row],[Age Group]]&amp; "-" &amp;Account_Appended[[#This Row],[Balace Group]]</f>
        <v>Middle-Medium</v>
      </c>
    </row>
    <row r="1153" spans="2:14" x14ac:dyDescent="0.25">
      <c r="B1153" t="s">
        <v>6276</v>
      </c>
      <c r="C1153" t="s">
        <v>3027</v>
      </c>
      <c r="D1153" t="s">
        <v>5125</v>
      </c>
      <c r="E1153" s="22">
        <v>9522794</v>
      </c>
      <c r="F1153" t="s">
        <v>5126</v>
      </c>
      <c r="G1153" s="20">
        <v>45710</v>
      </c>
      <c r="H1153" t="s">
        <v>2116</v>
      </c>
      <c r="I1153">
        <f>VLOOKUP(Account_Appended[[#This Row],[Customer_ID]],Customer_Info_Appended[],3,0)</f>
        <v>50</v>
      </c>
      <c r="J1153" t="str">
        <f>VLOOKUP(Account_Appended[[#This Row],[Customer_ID]],Customer_Info_Appended[],4,0)</f>
        <v>Female</v>
      </c>
      <c r="K1153" t="str">
        <f>VLOOKUP(Account_Appended[[#This Row],[Customer_ID]],Customer_Info_Appended[],6,0)</f>
        <v>Yangon</v>
      </c>
      <c r="L1153" t="str">
        <f>VLOOKUP(Account_Appended[[#This Row],[Balance]],balance_t[],3,1)</f>
        <v>Medium</v>
      </c>
      <c r="M1153" t="str">
        <f>VLOOKUP(Account_Appended[[#This Row],[Age]],age_t[],3,1)</f>
        <v>Middle</v>
      </c>
      <c r="N1153" t="str">
        <f>Account_Appended[[#This Row],[Age Group]]&amp; "-" &amp;Account_Appended[[#This Row],[Balace Group]]</f>
        <v>Middle-Medium</v>
      </c>
    </row>
    <row r="1154" spans="2:14" x14ac:dyDescent="0.25">
      <c r="B1154" t="s">
        <v>6277</v>
      </c>
      <c r="C1154" t="s">
        <v>3027</v>
      </c>
      <c r="D1154" t="s">
        <v>5125</v>
      </c>
      <c r="E1154" s="22">
        <v>42641546</v>
      </c>
      <c r="F1154" t="s">
        <v>5126</v>
      </c>
      <c r="G1154" s="20">
        <v>45711</v>
      </c>
      <c r="H1154" t="s">
        <v>2116</v>
      </c>
      <c r="I1154">
        <f>VLOOKUP(Account_Appended[[#This Row],[Customer_ID]],Customer_Info_Appended[],3,0)</f>
        <v>50</v>
      </c>
      <c r="J1154" t="str">
        <f>VLOOKUP(Account_Appended[[#This Row],[Customer_ID]],Customer_Info_Appended[],4,0)</f>
        <v>Female</v>
      </c>
      <c r="K1154" t="str">
        <f>VLOOKUP(Account_Appended[[#This Row],[Customer_ID]],Customer_Info_Appended[],6,0)</f>
        <v>Yangon</v>
      </c>
      <c r="L1154" t="str">
        <f>VLOOKUP(Account_Appended[[#This Row],[Balance]],balance_t[],3,1)</f>
        <v>High</v>
      </c>
      <c r="M1154" t="str">
        <f>VLOOKUP(Account_Appended[[#This Row],[Age]],age_t[],3,1)</f>
        <v>Middle</v>
      </c>
      <c r="N1154" t="str">
        <f>Account_Appended[[#This Row],[Age Group]]&amp; "-" &amp;Account_Appended[[#This Row],[Balace Group]]</f>
        <v>Middle-High</v>
      </c>
    </row>
    <row r="1155" spans="2:14" x14ac:dyDescent="0.25">
      <c r="B1155" t="s">
        <v>6278</v>
      </c>
      <c r="C1155" t="s">
        <v>3027</v>
      </c>
      <c r="D1155" t="s">
        <v>5134</v>
      </c>
      <c r="E1155" s="22">
        <v>6294224</v>
      </c>
      <c r="F1155" t="s">
        <v>5126</v>
      </c>
      <c r="G1155" s="20">
        <v>45712</v>
      </c>
      <c r="H1155" t="s">
        <v>2116</v>
      </c>
      <c r="I1155">
        <f>VLOOKUP(Account_Appended[[#This Row],[Customer_ID]],Customer_Info_Appended[],3,0)</f>
        <v>50</v>
      </c>
      <c r="J1155" t="str">
        <f>VLOOKUP(Account_Appended[[#This Row],[Customer_ID]],Customer_Info_Appended[],4,0)</f>
        <v>Female</v>
      </c>
      <c r="K1155" t="str">
        <f>VLOOKUP(Account_Appended[[#This Row],[Customer_ID]],Customer_Info_Appended[],6,0)</f>
        <v>Yangon</v>
      </c>
      <c r="L1155" t="str">
        <f>VLOOKUP(Account_Appended[[#This Row],[Balance]],balance_t[],3,1)</f>
        <v>Medium</v>
      </c>
      <c r="M1155" t="str">
        <f>VLOOKUP(Account_Appended[[#This Row],[Age]],age_t[],3,1)</f>
        <v>Middle</v>
      </c>
      <c r="N1155" t="str">
        <f>Account_Appended[[#This Row],[Age Group]]&amp; "-" &amp;Account_Appended[[#This Row],[Balace Group]]</f>
        <v>Middle-Medium</v>
      </c>
    </row>
    <row r="1156" spans="2:14" x14ac:dyDescent="0.25">
      <c r="B1156" t="s">
        <v>6279</v>
      </c>
      <c r="C1156" t="s">
        <v>3032</v>
      </c>
      <c r="D1156" t="s">
        <v>5134</v>
      </c>
      <c r="E1156" s="22">
        <v>42599758</v>
      </c>
      <c r="F1156" t="s">
        <v>5126</v>
      </c>
      <c r="G1156" s="20">
        <v>45713</v>
      </c>
      <c r="H1156" t="s">
        <v>2116</v>
      </c>
      <c r="I1156">
        <f>VLOOKUP(Account_Appended[[#This Row],[Customer_ID]],Customer_Info_Appended[],3,0)</f>
        <v>49</v>
      </c>
      <c r="J1156" t="str">
        <f>VLOOKUP(Account_Appended[[#This Row],[Customer_ID]],Customer_Info_Appended[],4,0)</f>
        <v>Female</v>
      </c>
      <c r="K1156" t="str">
        <f>VLOOKUP(Account_Appended[[#This Row],[Customer_ID]],Customer_Info_Appended[],6,0)</f>
        <v>Bago</v>
      </c>
      <c r="L1156" t="str">
        <f>VLOOKUP(Account_Appended[[#This Row],[Balance]],balance_t[],3,1)</f>
        <v>High</v>
      </c>
      <c r="M1156" t="str">
        <f>VLOOKUP(Account_Appended[[#This Row],[Age]],age_t[],3,1)</f>
        <v>Middle</v>
      </c>
      <c r="N1156" t="str">
        <f>Account_Appended[[#This Row],[Age Group]]&amp; "-" &amp;Account_Appended[[#This Row],[Balace Group]]</f>
        <v>Middle-High</v>
      </c>
    </row>
    <row r="1157" spans="2:14" x14ac:dyDescent="0.25">
      <c r="B1157" t="s">
        <v>6280</v>
      </c>
      <c r="C1157" t="s">
        <v>3037</v>
      </c>
      <c r="D1157" t="s">
        <v>5131</v>
      </c>
      <c r="E1157" s="22">
        <v>48357587</v>
      </c>
      <c r="F1157" t="s">
        <v>5126</v>
      </c>
      <c r="G1157" s="20">
        <v>45714</v>
      </c>
      <c r="H1157" t="s">
        <v>2116</v>
      </c>
      <c r="I1157">
        <f>VLOOKUP(Account_Appended[[#This Row],[Customer_ID]],Customer_Info_Appended[],3,0)</f>
        <v>46</v>
      </c>
      <c r="J1157" t="str">
        <f>VLOOKUP(Account_Appended[[#This Row],[Customer_ID]],Customer_Info_Appended[],4,0)</f>
        <v>Male</v>
      </c>
      <c r="K1157" t="str">
        <f>VLOOKUP(Account_Appended[[#This Row],[Customer_ID]],Customer_Info_Appended[],6,0)</f>
        <v>Bago</v>
      </c>
      <c r="L1157" t="str">
        <f>VLOOKUP(Account_Appended[[#This Row],[Balance]],balance_t[],3,1)</f>
        <v>High</v>
      </c>
      <c r="M1157" t="str">
        <f>VLOOKUP(Account_Appended[[#This Row],[Age]],age_t[],3,1)</f>
        <v>Middle</v>
      </c>
      <c r="N1157" t="str">
        <f>Account_Appended[[#This Row],[Age Group]]&amp; "-" &amp;Account_Appended[[#This Row],[Balace Group]]</f>
        <v>Middle-High</v>
      </c>
    </row>
    <row r="1158" spans="2:14" x14ac:dyDescent="0.25">
      <c r="B1158" t="s">
        <v>6281</v>
      </c>
      <c r="C1158" t="s">
        <v>3042</v>
      </c>
      <c r="D1158" t="s">
        <v>5134</v>
      </c>
      <c r="E1158" s="22">
        <v>39678725</v>
      </c>
      <c r="F1158" t="s">
        <v>5126</v>
      </c>
      <c r="G1158" s="20">
        <v>45715</v>
      </c>
      <c r="H1158" t="s">
        <v>2116</v>
      </c>
      <c r="I1158">
        <f>VLOOKUP(Account_Appended[[#This Row],[Customer_ID]],Customer_Info_Appended[],3,0)</f>
        <v>38</v>
      </c>
      <c r="J1158" t="str">
        <f>VLOOKUP(Account_Appended[[#This Row],[Customer_ID]],Customer_Info_Appended[],4,0)</f>
        <v>Female</v>
      </c>
      <c r="K1158" t="str">
        <f>VLOOKUP(Account_Appended[[#This Row],[Customer_ID]],Customer_Info_Appended[],6,0)</f>
        <v>Mandalay</v>
      </c>
      <c r="L1158" t="str">
        <f>VLOOKUP(Account_Appended[[#This Row],[Balance]],balance_t[],3,1)</f>
        <v>High</v>
      </c>
      <c r="M1158" t="str">
        <f>VLOOKUP(Account_Appended[[#This Row],[Age]],age_t[],3,1)</f>
        <v>Middle</v>
      </c>
      <c r="N1158" t="str">
        <f>Account_Appended[[#This Row],[Age Group]]&amp; "-" &amp;Account_Appended[[#This Row],[Balace Group]]</f>
        <v>Middle-High</v>
      </c>
    </row>
    <row r="1159" spans="2:14" x14ac:dyDescent="0.25">
      <c r="B1159" t="s">
        <v>6282</v>
      </c>
      <c r="C1159" t="s">
        <v>3047</v>
      </c>
      <c r="D1159" t="s">
        <v>5131</v>
      </c>
      <c r="E1159" s="22">
        <v>39847799</v>
      </c>
      <c r="F1159" t="s">
        <v>5126</v>
      </c>
      <c r="G1159" s="20">
        <v>45716</v>
      </c>
      <c r="H1159" t="s">
        <v>2116</v>
      </c>
      <c r="I1159">
        <f>VLOOKUP(Account_Appended[[#This Row],[Customer_ID]],Customer_Info_Appended[],3,0)</f>
        <v>38</v>
      </c>
      <c r="J1159" t="str">
        <f>VLOOKUP(Account_Appended[[#This Row],[Customer_ID]],Customer_Info_Appended[],4,0)</f>
        <v>Female</v>
      </c>
      <c r="K1159" t="str">
        <f>VLOOKUP(Account_Appended[[#This Row],[Customer_ID]],Customer_Info_Appended[],6,0)</f>
        <v>Shan</v>
      </c>
      <c r="L1159" t="str">
        <f>VLOOKUP(Account_Appended[[#This Row],[Balance]],balance_t[],3,1)</f>
        <v>High</v>
      </c>
      <c r="M1159" t="str">
        <f>VLOOKUP(Account_Appended[[#This Row],[Age]],age_t[],3,1)</f>
        <v>Middle</v>
      </c>
      <c r="N1159" t="str">
        <f>Account_Appended[[#This Row],[Age Group]]&amp; "-" &amp;Account_Appended[[#This Row],[Balace Group]]</f>
        <v>Middle-High</v>
      </c>
    </row>
    <row r="1160" spans="2:14" x14ac:dyDescent="0.25">
      <c r="B1160" t="s">
        <v>6283</v>
      </c>
      <c r="C1160" t="s">
        <v>3047</v>
      </c>
      <c r="D1160" t="s">
        <v>5131</v>
      </c>
      <c r="E1160" s="22">
        <v>26862677</v>
      </c>
      <c r="F1160" t="s">
        <v>5126</v>
      </c>
      <c r="G1160" s="20">
        <v>45717</v>
      </c>
      <c r="H1160" t="s">
        <v>2116</v>
      </c>
      <c r="I1160">
        <f>VLOOKUP(Account_Appended[[#This Row],[Customer_ID]],Customer_Info_Appended[],3,0)</f>
        <v>38</v>
      </c>
      <c r="J1160" t="str">
        <f>VLOOKUP(Account_Appended[[#This Row],[Customer_ID]],Customer_Info_Appended[],4,0)</f>
        <v>Female</v>
      </c>
      <c r="K1160" t="str">
        <f>VLOOKUP(Account_Appended[[#This Row],[Customer_ID]],Customer_Info_Appended[],6,0)</f>
        <v>Shan</v>
      </c>
      <c r="L1160" t="str">
        <f>VLOOKUP(Account_Appended[[#This Row],[Balance]],balance_t[],3,1)</f>
        <v>High</v>
      </c>
      <c r="M1160" t="str">
        <f>VLOOKUP(Account_Appended[[#This Row],[Age]],age_t[],3,1)</f>
        <v>Middle</v>
      </c>
      <c r="N1160" t="str">
        <f>Account_Appended[[#This Row],[Age Group]]&amp; "-" &amp;Account_Appended[[#This Row],[Balace Group]]</f>
        <v>Middle-High</v>
      </c>
    </row>
    <row r="1161" spans="2:14" x14ac:dyDescent="0.25">
      <c r="B1161" t="s">
        <v>6284</v>
      </c>
      <c r="C1161" t="s">
        <v>3047</v>
      </c>
      <c r="D1161" t="s">
        <v>5125</v>
      </c>
      <c r="E1161" s="22">
        <v>5418331</v>
      </c>
      <c r="F1161" t="s">
        <v>5126</v>
      </c>
      <c r="G1161" s="20">
        <v>45718</v>
      </c>
      <c r="H1161" t="s">
        <v>2116</v>
      </c>
      <c r="I1161">
        <f>VLOOKUP(Account_Appended[[#This Row],[Customer_ID]],Customer_Info_Appended[],3,0)</f>
        <v>38</v>
      </c>
      <c r="J1161" t="str">
        <f>VLOOKUP(Account_Appended[[#This Row],[Customer_ID]],Customer_Info_Appended[],4,0)</f>
        <v>Female</v>
      </c>
      <c r="K1161" t="str">
        <f>VLOOKUP(Account_Appended[[#This Row],[Customer_ID]],Customer_Info_Appended[],6,0)</f>
        <v>Shan</v>
      </c>
      <c r="L1161" t="str">
        <f>VLOOKUP(Account_Appended[[#This Row],[Balance]],balance_t[],3,1)</f>
        <v>Medium</v>
      </c>
      <c r="M1161" t="str">
        <f>VLOOKUP(Account_Appended[[#This Row],[Age]],age_t[],3,1)</f>
        <v>Middle</v>
      </c>
      <c r="N1161" t="str">
        <f>Account_Appended[[#This Row],[Age Group]]&amp; "-" &amp;Account_Appended[[#This Row],[Balace Group]]</f>
        <v>Middle-Medium</v>
      </c>
    </row>
    <row r="1162" spans="2:14" x14ac:dyDescent="0.25">
      <c r="B1162" t="s">
        <v>6285</v>
      </c>
      <c r="C1162" t="s">
        <v>3052</v>
      </c>
      <c r="D1162" t="s">
        <v>5125</v>
      </c>
      <c r="E1162" s="22">
        <v>32582872</v>
      </c>
      <c r="F1162" t="s">
        <v>5126</v>
      </c>
      <c r="G1162" s="20">
        <v>45719</v>
      </c>
      <c r="H1162" t="s">
        <v>2116</v>
      </c>
      <c r="I1162">
        <f>VLOOKUP(Account_Appended[[#This Row],[Customer_ID]],Customer_Info_Appended[],3,0)</f>
        <v>57</v>
      </c>
      <c r="J1162" t="str">
        <f>VLOOKUP(Account_Appended[[#This Row],[Customer_ID]],Customer_Info_Appended[],4,0)</f>
        <v>Female</v>
      </c>
      <c r="K1162" t="str">
        <f>VLOOKUP(Account_Appended[[#This Row],[Customer_ID]],Customer_Info_Appended[],6,0)</f>
        <v>Bago</v>
      </c>
      <c r="L1162" t="str">
        <f>VLOOKUP(Account_Appended[[#This Row],[Balance]],balance_t[],3,1)</f>
        <v>High</v>
      </c>
      <c r="M1162" t="str">
        <f>VLOOKUP(Account_Appended[[#This Row],[Age]],age_t[],3,1)</f>
        <v>Senior</v>
      </c>
      <c r="N1162" t="str">
        <f>Account_Appended[[#This Row],[Age Group]]&amp; "-" &amp;Account_Appended[[#This Row],[Balace Group]]</f>
        <v>Senior-High</v>
      </c>
    </row>
    <row r="1163" spans="2:14" x14ac:dyDescent="0.25">
      <c r="B1163" t="s">
        <v>6286</v>
      </c>
      <c r="C1163" t="s">
        <v>3057</v>
      </c>
      <c r="D1163" t="s">
        <v>5125</v>
      </c>
      <c r="E1163" s="22">
        <v>19841160</v>
      </c>
      <c r="F1163" t="s">
        <v>5126</v>
      </c>
      <c r="G1163" s="20">
        <v>45720</v>
      </c>
      <c r="H1163" t="s">
        <v>2116</v>
      </c>
      <c r="I1163">
        <f>VLOOKUP(Account_Appended[[#This Row],[Customer_ID]],Customer_Info_Appended[],3,0)</f>
        <v>40</v>
      </c>
      <c r="J1163" t="str">
        <f>VLOOKUP(Account_Appended[[#This Row],[Customer_ID]],Customer_Info_Appended[],4,0)</f>
        <v>Male</v>
      </c>
      <c r="K1163" t="str">
        <f>VLOOKUP(Account_Appended[[#This Row],[Customer_ID]],Customer_Info_Appended[],6,0)</f>
        <v>Bago</v>
      </c>
      <c r="L1163" t="str">
        <f>VLOOKUP(Account_Appended[[#This Row],[Balance]],balance_t[],3,1)</f>
        <v>High</v>
      </c>
      <c r="M1163" t="str">
        <f>VLOOKUP(Account_Appended[[#This Row],[Age]],age_t[],3,1)</f>
        <v>Middle</v>
      </c>
      <c r="N1163" t="str">
        <f>Account_Appended[[#This Row],[Age Group]]&amp; "-" &amp;Account_Appended[[#This Row],[Balace Group]]</f>
        <v>Middle-High</v>
      </c>
    </row>
    <row r="1164" spans="2:14" x14ac:dyDescent="0.25">
      <c r="B1164" t="s">
        <v>6287</v>
      </c>
      <c r="C1164" t="s">
        <v>3057</v>
      </c>
      <c r="D1164" t="s">
        <v>5125</v>
      </c>
      <c r="E1164" s="22">
        <v>10836301</v>
      </c>
      <c r="F1164" t="s">
        <v>5126</v>
      </c>
      <c r="G1164" s="20">
        <v>45721</v>
      </c>
      <c r="H1164" t="s">
        <v>2116</v>
      </c>
      <c r="I1164">
        <f>VLOOKUP(Account_Appended[[#This Row],[Customer_ID]],Customer_Info_Appended[],3,0)</f>
        <v>40</v>
      </c>
      <c r="J1164" t="str">
        <f>VLOOKUP(Account_Appended[[#This Row],[Customer_ID]],Customer_Info_Appended[],4,0)</f>
        <v>Male</v>
      </c>
      <c r="K1164" t="str">
        <f>VLOOKUP(Account_Appended[[#This Row],[Customer_ID]],Customer_Info_Appended[],6,0)</f>
        <v>Bago</v>
      </c>
      <c r="L1164" t="str">
        <f>VLOOKUP(Account_Appended[[#This Row],[Balance]],balance_t[],3,1)</f>
        <v>Medium</v>
      </c>
      <c r="M1164" t="str">
        <f>VLOOKUP(Account_Appended[[#This Row],[Age]],age_t[],3,1)</f>
        <v>Middle</v>
      </c>
      <c r="N1164" t="str">
        <f>Account_Appended[[#This Row],[Age Group]]&amp; "-" &amp;Account_Appended[[#This Row],[Balace Group]]</f>
        <v>Middle-Medium</v>
      </c>
    </row>
    <row r="1165" spans="2:14" x14ac:dyDescent="0.25">
      <c r="B1165" t="s">
        <v>6288</v>
      </c>
      <c r="C1165" t="s">
        <v>3057</v>
      </c>
      <c r="D1165" t="s">
        <v>5134</v>
      </c>
      <c r="E1165" s="22">
        <v>11252153</v>
      </c>
      <c r="F1165" t="s">
        <v>5126</v>
      </c>
      <c r="G1165" s="20">
        <v>45722</v>
      </c>
      <c r="H1165" t="s">
        <v>2116</v>
      </c>
      <c r="I1165">
        <f>VLOOKUP(Account_Appended[[#This Row],[Customer_ID]],Customer_Info_Appended[],3,0)</f>
        <v>40</v>
      </c>
      <c r="J1165" t="str">
        <f>VLOOKUP(Account_Appended[[#This Row],[Customer_ID]],Customer_Info_Appended[],4,0)</f>
        <v>Male</v>
      </c>
      <c r="K1165" t="str">
        <f>VLOOKUP(Account_Appended[[#This Row],[Customer_ID]],Customer_Info_Appended[],6,0)</f>
        <v>Bago</v>
      </c>
      <c r="L1165" t="str">
        <f>VLOOKUP(Account_Appended[[#This Row],[Balance]],balance_t[],3,1)</f>
        <v>Medium</v>
      </c>
      <c r="M1165" t="str">
        <f>VLOOKUP(Account_Appended[[#This Row],[Age]],age_t[],3,1)</f>
        <v>Middle</v>
      </c>
      <c r="N1165" t="str">
        <f>Account_Appended[[#This Row],[Age Group]]&amp; "-" &amp;Account_Appended[[#This Row],[Balace Group]]</f>
        <v>Middle-Medium</v>
      </c>
    </row>
    <row r="1166" spans="2:14" x14ac:dyDescent="0.25">
      <c r="B1166" t="s">
        <v>6289</v>
      </c>
      <c r="C1166" t="s">
        <v>3062</v>
      </c>
      <c r="D1166" t="s">
        <v>5125</v>
      </c>
      <c r="E1166" s="22">
        <v>28781968</v>
      </c>
      <c r="F1166" t="s">
        <v>5126</v>
      </c>
      <c r="G1166" s="20">
        <v>45723</v>
      </c>
      <c r="H1166" t="s">
        <v>2116</v>
      </c>
      <c r="I1166">
        <f>VLOOKUP(Account_Appended[[#This Row],[Customer_ID]],Customer_Info_Appended[],3,0)</f>
        <v>23</v>
      </c>
      <c r="J1166" t="str">
        <f>VLOOKUP(Account_Appended[[#This Row],[Customer_ID]],Customer_Info_Appended[],4,0)</f>
        <v>Female</v>
      </c>
      <c r="K1166" t="str">
        <f>VLOOKUP(Account_Appended[[#This Row],[Customer_ID]],Customer_Info_Appended[],6,0)</f>
        <v>Shan</v>
      </c>
      <c r="L1166" t="str">
        <f>VLOOKUP(Account_Appended[[#This Row],[Balance]],balance_t[],3,1)</f>
        <v>High</v>
      </c>
      <c r="M1166" t="str">
        <f>VLOOKUP(Account_Appended[[#This Row],[Age]],age_t[],3,1)</f>
        <v>Young</v>
      </c>
      <c r="N1166" t="str">
        <f>Account_Appended[[#This Row],[Age Group]]&amp; "-" &amp;Account_Appended[[#This Row],[Balace Group]]</f>
        <v>Young-High</v>
      </c>
    </row>
    <row r="1167" spans="2:14" x14ac:dyDescent="0.25">
      <c r="B1167" t="s">
        <v>6290</v>
      </c>
      <c r="C1167" t="s">
        <v>3062</v>
      </c>
      <c r="D1167" t="s">
        <v>5134</v>
      </c>
      <c r="E1167" s="22">
        <v>37602833</v>
      </c>
      <c r="F1167" t="s">
        <v>5126</v>
      </c>
      <c r="G1167" s="20">
        <v>45724</v>
      </c>
      <c r="H1167" t="s">
        <v>2116</v>
      </c>
      <c r="I1167">
        <f>VLOOKUP(Account_Appended[[#This Row],[Customer_ID]],Customer_Info_Appended[],3,0)</f>
        <v>23</v>
      </c>
      <c r="J1167" t="str">
        <f>VLOOKUP(Account_Appended[[#This Row],[Customer_ID]],Customer_Info_Appended[],4,0)</f>
        <v>Female</v>
      </c>
      <c r="K1167" t="str">
        <f>VLOOKUP(Account_Appended[[#This Row],[Customer_ID]],Customer_Info_Appended[],6,0)</f>
        <v>Shan</v>
      </c>
      <c r="L1167" t="str">
        <f>VLOOKUP(Account_Appended[[#This Row],[Balance]],balance_t[],3,1)</f>
        <v>High</v>
      </c>
      <c r="M1167" t="str">
        <f>VLOOKUP(Account_Appended[[#This Row],[Age]],age_t[],3,1)</f>
        <v>Young</v>
      </c>
      <c r="N1167" t="str">
        <f>Account_Appended[[#This Row],[Age Group]]&amp; "-" &amp;Account_Appended[[#This Row],[Balace Group]]</f>
        <v>Young-High</v>
      </c>
    </row>
    <row r="1168" spans="2:14" x14ac:dyDescent="0.25">
      <c r="B1168" t="s">
        <v>6291</v>
      </c>
      <c r="C1168" t="s">
        <v>3067</v>
      </c>
      <c r="D1168" t="s">
        <v>5125</v>
      </c>
      <c r="E1168" s="22">
        <v>33779364</v>
      </c>
      <c r="F1168" t="s">
        <v>5126</v>
      </c>
      <c r="G1168" s="20">
        <v>45725</v>
      </c>
      <c r="H1168" t="s">
        <v>2116</v>
      </c>
      <c r="I1168">
        <f>VLOOKUP(Account_Appended[[#This Row],[Customer_ID]],Customer_Info_Appended[],3,0)</f>
        <v>39</v>
      </c>
      <c r="J1168" t="str">
        <f>VLOOKUP(Account_Appended[[#This Row],[Customer_ID]],Customer_Info_Appended[],4,0)</f>
        <v>Male</v>
      </c>
      <c r="K1168" t="str">
        <f>VLOOKUP(Account_Appended[[#This Row],[Customer_ID]],Customer_Info_Appended[],6,0)</f>
        <v>Yangon</v>
      </c>
      <c r="L1168" t="str">
        <f>VLOOKUP(Account_Appended[[#This Row],[Balance]],balance_t[],3,1)</f>
        <v>High</v>
      </c>
      <c r="M1168" t="str">
        <f>VLOOKUP(Account_Appended[[#This Row],[Age]],age_t[],3,1)</f>
        <v>Middle</v>
      </c>
      <c r="N1168" t="str">
        <f>Account_Appended[[#This Row],[Age Group]]&amp; "-" &amp;Account_Appended[[#This Row],[Balace Group]]</f>
        <v>Middle-High</v>
      </c>
    </row>
    <row r="1169" spans="2:14" x14ac:dyDescent="0.25">
      <c r="B1169" t="s">
        <v>6292</v>
      </c>
      <c r="C1169" t="s">
        <v>3067</v>
      </c>
      <c r="D1169" t="s">
        <v>5134</v>
      </c>
      <c r="E1169" s="22">
        <v>25533907</v>
      </c>
      <c r="F1169" t="s">
        <v>5126</v>
      </c>
      <c r="G1169" s="20">
        <v>45726</v>
      </c>
      <c r="H1169" t="s">
        <v>2116</v>
      </c>
      <c r="I1169">
        <f>VLOOKUP(Account_Appended[[#This Row],[Customer_ID]],Customer_Info_Appended[],3,0)</f>
        <v>39</v>
      </c>
      <c r="J1169" t="str">
        <f>VLOOKUP(Account_Appended[[#This Row],[Customer_ID]],Customer_Info_Appended[],4,0)</f>
        <v>Male</v>
      </c>
      <c r="K1169" t="str">
        <f>VLOOKUP(Account_Appended[[#This Row],[Customer_ID]],Customer_Info_Appended[],6,0)</f>
        <v>Yangon</v>
      </c>
      <c r="L1169" t="str">
        <f>VLOOKUP(Account_Appended[[#This Row],[Balance]],balance_t[],3,1)</f>
        <v>High</v>
      </c>
      <c r="M1169" t="str">
        <f>VLOOKUP(Account_Appended[[#This Row],[Age]],age_t[],3,1)</f>
        <v>Middle</v>
      </c>
      <c r="N1169" t="str">
        <f>Account_Appended[[#This Row],[Age Group]]&amp; "-" &amp;Account_Appended[[#This Row],[Balace Group]]</f>
        <v>Middle-High</v>
      </c>
    </row>
    <row r="1170" spans="2:14" x14ac:dyDescent="0.25">
      <c r="B1170" t="s">
        <v>6293</v>
      </c>
      <c r="C1170" t="s">
        <v>3067</v>
      </c>
      <c r="D1170" t="s">
        <v>5131</v>
      </c>
      <c r="E1170" s="22">
        <v>49496072</v>
      </c>
      <c r="F1170" t="s">
        <v>5126</v>
      </c>
      <c r="G1170" s="20">
        <v>45727</v>
      </c>
      <c r="H1170" t="s">
        <v>2116</v>
      </c>
      <c r="I1170">
        <f>VLOOKUP(Account_Appended[[#This Row],[Customer_ID]],Customer_Info_Appended[],3,0)</f>
        <v>39</v>
      </c>
      <c r="J1170" t="str">
        <f>VLOOKUP(Account_Appended[[#This Row],[Customer_ID]],Customer_Info_Appended[],4,0)</f>
        <v>Male</v>
      </c>
      <c r="K1170" t="str">
        <f>VLOOKUP(Account_Appended[[#This Row],[Customer_ID]],Customer_Info_Appended[],6,0)</f>
        <v>Yangon</v>
      </c>
      <c r="L1170" t="str">
        <f>VLOOKUP(Account_Appended[[#This Row],[Balance]],balance_t[],3,1)</f>
        <v>High</v>
      </c>
      <c r="M1170" t="str">
        <f>VLOOKUP(Account_Appended[[#This Row],[Age]],age_t[],3,1)</f>
        <v>Middle</v>
      </c>
      <c r="N1170" t="str">
        <f>Account_Appended[[#This Row],[Age Group]]&amp; "-" &amp;Account_Appended[[#This Row],[Balace Group]]</f>
        <v>Middle-High</v>
      </c>
    </row>
    <row r="1171" spans="2:14" x14ac:dyDescent="0.25">
      <c r="B1171" t="s">
        <v>6294</v>
      </c>
      <c r="C1171" t="s">
        <v>3072</v>
      </c>
      <c r="D1171" t="s">
        <v>5134</v>
      </c>
      <c r="E1171" s="22">
        <v>43794538</v>
      </c>
      <c r="F1171" t="s">
        <v>5126</v>
      </c>
      <c r="G1171" s="20">
        <v>45728</v>
      </c>
      <c r="H1171" t="s">
        <v>2116</v>
      </c>
      <c r="I1171">
        <f>VLOOKUP(Account_Appended[[#This Row],[Customer_ID]],Customer_Info_Appended[],3,0)</f>
        <v>67</v>
      </c>
      <c r="J1171" t="str">
        <f>VLOOKUP(Account_Appended[[#This Row],[Customer_ID]],Customer_Info_Appended[],4,0)</f>
        <v>Male</v>
      </c>
      <c r="K1171" t="str">
        <f>VLOOKUP(Account_Appended[[#This Row],[Customer_ID]],Customer_Info_Appended[],6,0)</f>
        <v>Bago</v>
      </c>
      <c r="L1171" t="str">
        <f>VLOOKUP(Account_Appended[[#This Row],[Balance]],balance_t[],3,1)</f>
        <v>High</v>
      </c>
      <c r="M1171" t="str">
        <f>VLOOKUP(Account_Appended[[#This Row],[Age]],age_t[],3,1)</f>
        <v>Senior</v>
      </c>
      <c r="N1171" t="str">
        <f>Account_Appended[[#This Row],[Age Group]]&amp; "-" &amp;Account_Appended[[#This Row],[Balace Group]]</f>
        <v>Senior-High</v>
      </c>
    </row>
    <row r="1172" spans="2:14" x14ac:dyDescent="0.25">
      <c r="B1172" t="s">
        <v>6295</v>
      </c>
      <c r="C1172" t="s">
        <v>3072</v>
      </c>
      <c r="D1172" t="s">
        <v>5134</v>
      </c>
      <c r="E1172" s="22">
        <v>39935189</v>
      </c>
      <c r="F1172" t="s">
        <v>5126</v>
      </c>
      <c r="G1172" s="20">
        <v>45729</v>
      </c>
      <c r="H1172" t="s">
        <v>2116</v>
      </c>
      <c r="I1172">
        <f>VLOOKUP(Account_Appended[[#This Row],[Customer_ID]],Customer_Info_Appended[],3,0)</f>
        <v>67</v>
      </c>
      <c r="J1172" t="str">
        <f>VLOOKUP(Account_Appended[[#This Row],[Customer_ID]],Customer_Info_Appended[],4,0)</f>
        <v>Male</v>
      </c>
      <c r="K1172" t="str">
        <f>VLOOKUP(Account_Appended[[#This Row],[Customer_ID]],Customer_Info_Appended[],6,0)</f>
        <v>Bago</v>
      </c>
      <c r="L1172" t="str">
        <f>VLOOKUP(Account_Appended[[#This Row],[Balance]],balance_t[],3,1)</f>
        <v>High</v>
      </c>
      <c r="M1172" t="str">
        <f>VLOOKUP(Account_Appended[[#This Row],[Age]],age_t[],3,1)</f>
        <v>Senior</v>
      </c>
      <c r="N1172" t="str">
        <f>Account_Appended[[#This Row],[Age Group]]&amp; "-" &amp;Account_Appended[[#This Row],[Balace Group]]</f>
        <v>Senior-High</v>
      </c>
    </row>
    <row r="1173" spans="2:14" x14ac:dyDescent="0.25">
      <c r="B1173" t="s">
        <v>6296</v>
      </c>
      <c r="C1173" t="s">
        <v>3072</v>
      </c>
      <c r="D1173" t="s">
        <v>5125</v>
      </c>
      <c r="E1173" s="22">
        <v>40439104</v>
      </c>
      <c r="F1173" t="s">
        <v>5126</v>
      </c>
      <c r="G1173" s="20">
        <v>45730</v>
      </c>
      <c r="H1173" t="s">
        <v>2116</v>
      </c>
      <c r="I1173">
        <f>VLOOKUP(Account_Appended[[#This Row],[Customer_ID]],Customer_Info_Appended[],3,0)</f>
        <v>67</v>
      </c>
      <c r="J1173" t="str">
        <f>VLOOKUP(Account_Appended[[#This Row],[Customer_ID]],Customer_Info_Appended[],4,0)</f>
        <v>Male</v>
      </c>
      <c r="K1173" t="str">
        <f>VLOOKUP(Account_Appended[[#This Row],[Customer_ID]],Customer_Info_Appended[],6,0)</f>
        <v>Bago</v>
      </c>
      <c r="L1173" t="str">
        <f>VLOOKUP(Account_Appended[[#This Row],[Balance]],balance_t[],3,1)</f>
        <v>High</v>
      </c>
      <c r="M1173" t="str">
        <f>VLOOKUP(Account_Appended[[#This Row],[Age]],age_t[],3,1)</f>
        <v>Senior</v>
      </c>
      <c r="N1173" t="str">
        <f>Account_Appended[[#This Row],[Age Group]]&amp; "-" &amp;Account_Appended[[#This Row],[Balace Group]]</f>
        <v>Senior-High</v>
      </c>
    </row>
    <row r="1174" spans="2:14" x14ac:dyDescent="0.25">
      <c r="B1174" t="s">
        <v>6297</v>
      </c>
      <c r="C1174" t="s">
        <v>3077</v>
      </c>
      <c r="D1174" t="s">
        <v>5134</v>
      </c>
      <c r="E1174" s="22">
        <v>20755025</v>
      </c>
      <c r="F1174" t="s">
        <v>5126</v>
      </c>
      <c r="G1174" s="20">
        <v>45731</v>
      </c>
      <c r="H1174" t="s">
        <v>2116</v>
      </c>
      <c r="I1174">
        <f>VLOOKUP(Account_Appended[[#This Row],[Customer_ID]],Customer_Info_Appended[],3,0)</f>
        <v>55</v>
      </c>
      <c r="J1174" t="str">
        <f>VLOOKUP(Account_Appended[[#This Row],[Customer_ID]],Customer_Info_Appended[],4,0)</f>
        <v>Female</v>
      </c>
      <c r="K1174" t="str">
        <f>VLOOKUP(Account_Appended[[#This Row],[Customer_ID]],Customer_Info_Appended[],6,0)</f>
        <v>Naypyitaw</v>
      </c>
      <c r="L1174" t="str">
        <f>VLOOKUP(Account_Appended[[#This Row],[Balance]],balance_t[],3,1)</f>
        <v>High</v>
      </c>
      <c r="M1174" t="str">
        <f>VLOOKUP(Account_Appended[[#This Row],[Age]],age_t[],3,1)</f>
        <v>Senior</v>
      </c>
      <c r="N1174" t="str">
        <f>Account_Appended[[#This Row],[Age Group]]&amp; "-" &amp;Account_Appended[[#This Row],[Balace Group]]</f>
        <v>Senior-High</v>
      </c>
    </row>
    <row r="1175" spans="2:14" x14ac:dyDescent="0.25">
      <c r="B1175" t="s">
        <v>6298</v>
      </c>
      <c r="C1175" t="s">
        <v>3077</v>
      </c>
      <c r="D1175" t="s">
        <v>5131</v>
      </c>
      <c r="E1175" s="22">
        <v>21753925</v>
      </c>
      <c r="F1175" t="s">
        <v>5126</v>
      </c>
      <c r="G1175" s="20">
        <v>45732</v>
      </c>
      <c r="H1175" t="s">
        <v>2116</v>
      </c>
      <c r="I1175">
        <f>VLOOKUP(Account_Appended[[#This Row],[Customer_ID]],Customer_Info_Appended[],3,0)</f>
        <v>55</v>
      </c>
      <c r="J1175" t="str">
        <f>VLOOKUP(Account_Appended[[#This Row],[Customer_ID]],Customer_Info_Appended[],4,0)</f>
        <v>Female</v>
      </c>
      <c r="K1175" t="str">
        <f>VLOOKUP(Account_Appended[[#This Row],[Customer_ID]],Customer_Info_Appended[],6,0)</f>
        <v>Naypyitaw</v>
      </c>
      <c r="L1175" t="str">
        <f>VLOOKUP(Account_Appended[[#This Row],[Balance]],balance_t[],3,1)</f>
        <v>High</v>
      </c>
      <c r="M1175" t="str">
        <f>VLOOKUP(Account_Appended[[#This Row],[Age]],age_t[],3,1)</f>
        <v>Senior</v>
      </c>
      <c r="N1175" t="str">
        <f>Account_Appended[[#This Row],[Age Group]]&amp; "-" &amp;Account_Appended[[#This Row],[Balace Group]]</f>
        <v>Senior-High</v>
      </c>
    </row>
    <row r="1176" spans="2:14" x14ac:dyDescent="0.25">
      <c r="B1176" t="s">
        <v>6299</v>
      </c>
      <c r="C1176" t="s">
        <v>3082</v>
      </c>
      <c r="D1176" t="s">
        <v>5131</v>
      </c>
      <c r="E1176" s="22">
        <v>47723905</v>
      </c>
      <c r="F1176" t="s">
        <v>5126</v>
      </c>
      <c r="G1176" s="20">
        <v>45733</v>
      </c>
      <c r="H1176" t="s">
        <v>2116</v>
      </c>
      <c r="I1176">
        <f>VLOOKUP(Account_Appended[[#This Row],[Customer_ID]],Customer_Info_Appended[],3,0)</f>
        <v>54</v>
      </c>
      <c r="J1176" t="str">
        <f>VLOOKUP(Account_Appended[[#This Row],[Customer_ID]],Customer_Info_Appended[],4,0)</f>
        <v>Female</v>
      </c>
      <c r="K1176" t="str">
        <f>VLOOKUP(Account_Appended[[#This Row],[Customer_ID]],Customer_Info_Appended[],6,0)</f>
        <v>Bago</v>
      </c>
      <c r="L1176" t="str">
        <f>VLOOKUP(Account_Appended[[#This Row],[Balance]],balance_t[],3,1)</f>
        <v>High</v>
      </c>
      <c r="M1176" t="str">
        <f>VLOOKUP(Account_Appended[[#This Row],[Age]],age_t[],3,1)</f>
        <v>Senior</v>
      </c>
      <c r="N1176" t="str">
        <f>Account_Appended[[#This Row],[Age Group]]&amp; "-" &amp;Account_Appended[[#This Row],[Balace Group]]</f>
        <v>Senior-High</v>
      </c>
    </row>
    <row r="1177" spans="2:14" x14ac:dyDescent="0.25">
      <c r="B1177" t="s">
        <v>6300</v>
      </c>
      <c r="C1177" t="s">
        <v>3082</v>
      </c>
      <c r="D1177" t="s">
        <v>5125</v>
      </c>
      <c r="E1177" s="22">
        <v>32390830</v>
      </c>
      <c r="F1177" t="s">
        <v>5126</v>
      </c>
      <c r="G1177" s="20">
        <v>45734</v>
      </c>
      <c r="H1177" t="s">
        <v>2116</v>
      </c>
      <c r="I1177">
        <f>VLOOKUP(Account_Appended[[#This Row],[Customer_ID]],Customer_Info_Appended[],3,0)</f>
        <v>54</v>
      </c>
      <c r="J1177" t="str">
        <f>VLOOKUP(Account_Appended[[#This Row],[Customer_ID]],Customer_Info_Appended[],4,0)</f>
        <v>Female</v>
      </c>
      <c r="K1177" t="str">
        <f>VLOOKUP(Account_Appended[[#This Row],[Customer_ID]],Customer_Info_Appended[],6,0)</f>
        <v>Bago</v>
      </c>
      <c r="L1177" t="str">
        <f>VLOOKUP(Account_Appended[[#This Row],[Balance]],balance_t[],3,1)</f>
        <v>High</v>
      </c>
      <c r="M1177" t="str">
        <f>VLOOKUP(Account_Appended[[#This Row],[Age]],age_t[],3,1)</f>
        <v>Senior</v>
      </c>
      <c r="N1177" t="str">
        <f>Account_Appended[[#This Row],[Age Group]]&amp; "-" &amp;Account_Appended[[#This Row],[Balace Group]]</f>
        <v>Senior-High</v>
      </c>
    </row>
    <row r="1178" spans="2:14" x14ac:dyDescent="0.25">
      <c r="B1178" t="s">
        <v>6301</v>
      </c>
      <c r="C1178" t="s">
        <v>3082</v>
      </c>
      <c r="D1178" t="s">
        <v>5131</v>
      </c>
      <c r="E1178" s="22">
        <v>45273471</v>
      </c>
      <c r="F1178" t="s">
        <v>5126</v>
      </c>
      <c r="G1178" s="20">
        <v>45735</v>
      </c>
      <c r="H1178" t="s">
        <v>2116</v>
      </c>
      <c r="I1178">
        <f>VLOOKUP(Account_Appended[[#This Row],[Customer_ID]],Customer_Info_Appended[],3,0)</f>
        <v>54</v>
      </c>
      <c r="J1178" t="str">
        <f>VLOOKUP(Account_Appended[[#This Row],[Customer_ID]],Customer_Info_Appended[],4,0)</f>
        <v>Female</v>
      </c>
      <c r="K1178" t="str">
        <f>VLOOKUP(Account_Appended[[#This Row],[Customer_ID]],Customer_Info_Appended[],6,0)</f>
        <v>Bago</v>
      </c>
      <c r="L1178" t="str">
        <f>VLOOKUP(Account_Appended[[#This Row],[Balance]],balance_t[],3,1)</f>
        <v>High</v>
      </c>
      <c r="M1178" t="str">
        <f>VLOOKUP(Account_Appended[[#This Row],[Age]],age_t[],3,1)</f>
        <v>Senior</v>
      </c>
      <c r="N1178" t="str">
        <f>Account_Appended[[#This Row],[Age Group]]&amp; "-" &amp;Account_Appended[[#This Row],[Balace Group]]</f>
        <v>Senior-High</v>
      </c>
    </row>
    <row r="1179" spans="2:14" x14ac:dyDescent="0.25">
      <c r="B1179" t="s">
        <v>6302</v>
      </c>
      <c r="C1179" t="s">
        <v>3087</v>
      </c>
      <c r="D1179" t="s">
        <v>5134</v>
      </c>
      <c r="E1179" s="22">
        <v>2692316</v>
      </c>
      <c r="F1179" t="s">
        <v>5126</v>
      </c>
      <c r="G1179" s="20">
        <v>45736</v>
      </c>
      <c r="H1179" t="s">
        <v>2116</v>
      </c>
      <c r="I1179">
        <f>VLOOKUP(Account_Appended[[#This Row],[Customer_ID]],Customer_Info_Appended[],3,0)</f>
        <v>62</v>
      </c>
      <c r="J1179" t="str">
        <f>VLOOKUP(Account_Appended[[#This Row],[Customer_ID]],Customer_Info_Appended[],4,0)</f>
        <v>Male</v>
      </c>
      <c r="K1179" t="str">
        <f>VLOOKUP(Account_Appended[[#This Row],[Customer_ID]],Customer_Info_Appended[],6,0)</f>
        <v>Yangon</v>
      </c>
      <c r="L1179" t="str">
        <f>VLOOKUP(Account_Appended[[#This Row],[Balance]],balance_t[],3,1)</f>
        <v>Low</v>
      </c>
      <c r="M1179" t="str">
        <f>VLOOKUP(Account_Appended[[#This Row],[Age]],age_t[],3,1)</f>
        <v>Senior</v>
      </c>
      <c r="N1179" t="str">
        <f>Account_Appended[[#This Row],[Age Group]]&amp; "-" &amp;Account_Appended[[#This Row],[Balace Group]]</f>
        <v>Senior-Low</v>
      </c>
    </row>
    <row r="1180" spans="2:14" x14ac:dyDescent="0.25">
      <c r="B1180" t="s">
        <v>6303</v>
      </c>
      <c r="C1180" t="s">
        <v>3092</v>
      </c>
      <c r="D1180" t="s">
        <v>5131</v>
      </c>
      <c r="E1180" s="22">
        <v>49797913</v>
      </c>
      <c r="F1180" t="s">
        <v>5126</v>
      </c>
      <c r="G1180" s="20">
        <v>45737</v>
      </c>
      <c r="H1180" t="s">
        <v>2116</v>
      </c>
      <c r="I1180">
        <f>VLOOKUP(Account_Appended[[#This Row],[Customer_ID]],Customer_Info_Appended[],3,0)</f>
        <v>68</v>
      </c>
      <c r="J1180" t="str">
        <f>VLOOKUP(Account_Appended[[#This Row],[Customer_ID]],Customer_Info_Appended[],4,0)</f>
        <v>Female</v>
      </c>
      <c r="K1180" t="str">
        <f>VLOOKUP(Account_Appended[[#This Row],[Customer_ID]],Customer_Info_Appended[],6,0)</f>
        <v>Yangon</v>
      </c>
      <c r="L1180" t="str">
        <f>VLOOKUP(Account_Appended[[#This Row],[Balance]],balance_t[],3,1)</f>
        <v>High</v>
      </c>
      <c r="M1180" t="str">
        <f>VLOOKUP(Account_Appended[[#This Row],[Age]],age_t[],3,1)</f>
        <v>Senior</v>
      </c>
      <c r="N1180" t="str">
        <f>Account_Appended[[#This Row],[Age Group]]&amp; "-" &amp;Account_Appended[[#This Row],[Balace Group]]</f>
        <v>Senior-High</v>
      </c>
    </row>
    <row r="1181" spans="2:14" x14ac:dyDescent="0.25">
      <c r="B1181" t="s">
        <v>6304</v>
      </c>
      <c r="C1181" t="s">
        <v>3097</v>
      </c>
      <c r="D1181" t="s">
        <v>5125</v>
      </c>
      <c r="E1181" s="22">
        <v>33365940</v>
      </c>
      <c r="F1181" t="s">
        <v>5126</v>
      </c>
      <c r="G1181" s="20">
        <v>45738</v>
      </c>
      <c r="H1181" t="s">
        <v>2116</v>
      </c>
      <c r="I1181">
        <f>VLOOKUP(Account_Appended[[#This Row],[Customer_ID]],Customer_Info_Appended[],3,0)</f>
        <v>25</v>
      </c>
      <c r="J1181" t="str">
        <f>VLOOKUP(Account_Appended[[#This Row],[Customer_ID]],Customer_Info_Appended[],4,0)</f>
        <v>Female</v>
      </c>
      <c r="K1181" t="str">
        <f>VLOOKUP(Account_Appended[[#This Row],[Customer_ID]],Customer_Info_Appended[],6,0)</f>
        <v>Mandalay</v>
      </c>
      <c r="L1181" t="str">
        <f>VLOOKUP(Account_Appended[[#This Row],[Balance]],balance_t[],3,1)</f>
        <v>High</v>
      </c>
      <c r="M1181" t="str">
        <f>VLOOKUP(Account_Appended[[#This Row],[Age]],age_t[],3,1)</f>
        <v>Young</v>
      </c>
      <c r="N1181" t="str">
        <f>Account_Appended[[#This Row],[Age Group]]&amp; "-" &amp;Account_Appended[[#This Row],[Balace Group]]</f>
        <v>Young-High</v>
      </c>
    </row>
    <row r="1182" spans="2:14" x14ac:dyDescent="0.25">
      <c r="B1182" t="s">
        <v>6305</v>
      </c>
      <c r="C1182" t="s">
        <v>3097</v>
      </c>
      <c r="D1182" t="s">
        <v>5134</v>
      </c>
      <c r="E1182" s="22">
        <v>39550157</v>
      </c>
      <c r="F1182" t="s">
        <v>5126</v>
      </c>
      <c r="G1182" s="20">
        <v>45739</v>
      </c>
      <c r="H1182" t="s">
        <v>2116</v>
      </c>
      <c r="I1182">
        <f>VLOOKUP(Account_Appended[[#This Row],[Customer_ID]],Customer_Info_Appended[],3,0)</f>
        <v>25</v>
      </c>
      <c r="J1182" t="str">
        <f>VLOOKUP(Account_Appended[[#This Row],[Customer_ID]],Customer_Info_Appended[],4,0)</f>
        <v>Female</v>
      </c>
      <c r="K1182" t="str">
        <f>VLOOKUP(Account_Appended[[#This Row],[Customer_ID]],Customer_Info_Appended[],6,0)</f>
        <v>Mandalay</v>
      </c>
      <c r="L1182" t="str">
        <f>VLOOKUP(Account_Appended[[#This Row],[Balance]],balance_t[],3,1)</f>
        <v>High</v>
      </c>
      <c r="M1182" t="str">
        <f>VLOOKUP(Account_Appended[[#This Row],[Age]],age_t[],3,1)</f>
        <v>Young</v>
      </c>
      <c r="N1182" t="str">
        <f>Account_Appended[[#This Row],[Age Group]]&amp; "-" &amp;Account_Appended[[#This Row],[Balace Group]]</f>
        <v>Young-High</v>
      </c>
    </row>
    <row r="1183" spans="2:14" x14ac:dyDescent="0.25">
      <c r="B1183" t="s">
        <v>6306</v>
      </c>
      <c r="C1183" t="s">
        <v>3097</v>
      </c>
      <c r="D1183" t="s">
        <v>5125</v>
      </c>
      <c r="E1183" s="22">
        <v>49636389</v>
      </c>
      <c r="F1183" t="s">
        <v>5126</v>
      </c>
      <c r="G1183" s="20">
        <v>45740</v>
      </c>
      <c r="H1183" t="s">
        <v>2116</v>
      </c>
      <c r="I1183">
        <f>VLOOKUP(Account_Appended[[#This Row],[Customer_ID]],Customer_Info_Appended[],3,0)</f>
        <v>25</v>
      </c>
      <c r="J1183" t="str">
        <f>VLOOKUP(Account_Appended[[#This Row],[Customer_ID]],Customer_Info_Appended[],4,0)</f>
        <v>Female</v>
      </c>
      <c r="K1183" t="str">
        <f>VLOOKUP(Account_Appended[[#This Row],[Customer_ID]],Customer_Info_Appended[],6,0)</f>
        <v>Mandalay</v>
      </c>
      <c r="L1183" t="str">
        <f>VLOOKUP(Account_Appended[[#This Row],[Balance]],balance_t[],3,1)</f>
        <v>High</v>
      </c>
      <c r="M1183" t="str">
        <f>VLOOKUP(Account_Appended[[#This Row],[Age]],age_t[],3,1)</f>
        <v>Young</v>
      </c>
      <c r="N1183" t="str">
        <f>Account_Appended[[#This Row],[Age Group]]&amp; "-" &amp;Account_Appended[[#This Row],[Balace Group]]</f>
        <v>Young-High</v>
      </c>
    </row>
    <row r="1184" spans="2:14" x14ac:dyDescent="0.25">
      <c r="B1184" t="s">
        <v>6307</v>
      </c>
      <c r="C1184" t="s">
        <v>3102</v>
      </c>
      <c r="D1184" t="s">
        <v>5134</v>
      </c>
      <c r="E1184" s="22">
        <v>39093189</v>
      </c>
      <c r="F1184" t="s">
        <v>5126</v>
      </c>
      <c r="G1184" s="20">
        <v>45741</v>
      </c>
      <c r="H1184" t="s">
        <v>2116</v>
      </c>
      <c r="I1184">
        <f>VLOOKUP(Account_Appended[[#This Row],[Customer_ID]],Customer_Info_Appended[],3,0)</f>
        <v>58</v>
      </c>
      <c r="J1184" t="str">
        <f>VLOOKUP(Account_Appended[[#This Row],[Customer_ID]],Customer_Info_Appended[],4,0)</f>
        <v>Male</v>
      </c>
      <c r="K1184" t="str">
        <f>VLOOKUP(Account_Appended[[#This Row],[Customer_ID]],Customer_Info_Appended[],6,0)</f>
        <v>Naypyitaw</v>
      </c>
      <c r="L1184" t="str">
        <f>VLOOKUP(Account_Appended[[#This Row],[Balance]],balance_t[],3,1)</f>
        <v>High</v>
      </c>
      <c r="M1184" t="str">
        <f>VLOOKUP(Account_Appended[[#This Row],[Age]],age_t[],3,1)</f>
        <v>Senior</v>
      </c>
      <c r="N1184" t="str">
        <f>Account_Appended[[#This Row],[Age Group]]&amp; "-" &amp;Account_Appended[[#This Row],[Balace Group]]</f>
        <v>Senior-High</v>
      </c>
    </row>
    <row r="1185" spans="2:14" x14ac:dyDescent="0.25">
      <c r="B1185" t="s">
        <v>6308</v>
      </c>
      <c r="C1185" t="s">
        <v>3107</v>
      </c>
      <c r="D1185" t="s">
        <v>5131</v>
      </c>
      <c r="E1185" s="22">
        <v>29242589</v>
      </c>
      <c r="F1185" t="s">
        <v>5126</v>
      </c>
      <c r="G1185" s="20">
        <v>45742</v>
      </c>
      <c r="H1185" t="s">
        <v>2116</v>
      </c>
      <c r="I1185">
        <f>VLOOKUP(Account_Appended[[#This Row],[Customer_ID]],Customer_Info_Appended[],3,0)</f>
        <v>66</v>
      </c>
      <c r="J1185" t="str">
        <f>VLOOKUP(Account_Appended[[#This Row],[Customer_ID]],Customer_Info_Appended[],4,0)</f>
        <v>Male</v>
      </c>
      <c r="K1185" t="str">
        <f>VLOOKUP(Account_Appended[[#This Row],[Customer_ID]],Customer_Info_Appended[],6,0)</f>
        <v>Yangon</v>
      </c>
      <c r="L1185" t="str">
        <f>VLOOKUP(Account_Appended[[#This Row],[Balance]],balance_t[],3,1)</f>
        <v>High</v>
      </c>
      <c r="M1185" t="str">
        <f>VLOOKUP(Account_Appended[[#This Row],[Age]],age_t[],3,1)</f>
        <v>Senior</v>
      </c>
      <c r="N1185" t="str">
        <f>Account_Appended[[#This Row],[Age Group]]&amp; "-" &amp;Account_Appended[[#This Row],[Balace Group]]</f>
        <v>Senior-High</v>
      </c>
    </row>
    <row r="1186" spans="2:14" x14ac:dyDescent="0.25">
      <c r="B1186" t="s">
        <v>6309</v>
      </c>
      <c r="C1186" t="s">
        <v>3107</v>
      </c>
      <c r="D1186" t="s">
        <v>5125</v>
      </c>
      <c r="E1186" s="22">
        <v>43438325</v>
      </c>
      <c r="F1186" t="s">
        <v>5126</v>
      </c>
      <c r="G1186" s="20">
        <v>45743</v>
      </c>
      <c r="H1186" t="s">
        <v>2116</v>
      </c>
      <c r="I1186">
        <f>VLOOKUP(Account_Appended[[#This Row],[Customer_ID]],Customer_Info_Appended[],3,0)</f>
        <v>66</v>
      </c>
      <c r="J1186" t="str">
        <f>VLOOKUP(Account_Appended[[#This Row],[Customer_ID]],Customer_Info_Appended[],4,0)</f>
        <v>Male</v>
      </c>
      <c r="K1186" t="str">
        <f>VLOOKUP(Account_Appended[[#This Row],[Customer_ID]],Customer_Info_Appended[],6,0)</f>
        <v>Yangon</v>
      </c>
      <c r="L1186" t="str">
        <f>VLOOKUP(Account_Appended[[#This Row],[Balance]],balance_t[],3,1)</f>
        <v>High</v>
      </c>
      <c r="M1186" t="str">
        <f>VLOOKUP(Account_Appended[[#This Row],[Age]],age_t[],3,1)</f>
        <v>Senior</v>
      </c>
      <c r="N1186" t="str">
        <f>Account_Appended[[#This Row],[Age Group]]&amp; "-" &amp;Account_Appended[[#This Row],[Balace Group]]</f>
        <v>Senior-High</v>
      </c>
    </row>
    <row r="1187" spans="2:14" x14ac:dyDescent="0.25">
      <c r="B1187" t="s">
        <v>6310</v>
      </c>
      <c r="C1187" t="s">
        <v>3107</v>
      </c>
      <c r="D1187" t="s">
        <v>5125</v>
      </c>
      <c r="E1187" s="22">
        <v>46719069</v>
      </c>
      <c r="F1187" t="s">
        <v>5126</v>
      </c>
      <c r="G1187" s="20">
        <v>45744</v>
      </c>
      <c r="H1187" t="s">
        <v>2116</v>
      </c>
      <c r="I1187">
        <f>VLOOKUP(Account_Appended[[#This Row],[Customer_ID]],Customer_Info_Appended[],3,0)</f>
        <v>66</v>
      </c>
      <c r="J1187" t="str">
        <f>VLOOKUP(Account_Appended[[#This Row],[Customer_ID]],Customer_Info_Appended[],4,0)</f>
        <v>Male</v>
      </c>
      <c r="K1187" t="str">
        <f>VLOOKUP(Account_Appended[[#This Row],[Customer_ID]],Customer_Info_Appended[],6,0)</f>
        <v>Yangon</v>
      </c>
      <c r="L1187" t="str">
        <f>VLOOKUP(Account_Appended[[#This Row],[Balance]],balance_t[],3,1)</f>
        <v>High</v>
      </c>
      <c r="M1187" t="str">
        <f>VLOOKUP(Account_Appended[[#This Row],[Age]],age_t[],3,1)</f>
        <v>Senior</v>
      </c>
      <c r="N1187" t="str">
        <f>Account_Appended[[#This Row],[Age Group]]&amp; "-" &amp;Account_Appended[[#This Row],[Balace Group]]</f>
        <v>Senior-High</v>
      </c>
    </row>
    <row r="1188" spans="2:14" x14ac:dyDescent="0.25">
      <c r="B1188" t="s">
        <v>6311</v>
      </c>
      <c r="C1188" t="s">
        <v>3112</v>
      </c>
      <c r="D1188" t="s">
        <v>5134</v>
      </c>
      <c r="E1188" s="22">
        <v>28188529</v>
      </c>
      <c r="F1188" t="s">
        <v>5126</v>
      </c>
      <c r="G1188" s="20">
        <v>45745</v>
      </c>
      <c r="H1188" t="s">
        <v>2116</v>
      </c>
      <c r="I1188">
        <f>VLOOKUP(Account_Appended[[#This Row],[Customer_ID]],Customer_Info_Appended[],3,0)</f>
        <v>52</v>
      </c>
      <c r="J1188" t="str">
        <f>VLOOKUP(Account_Appended[[#This Row],[Customer_ID]],Customer_Info_Appended[],4,0)</f>
        <v>Male</v>
      </c>
      <c r="K1188" t="str">
        <f>VLOOKUP(Account_Appended[[#This Row],[Customer_ID]],Customer_Info_Appended[],6,0)</f>
        <v>Shan</v>
      </c>
      <c r="L1188" t="str">
        <f>VLOOKUP(Account_Appended[[#This Row],[Balance]],balance_t[],3,1)</f>
        <v>High</v>
      </c>
      <c r="M1188" t="str">
        <f>VLOOKUP(Account_Appended[[#This Row],[Age]],age_t[],3,1)</f>
        <v>Senior</v>
      </c>
      <c r="N1188" t="str">
        <f>Account_Appended[[#This Row],[Age Group]]&amp; "-" &amp;Account_Appended[[#This Row],[Balace Group]]</f>
        <v>Senior-High</v>
      </c>
    </row>
    <row r="1189" spans="2:14" x14ac:dyDescent="0.25">
      <c r="B1189" t="s">
        <v>6312</v>
      </c>
      <c r="C1189" t="s">
        <v>3118</v>
      </c>
      <c r="D1189" t="s">
        <v>5125</v>
      </c>
      <c r="E1189" s="22">
        <v>36319181</v>
      </c>
      <c r="F1189" t="s">
        <v>5126</v>
      </c>
      <c r="G1189" s="20">
        <v>45746</v>
      </c>
      <c r="H1189" t="s">
        <v>2116</v>
      </c>
      <c r="I1189">
        <f>VLOOKUP(Account_Appended[[#This Row],[Customer_ID]],Customer_Info_Appended[],3,0)</f>
        <v>68</v>
      </c>
      <c r="J1189" t="str">
        <f>VLOOKUP(Account_Appended[[#This Row],[Customer_ID]],Customer_Info_Appended[],4,0)</f>
        <v>Male</v>
      </c>
      <c r="K1189" t="str">
        <f>VLOOKUP(Account_Appended[[#This Row],[Customer_ID]],Customer_Info_Appended[],6,0)</f>
        <v>Naypyitaw</v>
      </c>
      <c r="L1189" t="str">
        <f>VLOOKUP(Account_Appended[[#This Row],[Balance]],balance_t[],3,1)</f>
        <v>High</v>
      </c>
      <c r="M1189" t="str">
        <f>VLOOKUP(Account_Appended[[#This Row],[Age]],age_t[],3,1)</f>
        <v>Senior</v>
      </c>
      <c r="N1189" t="str">
        <f>Account_Appended[[#This Row],[Age Group]]&amp; "-" &amp;Account_Appended[[#This Row],[Balace Group]]</f>
        <v>Senior-High</v>
      </c>
    </row>
    <row r="1190" spans="2:14" x14ac:dyDescent="0.25">
      <c r="B1190" t="s">
        <v>6313</v>
      </c>
      <c r="C1190" t="s">
        <v>3123</v>
      </c>
      <c r="D1190" t="s">
        <v>5134</v>
      </c>
      <c r="E1190" s="22">
        <v>47091244</v>
      </c>
      <c r="F1190" t="s">
        <v>5126</v>
      </c>
      <c r="G1190" s="20">
        <v>45747</v>
      </c>
      <c r="H1190" t="s">
        <v>2116</v>
      </c>
      <c r="I1190">
        <f>VLOOKUP(Account_Appended[[#This Row],[Customer_ID]],Customer_Info_Appended[],3,0)</f>
        <v>28</v>
      </c>
      <c r="J1190" t="str">
        <f>VLOOKUP(Account_Appended[[#This Row],[Customer_ID]],Customer_Info_Appended[],4,0)</f>
        <v>Female</v>
      </c>
      <c r="K1190" t="str">
        <f>VLOOKUP(Account_Appended[[#This Row],[Customer_ID]],Customer_Info_Appended[],6,0)</f>
        <v>Naypyitaw</v>
      </c>
      <c r="L1190" t="str">
        <f>VLOOKUP(Account_Appended[[#This Row],[Balance]],balance_t[],3,1)</f>
        <v>High</v>
      </c>
      <c r="M1190" t="str">
        <f>VLOOKUP(Account_Appended[[#This Row],[Age]],age_t[],3,1)</f>
        <v>Young</v>
      </c>
      <c r="N1190" t="str">
        <f>Account_Appended[[#This Row],[Age Group]]&amp; "-" &amp;Account_Appended[[#This Row],[Balace Group]]</f>
        <v>Young-High</v>
      </c>
    </row>
    <row r="1191" spans="2:14" x14ac:dyDescent="0.25">
      <c r="B1191" t="s">
        <v>6314</v>
      </c>
      <c r="C1191" t="s">
        <v>3123</v>
      </c>
      <c r="D1191" t="s">
        <v>5134</v>
      </c>
      <c r="E1191" s="22">
        <v>23606142</v>
      </c>
      <c r="F1191" t="s">
        <v>5126</v>
      </c>
      <c r="G1191" s="20">
        <v>45748</v>
      </c>
      <c r="H1191" t="s">
        <v>2116</v>
      </c>
      <c r="I1191">
        <f>VLOOKUP(Account_Appended[[#This Row],[Customer_ID]],Customer_Info_Appended[],3,0)</f>
        <v>28</v>
      </c>
      <c r="J1191" t="str">
        <f>VLOOKUP(Account_Appended[[#This Row],[Customer_ID]],Customer_Info_Appended[],4,0)</f>
        <v>Female</v>
      </c>
      <c r="K1191" t="str">
        <f>VLOOKUP(Account_Appended[[#This Row],[Customer_ID]],Customer_Info_Appended[],6,0)</f>
        <v>Naypyitaw</v>
      </c>
      <c r="L1191" t="str">
        <f>VLOOKUP(Account_Appended[[#This Row],[Balance]],balance_t[],3,1)</f>
        <v>High</v>
      </c>
      <c r="M1191" t="str">
        <f>VLOOKUP(Account_Appended[[#This Row],[Age]],age_t[],3,1)</f>
        <v>Young</v>
      </c>
      <c r="N1191" t="str">
        <f>Account_Appended[[#This Row],[Age Group]]&amp; "-" &amp;Account_Appended[[#This Row],[Balace Group]]</f>
        <v>Young-High</v>
      </c>
    </row>
    <row r="1192" spans="2:14" x14ac:dyDescent="0.25">
      <c r="B1192" t="s">
        <v>6315</v>
      </c>
      <c r="C1192" t="s">
        <v>3123</v>
      </c>
      <c r="D1192" t="s">
        <v>5134</v>
      </c>
      <c r="E1192" s="22">
        <v>40901245</v>
      </c>
      <c r="F1192" t="s">
        <v>5126</v>
      </c>
      <c r="G1192" s="20">
        <v>45749</v>
      </c>
      <c r="H1192" t="s">
        <v>2116</v>
      </c>
      <c r="I1192">
        <f>VLOOKUP(Account_Appended[[#This Row],[Customer_ID]],Customer_Info_Appended[],3,0)</f>
        <v>28</v>
      </c>
      <c r="J1192" t="str">
        <f>VLOOKUP(Account_Appended[[#This Row],[Customer_ID]],Customer_Info_Appended[],4,0)</f>
        <v>Female</v>
      </c>
      <c r="K1192" t="str">
        <f>VLOOKUP(Account_Appended[[#This Row],[Customer_ID]],Customer_Info_Appended[],6,0)</f>
        <v>Naypyitaw</v>
      </c>
      <c r="L1192" t="str">
        <f>VLOOKUP(Account_Appended[[#This Row],[Balance]],balance_t[],3,1)</f>
        <v>High</v>
      </c>
      <c r="M1192" t="str">
        <f>VLOOKUP(Account_Appended[[#This Row],[Age]],age_t[],3,1)</f>
        <v>Young</v>
      </c>
      <c r="N1192" t="str">
        <f>Account_Appended[[#This Row],[Age Group]]&amp; "-" &amp;Account_Appended[[#This Row],[Balace Group]]</f>
        <v>Young-High</v>
      </c>
    </row>
    <row r="1193" spans="2:14" x14ac:dyDescent="0.25">
      <c r="B1193" t="s">
        <v>6316</v>
      </c>
      <c r="C1193" t="s">
        <v>3128</v>
      </c>
      <c r="D1193" t="s">
        <v>5134</v>
      </c>
      <c r="E1193" s="22">
        <v>19799205</v>
      </c>
      <c r="F1193" t="s">
        <v>5126</v>
      </c>
      <c r="G1193" s="20">
        <v>45750</v>
      </c>
      <c r="H1193" t="s">
        <v>2116</v>
      </c>
      <c r="I1193">
        <f>VLOOKUP(Account_Appended[[#This Row],[Customer_ID]],Customer_Info_Appended[],3,0)</f>
        <v>41</v>
      </c>
      <c r="J1193" t="str">
        <f>VLOOKUP(Account_Appended[[#This Row],[Customer_ID]],Customer_Info_Appended[],4,0)</f>
        <v>Female</v>
      </c>
      <c r="K1193" t="str">
        <f>VLOOKUP(Account_Appended[[#This Row],[Customer_ID]],Customer_Info_Appended[],6,0)</f>
        <v>Shan</v>
      </c>
      <c r="L1193" t="str">
        <f>VLOOKUP(Account_Appended[[#This Row],[Balance]],balance_t[],3,1)</f>
        <v>High</v>
      </c>
      <c r="M1193" t="str">
        <f>VLOOKUP(Account_Appended[[#This Row],[Age]],age_t[],3,1)</f>
        <v>Middle</v>
      </c>
      <c r="N1193" t="str">
        <f>Account_Appended[[#This Row],[Age Group]]&amp; "-" &amp;Account_Appended[[#This Row],[Balace Group]]</f>
        <v>Middle-High</v>
      </c>
    </row>
    <row r="1194" spans="2:14" x14ac:dyDescent="0.25">
      <c r="B1194" t="s">
        <v>6317</v>
      </c>
      <c r="C1194" t="s">
        <v>3133</v>
      </c>
      <c r="D1194" t="s">
        <v>5131</v>
      </c>
      <c r="E1194" s="22">
        <v>34638588</v>
      </c>
      <c r="F1194" t="s">
        <v>5126</v>
      </c>
      <c r="G1194" s="20">
        <v>45751</v>
      </c>
      <c r="H1194" t="s">
        <v>2116</v>
      </c>
      <c r="I1194">
        <f>VLOOKUP(Account_Appended[[#This Row],[Customer_ID]],Customer_Info_Appended[],3,0)</f>
        <v>66</v>
      </c>
      <c r="J1194" t="str">
        <f>VLOOKUP(Account_Appended[[#This Row],[Customer_ID]],Customer_Info_Appended[],4,0)</f>
        <v>Male</v>
      </c>
      <c r="K1194" t="str">
        <f>VLOOKUP(Account_Appended[[#This Row],[Customer_ID]],Customer_Info_Appended[],6,0)</f>
        <v>Bago</v>
      </c>
      <c r="L1194" t="str">
        <f>VLOOKUP(Account_Appended[[#This Row],[Balance]],balance_t[],3,1)</f>
        <v>High</v>
      </c>
      <c r="M1194" t="str">
        <f>VLOOKUP(Account_Appended[[#This Row],[Age]],age_t[],3,1)</f>
        <v>Senior</v>
      </c>
      <c r="N1194" t="str">
        <f>Account_Appended[[#This Row],[Age Group]]&amp; "-" &amp;Account_Appended[[#This Row],[Balace Group]]</f>
        <v>Senior-High</v>
      </c>
    </row>
    <row r="1195" spans="2:14" x14ac:dyDescent="0.25">
      <c r="B1195" t="s">
        <v>6318</v>
      </c>
      <c r="C1195" t="s">
        <v>3133</v>
      </c>
      <c r="D1195" t="s">
        <v>5134</v>
      </c>
      <c r="E1195" s="22">
        <v>26129483</v>
      </c>
      <c r="F1195" t="s">
        <v>5126</v>
      </c>
      <c r="G1195" s="20">
        <v>45752</v>
      </c>
      <c r="H1195" t="s">
        <v>2116</v>
      </c>
      <c r="I1195">
        <f>VLOOKUP(Account_Appended[[#This Row],[Customer_ID]],Customer_Info_Appended[],3,0)</f>
        <v>66</v>
      </c>
      <c r="J1195" t="str">
        <f>VLOOKUP(Account_Appended[[#This Row],[Customer_ID]],Customer_Info_Appended[],4,0)</f>
        <v>Male</v>
      </c>
      <c r="K1195" t="str">
        <f>VLOOKUP(Account_Appended[[#This Row],[Customer_ID]],Customer_Info_Appended[],6,0)</f>
        <v>Bago</v>
      </c>
      <c r="L1195" t="str">
        <f>VLOOKUP(Account_Appended[[#This Row],[Balance]],balance_t[],3,1)</f>
        <v>High</v>
      </c>
      <c r="M1195" t="str">
        <f>VLOOKUP(Account_Appended[[#This Row],[Age]],age_t[],3,1)</f>
        <v>Senior</v>
      </c>
      <c r="N1195" t="str">
        <f>Account_Appended[[#This Row],[Age Group]]&amp; "-" &amp;Account_Appended[[#This Row],[Balace Group]]</f>
        <v>Senior-High</v>
      </c>
    </row>
    <row r="1196" spans="2:14" x14ac:dyDescent="0.25">
      <c r="B1196" t="s">
        <v>6319</v>
      </c>
      <c r="C1196" t="s">
        <v>3133</v>
      </c>
      <c r="D1196" t="s">
        <v>5125</v>
      </c>
      <c r="E1196" s="22">
        <v>30378124</v>
      </c>
      <c r="F1196" t="s">
        <v>5126</v>
      </c>
      <c r="G1196" s="20">
        <v>45753</v>
      </c>
      <c r="H1196" t="s">
        <v>2116</v>
      </c>
      <c r="I1196">
        <f>VLOOKUP(Account_Appended[[#This Row],[Customer_ID]],Customer_Info_Appended[],3,0)</f>
        <v>66</v>
      </c>
      <c r="J1196" t="str">
        <f>VLOOKUP(Account_Appended[[#This Row],[Customer_ID]],Customer_Info_Appended[],4,0)</f>
        <v>Male</v>
      </c>
      <c r="K1196" t="str">
        <f>VLOOKUP(Account_Appended[[#This Row],[Customer_ID]],Customer_Info_Appended[],6,0)</f>
        <v>Bago</v>
      </c>
      <c r="L1196" t="str">
        <f>VLOOKUP(Account_Appended[[#This Row],[Balance]],balance_t[],3,1)</f>
        <v>High</v>
      </c>
      <c r="M1196" t="str">
        <f>VLOOKUP(Account_Appended[[#This Row],[Age]],age_t[],3,1)</f>
        <v>Senior</v>
      </c>
      <c r="N1196" t="str">
        <f>Account_Appended[[#This Row],[Age Group]]&amp; "-" &amp;Account_Appended[[#This Row],[Balace Group]]</f>
        <v>Senior-High</v>
      </c>
    </row>
    <row r="1197" spans="2:14" x14ac:dyDescent="0.25">
      <c r="B1197" t="s">
        <v>6320</v>
      </c>
      <c r="C1197" t="s">
        <v>3138</v>
      </c>
      <c r="D1197" t="s">
        <v>5131</v>
      </c>
      <c r="E1197" s="22">
        <v>13431690</v>
      </c>
      <c r="F1197" t="s">
        <v>5126</v>
      </c>
      <c r="G1197" s="20">
        <v>45754</v>
      </c>
      <c r="H1197" t="s">
        <v>2116</v>
      </c>
      <c r="I1197">
        <f>VLOOKUP(Account_Appended[[#This Row],[Customer_ID]],Customer_Info_Appended[],3,0)</f>
        <v>38</v>
      </c>
      <c r="J1197" t="str">
        <f>VLOOKUP(Account_Appended[[#This Row],[Customer_ID]],Customer_Info_Appended[],4,0)</f>
        <v>Male</v>
      </c>
      <c r="K1197" t="str">
        <f>VLOOKUP(Account_Appended[[#This Row],[Customer_ID]],Customer_Info_Appended[],6,0)</f>
        <v>Shan</v>
      </c>
      <c r="L1197" t="str">
        <f>VLOOKUP(Account_Appended[[#This Row],[Balance]],balance_t[],3,1)</f>
        <v>Medium</v>
      </c>
      <c r="M1197" t="str">
        <f>VLOOKUP(Account_Appended[[#This Row],[Age]],age_t[],3,1)</f>
        <v>Middle</v>
      </c>
      <c r="N1197" t="str">
        <f>Account_Appended[[#This Row],[Age Group]]&amp; "-" &amp;Account_Appended[[#This Row],[Balace Group]]</f>
        <v>Middle-Medium</v>
      </c>
    </row>
    <row r="1198" spans="2:14" x14ac:dyDescent="0.25">
      <c r="B1198" t="s">
        <v>6321</v>
      </c>
      <c r="C1198" t="s">
        <v>3143</v>
      </c>
      <c r="D1198" t="s">
        <v>5125</v>
      </c>
      <c r="E1198" s="22">
        <v>10725643</v>
      </c>
      <c r="F1198" t="s">
        <v>5126</v>
      </c>
      <c r="G1198" s="20">
        <v>45755</v>
      </c>
      <c r="H1198" t="s">
        <v>2116</v>
      </c>
      <c r="I1198">
        <f>VLOOKUP(Account_Appended[[#This Row],[Customer_ID]],Customer_Info_Appended[],3,0)</f>
        <v>68</v>
      </c>
      <c r="J1198" t="str">
        <f>VLOOKUP(Account_Appended[[#This Row],[Customer_ID]],Customer_Info_Appended[],4,0)</f>
        <v>Male</v>
      </c>
      <c r="K1198" t="str">
        <f>VLOOKUP(Account_Appended[[#This Row],[Customer_ID]],Customer_Info_Appended[],6,0)</f>
        <v>Shan</v>
      </c>
      <c r="L1198" t="str">
        <f>VLOOKUP(Account_Appended[[#This Row],[Balance]],balance_t[],3,1)</f>
        <v>Medium</v>
      </c>
      <c r="M1198" t="str">
        <f>VLOOKUP(Account_Appended[[#This Row],[Age]],age_t[],3,1)</f>
        <v>Senior</v>
      </c>
      <c r="N1198" t="str">
        <f>Account_Appended[[#This Row],[Age Group]]&amp; "-" &amp;Account_Appended[[#This Row],[Balace Group]]</f>
        <v>Senior-Medium</v>
      </c>
    </row>
    <row r="1199" spans="2:14" x14ac:dyDescent="0.25">
      <c r="B1199" t="s">
        <v>6322</v>
      </c>
      <c r="C1199" t="s">
        <v>3148</v>
      </c>
      <c r="D1199" t="s">
        <v>5131</v>
      </c>
      <c r="E1199" s="22">
        <v>45653994</v>
      </c>
      <c r="F1199" t="s">
        <v>5126</v>
      </c>
      <c r="G1199" s="20">
        <v>45756</v>
      </c>
      <c r="H1199" t="s">
        <v>2116</v>
      </c>
      <c r="I1199">
        <f>VLOOKUP(Account_Appended[[#This Row],[Customer_ID]],Customer_Info_Appended[],3,0)</f>
        <v>19</v>
      </c>
      <c r="J1199" t="str">
        <f>VLOOKUP(Account_Appended[[#This Row],[Customer_ID]],Customer_Info_Appended[],4,0)</f>
        <v>Female</v>
      </c>
      <c r="K1199" t="str">
        <f>VLOOKUP(Account_Appended[[#This Row],[Customer_ID]],Customer_Info_Appended[],6,0)</f>
        <v>Bago</v>
      </c>
      <c r="L1199" t="str">
        <f>VLOOKUP(Account_Appended[[#This Row],[Balance]],balance_t[],3,1)</f>
        <v>High</v>
      </c>
      <c r="M1199" t="str">
        <f>VLOOKUP(Account_Appended[[#This Row],[Age]],age_t[],3,1)</f>
        <v>Young</v>
      </c>
      <c r="N1199" t="str">
        <f>Account_Appended[[#This Row],[Age Group]]&amp; "-" &amp;Account_Appended[[#This Row],[Balace Group]]</f>
        <v>Young-High</v>
      </c>
    </row>
    <row r="1200" spans="2:14" x14ac:dyDescent="0.25">
      <c r="B1200" t="s">
        <v>6323</v>
      </c>
      <c r="C1200" t="s">
        <v>3148</v>
      </c>
      <c r="D1200" t="s">
        <v>5134</v>
      </c>
      <c r="E1200" s="22">
        <v>49954513</v>
      </c>
      <c r="F1200" t="s">
        <v>5126</v>
      </c>
      <c r="G1200" s="20">
        <v>45757</v>
      </c>
      <c r="H1200" t="s">
        <v>2116</v>
      </c>
      <c r="I1200">
        <f>VLOOKUP(Account_Appended[[#This Row],[Customer_ID]],Customer_Info_Appended[],3,0)</f>
        <v>19</v>
      </c>
      <c r="J1200" t="str">
        <f>VLOOKUP(Account_Appended[[#This Row],[Customer_ID]],Customer_Info_Appended[],4,0)</f>
        <v>Female</v>
      </c>
      <c r="K1200" t="str">
        <f>VLOOKUP(Account_Appended[[#This Row],[Customer_ID]],Customer_Info_Appended[],6,0)</f>
        <v>Bago</v>
      </c>
      <c r="L1200" t="str">
        <f>VLOOKUP(Account_Appended[[#This Row],[Balance]],balance_t[],3,1)</f>
        <v>High</v>
      </c>
      <c r="M1200" t="str">
        <f>VLOOKUP(Account_Appended[[#This Row],[Age]],age_t[],3,1)</f>
        <v>Young</v>
      </c>
      <c r="N1200" t="str">
        <f>Account_Appended[[#This Row],[Age Group]]&amp; "-" &amp;Account_Appended[[#This Row],[Balace Group]]</f>
        <v>Young-High</v>
      </c>
    </row>
    <row r="1201" spans="2:14" x14ac:dyDescent="0.25">
      <c r="B1201" t="s">
        <v>6324</v>
      </c>
      <c r="C1201" t="s">
        <v>3153</v>
      </c>
      <c r="D1201" t="s">
        <v>5131</v>
      </c>
      <c r="E1201" s="22">
        <v>43199658</v>
      </c>
      <c r="F1201" t="s">
        <v>5126</v>
      </c>
      <c r="G1201" s="20">
        <v>45758</v>
      </c>
      <c r="H1201" t="s">
        <v>2116</v>
      </c>
      <c r="I1201">
        <f>VLOOKUP(Account_Appended[[#This Row],[Customer_ID]],Customer_Info_Appended[],3,0)</f>
        <v>57</v>
      </c>
      <c r="J1201" t="str">
        <f>VLOOKUP(Account_Appended[[#This Row],[Customer_ID]],Customer_Info_Appended[],4,0)</f>
        <v>Male</v>
      </c>
      <c r="K1201" t="str">
        <f>VLOOKUP(Account_Appended[[#This Row],[Customer_ID]],Customer_Info_Appended[],6,0)</f>
        <v>Bago</v>
      </c>
      <c r="L1201" t="str">
        <f>VLOOKUP(Account_Appended[[#This Row],[Balance]],balance_t[],3,1)</f>
        <v>High</v>
      </c>
      <c r="M1201" t="str">
        <f>VLOOKUP(Account_Appended[[#This Row],[Age]],age_t[],3,1)</f>
        <v>Senior</v>
      </c>
      <c r="N1201" t="str">
        <f>Account_Appended[[#This Row],[Age Group]]&amp; "-" &amp;Account_Appended[[#This Row],[Balace Group]]</f>
        <v>Senior-High</v>
      </c>
    </row>
    <row r="1202" spans="2:14" x14ac:dyDescent="0.25">
      <c r="B1202" t="s">
        <v>6325</v>
      </c>
      <c r="C1202" t="s">
        <v>3153</v>
      </c>
      <c r="D1202" t="s">
        <v>5131</v>
      </c>
      <c r="E1202" s="22">
        <v>5396990</v>
      </c>
      <c r="F1202" t="s">
        <v>5126</v>
      </c>
      <c r="G1202" s="20">
        <v>45759</v>
      </c>
      <c r="H1202" t="s">
        <v>2116</v>
      </c>
      <c r="I1202">
        <f>VLOOKUP(Account_Appended[[#This Row],[Customer_ID]],Customer_Info_Appended[],3,0)</f>
        <v>57</v>
      </c>
      <c r="J1202" t="str">
        <f>VLOOKUP(Account_Appended[[#This Row],[Customer_ID]],Customer_Info_Appended[],4,0)</f>
        <v>Male</v>
      </c>
      <c r="K1202" t="str">
        <f>VLOOKUP(Account_Appended[[#This Row],[Customer_ID]],Customer_Info_Appended[],6,0)</f>
        <v>Bago</v>
      </c>
      <c r="L1202" t="str">
        <f>VLOOKUP(Account_Appended[[#This Row],[Balance]],balance_t[],3,1)</f>
        <v>Medium</v>
      </c>
      <c r="M1202" t="str">
        <f>VLOOKUP(Account_Appended[[#This Row],[Age]],age_t[],3,1)</f>
        <v>Senior</v>
      </c>
      <c r="N1202" t="str">
        <f>Account_Appended[[#This Row],[Age Group]]&amp; "-" &amp;Account_Appended[[#This Row],[Balace Group]]</f>
        <v>Senior-Medium</v>
      </c>
    </row>
    <row r="1203" spans="2:14" x14ac:dyDescent="0.25">
      <c r="B1203" t="s">
        <v>6326</v>
      </c>
      <c r="C1203" t="s">
        <v>3158</v>
      </c>
      <c r="D1203" t="s">
        <v>5125</v>
      </c>
      <c r="E1203" s="22">
        <v>32750907</v>
      </c>
      <c r="F1203" t="s">
        <v>5126</v>
      </c>
      <c r="G1203" s="20">
        <v>45760</v>
      </c>
      <c r="H1203" t="s">
        <v>2116</v>
      </c>
      <c r="I1203">
        <f>VLOOKUP(Account_Appended[[#This Row],[Customer_ID]],Customer_Info_Appended[],3,0)</f>
        <v>36</v>
      </c>
      <c r="J1203" t="str">
        <f>VLOOKUP(Account_Appended[[#This Row],[Customer_ID]],Customer_Info_Appended[],4,0)</f>
        <v>Female</v>
      </c>
      <c r="K1203" t="str">
        <f>VLOOKUP(Account_Appended[[#This Row],[Customer_ID]],Customer_Info_Appended[],6,0)</f>
        <v>Bago</v>
      </c>
      <c r="L1203" t="str">
        <f>VLOOKUP(Account_Appended[[#This Row],[Balance]],balance_t[],3,1)</f>
        <v>High</v>
      </c>
      <c r="M1203" t="str">
        <f>VLOOKUP(Account_Appended[[#This Row],[Age]],age_t[],3,1)</f>
        <v>Middle</v>
      </c>
      <c r="N1203" t="str">
        <f>Account_Appended[[#This Row],[Age Group]]&amp; "-" &amp;Account_Appended[[#This Row],[Balace Group]]</f>
        <v>Middle-High</v>
      </c>
    </row>
    <row r="1204" spans="2:14" x14ac:dyDescent="0.25">
      <c r="B1204" t="s">
        <v>6327</v>
      </c>
      <c r="C1204" t="s">
        <v>3158</v>
      </c>
      <c r="D1204" t="s">
        <v>5125</v>
      </c>
      <c r="E1204" s="22">
        <v>12399755</v>
      </c>
      <c r="F1204" t="s">
        <v>5126</v>
      </c>
      <c r="G1204" s="20">
        <v>45761</v>
      </c>
      <c r="H1204" t="s">
        <v>2116</v>
      </c>
      <c r="I1204">
        <f>VLOOKUP(Account_Appended[[#This Row],[Customer_ID]],Customer_Info_Appended[],3,0)</f>
        <v>36</v>
      </c>
      <c r="J1204" t="str">
        <f>VLOOKUP(Account_Appended[[#This Row],[Customer_ID]],Customer_Info_Appended[],4,0)</f>
        <v>Female</v>
      </c>
      <c r="K1204" t="str">
        <f>VLOOKUP(Account_Appended[[#This Row],[Customer_ID]],Customer_Info_Appended[],6,0)</f>
        <v>Bago</v>
      </c>
      <c r="L1204" t="str">
        <f>VLOOKUP(Account_Appended[[#This Row],[Balance]],balance_t[],3,1)</f>
        <v>Medium</v>
      </c>
      <c r="M1204" t="str">
        <f>VLOOKUP(Account_Appended[[#This Row],[Age]],age_t[],3,1)</f>
        <v>Middle</v>
      </c>
      <c r="N1204" t="str">
        <f>Account_Appended[[#This Row],[Age Group]]&amp; "-" &amp;Account_Appended[[#This Row],[Balace Group]]</f>
        <v>Middle-Medium</v>
      </c>
    </row>
    <row r="1205" spans="2:14" x14ac:dyDescent="0.25">
      <c r="B1205" t="s">
        <v>6328</v>
      </c>
      <c r="C1205" t="s">
        <v>3158</v>
      </c>
      <c r="D1205" t="s">
        <v>5134</v>
      </c>
      <c r="E1205" s="22">
        <v>32320741</v>
      </c>
      <c r="F1205" t="s">
        <v>5126</v>
      </c>
      <c r="G1205" s="20">
        <v>45762</v>
      </c>
      <c r="H1205" t="s">
        <v>3117</v>
      </c>
      <c r="I1205">
        <f>VLOOKUP(Account_Appended[[#This Row],[Customer_ID]],Customer_Info_Appended[],3,0)</f>
        <v>36</v>
      </c>
      <c r="J1205" t="str">
        <f>VLOOKUP(Account_Appended[[#This Row],[Customer_ID]],Customer_Info_Appended[],4,0)</f>
        <v>Female</v>
      </c>
      <c r="K1205" t="str">
        <f>VLOOKUP(Account_Appended[[#This Row],[Customer_ID]],Customer_Info_Appended[],6,0)</f>
        <v>Bago</v>
      </c>
      <c r="L1205" t="str">
        <f>VLOOKUP(Account_Appended[[#This Row],[Balance]],balance_t[],3,1)</f>
        <v>High</v>
      </c>
      <c r="M1205" t="str">
        <f>VLOOKUP(Account_Appended[[#This Row],[Age]],age_t[],3,1)</f>
        <v>Middle</v>
      </c>
      <c r="N1205" t="str">
        <f>Account_Appended[[#This Row],[Age Group]]&amp; "-" &amp;Account_Appended[[#This Row],[Balace Group]]</f>
        <v>Middle-High</v>
      </c>
    </row>
    <row r="1206" spans="2:14" x14ac:dyDescent="0.25">
      <c r="B1206" t="s">
        <v>6329</v>
      </c>
      <c r="C1206" t="s">
        <v>3163</v>
      </c>
      <c r="D1206" t="s">
        <v>5131</v>
      </c>
      <c r="E1206" s="22">
        <v>40583087</v>
      </c>
      <c r="F1206" t="s">
        <v>5126</v>
      </c>
      <c r="G1206" s="20">
        <v>45763</v>
      </c>
      <c r="H1206" t="s">
        <v>3117</v>
      </c>
      <c r="I1206">
        <f>VLOOKUP(Account_Appended[[#This Row],[Customer_ID]],Customer_Info_Appended[],3,0)</f>
        <v>56</v>
      </c>
      <c r="J1206" t="str">
        <f>VLOOKUP(Account_Appended[[#This Row],[Customer_ID]],Customer_Info_Appended[],4,0)</f>
        <v>Male</v>
      </c>
      <c r="K1206" t="str">
        <f>VLOOKUP(Account_Appended[[#This Row],[Customer_ID]],Customer_Info_Appended[],6,0)</f>
        <v>Bago</v>
      </c>
      <c r="L1206" t="str">
        <f>VLOOKUP(Account_Appended[[#This Row],[Balance]],balance_t[],3,1)</f>
        <v>High</v>
      </c>
      <c r="M1206" t="str">
        <f>VLOOKUP(Account_Appended[[#This Row],[Age]],age_t[],3,1)</f>
        <v>Senior</v>
      </c>
      <c r="N1206" t="str">
        <f>Account_Appended[[#This Row],[Age Group]]&amp; "-" &amp;Account_Appended[[#This Row],[Balace Group]]</f>
        <v>Senior-High</v>
      </c>
    </row>
    <row r="1207" spans="2:14" x14ac:dyDescent="0.25">
      <c r="B1207" t="s">
        <v>6330</v>
      </c>
      <c r="C1207" t="s">
        <v>3163</v>
      </c>
      <c r="D1207" t="s">
        <v>5131</v>
      </c>
      <c r="E1207" s="22">
        <v>49658083</v>
      </c>
      <c r="F1207" t="s">
        <v>5126</v>
      </c>
      <c r="G1207" s="20">
        <v>45764</v>
      </c>
      <c r="H1207" t="s">
        <v>3117</v>
      </c>
      <c r="I1207">
        <f>VLOOKUP(Account_Appended[[#This Row],[Customer_ID]],Customer_Info_Appended[],3,0)</f>
        <v>56</v>
      </c>
      <c r="J1207" t="str">
        <f>VLOOKUP(Account_Appended[[#This Row],[Customer_ID]],Customer_Info_Appended[],4,0)</f>
        <v>Male</v>
      </c>
      <c r="K1207" t="str">
        <f>VLOOKUP(Account_Appended[[#This Row],[Customer_ID]],Customer_Info_Appended[],6,0)</f>
        <v>Bago</v>
      </c>
      <c r="L1207" t="str">
        <f>VLOOKUP(Account_Appended[[#This Row],[Balance]],balance_t[],3,1)</f>
        <v>High</v>
      </c>
      <c r="M1207" t="str">
        <f>VLOOKUP(Account_Appended[[#This Row],[Age]],age_t[],3,1)</f>
        <v>Senior</v>
      </c>
      <c r="N1207" t="str">
        <f>Account_Appended[[#This Row],[Age Group]]&amp; "-" &amp;Account_Appended[[#This Row],[Balace Group]]</f>
        <v>Senior-High</v>
      </c>
    </row>
    <row r="1208" spans="2:14" x14ac:dyDescent="0.25">
      <c r="B1208" t="s">
        <v>6331</v>
      </c>
      <c r="C1208" t="s">
        <v>3168</v>
      </c>
      <c r="D1208" t="s">
        <v>5131</v>
      </c>
      <c r="E1208" s="22">
        <v>44957903</v>
      </c>
      <c r="F1208" t="s">
        <v>5126</v>
      </c>
      <c r="G1208" s="20">
        <v>45765</v>
      </c>
      <c r="H1208" t="s">
        <v>3117</v>
      </c>
      <c r="I1208">
        <f>VLOOKUP(Account_Appended[[#This Row],[Customer_ID]],Customer_Info_Appended[],3,0)</f>
        <v>45</v>
      </c>
      <c r="J1208" t="str">
        <f>VLOOKUP(Account_Appended[[#This Row],[Customer_ID]],Customer_Info_Appended[],4,0)</f>
        <v>Male</v>
      </c>
      <c r="K1208" t="str">
        <f>VLOOKUP(Account_Appended[[#This Row],[Customer_ID]],Customer_Info_Appended[],6,0)</f>
        <v>Bago</v>
      </c>
      <c r="L1208" t="str">
        <f>VLOOKUP(Account_Appended[[#This Row],[Balance]],balance_t[],3,1)</f>
        <v>High</v>
      </c>
      <c r="M1208" t="str">
        <f>VLOOKUP(Account_Appended[[#This Row],[Age]],age_t[],3,1)</f>
        <v>Middle</v>
      </c>
      <c r="N1208" t="str">
        <f>Account_Appended[[#This Row],[Age Group]]&amp; "-" &amp;Account_Appended[[#This Row],[Balace Group]]</f>
        <v>Middle-High</v>
      </c>
    </row>
    <row r="1209" spans="2:14" x14ac:dyDescent="0.25">
      <c r="B1209" t="s">
        <v>6332</v>
      </c>
      <c r="C1209" t="s">
        <v>3168</v>
      </c>
      <c r="D1209" t="s">
        <v>5134</v>
      </c>
      <c r="E1209" s="22">
        <v>1921367</v>
      </c>
      <c r="F1209" t="s">
        <v>5126</v>
      </c>
      <c r="G1209" s="20">
        <v>45766</v>
      </c>
      <c r="H1209" t="s">
        <v>3117</v>
      </c>
      <c r="I1209">
        <f>VLOOKUP(Account_Appended[[#This Row],[Customer_ID]],Customer_Info_Appended[],3,0)</f>
        <v>45</v>
      </c>
      <c r="J1209" t="str">
        <f>VLOOKUP(Account_Appended[[#This Row],[Customer_ID]],Customer_Info_Appended[],4,0)</f>
        <v>Male</v>
      </c>
      <c r="K1209" t="str">
        <f>VLOOKUP(Account_Appended[[#This Row],[Customer_ID]],Customer_Info_Appended[],6,0)</f>
        <v>Bago</v>
      </c>
      <c r="L1209" t="str">
        <f>VLOOKUP(Account_Appended[[#This Row],[Balance]],balance_t[],3,1)</f>
        <v>Low</v>
      </c>
      <c r="M1209" t="str">
        <f>VLOOKUP(Account_Appended[[#This Row],[Age]],age_t[],3,1)</f>
        <v>Middle</v>
      </c>
      <c r="N1209" t="str">
        <f>Account_Appended[[#This Row],[Age Group]]&amp; "-" &amp;Account_Appended[[#This Row],[Balace Group]]</f>
        <v>Middle-Low</v>
      </c>
    </row>
    <row r="1210" spans="2:14" x14ac:dyDescent="0.25">
      <c r="B1210" t="s">
        <v>6333</v>
      </c>
      <c r="C1210" t="s">
        <v>3168</v>
      </c>
      <c r="D1210" t="s">
        <v>5134</v>
      </c>
      <c r="E1210" s="22">
        <v>37027295</v>
      </c>
      <c r="F1210" t="s">
        <v>5126</v>
      </c>
      <c r="G1210" s="20">
        <v>45767</v>
      </c>
      <c r="H1210" t="s">
        <v>3117</v>
      </c>
      <c r="I1210">
        <f>VLOOKUP(Account_Appended[[#This Row],[Customer_ID]],Customer_Info_Appended[],3,0)</f>
        <v>45</v>
      </c>
      <c r="J1210" t="str">
        <f>VLOOKUP(Account_Appended[[#This Row],[Customer_ID]],Customer_Info_Appended[],4,0)</f>
        <v>Male</v>
      </c>
      <c r="K1210" t="str">
        <f>VLOOKUP(Account_Appended[[#This Row],[Customer_ID]],Customer_Info_Appended[],6,0)</f>
        <v>Bago</v>
      </c>
      <c r="L1210" t="str">
        <f>VLOOKUP(Account_Appended[[#This Row],[Balance]],balance_t[],3,1)</f>
        <v>High</v>
      </c>
      <c r="M1210" t="str">
        <f>VLOOKUP(Account_Appended[[#This Row],[Age]],age_t[],3,1)</f>
        <v>Middle</v>
      </c>
      <c r="N1210" t="str">
        <f>Account_Appended[[#This Row],[Age Group]]&amp; "-" &amp;Account_Appended[[#This Row],[Balace Group]]</f>
        <v>Middle-High</v>
      </c>
    </row>
    <row r="1211" spans="2:14" x14ac:dyDescent="0.25">
      <c r="B1211" t="s">
        <v>6334</v>
      </c>
      <c r="C1211" t="s">
        <v>3173</v>
      </c>
      <c r="D1211" t="s">
        <v>5134</v>
      </c>
      <c r="E1211" s="22">
        <v>29798493</v>
      </c>
      <c r="F1211" t="s">
        <v>5126</v>
      </c>
      <c r="G1211" s="20">
        <v>45768</v>
      </c>
      <c r="H1211" t="s">
        <v>3117</v>
      </c>
      <c r="I1211">
        <f>VLOOKUP(Account_Appended[[#This Row],[Customer_ID]],Customer_Info_Appended[],3,0)</f>
        <v>34</v>
      </c>
      <c r="J1211" t="str">
        <f>VLOOKUP(Account_Appended[[#This Row],[Customer_ID]],Customer_Info_Appended[],4,0)</f>
        <v>Male</v>
      </c>
      <c r="K1211" t="str">
        <f>VLOOKUP(Account_Appended[[#This Row],[Customer_ID]],Customer_Info_Appended[],6,0)</f>
        <v>Shan</v>
      </c>
      <c r="L1211" t="str">
        <f>VLOOKUP(Account_Appended[[#This Row],[Balance]],balance_t[],3,1)</f>
        <v>High</v>
      </c>
      <c r="M1211" t="str">
        <f>VLOOKUP(Account_Appended[[#This Row],[Age]],age_t[],3,1)</f>
        <v>Middle</v>
      </c>
      <c r="N1211" t="str">
        <f>Account_Appended[[#This Row],[Age Group]]&amp; "-" &amp;Account_Appended[[#This Row],[Balace Group]]</f>
        <v>Middle-High</v>
      </c>
    </row>
    <row r="1212" spans="2:14" x14ac:dyDescent="0.25">
      <c r="B1212" t="s">
        <v>6335</v>
      </c>
      <c r="C1212" t="s">
        <v>3173</v>
      </c>
      <c r="D1212" t="s">
        <v>5134</v>
      </c>
      <c r="E1212" s="22">
        <v>30335640</v>
      </c>
      <c r="F1212" t="s">
        <v>5126</v>
      </c>
      <c r="G1212" s="20">
        <v>45769</v>
      </c>
      <c r="H1212" t="s">
        <v>3117</v>
      </c>
      <c r="I1212">
        <f>VLOOKUP(Account_Appended[[#This Row],[Customer_ID]],Customer_Info_Appended[],3,0)</f>
        <v>34</v>
      </c>
      <c r="J1212" t="str">
        <f>VLOOKUP(Account_Appended[[#This Row],[Customer_ID]],Customer_Info_Appended[],4,0)</f>
        <v>Male</v>
      </c>
      <c r="K1212" t="str">
        <f>VLOOKUP(Account_Appended[[#This Row],[Customer_ID]],Customer_Info_Appended[],6,0)</f>
        <v>Shan</v>
      </c>
      <c r="L1212" t="str">
        <f>VLOOKUP(Account_Appended[[#This Row],[Balance]],balance_t[],3,1)</f>
        <v>High</v>
      </c>
      <c r="M1212" t="str">
        <f>VLOOKUP(Account_Appended[[#This Row],[Age]],age_t[],3,1)</f>
        <v>Middle</v>
      </c>
      <c r="N1212" t="str">
        <f>Account_Appended[[#This Row],[Age Group]]&amp; "-" &amp;Account_Appended[[#This Row],[Balace Group]]</f>
        <v>Middle-High</v>
      </c>
    </row>
    <row r="1213" spans="2:14" x14ac:dyDescent="0.25">
      <c r="B1213" t="s">
        <v>6336</v>
      </c>
      <c r="C1213" t="s">
        <v>3178</v>
      </c>
      <c r="D1213" t="s">
        <v>5134</v>
      </c>
      <c r="E1213" s="22">
        <v>1678315</v>
      </c>
      <c r="F1213" t="s">
        <v>5126</v>
      </c>
      <c r="G1213" s="20">
        <v>45770</v>
      </c>
      <c r="H1213" t="s">
        <v>3117</v>
      </c>
      <c r="I1213">
        <f>VLOOKUP(Account_Appended[[#This Row],[Customer_ID]],Customer_Info_Appended[],3,0)</f>
        <v>23</v>
      </c>
      <c r="J1213" t="str">
        <f>VLOOKUP(Account_Appended[[#This Row],[Customer_ID]],Customer_Info_Appended[],4,0)</f>
        <v>Female</v>
      </c>
      <c r="K1213" t="str">
        <f>VLOOKUP(Account_Appended[[#This Row],[Customer_ID]],Customer_Info_Appended[],6,0)</f>
        <v>Mandalay</v>
      </c>
      <c r="L1213" t="str">
        <f>VLOOKUP(Account_Appended[[#This Row],[Balance]],balance_t[],3,1)</f>
        <v>Low</v>
      </c>
      <c r="M1213" t="str">
        <f>VLOOKUP(Account_Appended[[#This Row],[Age]],age_t[],3,1)</f>
        <v>Young</v>
      </c>
      <c r="N1213" t="str">
        <f>Account_Appended[[#This Row],[Age Group]]&amp; "-" &amp;Account_Appended[[#This Row],[Balace Group]]</f>
        <v>Young-Low</v>
      </c>
    </row>
    <row r="1214" spans="2:14" x14ac:dyDescent="0.25">
      <c r="B1214" t="s">
        <v>6337</v>
      </c>
      <c r="C1214" t="s">
        <v>3183</v>
      </c>
      <c r="D1214" t="s">
        <v>5125</v>
      </c>
      <c r="E1214" s="22">
        <v>41081642</v>
      </c>
      <c r="F1214" t="s">
        <v>5126</v>
      </c>
      <c r="G1214" s="20">
        <v>45771</v>
      </c>
      <c r="H1214" t="s">
        <v>3117</v>
      </c>
      <c r="I1214">
        <f>VLOOKUP(Account_Appended[[#This Row],[Customer_ID]],Customer_Info_Appended[],3,0)</f>
        <v>36</v>
      </c>
      <c r="J1214" t="str">
        <f>VLOOKUP(Account_Appended[[#This Row],[Customer_ID]],Customer_Info_Appended[],4,0)</f>
        <v>Female</v>
      </c>
      <c r="K1214" t="str">
        <f>VLOOKUP(Account_Appended[[#This Row],[Customer_ID]],Customer_Info_Appended[],6,0)</f>
        <v>Mandalay</v>
      </c>
      <c r="L1214" t="str">
        <f>VLOOKUP(Account_Appended[[#This Row],[Balance]],balance_t[],3,1)</f>
        <v>High</v>
      </c>
      <c r="M1214" t="str">
        <f>VLOOKUP(Account_Appended[[#This Row],[Age]],age_t[],3,1)</f>
        <v>Middle</v>
      </c>
      <c r="N1214" t="str">
        <f>Account_Appended[[#This Row],[Age Group]]&amp; "-" &amp;Account_Appended[[#This Row],[Balace Group]]</f>
        <v>Middle-High</v>
      </c>
    </row>
    <row r="1215" spans="2:14" x14ac:dyDescent="0.25">
      <c r="B1215" t="s">
        <v>6338</v>
      </c>
      <c r="C1215" t="s">
        <v>3183</v>
      </c>
      <c r="D1215" t="s">
        <v>5131</v>
      </c>
      <c r="E1215" s="22">
        <v>25176068</v>
      </c>
      <c r="F1215" t="s">
        <v>5126</v>
      </c>
      <c r="G1215" s="20">
        <v>45772</v>
      </c>
      <c r="H1215" t="s">
        <v>3117</v>
      </c>
      <c r="I1215">
        <f>VLOOKUP(Account_Appended[[#This Row],[Customer_ID]],Customer_Info_Appended[],3,0)</f>
        <v>36</v>
      </c>
      <c r="J1215" t="str">
        <f>VLOOKUP(Account_Appended[[#This Row],[Customer_ID]],Customer_Info_Appended[],4,0)</f>
        <v>Female</v>
      </c>
      <c r="K1215" t="str">
        <f>VLOOKUP(Account_Appended[[#This Row],[Customer_ID]],Customer_Info_Appended[],6,0)</f>
        <v>Mandalay</v>
      </c>
      <c r="L1215" t="str">
        <f>VLOOKUP(Account_Appended[[#This Row],[Balance]],balance_t[],3,1)</f>
        <v>High</v>
      </c>
      <c r="M1215" t="str">
        <f>VLOOKUP(Account_Appended[[#This Row],[Age]],age_t[],3,1)</f>
        <v>Middle</v>
      </c>
      <c r="N1215" t="str">
        <f>Account_Appended[[#This Row],[Age Group]]&amp; "-" &amp;Account_Appended[[#This Row],[Balace Group]]</f>
        <v>Middle-High</v>
      </c>
    </row>
    <row r="1216" spans="2:14" x14ac:dyDescent="0.25">
      <c r="B1216" t="s">
        <v>6339</v>
      </c>
      <c r="C1216" t="s">
        <v>3183</v>
      </c>
      <c r="D1216" t="s">
        <v>5131</v>
      </c>
      <c r="E1216" s="22">
        <v>18226806</v>
      </c>
      <c r="F1216" t="s">
        <v>5126</v>
      </c>
      <c r="G1216" s="20">
        <v>45773</v>
      </c>
      <c r="H1216" t="s">
        <v>3117</v>
      </c>
      <c r="I1216">
        <f>VLOOKUP(Account_Appended[[#This Row],[Customer_ID]],Customer_Info_Appended[],3,0)</f>
        <v>36</v>
      </c>
      <c r="J1216" t="str">
        <f>VLOOKUP(Account_Appended[[#This Row],[Customer_ID]],Customer_Info_Appended[],4,0)</f>
        <v>Female</v>
      </c>
      <c r="K1216" t="str">
        <f>VLOOKUP(Account_Appended[[#This Row],[Customer_ID]],Customer_Info_Appended[],6,0)</f>
        <v>Mandalay</v>
      </c>
      <c r="L1216" t="str">
        <f>VLOOKUP(Account_Appended[[#This Row],[Balance]],balance_t[],3,1)</f>
        <v>High</v>
      </c>
      <c r="M1216" t="str">
        <f>VLOOKUP(Account_Appended[[#This Row],[Age]],age_t[],3,1)</f>
        <v>Middle</v>
      </c>
      <c r="N1216" t="str">
        <f>Account_Appended[[#This Row],[Age Group]]&amp; "-" &amp;Account_Appended[[#This Row],[Balace Group]]</f>
        <v>Middle-High</v>
      </c>
    </row>
    <row r="1217" spans="2:14" x14ac:dyDescent="0.25">
      <c r="B1217" t="s">
        <v>6340</v>
      </c>
      <c r="C1217" t="s">
        <v>3188</v>
      </c>
      <c r="D1217" t="s">
        <v>5131</v>
      </c>
      <c r="E1217" s="22">
        <v>45547478</v>
      </c>
      <c r="F1217" t="s">
        <v>5126</v>
      </c>
      <c r="G1217" s="20">
        <v>45774</v>
      </c>
      <c r="H1217" t="s">
        <v>3117</v>
      </c>
      <c r="I1217">
        <f>VLOOKUP(Account_Appended[[#This Row],[Customer_ID]],Customer_Info_Appended[],3,0)</f>
        <v>55</v>
      </c>
      <c r="J1217" t="str">
        <f>VLOOKUP(Account_Appended[[#This Row],[Customer_ID]],Customer_Info_Appended[],4,0)</f>
        <v>Female</v>
      </c>
      <c r="K1217" t="str">
        <f>VLOOKUP(Account_Appended[[#This Row],[Customer_ID]],Customer_Info_Appended[],6,0)</f>
        <v>Yangon</v>
      </c>
      <c r="L1217" t="str">
        <f>VLOOKUP(Account_Appended[[#This Row],[Balance]],balance_t[],3,1)</f>
        <v>High</v>
      </c>
      <c r="M1217" t="str">
        <f>VLOOKUP(Account_Appended[[#This Row],[Age]],age_t[],3,1)</f>
        <v>Senior</v>
      </c>
      <c r="N1217" t="str">
        <f>Account_Appended[[#This Row],[Age Group]]&amp; "-" &amp;Account_Appended[[#This Row],[Balace Group]]</f>
        <v>Senior-High</v>
      </c>
    </row>
    <row r="1218" spans="2:14" x14ac:dyDescent="0.25">
      <c r="B1218" t="s">
        <v>6341</v>
      </c>
      <c r="C1218" t="s">
        <v>3188</v>
      </c>
      <c r="D1218" t="s">
        <v>5131</v>
      </c>
      <c r="E1218" s="22">
        <v>46623237</v>
      </c>
      <c r="F1218" t="s">
        <v>5126</v>
      </c>
      <c r="G1218" s="20">
        <v>45775</v>
      </c>
      <c r="H1218" t="s">
        <v>3117</v>
      </c>
      <c r="I1218">
        <f>VLOOKUP(Account_Appended[[#This Row],[Customer_ID]],Customer_Info_Appended[],3,0)</f>
        <v>55</v>
      </c>
      <c r="J1218" t="str">
        <f>VLOOKUP(Account_Appended[[#This Row],[Customer_ID]],Customer_Info_Appended[],4,0)</f>
        <v>Female</v>
      </c>
      <c r="K1218" t="str">
        <f>VLOOKUP(Account_Appended[[#This Row],[Customer_ID]],Customer_Info_Appended[],6,0)</f>
        <v>Yangon</v>
      </c>
      <c r="L1218" t="str">
        <f>VLOOKUP(Account_Appended[[#This Row],[Balance]],balance_t[],3,1)</f>
        <v>High</v>
      </c>
      <c r="M1218" t="str">
        <f>VLOOKUP(Account_Appended[[#This Row],[Age]],age_t[],3,1)</f>
        <v>Senior</v>
      </c>
      <c r="N1218" t="str">
        <f>Account_Appended[[#This Row],[Age Group]]&amp; "-" &amp;Account_Appended[[#This Row],[Balace Group]]</f>
        <v>Senior-High</v>
      </c>
    </row>
    <row r="1219" spans="2:14" x14ac:dyDescent="0.25">
      <c r="B1219" t="s">
        <v>6342</v>
      </c>
      <c r="C1219" t="s">
        <v>3188</v>
      </c>
      <c r="D1219" t="s">
        <v>5131</v>
      </c>
      <c r="E1219" s="22">
        <v>11299747</v>
      </c>
      <c r="F1219" t="s">
        <v>5126</v>
      </c>
      <c r="G1219" s="20">
        <v>45776</v>
      </c>
      <c r="H1219" t="s">
        <v>3117</v>
      </c>
      <c r="I1219">
        <f>VLOOKUP(Account_Appended[[#This Row],[Customer_ID]],Customer_Info_Appended[],3,0)</f>
        <v>55</v>
      </c>
      <c r="J1219" t="str">
        <f>VLOOKUP(Account_Appended[[#This Row],[Customer_ID]],Customer_Info_Appended[],4,0)</f>
        <v>Female</v>
      </c>
      <c r="K1219" t="str">
        <f>VLOOKUP(Account_Appended[[#This Row],[Customer_ID]],Customer_Info_Appended[],6,0)</f>
        <v>Yangon</v>
      </c>
      <c r="L1219" t="str">
        <f>VLOOKUP(Account_Appended[[#This Row],[Balance]],balance_t[],3,1)</f>
        <v>Medium</v>
      </c>
      <c r="M1219" t="str">
        <f>VLOOKUP(Account_Appended[[#This Row],[Age]],age_t[],3,1)</f>
        <v>Senior</v>
      </c>
      <c r="N1219" t="str">
        <f>Account_Appended[[#This Row],[Age Group]]&amp; "-" &amp;Account_Appended[[#This Row],[Balace Group]]</f>
        <v>Senior-Medium</v>
      </c>
    </row>
    <row r="1220" spans="2:14" x14ac:dyDescent="0.25">
      <c r="B1220" t="s">
        <v>6343</v>
      </c>
      <c r="C1220" t="s">
        <v>3193</v>
      </c>
      <c r="D1220" t="s">
        <v>5131</v>
      </c>
      <c r="E1220" s="22">
        <v>5540107</v>
      </c>
      <c r="F1220" t="s">
        <v>5126</v>
      </c>
      <c r="G1220" s="20">
        <v>45777</v>
      </c>
      <c r="H1220" t="s">
        <v>3117</v>
      </c>
      <c r="I1220">
        <f>VLOOKUP(Account_Appended[[#This Row],[Customer_ID]],Customer_Info_Appended[],3,0)</f>
        <v>45</v>
      </c>
      <c r="J1220" t="str">
        <f>VLOOKUP(Account_Appended[[#This Row],[Customer_ID]],Customer_Info_Appended[],4,0)</f>
        <v>Male</v>
      </c>
      <c r="K1220" t="str">
        <f>VLOOKUP(Account_Appended[[#This Row],[Customer_ID]],Customer_Info_Appended[],6,0)</f>
        <v>Mandalay</v>
      </c>
      <c r="L1220" t="str">
        <f>VLOOKUP(Account_Appended[[#This Row],[Balance]],balance_t[],3,1)</f>
        <v>Medium</v>
      </c>
      <c r="M1220" t="str">
        <f>VLOOKUP(Account_Appended[[#This Row],[Age]],age_t[],3,1)</f>
        <v>Middle</v>
      </c>
      <c r="N1220" t="str">
        <f>Account_Appended[[#This Row],[Age Group]]&amp; "-" &amp;Account_Appended[[#This Row],[Balace Group]]</f>
        <v>Middle-Medium</v>
      </c>
    </row>
    <row r="1221" spans="2:14" x14ac:dyDescent="0.25">
      <c r="B1221" t="s">
        <v>6344</v>
      </c>
      <c r="C1221" t="s">
        <v>3198</v>
      </c>
      <c r="D1221" t="s">
        <v>5131</v>
      </c>
      <c r="E1221" s="22">
        <v>48826898</v>
      </c>
      <c r="F1221" t="s">
        <v>5126</v>
      </c>
      <c r="G1221" s="20">
        <v>45778</v>
      </c>
      <c r="H1221" t="s">
        <v>3117</v>
      </c>
      <c r="I1221">
        <f>VLOOKUP(Account_Appended[[#This Row],[Customer_ID]],Customer_Info_Appended[],3,0)</f>
        <v>19</v>
      </c>
      <c r="J1221" t="str">
        <f>VLOOKUP(Account_Appended[[#This Row],[Customer_ID]],Customer_Info_Appended[],4,0)</f>
        <v>Female</v>
      </c>
      <c r="K1221" t="str">
        <f>VLOOKUP(Account_Appended[[#This Row],[Customer_ID]],Customer_Info_Appended[],6,0)</f>
        <v>Mandalay</v>
      </c>
      <c r="L1221" t="str">
        <f>VLOOKUP(Account_Appended[[#This Row],[Balance]],balance_t[],3,1)</f>
        <v>High</v>
      </c>
      <c r="M1221" t="str">
        <f>VLOOKUP(Account_Appended[[#This Row],[Age]],age_t[],3,1)</f>
        <v>Young</v>
      </c>
      <c r="N1221" t="str">
        <f>Account_Appended[[#This Row],[Age Group]]&amp; "-" &amp;Account_Appended[[#This Row],[Balace Group]]</f>
        <v>Young-High</v>
      </c>
    </row>
    <row r="1222" spans="2:14" x14ac:dyDescent="0.25">
      <c r="B1222" t="s">
        <v>6345</v>
      </c>
      <c r="C1222" t="s">
        <v>3198</v>
      </c>
      <c r="D1222" t="s">
        <v>5131</v>
      </c>
      <c r="E1222" s="22">
        <v>7181530</v>
      </c>
      <c r="F1222" t="s">
        <v>5126</v>
      </c>
      <c r="G1222" s="20">
        <v>45779</v>
      </c>
      <c r="H1222" t="s">
        <v>3117</v>
      </c>
      <c r="I1222">
        <f>VLOOKUP(Account_Appended[[#This Row],[Customer_ID]],Customer_Info_Appended[],3,0)</f>
        <v>19</v>
      </c>
      <c r="J1222" t="str">
        <f>VLOOKUP(Account_Appended[[#This Row],[Customer_ID]],Customer_Info_Appended[],4,0)</f>
        <v>Female</v>
      </c>
      <c r="K1222" t="str">
        <f>VLOOKUP(Account_Appended[[#This Row],[Customer_ID]],Customer_Info_Appended[],6,0)</f>
        <v>Mandalay</v>
      </c>
      <c r="L1222" t="str">
        <f>VLOOKUP(Account_Appended[[#This Row],[Balance]],balance_t[],3,1)</f>
        <v>Medium</v>
      </c>
      <c r="M1222" t="str">
        <f>VLOOKUP(Account_Appended[[#This Row],[Age]],age_t[],3,1)</f>
        <v>Young</v>
      </c>
      <c r="N1222" t="str">
        <f>Account_Appended[[#This Row],[Age Group]]&amp; "-" &amp;Account_Appended[[#This Row],[Balace Group]]</f>
        <v>Young-Medium</v>
      </c>
    </row>
    <row r="1223" spans="2:14" x14ac:dyDescent="0.25">
      <c r="B1223" t="s">
        <v>6346</v>
      </c>
      <c r="C1223" t="s">
        <v>3198</v>
      </c>
      <c r="D1223" t="s">
        <v>5125</v>
      </c>
      <c r="E1223" s="22">
        <v>48594716</v>
      </c>
      <c r="F1223" t="s">
        <v>5126</v>
      </c>
      <c r="G1223" s="20">
        <v>45780</v>
      </c>
      <c r="H1223" t="s">
        <v>3117</v>
      </c>
      <c r="I1223">
        <f>VLOOKUP(Account_Appended[[#This Row],[Customer_ID]],Customer_Info_Appended[],3,0)</f>
        <v>19</v>
      </c>
      <c r="J1223" t="str">
        <f>VLOOKUP(Account_Appended[[#This Row],[Customer_ID]],Customer_Info_Appended[],4,0)</f>
        <v>Female</v>
      </c>
      <c r="K1223" t="str">
        <f>VLOOKUP(Account_Appended[[#This Row],[Customer_ID]],Customer_Info_Appended[],6,0)</f>
        <v>Mandalay</v>
      </c>
      <c r="L1223" t="str">
        <f>VLOOKUP(Account_Appended[[#This Row],[Balance]],balance_t[],3,1)</f>
        <v>High</v>
      </c>
      <c r="M1223" t="str">
        <f>VLOOKUP(Account_Appended[[#This Row],[Age]],age_t[],3,1)</f>
        <v>Young</v>
      </c>
      <c r="N1223" t="str">
        <f>Account_Appended[[#This Row],[Age Group]]&amp; "-" &amp;Account_Appended[[#This Row],[Balace Group]]</f>
        <v>Young-High</v>
      </c>
    </row>
    <row r="1224" spans="2:14" x14ac:dyDescent="0.25">
      <c r="B1224" t="s">
        <v>6347</v>
      </c>
      <c r="C1224" t="s">
        <v>3203</v>
      </c>
      <c r="D1224" t="s">
        <v>5131</v>
      </c>
      <c r="E1224" s="22">
        <v>26735617</v>
      </c>
      <c r="F1224" t="s">
        <v>5126</v>
      </c>
      <c r="G1224" s="20">
        <v>45781</v>
      </c>
      <c r="H1224" t="s">
        <v>3117</v>
      </c>
      <c r="I1224">
        <f>VLOOKUP(Account_Appended[[#This Row],[Customer_ID]],Customer_Info_Appended[],3,0)</f>
        <v>55</v>
      </c>
      <c r="J1224" t="str">
        <f>VLOOKUP(Account_Appended[[#This Row],[Customer_ID]],Customer_Info_Appended[],4,0)</f>
        <v>Female</v>
      </c>
      <c r="K1224" t="str">
        <f>VLOOKUP(Account_Appended[[#This Row],[Customer_ID]],Customer_Info_Appended[],6,0)</f>
        <v>Shan</v>
      </c>
      <c r="L1224" t="str">
        <f>VLOOKUP(Account_Appended[[#This Row],[Balance]],balance_t[],3,1)</f>
        <v>High</v>
      </c>
      <c r="M1224" t="str">
        <f>VLOOKUP(Account_Appended[[#This Row],[Age]],age_t[],3,1)</f>
        <v>Senior</v>
      </c>
      <c r="N1224" t="str">
        <f>Account_Appended[[#This Row],[Age Group]]&amp; "-" &amp;Account_Appended[[#This Row],[Balace Group]]</f>
        <v>Senior-High</v>
      </c>
    </row>
    <row r="1225" spans="2:14" x14ac:dyDescent="0.25">
      <c r="B1225" t="s">
        <v>6348</v>
      </c>
      <c r="C1225" t="s">
        <v>3203</v>
      </c>
      <c r="D1225" t="s">
        <v>5125</v>
      </c>
      <c r="E1225" s="22">
        <v>46533552</v>
      </c>
      <c r="F1225" t="s">
        <v>5126</v>
      </c>
      <c r="G1225" s="20">
        <v>45782</v>
      </c>
      <c r="H1225" t="s">
        <v>3117</v>
      </c>
      <c r="I1225">
        <f>VLOOKUP(Account_Appended[[#This Row],[Customer_ID]],Customer_Info_Appended[],3,0)</f>
        <v>55</v>
      </c>
      <c r="J1225" t="str">
        <f>VLOOKUP(Account_Appended[[#This Row],[Customer_ID]],Customer_Info_Appended[],4,0)</f>
        <v>Female</v>
      </c>
      <c r="K1225" t="str">
        <f>VLOOKUP(Account_Appended[[#This Row],[Customer_ID]],Customer_Info_Appended[],6,0)</f>
        <v>Shan</v>
      </c>
      <c r="L1225" t="str">
        <f>VLOOKUP(Account_Appended[[#This Row],[Balance]],balance_t[],3,1)</f>
        <v>High</v>
      </c>
      <c r="M1225" t="str">
        <f>VLOOKUP(Account_Appended[[#This Row],[Age]],age_t[],3,1)</f>
        <v>Senior</v>
      </c>
      <c r="N1225" t="str">
        <f>Account_Appended[[#This Row],[Age Group]]&amp; "-" &amp;Account_Appended[[#This Row],[Balace Group]]</f>
        <v>Senior-High</v>
      </c>
    </row>
    <row r="1226" spans="2:14" x14ac:dyDescent="0.25">
      <c r="B1226" t="s">
        <v>6349</v>
      </c>
      <c r="C1226" t="s">
        <v>3203</v>
      </c>
      <c r="D1226" t="s">
        <v>5134</v>
      </c>
      <c r="E1226" s="22">
        <v>30210314</v>
      </c>
      <c r="F1226" t="s">
        <v>5126</v>
      </c>
      <c r="G1226" s="20">
        <v>45783</v>
      </c>
      <c r="H1226" t="s">
        <v>3117</v>
      </c>
      <c r="I1226">
        <f>VLOOKUP(Account_Appended[[#This Row],[Customer_ID]],Customer_Info_Appended[],3,0)</f>
        <v>55</v>
      </c>
      <c r="J1226" t="str">
        <f>VLOOKUP(Account_Appended[[#This Row],[Customer_ID]],Customer_Info_Appended[],4,0)</f>
        <v>Female</v>
      </c>
      <c r="K1226" t="str">
        <f>VLOOKUP(Account_Appended[[#This Row],[Customer_ID]],Customer_Info_Appended[],6,0)</f>
        <v>Shan</v>
      </c>
      <c r="L1226" t="str">
        <f>VLOOKUP(Account_Appended[[#This Row],[Balance]],balance_t[],3,1)</f>
        <v>High</v>
      </c>
      <c r="M1226" t="str">
        <f>VLOOKUP(Account_Appended[[#This Row],[Age]],age_t[],3,1)</f>
        <v>Senior</v>
      </c>
      <c r="N1226" t="str">
        <f>Account_Appended[[#This Row],[Age Group]]&amp; "-" &amp;Account_Appended[[#This Row],[Balace Group]]</f>
        <v>Senior-High</v>
      </c>
    </row>
    <row r="1227" spans="2:14" x14ac:dyDescent="0.25">
      <c r="B1227" t="s">
        <v>6350</v>
      </c>
      <c r="C1227" t="s">
        <v>3208</v>
      </c>
      <c r="D1227" t="s">
        <v>5131</v>
      </c>
      <c r="E1227" s="22">
        <v>19774922</v>
      </c>
      <c r="F1227" t="s">
        <v>5126</v>
      </c>
      <c r="G1227" s="20">
        <v>45784</v>
      </c>
      <c r="H1227" t="s">
        <v>3117</v>
      </c>
      <c r="I1227">
        <f>VLOOKUP(Account_Appended[[#This Row],[Customer_ID]],Customer_Info_Appended[],3,0)</f>
        <v>54</v>
      </c>
      <c r="J1227" t="str">
        <f>VLOOKUP(Account_Appended[[#This Row],[Customer_ID]],Customer_Info_Appended[],4,0)</f>
        <v>Male</v>
      </c>
      <c r="K1227" t="str">
        <f>VLOOKUP(Account_Appended[[#This Row],[Customer_ID]],Customer_Info_Appended[],6,0)</f>
        <v>Bago</v>
      </c>
      <c r="L1227" t="str">
        <f>VLOOKUP(Account_Appended[[#This Row],[Balance]],balance_t[],3,1)</f>
        <v>High</v>
      </c>
      <c r="M1227" t="str">
        <f>VLOOKUP(Account_Appended[[#This Row],[Age]],age_t[],3,1)</f>
        <v>Senior</v>
      </c>
      <c r="N1227" t="str">
        <f>Account_Appended[[#This Row],[Age Group]]&amp; "-" &amp;Account_Appended[[#This Row],[Balace Group]]</f>
        <v>Senior-High</v>
      </c>
    </row>
    <row r="1228" spans="2:14" x14ac:dyDescent="0.25">
      <c r="B1228" t="s">
        <v>6351</v>
      </c>
      <c r="C1228" t="s">
        <v>3208</v>
      </c>
      <c r="D1228" t="s">
        <v>5134</v>
      </c>
      <c r="E1228" s="22">
        <v>25159572</v>
      </c>
      <c r="F1228" t="s">
        <v>5126</v>
      </c>
      <c r="G1228" s="20">
        <v>45785</v>
      </c>
      <c r="H1228" t="s">
        <v>3117</v>
      </c>
      <c r="I1228">
        <f>VLOOKUP(Account_Appended[[#This Row],[Customer_ID]],Customer_Info_Appended[],3,0)</f>
        <v>54</v>
      </c>
      <c r="J1228" t="str">
        <f>VLOOKUP(Account_Appended[[#This Row],[Customer_ID]],Customer_Info_Appended[],4,0)</f>
        <v>Male</v>
      </c>
      <c r="K1228" t="str">
        <f>VLOOKUP(Account_Appended[[#This Row],[Customer_ID]],Customer_Info_Appended[],6,0)</f>
        <v>Bago</v>
      </c>
      <c r="L1228" t="str">
        <f>VLOOKUP(Account_Appended[[#This Row],[Balance]],balance_t[],3,1)</f>
        <v>High</v>
      </c>
      <c r="M1228" t="str">
        <f>VLOOKUP(Account_Appended[[#This Row],[Age]],age_t[],3,1)</f>
        <v>Senior</v>
      </c>
      <c r="N1228" t="str">
        <f>Account_Appended[[#This Row],[Age Group]]&amp; "-" &amp;Account_Appended[[#This Row],[Balace Group]]</f>
        <v>Senior-High</v>
      </c>
    </row>
    <row r="1229" spans="2:14" x14ac:dyDescent="0.25">
      <c r="B1229" t="s">
        <v>6352</v>
      </c>
      <c r="C1229" t="s">
        <v>3213</v>
      </c>
      <c r="D1229" t="s">
        <v>5134</v>
      </c>
      <c r="E1229" s="22">
        <v>36855905</v>
      </c>
      <c r="F1229" t="s">
        <v>5126</v>
      </c>
      <c r="G1229" s="20">
        <v>45786</v>
      </c>
      <c r="H1229" t="s">
        <v>3117</v>
      </c>
      <c r="I1229">
        <f>VLOOKUP(Account_Appended[[#This Row],[Customer_ID]],Customer_Info_Appended[],3,0)</f>
        <v>68</v>
      </c>
      <c r="J1229" t="str">
        <f>VLOOKUP(Account_Appended[[#This Row],[Customer_ID]],Customer_Info_Appended[],4,0)</f>
        <v>Male</v>
      </c>
      <c r="K1229" t="str">
        <f>VLOOKUP(Account_Appended[[#This Row],[Customer_ID]],Customer_Info_Appended[],6,0)</f>
        <v>Bago</v>
      </c>
      <c r="L1229" t="str">
        <f>VLOOKUP(Account_Appended[[#This Row],[Balance]],balance_t[],3,1)</f>
        <v>High</v>
      </c>
      <c r="M1229" t="str">
        <f>VLOOKUP(Account_Appended[[#This Row],[Age]],age_t[],3,1)</f>
        <v>Senior</v>
      </c>
      <c r="N1229" t="str">
        <f>Account_Appended[[#This Row],[Age Group]]&amp; "-" &amp;Account_Appended[[#This Row],[Balace Group]]</f>
        <v>Senior-High</v>
      </c>
    </row>
    <row r="1230" spans="2:14" x14ac:dyDescent="0.25">
      <c r="B1230" t="s">
        <v>6353</v>
      </c>
      <c r="C1230" t="s">
        <v>3213</v>
      </c>
      <c r="D1230" t="s">
        <v>5134</v>
      </c>
      <c r="E1230" s="22">
        <v>31497110</v>
      </c>
      <c r="F1230" t="s">
        <v>5126</v>
      </c>
      <c r="G1230" s="20">
        <v>45787</v>
      </c>
      <c r="H1230" t="s">
        <v>3117</v>
      </c>
      <c r="I1230">
        <f>VLOOKUP(Account_Appended[[#This Row],[Customer_ID]],Customer_Info_Appended[],3,0)</f>
        <v>68</v>
      </c>
      <c r="J1230" t="str">
        <f>VLOOKUP(Account_Appended[[#This Row],[Customer_ID]],Customer_Info_Appended[],4,0)</f>
        <v>Male</v>
      </c>
      <c r="K1230" t="str">
        <f>VLOOKUP(Account_Appended[[#This Row],[Customer_ID]],Customer_Info_Appended[],6,0)</f>
        <v>Bago</v>
      </c>
      <c r="L1230" t="str">
        <f>VLOOKUP(Account_Appended[[#This Row],[Balance]],balance_t[],3,1)</f>
        <v>High</v>
      </c>
      <c r="M1230" t="str">
        <f>VLOOKUP(Account_Appended[[#This Row],[Age]],age_t[],3,1)</f>
        <v>Senior</v>
      </c>
      <c r="N1230" t="str">
        <f>Account_Appended[[#This Row],[Age Group]]&amp; "-" &amp;Account_Appended[[#This Row],[Balace Group]]</f>
        <v>Senior-High</v>
      </c>
    </row>
    <row r="1231" spans="2:14" x14ac:dyDescent="0.25">
      <c r="B1231" t="s">
        <v>6354</v>
      </c>
      <c r="C1231" t="s">
        <v>3213</v>
      </c>
      <c r="D1231" t="s">
        <v>5125</v>
      </c>
      <c r="E1231" s="22">
        <v>9414823</v>
      </c>
      <c r="F1231" t="s">
        <v>5126</v>
      </c>
      <c r="G1231" s="20">
        <v>45788</v>
      </c>
      <c r="H1231" t="s">
        <v>3117</v>
      </c>
      <c r="I1231">
        <f>VLOOKUP(Account_Appended[[#This Row],[Customer_ID]],Customer_Info_Appended[],3,0)</f>
        <v>68</v>
      </c>
      <c r="J1231" t="str">
        <f>VLOOKUP(Account_Appended[[#This Row],[Customer_ID]],Customer_Info_Appended[],4,0)</f>
        <v>Male</v>
      </c>
      <c r="K1231" t="str">
        <f>VLOOKUP(Account_Appended[[#This Row],[Customer_ID]],Customer_Info_Appended[],6,0)</f>
        <v>Bago</v>
      </c>
      <c r="L1231" t="str">
        <f>VLOOKUP(Account_Appended[[#This Row],[Balance]],balance_t[],3,1)</f>
        <v>Medium</v>
      </c>
      <c r="M1231" t="str">
        <f>VLOOKUP(Account_Appended[[#This Row],[Age]],age_t[],3,1)</f>
        <v>Senior</v>
      </c>
      <c r="N1231" t="str">
        <f>Account_Appended[[#This Row],[Age Group]]&amp; "-" &amp;Account_Appended[[#This Row],[Balace Group]]</f>
        <v>Senior-Medium</v>
      </c>
    </row>
    <row r="1232" spans="2:14" x14ac:dyDescent="0.25">
      <c r="B1232" t="s">
        <v>6355</v>
      </c>
      <c r="C1232" t="s">
        <v>3218</v>
      </c>
      <c r="D1232" t="s">
        <v>5134</v>
      </c>
      <c r="E1232" s="22">
        <v>23384876</v>
      </c>
      <c r="F1232" t="s">
        <v>5126</v>
      </c>
      <c r="G1232" s="20">
        <v>45789</v>
      </c>
      <c r="H1232" t="s">
        <v>3117</v>
      </c>
      <c r="I1232">
        <f>VLOOKUP(Account_Appended[[#This Row],[Customer_ID]],Customer_Info_Appended[],3,0)</f>
        <v>69</v>
      </c>
      <c r="J1232" t="str">
        <f>VLOOKUP(Account_Appended[[#This Row],[Customer_ID]],Customer_Info_Appended[],4,0)</f>
        <v>Female</v>
      </c>
      <c r="K1232" t="str">
        <f>VLOOKUP(Account_Appended[[#This Row],[Customer_ID]],Customer_Info_Appended[],6,0)</f>
        <v>Shan</v>
      </c>
      <c r="L1232" t="str">
        <f>VLOOKUP(Account_Appended[[#This Row],[Balance]],balance_t[],3,1)</f>
        <v>High</v>
      </c>
      <c r="M1232" t="str">
        <f>VLOOKUP(Account_Appended[[#This Row],[Age]],age_t[],3,1)</f>
        <v>Senior</v>
      </c>
      <c r="N1232" t="str">
        <f>Account_Appended[[#This Row],[Age Group]]&amp; "-" &amp;Account_Appended[[#This Row],[Balace Group]]</f>
        <v>Senior-High</v>
      </c>
    </row>
    <row r="1233" spans="2:14" x14ac:dyDescent="0.25">
      <c r="B1233" t="s">
        <v>6356</v>
      </c>
      <c r="C1233" t="s">
        <v>3223</v>
      </c>
      <c r="D1233" t="s">
        <v>5134</v>
      </c>
      <c r="E1233" s="22">
        <v>45076489</v>
      </c>
      <c r="F1233" t="s">
        <v>5126</v>
      </c>
      <c r="G1233" s="20">
        <v>45790</v>
      </c>
      <c r="H1233" t="s">
        <v>3117</v>
      </c>
      <c r="I1233">
        <f>VLOOKUP(Account_Appended[[#This Row],[Customer_ID]],Customer_Info_Appended[],3,0)</f>
        <v>21</v>
      </c>
      <c r="J1233" t="str">
        <f>VLOOKUP(Account_Appended[[#This Row],[Customer_ID]],Customer_Info_Appended[],4,0)</f>
        <v>Female</v>
      </c>
      <c r="K1233" t="str">
        <f>VLOOKUP(Account_Appended[[#This Row],[Customer_ID]],Customer_Info_Appended[],6,0)</f>
        <v>Mandalay</v>
      </c>
      <c r="L1233" t="str">
        <f>VLOOKUP(Account_Appended[[#This Row],[Balance]],balance_t[],3,1)</f>
        <v>High</v>
      </c>
      <c r="M1233" t="str">
        <f>VLOOKUP(Account_Appended[[#This Row],[Age]],age_t[],3,1)</f>
        <v>Young</v>
      </c>
      <c r="N1233" t="str">
        <f>Account_Appended[[#This Row],[Age Group]]&amp; "-" &amp;Account_Appended[[#This Row],[Balace Group]]</f>
        <v>Young-High</v>
      </c>
    </row>
    <row r="1234" spans="2:14" x14ac:dyDescent="0.25">
      <c r="B1234" t="s">
        <v>6357</v>
      </c>
      <c r="C1234" t="s">
        <v>3223</v>
      </c>
      <c r="D1234" t="s">
        <v>5134</v>
      </c>
      <c r="E1234" s="22">
        <v>35104423</v>
      </c>
      <c r="F1234" t="s">
        <v>5126</v>
      </c>
      <c r="G1234" s="20">
        <v>45791</v>
      </c>
      <c r="H1234" t="s">
        <v>3117</v>
      </c>
      <c r="I1234">
        <f>VLOOKUP(Account_Appended[[#This Row],[Customer_ID]],Customer_Info_Appended[],3,0)</f>
        <v>21</v>
      </c>
      <c r="J1234" t="str">
        <f>VLOOKUP(Account_Appended[[#This Row],[Customer_ID]],Customer_Info_Appended[],4,0)</f>
        <v>Female</v>
      </c>
      <c r="K1234" t="str">
        <f>VLOOKUP(Account_Appended[[#This Row],[Customer_ID]],Customer_Info_Appended[],6,0)</f>
        <v>Mandalay</v>
      </c>
      <c r="L1234" t="str">
        <f>VLOOKUP(Account_Appended[[#This Row],[Balance]],balance_t[],3,1)</f>
        <v>High</v>
      </c>
      <c r="M1234" t="str">
        <f>VLOOKUP(Account_Appended[[#This Row],[Age]],age_t[],3,1)</f>
        <v>Young</v>
      </c>
      <c r="N1234" t="str">
        <f>Account_Appended[[#This Row],[Age Group]]&amp; "-" &amp;Account_Appended[[#This Row],[Balace Group]]</f>
        <v>Young-High</v>
      </c>
    </row>
    <row r="1235" spans="2:14" x14ac:dyDescent="0.25">
      <c r="B1235" t="s">
        <v>6358</v>
      </c>
      <c r="C1235" t="s">
        <v>3228</v>
      </c>
      <c r="D1235" t="s">
        <v>5131</v>
      </c>
      <c r="E1235" s="22">
        <v>32157821</v>
      </c>
      <c r="F1235" t="s">
        <v>5126</v>
      </c>
      <c r="G1235" s="20">
        <v>45792</v>
      </c>
      <c r="H1235" t="s">
        <v>3117</v>
      </c>
      <c r="I1235">
        <f>VLOOKUP(Account_Appended[[#This Row],[Customer_ID]],Customer_Info_Appended[],3,0)</f>
        <v>39</v>
      </c>
      <c r="J1235" t="str">
        <f>VLOOKUP(Account_Appended[[#This Row],[Customer_ID]],Customer_Info_Appended[],4,0)</f>
        <v>Female</v>
      </c>
      <c r="K1235" t="str">
        <f>VLOOKUP(Account_Appended[[#This Row],[Customer_ID]],Customer_Info_Appended[],6,0)</f>
        <v>Shan</v>
      </c>
      <c r="L1235" t="str">
        <f>VLOOKUP(Account_Appended[[#This Row],[Balance]],balance_t[],3,1)</f>
        <v>High</v>
      </c>
      <c r="M1235" t="str">
        <f>VLOOKUP(Account_Appended[[#This Row],[Age]],age_t[],3,1)</f>
        <v>Middle</v>
      </c>
      <c r="N1235" t="str">
        <f>Account_Appended[[#This Row],[Age Group]]&amp; "-" &amp;Account_Appended[[#This Row],[Balace Group]]</f>
        <v>Middle-High</v>
      </c>
    </row>
    <row r="1236" spans="2:14" x14ac:dyDescent="0.25">
      <c r="B1236" t="s">
        <v>6359</v>
      </c>
      <c r="C1236" t="s">
        <v>3228</v>
      </c>
      <c r="D1236" t="s">
        <v>5131</v>
      </c>
      <c r="E1236" s="22">
        <v>22045770</v>
      </c>
      <c r="F1236" t="s">
        <v>5126</v>
      </c>
      <c r="G1236" s="20">
        <v>45793</v>
      </c>
      <c r="H1236" t="s">
        <v>3117</v>
      </c>
      <c r="I1236">
        <f>VLOOKUP(Account_Appended[[#This Row],[Customer_ID]],Customer_Info_Appended[],3,0)</f>
        <v>39</v>
      </c>
      <c r="J1236" t="str">
        <f>VLOOKUP(Account_Appended[[#This Row],[Customer_ID]],Customer_Info_Appended[],4,0)</f>
        <v>Female</v>
      </c>
      <c r="K1236" t="str">
        <f>VLOOKUP(Account_Appended[[#This Row],[Customer_ID]],Customer_Info_Appended[],6,0)</f>
        <v>Shan</v>
      </c>
      <c r="L1236" t="str">
        <f>VLOOKUP(Account_Appended[[#This Row],[Balance]],balance_t[],3,1)</f>
        <v>High</v>
      </c>
      <c r="M1236" t="str">
        <f>VLOOKUP(Account_Appended[[#This Row],[Age]],age_t[],3,1)</f>
        <v>Middle</v>
      </c>
      <c r="N1236" t="str">
        <f>Account_Appended[[#This Row],[Age Group]]&amp; "-" &amp;Account_Appended[[#This Row],[Balace Group]]</f>
        <v>Middle-High</v>
      </c>
    </row>
    <row r="1237" spans="2:14" x14ac:dyDescent="0.25">
      <c r="B1237" t="s">
        <v>6360</v>
      </c>
      <c r="C1237" t="s">
        <v>3233</v>
      </c>
      <c r="D1237" t="s">
        <v>5125</v>
      </c>
      <c r="E1237" s="22">
        <v>44554950</v>
      </c>
      <c r="F1237" t="s">
        <v>5126</v>
      </c>
      <c r="G1237" s="20">
        <v>45794</v>
      </c>
      <c r="H1237" t="s">
        <v>3117</v>
      </c>
      <c r="I1237">
        <f>VLOOKUP(Account_Appended[[#This Row],[Customer_ID]],Customer_Info_Appended[],3,0)</f>
        <v>43</v>
      </c>
      <c r="J1237" t="str">
        <f>VLOOKUP(Account_Appended[[#This Row],[Customer_ID]],Customer_Info_Appended[],4,0)</f>
        <v>Female</v>
      </c>
      <c r="K1237" t="str">
        <f>VLOOKUP(Account_Appended[[#This Row],[Customer_ID]],Customer_Info_Appended[],6,0)</f>
        <v>Yangon</v>
      </c>
      <c r="L1237" t="str">
        <f>VLOOKUP(Account_Appended[[#This Row],[Balance]],balance_t[],3,1)</f>
        <v>High</v>
      </c>
      <c r="M1237" t="str">
        <f>VLOOKUP(Account_Appended[[#This Row],[Age]],age_t[],3,1)</f>
        <v>Middle</v>
      </c>
      <c r="N1237" t="str">
        <f>Account_Appended[[#This Row],[Age Group]]&amp; "-" &amp;Account_Appended[[#This Row],[Balace Group]]</f>
        <v>Middle-High</v>
      </c>
    </row>
    <row r="1238" spans="2:14" x14ac:dyDescent="0.25">
      <c r="B1238" t="s">
        <v>6361</v>
      </c>
      <c r="C1238" t="s">
        <v>3238</v>
      </c>
      <c r="D1238" t="s">
        <v>5125</v>
      </c>
      <c r="E1238" s="22">
        <v>524528</v>
      </c>
      <c r="F1238" t="s">
        <v>5126</v>
      </c>
      <c r="G1238" s="20">
        <v>45795</v>
      </c>
      <c r="H1238" t="s">
        <v>3117</v>
      </c>
      <c r="I1238">
        <f>VLOOKUP(Account_Appended[[#This Row],[Customer_ID]],Customer_Info_Appended[],3,0)</f>
        <v>66</v>
      </c>
      <c r="J1238" t="str">
        <f>VLOOKUP(Account_Appended[[#This Row],[Customer_ID]],Customer_Info_Appended[],4,0)</f>
        <v>Male</v>
      </c>
      <c r="K1238" t="str">
        <f>VLOOKUP(Account_Appended[[#This Row],[Customer_ID]],Customer_Info_Appended[],6,0)</f>
        <v>Bago</v>
      </c>
      <c r="L1238" t="str">
        <f>VLOOKUP(Account_Appended[[#This Row],[Balance]],balance_t[],3,1)</f>
        <v>Low</v>
      </c>
      <c r="M1238" t="str">
        <f>VLOOKUP(Account_Appended[[#This Row],[Age]],age_t[],3,1)</f>
        <v>Senior</v>
      </c>
      <c r="N1238" t="str">
        <f>Account_Appended[[#This Row],[Age Group]]&amp; "-" &amp;Account_Appended[[#This Row],[Balace Group]]</f>
        <v>Senior-Low</v>
      </c>
    </row>
    <row r="1239" spans="2:14" x14ac:dyDescent="0.25">
      <c r="B1239" t="s">
        <v>6362</v>
      </c>
      <c r="C1239" t="s">
        <v>3243</v>
      </c>
      <c r="D1239" t="s">
        <v>5131</v>
      </c>
      <c r="E1239" s="22">
        <v>27801434</v>
      </c>
      <c r="F1239" t="s">
        <v>5126</v>
      </c>
      <c r="G1239" s="20">
        <v>45796</v>
      </c>
      <c r="H1239" t="s">
        <v>3117</v>
      </c>
      <c r="I1239">
        <f>VLOOKUP(Account_Appended[[#This Row],[Customer_ID]],Customer_Info_Appended[],3,0)</f>
        <v>60</v>
      </c>
      <c r="J1239" t="str">
        <f>VLOOKUP(Account_Appended[[#This Row],[Customer_ID]],Customer_Info_Appended[],4,0)</f>
        <v>Male</v>
      </c>
      <c r="K1239" t="str">
        <f>VLOOKUP(Account_Appended[[#This Row],[Customer_ID]],Customer_Info_Appended[],6,0)</f>
        <v>Naypyitaw</v>
      </c>
      <c r="L1239" t="str">
        <f>VLOOKUP(Account_Appended[[#This Row],[Balance]],balance_t[],3,1)</f>
        <v>High</v>
      </c>
      <c r="M1239" t="str">
        <f>VLOOKUP(Account_Appended[[#This Row],[Age]],age_t[],3,1)</f>
        <v>Senior</v>
      </c>
      <c r="N1239" t="str">
        <f>Account_Appended[[#This Row],[Age Group]]&amp; "-" &amp;Account_Appended[[#This Row],[Balace Group]]</f>
        <v>Senior-High</v>
      </c>
    </row>
    <row r="1240" spans="2:14" x14ac:dyDescent="0.25">
      <c r="B1240" t="s">
        <v>6363</v>
      </c>
      <c r="C1240" t="s">
        <v>3243</v>
      </c>
      <c r="D1240" t="s">
        <v>5125</v>
      </c>
      <c r="E1240" s="22">
        <v>30348531</v>
      </c>
      <c r="F1240" t="s">
        <v>5126</v>
      </c>
      <c r="G1240" s="20">
        <v>45797</v>
      </c>
      <c r="H1240" t="s">
        <v>3117</v>
      </c>
      <c r="I1240">
        <f>VLOOKUP(Account_Appended[[#This Row],[Customer_ID]],Customer_Info_Appended[],3,0)</f>
        <v>60</v>
      </c>
      <c r="J1240" t="str">
        <f>VLOOKUP(Account_Appended[[#This Row],[Customer_ID]],Customer_Info_Appended[],4,0)</f>
        <v>Male</v>
      </c>
      <c r="K1240" t="str">
        <f>VLOOKUP(Account_Appended[[#This Row],[Customer_ID]],Customer_Info_Appended[],6,0)</f>
        <v>Naypyitaw</v>
      </c>
      <c r="L1240" t="str">
        <f>VLOOKUP(Account_Appended[[#This Row],[Balance]],balance_t[],3,1)</f>
        <v>High</v>
      </c>
      <c r="M1240" t="str">
        <f>VLOOKUP(Account_Appended[[#This Row],[Age]],age_t[],3,1)</f>
        <v>Senior</v>
      </c>
      <c r="N1240" t="str">
        <f>Account_Appended[[#This Row],[Age Group]]&amp; "-" &amp;Account_Appended[[#This Row],[Balace Group]]</f>
        <v>Senior-High</v>
      </c>
    </row>
    <row r="1241" spans="2:14" x14ac:dyDescent="0.25">
      <c r="B1241" t="s">
        <v>6364</v>
      </c>
      <c r="C1241" t="s">
        <v>3248</v>
      </c>
      <c r="D1241" t="s">
        <v>5131</v>
      </c>
      <c r="E1241" s="22">
        <v>11203831</v>
      </c>
      <c r="F1241" t="s">
        <v>5126</v>
      </c>
      <c r="G1241" s="20">
        <v>45798</v>
      </c>
      <c r="H1241" t="s">
        <v>3117</v>
      </c>
      <c r="I1241">
        <f>VLOOKUP(Account_Appended[[#This Row],[Customer_ID]],Customer_Info_Appended[],3,0)</f>
        <v>53</v>
      </c>
      <c r="J1241" t="str">
        <f>VLOOKUP(Account_Appended[[#This Row],[Customer_ID]],Customer_Info_Appended[],4,0)</f>
        <v>Male</v>
      </c>
      <c r="K1241" t="str">
        <f>VLOOKUP(Account_Appended[[#This Row],[Customer_ID]],Customer_Info_Appended[],6,0)</f>
        <v>Yangon</v>
      </c>
      <c r="L1241" t="str">
        <f>VLOOKUP(Account_Appended[[#This Row],[Balance]],balance_t[],3,1)</f>
        <v>Medium</v>
      </c>
      <c r="M1241" t="str">
        <f>VLOOKUP(Account_Appended[[#This Row],[Age]],age_t[],3,1)</f>
        <v>Senior</v>
      </c>
      <c r="N1241" t="str">
        <f>Account_Appended[[#This Row],[Age Group]]&amp; "-" &amp;Account_Appended[[#This Row],[Balace Group]]</f>
        <v>Senior-Medium</v>
      </c>
    </row>
    <row r="1242" spans="2:14" x14ac:dyDescent="0.25">
      <c r="B1242" t="s">
        <v>6365</v>
      </c>
      <c r="C1242" t="s">
        <v>3248</v>
      </c>
      <c r="D1242" t="s">
        <v>5134</v>
      </c>
      <c r="E1242" s="22">
        <v>25878005</v>
      </c>
      <c r="F1242" t="s">
        <v>5126</v>
      </c>
      <c r="G1242" s="20">
        <v>45799</v>
      </c>
      <c r="H1242" t="s">
        <v>3117</v>
      </c>
      <c r="I1242">
        <f>VLOOKUP(Account_Appended[[#This Row],[Customer_ID]],Customer_Info_Appended[],3,0)</f>
        <v>53</v>
      </c>
      <c r="J1242" t="str">
        <f>VLOOKUP(Account_Appended[[#This Row],[Customer_ID]],Customer_Info_Appended[],4,0)</f>
        <v>Male</v>
      </c>
      <c r="K1242" t="str">
        <f>VLOOKUP(Account_Appended[[#This Row],[Customer_ID]],Customer_Info_Appended[],6,0)</f>
        <v>Yangon</v>
      </c>
      <c r="L1242" t="str">
        <f>VLOOKUP(Account_Appended[[#This Row],[Balance]],balance_t[],3,1)</f>
        <v>High</v>
      </c>
      <c r="M1242" t="str">
        <f>VLOOKUP(Account_Appended[[#This Row],[Age]],age_t[],3,1)</f>
        <v>Senior</v>
      </c>
      <c r="N1242" t="str">
        <f>Account_Appended[[#This Row],[Age Group]]&amp; "-" &amp;Account_Appended[[#This Row],[Balace Group]]</f>
        <v>Senior-High</v>
      </c>
    </row>
    <row r="1243" spans="2:14" x14ac:dyDescent="0.25">
      <c r="B1243" t="s">
        <v>6366</v>
      </c>
      <c r="C1243" t="s">
        <v>3248</v>
      </c>
      <c r="D1243" t="s">
        <v>5134</v>
      </c>
      <c r="E1243" s="22">
        <v>49307388</v>
      </c>
      <c r="F1243" t="s">
        <v>5126</v>
      </c>
      <c r="G1243" s="20">
        <v>45800</v>
      </c>
      <c r="H1243" t="s">
        <v>3117</v>
      </c>
      <c r="I1243">
        <f>VLOOKUP(Account_Appended[[#This Row],[Customer_ID]],Customer_Info_Appended[],3,0)</f>
        <v>53</v>
      </c>
      <c r="J1243" t="str">
        <f>VLOOKUP(Account_Appended[[#This Row],[Customer_ID]],Customer_Info_Appended[],4,0)</f>
        <v>Male</v>
      </c>
      <c r="K1243" t="str">
        <f>VLOOKUP(Account_Appended[[#This Row],[Customer_ID]],Customer_Info_Appended[],6,0)</f>
        <v>Yangon</v>
      </c>
      <c r="L1243" t="str">
        <f>VLOOKUP(Account_Appended[[#This Row],[Balance]],balance_t[],3,1)</f>
        <v>High</v>
      </c>
      <c r="M1243" t="str">
        <f>VLOOKUP(Account_Appended[[#This Row],[Age]],age_t[],3,1)</f>
        <v>Senior</v>
      </c>
      <c r="N1243" t="str">
        <f>Account_Appended[[#This Row],[Age Group]]&amp; "-" &amp;Account_Appended[[#This Row],[Balace Group]]</f>
        <v>Senior-High</v>
      </c>
    </row>
    <row r="1244" spans="2:14" x14ac:dyDescent="0.25">
      <c r="B1244" t="s">
        <v>6367</v>
      </c>
      <c r="C1244" t="s">
        <v>3253</v>
      </c>
      <c r="D1244" t="s">
        <v>5125</v>
      </c>
      <c r="E1244" s="22">
        <v>40104651</v>
      </c>
      <c r="F1244" t="s">
        <v>5126</v>
      </c>
      <c r="G1244" s="20">
        <v>45801</v>
      </c>
      <c r="H1244" t="s">
        <v>3117</v>
      </c>
      <c r="I1244">
        <f>VLOOKUP(Account_Appended[[#This Row],[Customer_ID]],Customer_Info_Appended[],3,0)</f>
        <v>30</v>
      </c>
      <c r="J1244" t="str">
        <f>VLOOKUP(Account_Appended[[#This Row],[Customer_ID]],Customer_Info_Appended[],4,0)</f>
        <v>Female</v>
      </c>
      <c r="K1244" t="str">
        <f>VLOOKUP(Account_Appended[[#This Row],[Customer_ID]],Customer_Info_Appended[],6,0)</f>
        <v>Yangon</v>
      </c>
      <c r="L1244" t="str">
        <f>VLOOKUP(Account_Appended[[#This Row],[Balance]],balance_t[],3,1)</f>
        <v>High</v>
      </c>
      <c r="M1244" t="str">
        <f>VLOOKUP(Account_Appended[[#This Row],[Age]],age_t[],3,1)</f>
        <v>Young</v>
      </c>
      <c r="N1244" t="str">
        <f>Account_Appended[[#This Row],[Age Group]]&amp; "-" &amp;Account_Appended[[#This Row],[Balace Group]]</f>
        <v>Young-High</v>
      </c>
    </row>
    <row r="1245" spans="2:14" x14ac:dyDescent="0.25">
      <c r="B1245" t="s">
        <v>6368</v>
      </c>
      <c r="C1245" t="s">
        <v>3253</v>
      </c>
      <c r="D1245" t="s">
        <v>5131</v>
      </c>
      <c r="E1245" s="22">
        <v>31379524</v>
      </c>
      <c r="F1245" t="s">
        <v>5126</v>
      </c>
      <c r="G1245" s="20">
        <v>45802</v>
      </c>
      <c r="H1245" t="s">
        <v>3117</v>
      </c>
      <c r="I1245">
        <f>VLOOKUP(Account_Appended[[#This Row],[Customer_ID]],Customer_Info_Appended[],3,0)</f>
        <v>30</v>
      </c>
      <c r="J1245" t="str">
        <f>VLOOKUP(Account_Appended[[#This Row],[Customer_ID]],Customer_Info_Appended[],4,0)</f>
        <v>Female</v>
      </c>
      <c r="K1245" t="str">
        <f>VLOOKUP(Account_Appended[[#This Row],[Customer_ID]],Customer_Info_Appended[],6,0)</f>
        <v>Yangon</v>
      </c>
      <c r="L1245" t="str">
        <f>VLOOKUP(Account_Appended[[#This Row],[Balance]],balance_t[],3,1)</f>
        <v>High</v>
      </c>
      <c r="M1245" t="str">
        <f>VLOOKUP(Account_Appended[[#This Row],[Age]],age_t[],3,1)</f>
        <v>Young</v>
      </c>
      <c r="N1245" t="str">
        <f>Account_Appended[[#This Row],[Age Group]]&amp; "-" &amp;Account_Appended[[#This Row],[Balace Group]]</f>
        <v>Young-High</v>
      </c>
    </row>
    <row r="1246" spans="2:14" x14ac:dyDescent="0.25">
      <c r="B1246" t="s">
        <v>6369</v>
      </c>
      <c r="C1246" t="s">
        <v>3258</v>
      </c>
      <c r="D1246" t="s">
        <v>5131</v>
      </c>
      <c r="E1246" s="22">
        <v>38919913</v>
      </c>
      <c r="F1246" t="s">
        <v>5126</v>
      </c>
      <c r="G1246" s="20">
        <v>45803</v>
      </c>
      <c r="H1246" t="s">
        <v>3117</v>
      </c>
      <c r="I1246">
        <f>VLOOKUP(Account_Appended[[#This Row],[Customer_ID]],Customer_Info_Appended[],3,0)</f>
        <v>69</v>
      </c>
      <c r="J1246" t="str">
        <f>VLOOKUP(Account_Appended[[#This Row],[Customer_ID]],Customer_Info_Appended[],4,0)</f>
        <v>Female</v>
      </c>
      <c r="K1246" t="str">
        <f>VLOOKUP(Account_Appended[[#This Row],[Customer_ID]],Customer_Info_Appended[],6,0)</f>
        <v>Shan</v>
      </c>
      <c r="L1246" t="str">
        <f>VLOOKUP(Account_Appended[[#This Row],[Balance]],balance_t[],3,1)</f>
        <v>High</v>
      </c>
      <c r="M1246" t="str">
        <f>VLOOKUP(Account_Appended[[#This Row],[Age]],age_t[],3,1)</f>
        <v>Senior</v>
      </c>
      <c r="N1246" t="str">
        <f>Account_Appended[[#This Row],[Age Group]]&amp; "-" &amp;Account_Appended[[#This Row],[Balace Group]]</f>
        <v>Senior-High</v>
      </c>
    </row>
    <row r="1247" spans="2:14" x14ac:dyDescent="0.25">
      <c r="B1247" t="s">
        <v>6370</v>
      </c>
      <c r="C1247" t="s">
        <v>3263</v>
      </c>
      <c r="D1247" t="s">
        <v>5125</v>
      </c>
      <c r="E1247" s="22">
        <v>13718723</v>
      </c>
      <c r="F1247" t="s">
        <v>5126</v>
      </c>
      <c r="G1247" s="20">
        <v>45804</v>
      </c>
      <c r="H1247" t="s">
        <v>3117</v>
      </c>
      <c r="I1247">
        <f>VLOOKUP(Account_Appended[[#This Row],[Customer_ID]],Customer_Info_Appended[],3,0)</f>
        <v>49</v>
      </c>
      <c r="J1247" t="str">
        <f>VLOOKUP(Account_Appended[[#This Row],[Customer_ID]],Customer_Info_Appended[],4,0)</f>
        <v>Male</v>
      </c>
      <c r="K1247" t="str">
        <f>VLOOKUP(Account_Appended[[#This Row],[Customer_ID]],Customer_Info_Appended[],6,0)</f>
        <v>Mandalay</v>
      </c>
      <c r="L1247" t="str">
        <f>VLOOKUP(Account_Appended[[#This Row],[Balance]],balance_t[],3,1)</f>
        <v>Medium</v>
      </c>
      <c r="M1247" t="str">
        <f>VLOOKUP(Account_Appended[[#This Row],[Age]],age_t[],3,1)</f>
        <v>Middle</v>
      </c>
      <c r="N1247" t="str">
        <f>Account_Appended[[#This Row],[Age Group]]&amp; "-" &amp;Account_Appended[[#This Row],[Balace Group]]</f>
        <v>Middle-Medium</v>
      </c>
    </row>
    <row r="1248" spans="2:14" x14ac:dyDescent="0.25">
      <c r="B1248" t="s">
        <v>6371</v>
      </c>
      <c r="C1248" t="s">
        <v>3263</v>
      </c>
      <c r="D1248" t="s">
        <v>5131</v>
      </c>
      <c r="E1248" s="22">
        <v>8627835</v>
      </c>
      <c r="F1248" t="s">
        <v>5126</v>
      </c>
      <c r="G1248" s="20">
        <v>45805</v>
      </c>
      <c r="H1248" t="s">
        <v>3117</v>
      </c>
      <c r="I1248">
        <f>VLOOKUP(Account_Appended[[#This Row],[Customer_ID]],Customer_Info_Appended[],3,0)</f>
        <v>49</v>
      </c>
      <c r="J1248" t="str">
        <f>VLOOKUP(Account_Appended[[#This Row],[Customer_ID]],Customer_Info_Appended[],4,0)</f>
        <v>Male</v>
      </c>
      <c r="K1248" t="str">
        <f>VLOOKUP(Account_Appended[[#This Row],[Customer_ID]],Customer_Info_Appended[],6,0)</f>
        <v>Mandalay</v>
      </c>
      <c r="L1248" t="str">
        <f>VLOOKUP(Account_Appended[[#This Row],[Balance]],balance_t[],3,1)</f>
        <v>Medium</v>
      </c>
      <c r="M1248" t="str">
        <f>VLOOKUP(Account_Appended[[#This Row],[Age]],age_t[],3,1)</f>
        <v>Middle</v>
      </c>
      <c r="N1248" t="str">
        <f>Account_Appended[[#This Row],[Age Group]]&amp; "-" &amp;Account_Appended[[#This Row],[Balace Group]]</f>
        <v>Middle-Medium</v>
      </c>
    </row>
    <row r="1249" spans="2:14" x14ac:dyDescent="0.25">
      <c r="B1249" t="s">
        <v>6372</v>
      </c>
      <c r="C1249" t="s">
        <v>3268</v>
      </c>
      <c r="D1249" t="s">
        <v>5134</v>
      </c>
      <c r="E1249" s="22">
        <v>18650271</v>
      </c>
      <c r="F1249" t="s">
        <v>5126</v>
      </c>
      <c r="G1249" s="20">
        <v>45806</v>
      </c>
      <c r="H1249" t="s">
        <v>3117</v>
      </c>
      <c r="I1249">
        <f>VLOOKUP(Account_Appended[[#This Row],[Customer_ID]],Customer_Info_Appended[],3,0)</f>
        <v>34</v>
      </c>
      <c r="J1249" t="str">
        <f>VLOOKUP(Account_Appended[[#This Row],[Customer_ID]],Customer_Info_Appended[],4,0)</f>
        <v>Male</v>
      </c>
      <c r="K1249" t="str">
        <f>VLOOKUP(Account_Appended[[#This Row],[Customer_ID]],Customer_Info_Appended[],6,0)</f>
        <v>Bago</v>
      </c>
      <c r="L1249" t="str">
        <f>VLOOKUP(Account_Appended[[#This Row],[Balance]],balance_t[],3,1)</f>
        <v>High</v>
      </c>
      <c r="M1249" t="str">
        <f>VLOOKUP(Account_Appended[[#This Row],[Age]],age_t[],3,1)</f>
        <v>Middle</v>
      </c>
      <c r="N1249" t="str">
        <f>Account_Appended[[#This Row],[Age Group]]&amp; "-" &amp;Account_Appended[[#This Row],[Balace Group]]</f>
        <v>Middle-High</v>
      </c>
    </row>
    <row r="1250" spans="2:14" x14ac:dyDescent="0.25">
      <c r="B1250" t="s">
        <v>6373</v>
      </c>
      <c r="C1250" t="s">
        <v>3273</v>
      </c>
      <c r="D1250" t="s">
        <v>5125</v>
      </c>
      <c r="E1250" s="22">
        <v>22070075</v>
      </c>
      <c r="F1250" t="s">
        <v>5126</v>
      </c>
      <c r="G1250" s="20">
        <v>45807</v>
      </c>
      <c r="H1250" t="s">
        <v>3117</v>
      </c>
      <c r="I1250">
        <f>VLOOKUP(Account_Appended[[#This Row],[Customer_ID]],Customer_Info_Appended[],3,0)</f>
        <v>58</v>
      </c>
      <c r="J1250" t="str">
        <f>VLOOKUP(Account_Appended[[#This Row],[Customer_ID]],Customer_Info_Appended[],4,0)</f>
        <v>Female</v>
      </c>
      <c r="K1250" t="str">
        <f>VLOOKUP(Account_Appended[[#This Row],[Customer_ID]],Customer_Info_Appended[],6,0)</f>
        <v>Naypyitaw</v>
      </c>
      <c r="L1250" t="str">
        <f>VLOOKUP(Account_Appended[[#This Row],[Balance]],balance_t[],3,1)</f>
        <v>High</v>
      </c>
      <c r="M1250" t="str">
        <f>VLOOKUP(Account_Appended[[#This Row],[Age]],age_t[],3,1)</f>
        <v>Senior</v>
      </c>
      <c r="N1250" t="str">
        <f>Account_Appended[[#This Row],[Age Group]]&amp; "-" &amp;Account_Appended[[#This Row],[Balace Group]]</f>
        <v>Senior-High</v>
      </c>
    </row>
    <row r="1251" spans="2:14" x14ac:dyDescent="0.25">
      <c r="B1251" t="s">
        <v>6374</v>
      </c>
      <c r="C1251" t="s">
        <v>3273</v>
      </c>
      <c r="D1251" t="s">
        <v>5125</v>
      </c>
      <c r="E1251" s="22">
        <v>42735177</v>
      </c>
      <c r="F1251" t="s">
        <v>5126</v>
      </c>
      <c r="G1251" s="20">
        <v>45808</v>
      </c>
      <c r="H1251" t="s">
        <v>3117</v>
      </c>
      <c r="I1251">
        <f>VLOOKUP(Account_Appended[[#This Row],[Customer_ID]],Customer_Info_Appended[],3,0)</f>
        <v>58</v>
      </c>
      <c r="J1251" t="str">
        <f>VLOOKUP(Account_Appended[[#This Row],[Customer_ID]],Customer_Info_Appended[],4,0)</f>
        <v>Female</v>
      </c>
      <c r="K1251" t="str">
        <f>VLOOKUP(Account_Appended[[#This Row],[Customer_ID]],Customer_Info_Appended[],6,0)</f>
        <v>Naypyitaw</v>
      </c>
      <c r="L1251" t="str">
        <f>VLOOKUP(Account_Appended[[#This Row],[Balance]],balance_t[],3,1)</f>
        <v>High</v>
      </c>
      <c r="M1251" t="str">
        <f>VLOOKUP(Account_Appended[[#This Row],[Age]],age_t[],3,1)</f>
        <v>Senior</v>
      </c>
      <c r="N1251" t="str">
        <f>Account_Appended[[#This Row],[Age Group]]&amp; "-" &amp;Account_Appended[[#This Row],[Balace Group]]</f>
        <v>Senior-High</v>
      </c>
    </row>
    <row r="1252" spans="2:14" x14ac:dyDescent="0.25">
      <c r="B1252" t="s">
        <v>6375</v>
      </c>
      <c r="C1252" t="s">
        <v>3278</v>
      </c>
      <c r="D1252" t="s">
        <v>5131</v>
      </c>
      <c r="E1252" s="22">
        <v>33936286</v>
      </c>
      <c r="F1252" t="s">
        <v>5126</v>
      </c>
      <c r="G1252" s="20">
        <v>45809</v>
      </c>
      <c r="H1252" t="s">
        <v>3117</v>
      </c>
      <c r="I1252">
        <f>VLOOKUP(Account_Appended[[#This Row],[Customer_ID]],Customer_Info_Appended[],3,0)</f>
        <v>53</v>
      </c>
      <c r="J1252" t="str">
        <f>VLOOKUP(Account_Appended[[#This Row],[Customer_ID]],Customer_Info_Appended[],4,0)</f>
        <v>Female</v>
      </c>
      <c r="K1252" t="str">
        <f>VLOOKUP(Account_Appended[[#This Row],[Customer_ID]],Customer_Info_Appended[],6,0)</f>
        <v>Yangon</v>
      </c>
      <c r="L1252" t="str">
        <f>VLOOKUP(Account_Appended[[#This Row],[Balance]],balance_t[],3,1)</f>
        <v>High</v>
      </c>
      <c r="M1252" t="str">
        <f>VLOOKUP(Account_Appended[[#This Row],[Age]],age_t[],3,1)</f>
        <v>Senior</v>
      </c>
      <c r="N1252" t="str">
        <f>Account_Appended[[#This Row],[Age Group]]&amp; "-" &amp;Account_Appended[[#This Row],[Balace Group]]</f>
        <v>Senior-High</v>
      </c>
    </row>
    <row r="1253" spans="2:14" x14ac:dyDescent="0.25">
      <c r="B1253" t="s">
        <v>6376</v>
      </c>
      <c r="C1253" t="s">
        <v>3278</v>
      </c>
      <c r="D1253" t="s">
        <v>5125</v>
      </c>
      <c r="E1253" s="22">
        <v>40316746</v>
      </c>
      <c r="F1253" t="s">
        <v>5126</v>
      </c>
      <c r="G1253" s="20">
        <v>45810</v>
      </c>
      <c r="H1253" t="s">
        <v>3117</v>
      </c>
      <c r="I1253">
        <f>VLOOKUP(Account_Appended[[#This Row],[Customer_ID]],Customer_Info_Appended[],3,0)</f>
        <v>53</v>
      </c>
      <c r="J1253" t="str">
        <f>VLOOKUP(Account_Appended[[#This Row],[Customer_ID]],Customer_Info_Appended[],4,0)</f>
        <v>Female</v>
      </c>
      <c r="K1253" t="str">
        <f>VLOOKUP(Account_Appended[[#This Row],[Customer_ID]],Customer_Info_Appended[],6,0)</f>
        <v>Yangon</v>
      </c>
      <c r="L1253" t="str">
        <f>VLOOKUP(Account_Appended[[#This Row],[Balance]],balance_t[],3,1)</f>
        <v>High</v>
      </c>
      <c r="M1253" t="str">
        <f>VLOOKUP(Account_Appended[[#This Row],[Age]],age_t[],3,1)</f>
        <v>Senior</v>
      </c>
      <c r="N1253" t="str">
        <f>Account_Appended[[#This Row],[Age Group]]&amp; "-" &amp;Account_Appended[[#This Row],[Balace Group]]</f>
        <v>Senior-High</v>
      </c>
    </row>
    <row r="1254" spans="2:14" x14ac:dyDescent="0.25">
      <c r="B1254" t="s">
        <v>6377</v>
      </c>
      <c r="C1254" t="s">
        <v>3278</v>
      </c>
      <c r="D1254" t="s">
        <v>5131</v>
      </c>
      <c r="E1254" s="22">
        <v>14384503</v>
      </c>
      <c r="F1254" t="s">
        <v>5126</v>
      </c>
      <c r="G1254" s="20">
        <v>45811</v>
      </c>
      <c r="H1254" t="s">
        <v>3117</v>
      </c>
      <c r="I1254">
        <f>VLOOKUP(Account_Appended[[#This Row],[Customer_ID]],Customer_Info_Appended[],3,0)</f>
        <v>53</v>
      </c>
      <c r="J1254" t="str">
        <f>VLOOKUP(Account_Appended[[#This Row],[Customer_ID]],Customer_Info_Appended[],4,0)</f>
        <v>Female</v>
      </c>
      <c r="K1254" t="str">
        <f>VLOOKUP(Account_Appended[[#This Row],[Customer_ID]],Customer_Info_Appended[],6,0)</f>
        <v>Yangon</v>
      </c>
      <c r="L1254" t="str">
        <f>VLOOKUP(Account_Appended[[#This Row],[Balance]],balance_t[],3,1)</f>
        <v>Medium</v>
      </c>
      <c r="M1254" t="str">
        <f>VLOOKUP(Account_Appended[[#This Row],[Age]],age_t[],3,1)</f>
        <v>Senior</v>
      </c>
      <c r="N1254" t="str">
        <f>Account_Appended[[#This Row],[Age Group]]&amp; "-" &amp;Account_Appended[[#This Row],[Balace Group]]</f>
        <v>Senior-Medium</v>
      </c>
    </row>
    <row r="1255" spans="2:14" x14ac:dyDescent="0.25">
      <c r="B1255" t="s">
        <v>6378</v>
      </c>
      <c r="C1255" t="s">
        <v>3283</v>
      </c>
      <c r="D1255" t="s">
        <v>5131</v>
      </c>
      <c r="E1255" s="22">
        <v>48222025</v>
      </c>
      <c r="F1255" t="s">
        <v>5126</v>
      </c>
      <c r="G1255" s="20">
        <v>45812</v>
      </c>
      <c r="H1255" t="s">
        <v>3117</v>
      </c>
      <c r="I1255">
        <f>VLOOKUP(Account_Appended[[#This Row],[Customer_ID]],Customer_Info_Appended[],3,0)</f>
        <v>63</v>
      </c>
      <c r="J1255" t="str">
        <f>VLOOKUP(Account_Appended[[#This Row],[Customer_ID]],Customer_Info_Appended[],4,0)</f>
        <v>Male</v>
      </c>
      <c r="K1255" t="str">
        <f>VLOOKUP(Account_Appended[[#This Row],[Customer_ID]],Customer_Info_Appended[],6,0)</f>
        <v>Naypyitaw</v>
      </c>
      <c r="L1255" t="str">
        <f>VLOOKUP(Account_Appended[[#This Row],[Balance]],balance_t[],3,1)</f>
        <v>High</v>
      </c>
      <c r="M1255" t="str">
        <f>VLOOKUP(Account_Appended[[#This Row],[Age]],age_t[],3,1)</f>
        <v>Senior</v>
      </c>
      <c r="N1255" t="str">
        <f>Account_Appended[[#This Row],[Age Group]]&amp; "-" &amp;Account_Appended[[#This Row],[Balace Group]]</f>
        <v>Senior-High</v>
      </c>
    </row>
    <row r="1256" spans="2:14" x14ac:dyDescent="0.25">
      <c r="B1256" t="s">
        <v>6379</v>
      </c>
      <c r="C1256" t="s">
        <v>3283</v>
      </c>
      <c r="D1256" t="s">
        <v>5131</v>
      </c>
      <c r="E1256" s="22">
        <v>39484827</v>
      </c>
      <c r="F1256" t="s">
        <v>5126</v>
      </c>
      <c r="G1256" s="20">
        <v>45813</v>
      </c>
      <c r="H1256" t="s">
        <v>3117</v>
      </c>
      <c r="I1256">
        <f>VLOOKUP(Account_Appended[[#This Row],[Customer_ID]],Customer_Info_Appended[],3,0)</f>
        <v>63</v>
      </c>
      <c r="J1256" t="str">
        <f>VLOOKUP(Account_Appended[[#This Row],[Customer_ID]],Customer_Info_Appended[],4,0)</f>
        <v>Male</v>
      </c>
      <c r="K1256" t="str">
        <f>VLOOKUP(Account_Appended[[#This Row],[Customer_ID]],Customer_Info_Appended[],6,0)</f>
        <v>Naypyitaw</v>
      </c>
      <c r="L1256" t="str">
        <f>VLOOKUP(Account_Appended[[#This Row],[Balance]],balance_t[],3,1)</f>
        <v>High</v>
      </c>
      <c r="M1256" t="str">
        <f>VLOOKUP(Account_Appended[[#This Row],[Age]],age_t[],3,1)</f>
        <v>Senior</v>
      </c>
      <c r="N1256" t="str">
        <f>Account_Appended[[#This Row],[Age Group]]&amp; "-" &amp;Account_Appended[[#This Row],[Balace Group]]</f>
        <v>Senior-High</v>
      </c>
    </row>
    <row r="1257" spans="2:14" x14ac:dyDescent="0.25">
      <c r="B1257" t="s">
        <v>6380</v>
      </c>
      <c r="C1257" t="s">
        <v>3288</v>
      </c>
      <c r="D1257" t="s">
        <v>5131</v>
      </c>
      <c r="E1257" s="22">
        <v>25926151</v>
      </c>
      <c r="F1257" t="s">
        <v>5126</v>
      </c>
      <c r="G1257" s="20">
        <v>45814</v>
      </c>
      <c r="H1257" t="s">
        <v>3117</v>
      </c>
      <c r="I1257">
        <f>VLOOKUP(Account_Appended[[#This Row],[Customer_ID]],Customer_Info_Appended[],3,0)</f>
        <v>36</v>
      </c>
      <c r="J1257" t="str">
        <f>VLOOKUP(Account_Appended[[#This Row],[Customer_ID]],Customer_Info_Appended[],4,0)</f>
        <v>Male</v>
      </c>
      <c r="K1257" t="str">
        <f>VLOOKUP(Account_Appended[[#This Row],[Customer_ID]],Customer_Info_Appended[],6,0)</f>
        <v>Mandalay</v>
      </c>
      <c r="L1257" t="str">
        <f>VLOOKUP(Account_Appended[[#This Row],[Balance]],balance_t[],3,1)</f>
        <v>High</v>
      </c>
      <c r="M1257" t="str">
        <f>VLOOKUP(Account_Appended[[#This Row],[Age]],age_t[],3,1)</f>
        <v>Middle</v>
      </c>
      <c r="N1257" t="str">
        <f>Account_Appended[[#This Row],[Age Group]]&amp; "-" &amp;Account_Appended[[#This Row],[Balace Group]]</f>
        <v>Middle-High</v>
      </c>
    </row>
    <row r="1258" spans="2:14" x14ac:dyDescent="0.25">
      <c r="B1258" t="s">
        <v>6381</v>
      </c>
      <c r="C1258" t="s">
        <v>3288</v>
      </c>
      <c r="D1258" t="s">
        <v>5131</v>
      </c>
      <c r="E1258" s="22">
        <v>18534369</v>
      </c>
      <c r="F1258" t="s">
        <v>5126</v>
      </c>
      <c r="G1258" s="20">
        <v>45815</v>
      </c>
      <c r="H1258" t="s">
        <v>3117</v>
      </c>
      <c r="I1258">
        <f>VLOOKUP(Account_Appended[[#This Row],[Customer_ID]],Customer_Info_Appended[],3,0)</f>
        <v>36</v>
      </c>
      <c r="J1258" t="str">
        <f>VLOOKUP(Account_Appended[[#This Row],[Customer_ID]],Customer_Info_Appended[],4,0)</f>
        <v>Male</v>
      </c>
      <c r="K1258" t="str">
        <f>VLOOKUP(Account_Appended[[#This Row],[Customer_ID]],Customer_Info_Appended[],6,0)</f>
        <v>Mandalay</v>
      </c>
      <c r="L1258" t="str">
        <f>VLOOKUP(Account_Appended[[#This Row],[Balance]],balance_t[],3,1)</f>
        <v>High</v>
      </c>
      <c r="M1258" t="str">
        <f>VLOOKUP(Account_Appended[[#This Row],[Age]],age_t[],3,1)</f>
        <v>Middle</v>
      </c>
      <c r="N1258" t="str">
        <f>Account_Appended[[#This Row],[Age Group]]&amp; "-" &amp;Account_Appended[[#This Row],[Balace Group]]</f>
        <v>Middle-High</v>
      </c>
    </row>
    <row r="1259" spans="2:14" x14ac:dyDescent="0.25">
      <c r="B1259" t="s">
        <v>6382</v>
      </c>
      <c r="C1259" t="s">
        <v>3293</v>
      </c>
      <c r="D1259" t="s">
        <v>5125</v>
      </c>
      <c r="E1259" s="22">
        <v>43528295</v>
      </c>
      <c r="F1259" t="s">
        <v>5126</v>
      </c>
      <c r="G1259" s="20">
        <v>45816</v>
      </c>
      <c r="H1259" t="s">
        <v>3117</v>
      </c>
      <c r="I1259">
        <f>VLOOKUP(Account_Appended[[#This Row],[Customer_ID]],Customer_Info_Appended[],3,0)</f>
        <v>52</v>
      </c>
      <c r="J1259" t="str">
        <f>VLOOKUP(Account_Appended[[#This Row],[Customer_ID]],Customer_Info_Appended[],4,0)</f>
        <v>Male</v>
      </c>
      <c r="K1259" t="str">
        <f>VLOOKUP(Account_Appended[[#This Row],[Customer_ID]],Customer_Info_Appended[],6,0)</f>
        <v>Mandalay</v>
      </c>
      <c r="L1259" t="str">
        <f>VLOOKUP(Account_Appended[[#This Row],[Balance]],balance_t[],3,1)</f>
        <v>High</v>
      </c>
      <c r="M1259" t="str">
        <f>VLOOKUP(Account_Appended[[#This Row],[Age]],age_t[],3,1)</f>
        <v>Senior</v>
      </c>
      <c r="N1259" t="str">
        <f>Account_Appended[[#This Row],[Age Group]]&amp; "-" &amp;Account_Appended[[#This Row],[Balace Group]]</f>
        <v>Senior-High</v>
      </c>
    </row>
    <row r="1260" spans="2:14" x14ac:dyDescent="0.25">
      <c r="B1260" t="s">
        <v>6383</v>
      </c>
      <c r="C1260" t="s">
        <v>3298</v>
      </c>
      <c r="D1260" t="s">
        <v>5134</v>
      </c>
      <c r="E1260" s="22">
        <v>49064527</v>
      </c>
      <c r="F1260" t="s">
        <v>5126</v>
      </c>
      <c r="G1260" s="20">
        <v>45817</v>
      </c>
      <c r="H1260" t="s">
        <v>3117</v>
      </c>
      <c r="I1260">
        <f>VLOOKUP(Account_Appended[[#This Row],[Customer_ID]],Customer_Info_Appended[],3,0)</f>
        <v>63</v>
      </c>
      <c r="J1260" t="str">
        <f>VLOOKUP(Account_Appended[[#This Row],[Customer_ID]],Customer_Info_Appended[],4,0)</f>
        <v>Female</v>
      </c>
      <c r="K1260" t="str">
        <f>VLOOKUP(Account_Appended[[#This Row],[Customer_ID]],Customer_Info_Appended[],6,0)</f>
        <v>Naypyitaw</v>
      </c>
      <c r="L1260" t="str">
        <f>VLOOKUP(Account_Appended[[#This Row],[Balance]],balance_t[],3,1)</f>
        <v>High</v>
      </c>
      <c r="M1260" t="str">
        <f>VLOOKUP(Account_Appended[[#This Row],[Age]],age_t[],3,1)</f>
        <v>Senior</v>
      </c>
      <c r="N1260" t="str">
        <f>Account_Appended[[#This Row],[Age Group]]&amp; "-" &amp;Account_Appended[[#This Row],[Balace Group]]</f>
        <v>Senior-High</v>
      </c>
    </row>
    <row r="1261" spans="2:14" x14ac:dyDescent="0.25">
      <c r="B1261" t="s">
        <v>6384</v>
      </c>
      <c r="C1261" t="s">
        <v>3303</v>
      </c>
      <c r="D1261" t="s">
        <v>5134</v>
      </c>
      <c r="E1261" s="22">
        <v>7183610</v>
      </c>
      <c r="F1261" t="s">
        <v>5126</v>
      </c>
      <c r="G1261" s="20">
        <v>45818</v>
      </c>
      <c r="H1261" t="s">
        <v>3117</v>
      </c>
      <c r="I1261">
        <f>VLOOKUP(Account_Appended[[#This Row],[Customer_ID]],Customer_Info_Appended[],3,0)</f>
        <v>57</v>
      </c>
      <c r="J1261" t="str">
        <f>VLOOKUP(Account_Appended[[#This Row],[Customer_ID]],Customer_Info_Appended[],4,0)</f>
        <v>Female</v>
      </c>
      <c r="K1261" t="str">
        <f>VLOOKUP(Account_Appended[[#This Row],[Customer_ID]],Customer_Info_Appended[],6,0)</f>
        <v>Bago</v>
      </c>
      <c r="L1261" t="str">
        <f>VLOOKUP(Account_Appended[[#This Row],[Balance]],balance_t[],3,1)</f>
        <v>Medium</v>
      </c>
      <c r="M1261" t="str">
        <f>VLOOKUP(Account_Appended[[#This Row],[Age]],age_t[],3,1)</f>
        <v>Senior</v>
      </c>
      <c r="N1261" t="str">
        <f>Account_Appended[[#This Row],[Age Group]]&amp; "-" &amp;Account_Appended[[#This Row],[Balace Group]]</f>
        <v>Senior-Medium</v>
      </c>
    </row>
    <row r="1262" spans="2:14" x14ac:dyDescent="0.25">
      <c r="B1262" t="s">
        <v>6385</v>
      </c>
      <c r="C1262" t="s">
        <v>3308</v>
      </c>
      <c r="D1262" t="s">
        <v>5125</v>
      </c>
      <c r="E1262" s="22">
        <v>16511413</v>
      </c>
      <c r="F1262" t="s">
        <v>5126</v>
      </c>
      <c r="G1262" s="20">
        <v>45819</v>
      </c>
      <c r="H1262" t="s">
        <v>3117</v>
      </c>
      <c r="I1262">
        <f>VLOOKUP(Account_Appended[[#This Row],[Customer_ID]],Customer_Info_Appended[],3,0)</f>
        <v>45</v>
      </c>
      <c r="J1262" t="str">
        <f>VLOOKUP(Account_Appended[[#This Row],[Customer_ID]],Customer_Info_Appended[],4,0)</f>
        <v>Female</v>
      </c>
      <c r="K1262" t="str">
        <f>VLOOKUP(Account_Appended[[#This Row],[Customer_ID]],Customer_Info_Appended[],6,0)</f>
        <v>Mandalay</v>
      </c>
      <c r="L1262" t="str">
        <f>VLOOKUP(Account_Appended[[#This Row],[Balance]],balance_t[],3,1)</f>
        <v>High</v>
      </c>
      <c r="M1262" t="str">
        <f>VLOOKUP(Account_Appended[[#This Row],[Age]],age_t[],3,1)</f>
        <v>Middle</v>
      </c>
      <c r="N1262" t="str">
        <f>Account_Appended[[#This Row],[Age Group]]&amp; "-" &amp;Account_Appended[[#This Row],[Balace Group]]</f>
        <v>Middle-High</v>
      </c>
    </row>
    <row r="1263" spans="2:14" x14ac:dyDescent="0.25">
      <c r="B1263" t="s">
        <v>6386</v>
      </c>
      <c r="C1263" t="s">
        <v>3308</v>
      </c>
      <c r="D1263" t="s">
        <v>5125</v>
      </c>
      <c r="E1263" s="22">
        <v>29421828</v>
      </c>
      <c r="F1263" t="s">
        <v>5126</v>
      </c>
      <c r="G1263" s="20">
        <v>45820</v>
      </c>
      <c r="H1263" t="s">
        <v>3117</v>
      </c>
      <c r="I1263">
        <f>VLOOKUP(Account_Appended[[#This Row],[Customer_ID]],Customer_Info_Appended[],3,0)</f>
        <v>45</v>
      </c>
      <c r="J1263" t="str">
        <f>VLOOKUP(Account_Appended[[#This Row],[Customer_ID]],Customer_Info_Appended[],4,0)</f>
        <v>Female</v>
      </c>
      <c r="K1263" t="str">
        <f>VLOOKUP(Account_Appended[[#This Row],[Customer_ID]],Customer_Info_Appended[],6,0)</f>
        <v>Mandalay</v>
      </c>
      <c r="L1263" t="str">
        <f>VLOOKUP(Account_Appended[[#This Row],[Balance]],balance_t[],3,1)</f>
        <v>High</v>
      </c>
      <c r="M1263" t="str">
        <f>VLOOKUP(Account_Appended[[#This Row],[Age]],age_t[],3,1)</f>
        <v>Middle</v>
      </c>
      <c r="N1263" t="str">
        <f>Account_Appended[[#This Row],[Age Group]]&amp; "-" &amp;Account_Appended[[#This Row],[Balace Group]]</f>
        <v>Middle-High</v>
      </c>
    </row>
    <row r="1264" spans="2:14" x14ac:dyDescent="0.25">
      <c r="B1264" t="s">
        <v>6387</v>
      </c>
      <c r="C1264" t="s">
        <v>3313</v>
      </c>
      <c r="D1264" t="s">
        <v>5134</v>
      </c>
      <c r="E1264" s="22">
        <v>49201978</v>
      </c>
      <c r="F1264" t="s">
        <v>5126</v>
      </c>
      <c r="G1264" s="20">
        <v>45821</v>
      </c>
      <c r="H1264" t="s">
        <v>3117</v>
      </c>
      <c r="I1264">
        <f>VLOOKUP(Account_Appended[[#This Row],[Customer_ID]],Customer_Info_Appended[],3,0)</f>
        <v>18</v>
      </c>
      <c r="J1264" t="str">
        <f>VLOOKUP(Account_Appended[[#This Row],[Customer_ID]],Customer_Info_Appended[],4,0)</f>
        <v>Female</v>
      </c>
      <c r="K1264" t="str">
        <f>VLOOKUP(Account_Appended[[#This Row],[Customer_ID]],Customer_Info_Appended[],6,0)</f>
        <v>Naypyitaw</v>
      </c>
      <c r="L1264" t="str">
        <f>VLOOKUP(Account_Appended[[#This Row],[Balance]],balance_t[],3,1)</f>
        <v>High</v>
      </c>
      <c r="M1264" t="str">
        <f>VLOOKUP(Account_Appended[[#This Row],[Age]],age_t[],3,1)</f>
        <v>Young</v>
      </c>
      <c r="N1264" t="str">
        <f>Account_Appended[[#This Row],[Age Group]]&amp; "-" &amp;Account_Appended[[#This Row],[Balace Group]]</f>
        <v>Young-High</v>
      </c>
    </row>
    <row r="1265" spans="2:14" x14ac:dyDescent="0.25">
      <c r="B1265" t="s">
        <v>6388</v>
      </c>
      <c r="C1265" t="s">
        <v>3313</v>
      </c>
      <c r="D1265" t="s">
        <v>5134</v>
      </c>
      <c r="E1265" s="22">
        <v>17356299</v>
      </c>
      <c r="F1265" t="s">
        <v>5126</v>
      </c>
      <c r="G1265" s="20">
        <v>45822</v>
      </c>
      <c r="H1265" t="s">
        <v>3117</v>
      </c>
      <c r="I1265">
        <f>VLOOKUP(Account_Appended[[#This Row],[Customer_ID]],Customer_Info_Appended[],3,0)</f>
        <v>18</v>
      </c>
      <c r="J1265" t="str">
        <f>VLOOKUP(Account_Appended[[#This Row],[Customer_ID]],Customer_Info_Appended[],4,0)</f>
        <v>Female</v>
      </c>
      <c r="K1265" t="str">
        <f>VLOOKUP(Account_Appended[[#This Row],[Customer_ID]],Customer_Info_Appended[],6,0)</f>
        <v>Naypyitaw</v>
      </c>
      <c r="L1265" t="str">
        <f>VLOOKUP(Account_Appended[[#This Row],[Balance]],balance_t[],3,1)</f>
        <v>High</v>
      </c>
      <c r="M1265" t="str">
        <f>VLOOKUP(Account_Appended[[#This Row],[Age]],age_t[],3,1)</f>
        <v>Young</v>
      </c>
      <c r="N1265" t="str">
        <f>Account_Appended[[#This Row],[Age Group]]&amp; "-" &amp;Account_Appended[[#This Row],[Balace Group]]</f>
        <v>Young-High</v>
      </c>
    </row>
    <row r="1266" spans="2:14" x14ac:dyDescent="0.25">
      <c r="B1266" t="s">
        <v>6389</v>
      </c>
      <c r="C1266" t="s">
        <v>3313</v>
      </c>
      <c r="D1266" t="s">
        <v>5134</v>
      </c>
      <c r="E1266" s="22">
        <v>26660140</v>
      </c>
      <c r="F1266" t="s">
        <v>5126</v>
      </c>
      <c r="G1266" s="20">
        <v>45823</v>
      </c>
      <c r="H1266" t="s">
        <v>3117</v>
      </c>
      <c r="I1266">
        <f>VLOOKUP(Account_Appended[[#This Row],[Customer_ID]],Customer_Info_Appended[],3,0)</f>
        <v>18</v>
      </c>
      <c r="J1266" t="str">
        <f>VLOOKUP(Account_Appended[[#This Row],[Customer_ID]],Customer_Info_Appended[],4,0)</f>
        <v>Female</v>
      </c>
      <c r="K1266" t="str">
        <f>VLOOKUP(Account_Appended[[#This Row],[Customer_ID]],Customer_Info_Appended[],6,0)</f>
        <v>Naypyitaw</v>
      </c>
      <c r="L1266" t="str">
        <f>VLOOKUP(Account_Appended[[#This Row],[Balance]],balance_t[],3,1)</f>
        <v>High</v>
      </c>
      <c r="M1266" t="str">
        <f>VLOOKUP(Account_Appended[[#This Row],[Age]],age_t[],3,1)</f>
        <v>Young</v>
      </c>
      <c r="N1266" t="str">
        <f>Account_Appended[[#This Row],[Age Group]]&amp; "-" &amp;Account_Appended[[#This Row],[Balace Group]]</f>
        <v>Young-High</v>
      </c>
    </row>
    <row r="1267" spans="2:14" x14ac:dyDescent="0.25">
      <c r="B1267" t="s">
        <v>6390</v>
      </c>
      <c r="C1267" t="s">
        <v>3318</v>
      </c>
      <c r="D1267" t="s">
        <v>5134</v>
      </c>
      <c r="E1267" s="22">
        <v>2001740</v>
      </c>
      <c r="F1267" t="s">
        <v>5126</v>
      </c>
      <c r="G1267" s="20">
        <v>45824</v>
      </c>
      <c r="H1267" t="s">
        <v>3117</v>
      </c>
      <c r="I1267">
        <f>VLOOKUP(Account_Appended[[#This Row],[Customer_ID]],Customer_Info_Appended[],3,0)</f>
        <v>59</v>
      </c>
      <c r="J1267" t="str">
        <f>VLOOKUP(Account_Appended[[#This Row],[Customer_ID]],Customer_Info_Appended[],4,0)</f>
        <v>Female</v>
      </c>
      <c r="K1267" t="str">
        <f>VLOOKUP(Account_Appended[[#This Row],[Customer_ID]],Customer_Info_Appended[],6,0)</f>
        <v>Yangon</v>
      </c>
      <c r="L1267" t="str">
        <f>VLOOKUP(Account_Appended[[#This Row],[Balance]],balance_t[],3,1)</f>
        <v>Low</v>
      </c>
      <c r="M1267" t="str">
        <f>VLOOKUP(Account_Appended[[#This Row],[Age]],age_t[],3,1)</f>
        <v>Senior</v>
      </c>
      <c r="N1267" t="str">
        <f>Account_Appended[[#This Row],[Age Group]]&amp; "-" &amp;Account_Appended[[#This Row],[Balace Group]]</f>
        <v>Senior-Low</v>
      </c>
    </row>
    <row r="1268" spans="2:14" x14ac:dyDescent="0.25">
      <c r="B1268" t="s">
        <v>6391</v>
      </c>
      <c r="C1268" t="s">
        <v>3323</v>
      </c>
      <c r="D1268" t="s">
        <v>5134</v>
      </c>
      <c r="E1268" s="22">
        <v>39302825</v>
      </c>
      <c r="F1268" t="s">
        <v>5126</v>
      </c>
      <c r="G1268" s="20">
        <v>45825</v>
      </c>
      <c r="H1268" t="s">
        <v>3117</v>
      </c>
      <c r="I1268">
        <f>VLOOKUP(Account_Appended[[#This Row],[Customer_ID]],Customer_Info_Appended[],3,0)</f>
        <v>35</v>
      </c>
      <c r="J1268" t="str">
        <f>VLOOKUP(Account_Appended[[#This Row],[Customer_ID]],Customer_Info_Appended[],4,0)</f>
        <v>Female</v>
      </c>
      <c r="K1268" t="str">
        <f>VLOOKUP(Account_Appended[[#This Row],[Customer_ID]],Customer_Info_Appended[],6,0)</f>
        <v>Naypyitaw</v>
      </c>
      <c r="L1268" t="str">
        <f>VLOOKUP(Account_Appended[[#This Row],[Balance]],balance_t[],3,1)</f>
        <v>High</v>
      </c>
      <c r="M1268" t="str">
        <f>VLOOKUP(Account_Appended[[#This Row],[Age]],age_t[],3,1)</f>
        <v>Middle</v>
      </c>
      <c r="N1268" t="str">
        <f>Account_Appended[[#This Row],[Age Group]]&amp; "-" &amp;Account_Appended[[#This Row],[Balace Group]]</f>
        <v>Middle-High</v>
      </c>
    </row>
    <row r="1269" spans="2:14" x14ac:dyDescent="0.25">
      <c r="B1269" t="s">
        <v>6392</v>
      </c>
      <c r="C1269" t="s">
        <v>3328</v>
      </c>
      <c r="D1269" t="s">
        <v>5131</v>
      </c>
      <c r="E1269" s="22">
        <v>46305667</v>
      </c>
      <c r="F1269" t="s">
        <v>5126</v>
      </c>
      <c r="G1269" s="20">
        <v>45826</v>
      </c>
      <c r="H1269" t="s">
        <v>3117</v>
      </c>
      <c r="I1269">
        <f>VLOOKUP(Account_Appended[[#This Row],[Customer_ID]],Customer_Info_Appended[],3,0)</f>
        <v>65</v>
      </c>
      <c r="J1269" t="str">
        <f>VLOOKUP(Account_Appended[[#This Row],[Customer_ID]],Customer_Info_Appended[],4,0)</f>
        <v>Male</v>
      </c>
      <c r="K1269" t="str">
        <f>VLOOKUP(Account_Appended[[#This Row],[Customer_ID]],Customer_Info_Appended[],6,0)</f>
        <v>Naypyitaw</v>
      </c>
      <c r="L1269" t="str">
        <f>VLOOKUP(Account_Appended[[#This Row],[Balance]],balance_t[],3,1)</f>
        <v>High</v>
      </c>
      <c r="M1269" t="str">
        <f>VLOOKUP(Account_Appended[[#This Row],[Age]],age_t[],3,1)</f>
        <v>Senior</v>
      </c>
      <c r="N1269" t="str">
        <f>Account_Appended[[#This Row],[Age Group]]&amp; "-" &amp;Account_Appended[[#This Row],[Balace Group]]</f>
        <v>Senior-High</v>
      </c>
    </row>
    <row r="1270" spans="2:14" x14ac:dyDescent="0.25">
      <c r="B1270" t="s">
        <v>6393</v>
      </c>
      <c r="C1270" t="s">
        <v>3328</v>
      </c>
      <c r="D1270" t="s">
        <v>5125</v>
      </c>
      <c r="E1270" s="22">
        <v>32891816</v>
      </c>
      <c r="F1270" t="s">
        <v>5126</v>
      </c>
      <c r="G1270" s="20">
        <v>45827</v>
      </c>
      <c r="H1270" t="s">
        <v>3117</v>
      </c>
      <c r="I1270">
        <f>VLOOKUP(Account_Appended[[#This Row],[Customer_ID]],Customer_Info_Appended[],3,0)</f>
        <v>65</v>
      </c>
      <c r="J1270" t="str">
        <f>VLOOKUP(Account_Appended[[#This Row],[Customer_ID]],Customer_Info_Appended[],4,0)</f>
        <v>Male</v>
      </c>
      <c r="K1270" t="str">
        <f>VLOOKUP(Account_Appended[[#This Row],[Customer_ID]],Customer_Info_Appended[],6,0)</f>
        <v>Naypyitaw</v>
      </c>
      <c r="L1270" t="str">
        <f>VLOOKUP(Account_Appended[[#This Row],[Balance]],balance_t[],3,1)</f>
        <v>High</v>
      </c>
      <c r="M1270" t="str">
        <f>VLOOKUP(Account_Appended[[#This Row],[Age]],age_t[],3,1)</f>
        <v>Senior</v>
      </c>
      <c r="N1270" t="str">
        <f>Account_Appended[[#This Row],[Age Group]]&amp; "-" &amp;Account_Appended[[#This Row],[Balace Group]]</f>
        <v>Senior-High</v>
      </c>
    </row>
    <row r="1271" spans="2:14" x14ac:dyDescent="0.25">
      <c r="B1271" t="s">
        <v>6394</v>
      </c>
      <c r="C1271" t="s">
        <v>3333</v>
      </c>
      <c r="D1271" t="s">
        <v>5131</v>
      </c>
      <c r="E1271" s="22">
        <v>31073687</v>
      </c>
      <c r="F1271" t="s">
        <v>5126</v>
      </c>
      <c r="G1271" s="20">
        <v>45828</v>
      </c>
      <c r="H1271" t="s">
        <v>3117</v>
      </c>
      <c r="I1271">
        <f>VLOOKUP(Account_Appended[[#This Row],[Customer_ID]],Customer_Info_Appended[],3,0)</f>
        <v>57</v>
      </c>
      <c r="J1271" t="str">
        <f>VLOOKUP(Account_Appended[[#This Row],[Customer_ID]],Customer_Info_Appended[],4,0)</f>
        <v>Male</v>
      </c>
      <c r="K1271" t="str">
        <f>VLOOKUP(Account_Appended[[#This Row],[Customer_ID]],Customer_Info_Appended[],6,0)</f>
        <v>Shan</v>
      </c>
      <c r="L1271" t="str">
        <f>VLOOKUP(Account_Appended[[#This Row],[Balance]],balance_t[],3,1)</f>
        <v>High</v>
      </c>
      <c r="M1271" t="str">
        <f>VLOOKUP(Account_Appended[[#This Row],[Age]],age_t[],3,1)</f>
        <v>Senior</v>
      </c>
      <c r="N1271" t="str">
        <f>Account_Appended[[#This Row],[Age Group]]&amp; "-" &amp;Account_Appended[[#This Row],[Balace Group]]</f>
        <v>Senior-High</v>
      </c>
    </row>
    <row r="1272" spans="2:14" x14ac:dyDescent="0.25">
      <c r="B1272" t="s">
        <v>6395</v>
      </c>
      <c r="C1272" t="s">
        <v>3338</v>
      </c>
      <c r="D1272" t="s">
        <v>5134</v>
      </c>
      <c r="E1272" s="22">
        <v>24630166</v>
      </c>
      <c r="F1272" t="s">
        <v>5126</v>
      </c>
      <c r="G1272" s="20">
        <v>45829</v>
      </c>
      <c r="H1272" t="s">
        <v>3117</v>
      </c>
      <c r="I1272">
        <f>VLOOKUP(Account_Appended[[#This Row],[Customer_ID]],Customer_Info_Appended[],3,0)</f>
        <v>50</v>
      </c>
      <c r="J1272" t="str">
        <f>VLOOKUP(Account_Appended[[#This Row],[Customer_ID]],Customer_Info_Appended[],4,0)</f>
        <v>Female</v>
      </c>
      <c r="K1272" t="str">
        <f>VLOOKUP(Account_Appended[[#This Row],[Customer_ID]],Customer_Info_Appended[],6,0)</f>
        <v>Mandalay</v>
      </c>
      <c r="L1272" t="str">
        <f>VLOOKUP(Account_Appended[[#This Row],[Balance]],balance_t[],3,1)</f>
        <v>High</v>
      </c>
      <c r="M1272" t="str">
        <f>VLOOKUP(Account_Appended[[#This Row],[Age]],age_t[],3,1)</f>
        <v>Middle</v>
      </c>
      <c r="N1272" t="str">
        <f>Account_Appended[[#This Row],[Age Group]]&amp; "-" &amp;Account_Appended[[#This Row],[Balace Group]]</f>
        <v>Middle-High</v>
      </c>
    </row>
    <row r="1273" spans="2:14" x14ac:dyDescent="0.25">
      <c r="B1273" t="s">
        <v>6396</v>
      </c>
      <c r="C1273" t="s">
        <v>3338</v>
      </c>
      <c r="D1273" t="s">
        <v>5134</v>
      </c>
      <c r="E1273" s="22">
        <v>7495873</v>
      </c>
      <c r="F1273" t="s">
        <v>5126</v>
      </c>
      <c r="G1273" s="20">
        <v>45830</v>
      </c>
      <c r="H1273" t="s">
        <v>3117</v>
      </c>
      <c r="I1273">
        <f>VLOOKUP(Account_Appended[[#This Row],[Customer_ID]],Customer_Info_Appended[],3,0)</f>
        <v>50</v>
      </c>
      <c r="J1273" t="str">
        <f>VLOOKUP(Account_Appended[[#This Row],[Customer_ID]],Customer_Info_Appended[],4,0)</f>
        <v>Female</v>
      </c>
      <c r="K1273" t="str">
        <f>VLOOKUP(Account_Appended[[#This Row],[Customer_ID]],Customer_Info_Appended[],6,0)</f>
        <v>Mandalay</v>
      </c>
      <c r="L1273" t="str">
        <f>VLOOKUP(Account_Appended[[#This Row],[Balance]],balance_t[],3,1)</f>
        <v>Medium</v>
      </c>
      <c r="M1273" t="str">
        <f>VLOOKUP(Account_Appended[[#This Row],[Age]],age_t[],3,1)</f>
        <v>Middle</v>
      </c>
      <c r="N1273" t="str">
        <f>Account_Appended[[#This Row],[Age Group]]&amp; "-" &amp;Account_Appended[[#This Row],[Balace Group]]</f>
        <v>Middle-Medium</v>
      </c>
    </row>
    <row r="1274" spans="2:14" x14ac:dyDescent="0.25">
      <c r="B1274" t="s">
        <v>6397</v>
      </c>
      <c r="C1274" t="s">
        <v>3338</v>
      </c>
      <c r="D1274" t="s">
        <v>5134</v>
      </c>
      <c r="E1274" s="22">
        <v>38239378</v>
      </c>
      <c r="F1274" t="s">
        <v>5126</v>
      </c>
      <c r="G1274" s="20">
        <v>45831</v>
      </c>
      <c r="H1274" t="s">
        <v>3117</v>
      </c>
      <c r="I1274">
        <f>VLOOKUP(Account_Appended[[#This Row],[Customer_ID]],Customer_Info_Appended[],3,0)</f>
        <v>50</v>
      </c>
      <c r="J1274" t="str">
        <f>VLOOKUP(Account_Appended[[#This Row],[Customer_ID]],Customer_Info_Appended[],4,0)</f>
        <v>Female</v>
      </c>
      <c r="K1274" t="str">
        <f>VLOOKUP(Account_Appended[[#This Row],[Customer_ID]],Customer_Info_Appended[],6,0)</f>
        <v>Mandalay</v>
      </c>
      <c r="L1274" t="str">
        <f>VLOOKUP(Account_Appended[[#This Row],[Balance]],balance_t[],3,1)</f>
        <v>High</v>
      </c>
      <c r="M1274" t="str">
        <f>VLOOKUP(Account_Appended[[#This Row],[Age]],age_t[],3,1)</f>
        <v>Middle</v>
      </c>
      <c r="N1274" t="str">
        <f>Account_Appended[[#This Row],[Age Group]]&amp; "-" &amp;Account_Appended[[#This Row],[Balace Group]]</f>
        <v>Middle-High</v>
      </c>
    </row>
    <row r="1275" spans="2:14" x14ac:dyDescent="0.25">
      <c r="B1275" t="s">
        <v>6398</v>
      </c>
      <c r="C1275" t="s">
        <v>3343</v>
      </c>
      <c r="D1275" t="s">
        <v>5131</v>
      </c>
      <c r="E1275" s="22">
        <v>44338976</v>
      </c>
      <c r="F1275" t="s">
        <v>5126</v>
      </c>
      <c r="G1275" s="20">
        <v>45832</v>
      </c>
      <c r="H1275" t="s">
        <v>3117</v>
      </c>
      <c r="I1275">
        <f>VLOOKUP(Account_Appended[[#This Row],[Customer_ID]],Customer_Info_Appended[],3,0)</f>
        <v>29</v>
      </c>
      <c r="J1275" t="str">
        <f>VLOOKUP(Account_Appended[[#This Row],[Customer_ID]],Customer_Info_Appended[],4,0)</f>
        <v>Male</v>
      </c>
      <c r="K1275" t="str">
        <f>VLOOKUP(Account_Appended[[#This Row],[Customer_ID]],Customer_Info_Appended[],6,0)</f>
        <v>Bago</v>
      </c>
      <c r="L1275" t="str">
        <f>VLOOKUP(Account_Appended[[#This Row],[Balance]],balance_t[],3,1)</f>
        <v>High</v>
      </c>
      <c r="M1275" t="str">
        <f>VLOOKUP(Account_Appended[[#This Row],[Age]],age_t[],3,1)</f>
        <v>Young</v>
      </c>
      <c r="N1275" t="str">
        <f>Account_Appended[[#This Row],[Age Group]]&amp; "-" &amp;Account_Appended[[#This Row],[Balace Group]]</f>
        <v>Young-High</v>
      </c>
    </row>
    <row r="1276" spans="2:14" x14ac:dyDescent="0.25">
      <c r="B1276" t="s">
        <v>6399</v>
      </c>
      <c r="C1276" t="s">
        <v>3343</v>
      </c>
      <c r="D1276" t="s">
        <v>5131</v>
      </c>
      <c r="E1276" s="22">
        <v>47378684</v>
      </c>
      <c r="F1276" t="s">
        <v>5126</v>
      </c>
      <c r="G1276" s="20">
        <v>45833</v>
      </c>
      <c r="H1276" t="s">
        <v>3117</v>
      </c>
      <c r="I1276">
        <f>VLOOKUP(Account_Appended[[#This Row],[Customer_ID]],Customer_Info_Appended[],3,0)</f>
        <v>29</v>
      </c>
      <c r="J1276" t="str">
        <f>VLOOKUP(Account_Appended[[#This Row],[Customer_ID]],Customer_Info_Appended[],4,0)</f>
        <v>Male</v>
      </c>
      <c r="K1276" t="str">
        <f>VLOOKUP(Account_Appended[[#This Row],[Customer_ID]],Customer_Info_Appended[],6,0)</f>
        <v>Bago</v>
      </c>
      <c r="L1276" t="str">
        <f>VLOOKUP(Account_Appended[[#This Row],[Balance]],balance_t[],3,1)</f>
        <v>High</v>
      </c>
      <c r="M1276" t="str">
        <f>VLOOKUP(Account_Appended[[#This Row],[Age]],age_t[],3,1)</f>
        <v>Young</v>
      </c>
      <c r="N1276" t="str">
        <f>Account_Appended[[#This Row],[Age Group]]&amp; "-" &amp;Account_Appended[[#This Row],[Balace Group]]</f>
        <v>Young-High</v>
      </c>
    </row>
    <row r="1277" spans="2:14" x14ac:dyDescent="0.25">
      <c r="B1277" t="s">
        <v>6400</v>
      </c>
      <c r="C1277" t="s">
        <v>3343</v>
      </c>
      <c r="D1277" t="s">
        <v>5134</v>
      </c>
      <c r="E1277" s="22">
        <v>44955106</v>
      </c>
      <c r="F1277" t="s">
        <v>5126</v>
      </c>
      <c r="G1277" s="20">
        <v>45834</v>
      </c>
      <c r="H1277" t="s">
        <v>3117</v>
      </c>
      <c r="I1277">
        <f>VLOOKUP(Account_Appended[[#This Row],[Customer_ID]],Customer_Info_Appended[],3,0)</f>
        <v>29</v>
      </c>
      <c r="J1277" t="str">
        <f>VLOOKUP(Account_Appended[[#This Row],[Customer_ID]],Customer_Info_Appended[],4,0)</f>
        <v>Male</v>
      </c>
      <c r="K1277" t="str">
        <f>VLOOKUP(Account_Appended[[#This Row],[Customer_ID]],Customer_Info_Appended[],6,0)</f>
        <v>Bago</v>
      </c>
      <c r="L1277" t="str">
        <f>VLOOKUP(Account_Appended[[#This Row],[Balance]],balance_t[],3,1)</f>
        <v>High</v>
      </c>
      <c r="M1277" t="str">
        <f>VLOOKUP(Account_Appended[[#This Row],[Age]],age_t[],3,1)</f>
        <v>Young</v>
      </c>
      <c r="N1277" t="str">
        <f>Account_Appended[[#This Row],[Age Group]]&amp; "-" &amp;Account_Appended[[#This Row],[Balace Group]]</f>
        <v>Young-High</v>
      </c>
    </row>
    <row r="1278" spans="2:14" x14ac:dyDescent="0.25">
      <c r="B1278" t="s">
        <v>6401</v>
      </c>
      <c r="C1278" t="s">
        <v>3348</v>
      </c>
      <c r="D1278" t="s">
        <v>5131</v>
      </c>
      <c r="E1278" s="22">
        <v>7973491</v>
      </c>
      <c r="F1278" t="s">
        <v>5126</v>
      </c>
      <c r="G1278" s="20">
        <v>45835</v>
      </c>
      <c r="H1278" t="s">
        <v>3117</v>
      </c>
      <c r="I1278">
        <f>VLOOKUP(Account_Appended[[#This Row],[Customer_ID]],Customer_Info_Appended[],3,0)</f>
        <v>25</v>
      </c>
      <c r="J1278" t="str">
        <f>VLOOKUP(Account_Appended[[#This Row],[Customer_ID]],Customer_Info_Appended[],4,0)</f>
        <v>Female</v>
      </c>
      <c r="K1278" t="str">
        <f>VLOOKUP(Account_Appended[[#This Row],[Customer_ID]],Customer_Info_Appended[],6,0)</f>
        <v>Bago</v>
      </c>
      <c r="L1278" t="str">
        <f>VLOOKUP(Account_Appended[[#This Row],[Balance]],balance_t[],3,1)</f>
        <v>Medium</v>
      </c>
      <c r="M1278" t="str">
        <f>VLOOKUP(Account_Appended[[#This Row],[Age]],age_t[],3,1)</f>
        <v>Young</v>
      </c>
      <c r="N1278" t="str">
        <f>Account_Appended[[#This Row],[Age Group]]&amp; "-" &amp;Account_Appended[[#This Row],[Balace Group]]</f>
        <v>Young-Medium</v>
      </c>
    </row>
    <row r="1279" spans="2:14" x14ac:dyDescent="0.25">
      <c r="B1279" t="s">
        <v>6402</v>
      </c>
      <c r="C1279" t="s">
        <v>3353</v>
      </c>
      <c r="D1279" t="s">
        <v>5131</v>
      </c>
      <c r="E1279" s="22">
        <v>18417940</v>
      </c>
      <c r="F1279" t="s">
        <v>5126</v>
      </c>
      <c r="G1279" s="20">
        <v>45836</v>
      </c>
      <c r="H1279" t="s">
        <v>3117</v>
      </c>
      <c r="I1279">
        <f>VLOOKUP(Account_Appended[[#This Row],[Customer_ID]],Customer_Info_Appended[],3,0)</f>
        <v>41</v>
      </c>
      <c r="J1279" t="str">
        <f>VLOOKUP(Account_Appended[[#This Row],[Customer_ID]],Customer_Info_Appended[],4,0)</f>
        <v>Male</v>
      </c>
      <c r="K1279" t="str">
        <f>VLOOKUP(Account_Appended[[#This Row],[Customer_ID]],Customer_Info_Appended[],6,0)</f>
        <v>Shan</v>
      </c>
      <c r="L1279" t="str">
        <f>VLOOKUP(Account_Appended[[#This Row],[Balance]],balance_t[],3,1)</f>
        <v>High</v>
      </c>
      <c r="M1279" t="str">
        <f>VLOOKUP(Account_Appended[[#This Row],[Age]],age_t[],3,1)</f>
        <v>Middle</v>
      </c>
      <c r="N1279" t="str">
        <f>Account_Appended[[#This Row],[Age Group]]&amp; "-" &amp;Account_Appended[[#This Row],[Balace Group]]</f>
        <v>Middle-High</v>
      </c>
    </row>
    <row r="1280" spans="2:14" x14ac:dyDescent="0.25">
      <c r="B1280" t="s">
        <v>6403</v>
      </c>
      <c r="C1280" t="s">
        <v>3358</v>
      </c>
      <c r="D1280" t="s">
        <v>5134</v>
      </c>
      <c r="E1280" s="22">
        <v>5975293</v>
      </c>
      <c r="F1280" t="s">
        <v>5126</v>
      </c>
      <c r="G1280" s="20">
        <v>45837</v>
      </c>
      <c r="H1280" t="s">
        <v>3117</v>
      </c>
      <c r="I1280">
        <f>VLOOKUP(Account_Appended[[#This Row],[Customer_ID]],Customer_Info_Appended[],3,0)</f>
        <v>33</v>
      </c>
      <c r="J1280" t="str">
        <f>VLOOKUP(Account_Appended[[#This Row],[Customer_ID]],Customer_Info_Appended[],4,0)</f>
        <v>Female</v>
      </c>
      <c r="K1280" t="str">
        <f>VLOOKUP(Account_Appended[[#This Row],[Customer_ID]],Customer_Info_Appended[],6,0)</f>
        <v>Bago</v>
      </c>
      <c r="L1280" t="str">
        <f>VLOOKUP(Account_Appended[[#This Row],[Balance]],balance_t[],3,1)</f>
        <v>Medium</v>
      </c>
      <c r="M1280" t="str">
        <f>VLOOKUP(Account_Appended[[#This Row],[Age]],age_t[],3,1)</f>
        <v>Middle</v>
      </c>
      <c r="N1280" t="str">
        <f>Account_Appended[[#This Row],[Age Group]]&amp; "-" &amp;Account_Appended[[#This Row],[Balace Group]]</f>
        <v>Middle-Medium</v>
      </c>
    </row>
    <row r="1281" spans="2:14" x14ac:dyDescent="0.25">
      <c r="B1281" t="s">
        <v>6404</v>
      </c>
      <c r="C1281" t="s">
        <v>3358</v>
      </c>
      <c r="D1281" t="s">
        <v>5131</v>
      </c>
      <c r="E1281" s="22">
        <v>46605570</v>
      </c>
      <c r="F1281" t="s">
        <v>5126</v>
      </c>
      <c r="G1281" s="20">
        <v>45838</v>
      </c>
      <c r="H1281" t="s">
        <v>3117</v>
      </c>
      <c r="I1281">
        <f>VLOOKUP(Account_Appended[[#This Row],[Customer_ID]],Customer_Info_Appended[],3,0)</f>
        <v>33</v>
      </c>
      <c r="J1281" t="str">
        <f>VLOOKUP(Account_Appended[[#This Row],[Customer_ID]],Customer_Info_Appended[],4,0)</f>
        <v>Female</v>
      </c>
      <c r="K1281" t="str">
        <f>VLOOKUP(Account_Appended[[#This Row],[Customer_ID]],Customer_Info_Appended[],6,0)</f>
        <v>Bago</v>
      </c>
      <c r="L1281" t="str">
        <f>VLOOKUP(Account_Appended[[#This Row],[Balance]],balance_t[],3,1)</f>
        <v>High</v>
      </c>
      <c r="M1281" t="str">
        <f>VLOOKUP(Account_Appended[[#This Row],[Age]],age_t[],3,1)</f>
        <v>Middle</v>
      </c>
      <c r="N1281" t="str">
        <f>Account_Appended[[#This Row],[Age Group]]&amp; "-" &amp;Account_Appended[[#This Row],[Balace Group]]</f>
        <v>Middle-High</v>
      </c>
    </row>
    <row r="1282" spans="2:14" x14ac:dyDescent="0.25">
      <c r="B1282" t="s">
        <v>6405</v>
      </c>
      <c r="C1282" t="s">
        <v>3363</v>
      </c>
      <c r="D1282" t="s">
        <v>5125</v>
      </c>
      <c r="E1282" s="22">
        <v>29586438</v>
      </c>
      <c r="F1282" t="s">
        <v>5126</v>
      </c>
      <c r="G1282" s="20">
        <v>45839</v>
      </c>
      <c r="H1282" t="s">
        <v>3117</v>
      </c>
      <c r="I1282">
        <f>VLOOKUP(Account_Appended[[#This Row],[Customer_ID]],Customer_Info_Appended[],3,0)</f>
        <v>67</v>
      </c>
      <c r="J1282" t="str">
        <f>VLOOKUP(Account_Appended[[#This Row],[Customer_ID]],Customer_Info_Appended[],4,0)</f>
        <v>Male</v>
      </c>
      <c r="K1282" t="str">
        <f>VLOOKUP(Account_Appended[[#This Row],[Customer_ID]],Customer_Info_Appended[],6,0)</f>
        <v>Naypyitaw</v>
      </c>
      <c r="L1282" t="str">
        <f>VLOOKUP(Account_Appended[[#This Row],[Balance]],balance_t[],3,1)</f>
        <v>High</v>
      </c>
      <c r="M1282" t="str">
        <f>VLOOKUP(Account_Appended[[#This Row],[Age]],age_t[],3,1)</f>
        <v>Senior</v>
      </c>
      <c r="N1282" t="str">
        <f>Account_Appended[[#This Row],[Age Group]]&amp; "-" &amp;Account_Appended[[#This Row],[Balace Group]]</f>
        <v>Senior-High</v>
      </c>
    </row>
    <row r="1283" spans="2:14" x14ac:dyDescent="0.25">
      <c r="B1283" t="s">
        <v>6406</v>
      </c>
      <c r="C1283" t="s">
        <v>3363</v>
      </c>
      <c r="D1283" t="s">
        <v>5125</v>
      </c>
      <c r="E1283" s="22">
        <v>42718713</v>
      </c>
      <c r="F1283" t="s">
        <v>5126</v>
      </c>
      <c r="G1283" s="20">
        <v>45840</v>
      </c>
      <c r="H1283" t="s">
        <v>3117</v>
      </c>
      <c r="I1283">
        <f>VLOOKUP(Account_Appended[[#This Row],[Customer_ID]],Customer_Info_Appended[],3,0)</f>
        <v>67</v>
      </c>
      <c r="J1283" t="str">
        <f>VLOOKUP(Account_Appended[[#This Row],[Customer_ID]],Customer_Info_Appended[],4,0)</f>
        <v>Male</v>
      </c>
      <c r="K1283" t="str">
        <f>VLOOKUP(Account_Appended[[#This Row],[Customer_ID]],Customer_Info_Appended[],6,0)</f>
        <v>Naypyitaw</v>
      </c>
      <c r="L1283" t="str">
        <f>VLOOKUP(Account_Appended[[#This Row],[Balance]],balance_t[],3,1)</f>
        <v>High</v>
      </c>
      <c r="M1283" t="str">
        <f>VLOOKUP(Account_Appended[[#This Row],[Age]],age_t[],3,1)</f>
        <v>Senior</v>
      </c>
      <c r="N1283" t="str">
        <f>Account_Appended[[#This Row],[Age Group]]&amp; "-" &amp;Account_Appended[[#This Row],[Balace Group]]</f>
        <v>Senior-High</v>
      </c>
    </row>
    <row r="1284" spans="2:14" x14ac:dyDescent="0.25">
      <c r="B1284" t="s">
        <v>6407</v>
      </c>
      <c r="C1284" t="s">
        <v>3363</v>
      </c>
      <c r="D1284" t="s">
        <v>5125</v>
      </c>
      <c r="E1284" s="22">
        <v>27154353</v>
      </c>
      <c r="F1284" t="s">
        <v>5126</v>
      </c>
      <c r="G1284" s="20">
        <v>45841</v>
      </c>
      <c r="H1284" t="s">
        <v>3117</v>
      </c>
      <c r="I1284">
        <f>VLOOKUP(Account_Appended[[#This Row],[Customer_ID]],Customer_Info_Appended[],3,0)</f>
        <v>67</v>
      </c>
      <c r="J1284" t="str">
        <f>VLOOKUP(Account_Appended[[#This Row],[Customer_ID]],Customer_Info_Appended[],4,0)</f>
        <v>Male</v>
      </c>
      <c r="K1284" t="str">
        <f>VLOOKUP(Account_Appended[[#This Row],[Customer_ID]],Customer_Info_Appended[],6,0)</f>
        <v>Naypyitaw</v>
      </c>
      <c r="L1284" t="str">
        <f>VLOOKUP(Account_Appended[[#This Row],[Balance]],balance_t[],3,1)</f>
        <v>High</v>
      </c>
      <c r="M1284" t="str">
        <f>VLOOKUP(Account_Appended[[#This Row],[Age]],age_t[],3,1)</f>
        <v>Senior</v>
      </c>
      <c r="N1284" t="str">
        <f>Account_Appended[[#This Row],[Age Group]]&amp; "-" &amp;Account_Appended[[#This Row],[Balace Group]]</f>
        <v>Senior-High</v>
      </c>
    </row>
    <row r="1285" spans="2:14" x14ac:dyDescent="0.25">
      <c r="B1285" t="s">
        <v>6408</v>
      </c>
      <c r="C1285" t="s">
        <v>3368</v>
      </c>
      <c r="D1285" t="s">
        <v>5125</v>
      </c>
      <c r="E1285" s="22">
        <v>34748748</v>
      </c>
      <c r="F1285" t="s">
        <v>5126</v>
      </c>
      <c r="G1285" s="20">
        <v>45842</v>
      </c>
      <c r="H1285" t="s">
        <v>3117</v>
      </c>
      <c r="I1285">
        <f>VLOOKUP(Account_Appended[[#This Row],[Customer_ID]],Customer_Info_Appended[],3,0)</f>
        <v>21</v>
      </c>
      <c r="J1285" t="str">
        <f>VLOOKUP(Account_Appended[[#This Row],[Customer_ID]],Customer_Info_Appended[],4,0)</f>
        <v>Male</v>
      </c>
      <c r="K1285" t="str">
        <f>VLOOKUP(Account_Appended[[#This Row],[Customer_ID]],Customer_Info_Appended[],6,0)</f>
        <v>Shan</v>
      </c>
      <c r="L1285" t="str">
        <f>VLOOKUP(Account_Appended[[#This Row],[Balance]],balance_t[],3,1)</f>
        <v>High</v>
      </c>
      <c r="M1285" t="str">
        <f>VLOOKUP(Account_Appended[[#This Row],[Age]],age_t[],3,1)</f>
        <v>Young</v>
      </c>
      <c r="N1285" t="str">
        <f>Account_Appended[[#This Row],[Age Group]]&amp; "-" &amp;Account_Appended[[#This Row],[Balace Group]]</f>
        <v>Young-High</v>
      </c>
    </row>
    <row r="1286" spans="2:14" x14ac:dyDescent="0.25">
      <c r="B1286" t="s">
        <v>6409</v>
      </c>
      <c r="C1286" t="s">
        <v>3368</v>
      </c>
      <c r="D1286" t="s">
        <v>5134</v>
      </c>
      <c r="E1286" s="22">
        <v>4400915</v>
      </c>
      <c r="F1286" t="s">
        <v>5126</v>
      </c>
      <c r="G1286" s="20">
        <v>45843</v>
      </c>
      <c r="H1286" t="s">
        <v>3117</v>
      </c>
      <c r="I1286">
        <f>VLOOKUP(Account_Appended[[#This Row],[Customer_ID]],Customer_Info_Appended[],3,0)</f>
        <v>21</v>
      </c>
      <c r="J1286" t="str">
        <f>VLOOKUP(Account_Appended[[#This Row],[Customer_ID]],Customer_Info_Appended[],4,0)</f>
        <v>Male</v>
      </c>
      <c r="K1286" t="str">
        <f>VLOOKUP(Account_Appended[[#This Row],[Customer_ID]],Customer_Info_Appended[],6,0)</f>
        <v>Shan</v>
      </c>
      <c r="L1286" t="str">
        <f>VLOOKUP(Account_Appended[[#This Row],[Balance]],balance_t[],3,1)</f>
        <v>Low</v>
      </c>
      <c r="M1286" t="str">
        <f>VLOOKUP(Account_Appended[[#This Row],[Age]],age_t[],3,1)</f>
        <v>Young</v>
      </c>
      <c r="N1286" t="str">
        <f>Account_Appended[[#This Row],[Age Group]]&amp; "-" &amp;Account_Appended[[#This Row],[Balace Group]]</f>
        <v>Young-Low</v>
      </c>
    </row>
    <row r="1287" spans="2:14" x14ac:dyDescent="0.25">
      <c r="B1287" t="s">
        <v>6410</v>
      </c>
      <c r="C1287" t="s">
        <v>3368</v>
      </c>
      <c r="D1287" t="s">
        <v>5134</v>
      </c>
      <c r="E1287" s="22">
        <v>48732668</v>
      </c>
      <c r="F1287" t="s">
        <v>5126</v>
      </c>
      <c r="G1287" s="20">
        <v>45844</v>
      </c>
      <c r="H1287" t="s">
        <v>3117</v>
      </c>
      <c r="I1287">
        <f>VLOOKUP(Account_Appended[[#This Row],[Customer_ID]],Customer_Info_Appended[],3,0)</f>
        <v>21</v>
      </c>
      <c r="J1287" t="str">
        <f>VLOOKUP(Account_Appended[[#This Row],[Customer_ID]],Customer_Info_Appended[],4,0)</f>
        <v>Male</v>
      </c>
      <c r="K1287" t="str">
        <f>VLOOKUP(Account_Appended[[#This Row],[Customer_ID]],Customer_Info_Appended[],6,0)</f>
        <v>Shan</v>
      </c>
      <c r="L1287" t="str">
        <f>VLOOKUP(Account_Appended[[#This Row],[Balance]],balance_t[],3,1)</f>
        <v>High</v>
      </c>
      <c r="M1287" t="str">
        <f>VLOOKUP(Account_Appended[[#This Row],[Age]],age_t[],3,1)</f>
        <v>Young</v>
      </c>
      <c r="N1287" t="str">
        <f>Account_Appended[[#This Row],[Age Group]]&amp; "-" &amp;Account_Appended[[#This Row],[Balace Group]]</f>
        <v>Young-High</v>
      </c>
    </row>
    <row r="1288" spans="2:14" x14ac:dyDescent="0.25">
      <c r="B1288" t="s">
        <v>6411</v>
      </c>
      <c r="C1288" t="s">
        <v>3373</v>
      </c>
      <c r="D1288" t="s">
        <v>5134</v>
      </c>
      <c r="E1288" s="22">
        <v>6860403</v>
      </c>
      <c r="F1288" t="s">
        <v>5126</v>
      </c>
      <c r="G1288" s="20">
        <v>45845</v>
      </c>
      <c r="H1288" t="s">
        <v>3117</v>
      </c>
      <c r="I1288">
        <f>VLOOKUP(Account_Appended[[#This Row],[Customer_ID]],Customer_Info_Appended[],3,0)</f>
        <v>55</v>
      </c>
      <c r="J1288" t="str">
        <f>VLOOKUP(Account_Appended[[#This Row],[Customer_ID]],Customer_Info_Appended[],4,0)</f>
        <v>Female</v>
      </c>
      <c r="K1288" t="str">
        <f>VLOOKUP(Account_Appended[[#This Row],[Customer_ID]],Customer_Info_Appended[],6,0)</f>
        <v>Yangon</v>
      </c>
      <c r="L1288" t="str">
        <f>VLOOKUP(Account_Appended[[#This Row],[Balance]],balance_t[],3,1)</f>
        <v>Medium</v>
      </c>
      <c r="M1288" t="str">
        <f>VLOOKUP(Account_Appended[[#This Row],[Age]],age_t[],3,1)</f>
        <v>Senior</v>
      </c>
      <c r="N1288" t="str">
        <f>Account_Appended[[#This Row],[Age Group]]&amp; "-" &amp;Account_Appended[[#This Row],[Balace Group]]</f>
        <v>Senior-Medium</v>
      </c>
    </row>
    <row r="1289" spans="2:14" x14ac:dyDescent="0.25">
      <c r="B1289" t="s">
        <v>6412</v>
      </c>
      <c r="C1289" t="s">
        <v>3378</v>
      </c>
      <c r="D1289" t="s">
        <v>5125</v>
      </c>
      <c r="E1289" s="22">
        <v>48810324</v>
      </c>
      <c r="F1289" t="s">
        <v>5126</v>
      </c>
      <c r="G1289" s="20">
        <v>45846</v>
      </c>
      <c r="H1289" t="s">
        <v>3117</v>
      </c>
      <c r="I1289">
        <f>VLOOKUP(Account_Appended[[#This Row],[Customer_ID]],Customer_Info_Appended[],3,0)</f>
        <v>61</v>
      </c>
      <c r="J1289" t="str">
        <f>VLOOKUP(Account_Appended[[#This Row],[Customer_ID]],Customer_Info_Appended[],4,0)</f>
        <v>Female</v>
      </c>
      <c r="K1289" t="str">
        <f>VLOOKUP(Account_Appended[[#This Row],[Customer_ID]],Customer_Info_Appended[],6,0)</f>
        <v>Mandalay</v>
      </c>
      <c r="L1289" t="str">
        <f>VLOOKUP(Account_Appended[[#This Row],[Balance]],balance_t[],3,1)</f>
        <v>High</v>
      </c>
      <c r="M1289" t="str">
        <f>VLOOKUP(Account_Appended[[#This Row],[Age]],age_t[],3,1)</f>
        <v>Senior</v>
      </c>
      <c r="N1289" t="str">
        <f>Account_Appended[[#This Row],[Age Group]]&amp; "-" &amp;Account_Appended[[#This Row],[Balace Group]]</f>
        <v>Senior-High</v>
      </c>
    </row>
    <row r="1290" spans="2:14" x14ac:dyDescent="0.25">
      <c r="B1290" t="s">
        <v>6413</v>
      </c>
      <c r="C1290" t="s">
        <v>3378</v>
      </c>
      <c r="D1290" t="s">
        <v>5125</v>
      </c>
      <c r="E1290" s="22">
        <v>40274673</v>
      </c>
      <c r="F1290" t="s">
        <v>5126</v>
      </c>
      <c r="G1290" s="20">
        <v>45847</v>
      </c>
      <c r="H1290" t="s">
        <v>3117</v>
      </c>
      <c r="I1290">
        <f>VLOOKUP(Account_Appended[[#This Row],[Customer_ID]],Customer_Info_Appended[],3,0)</f>
        <v>61</v>
      </c>
      <c r="J1290" t="str">
        <f>VLOOKUP(Account_Appended[[#This Row],[Customer_ID]],Customer_Info_Appended[],4,0)</f>
        <v>Female</v>
      </c>
      <c r="K1290" t="str">
        <f>VLOOKUP(Account_Appended[[#This Row],[Customer_ID]],Customer_Info_Appended[],6,0)</f>
        <v>Mandalay</v>
      </c>
      <c r="L1290" t="str">
        <f>VLOOKUP(Account_Appended[[#This Row],[Balance]],balance_t[],3,1)</f>
        <v>High</v>
      </c>
      <c r="M1290" t="str">
        <f>VLOOKUP(Account_Appended[[#This Row],[Age]],age_t[],3,1)</f>
        <v>Senior</v>
      </c>
      <c r="N1290" t="str">
        <f>Account_Appended[[#This Row],[Age Group]]&amp; "-" &amp;Account_Appended[[#This Row],[Balace Group]]</f>
        <v>Senior-High</v>
      </c>
    </row>
    <row r="1291" spans="2:14" x14ac:dyDescent="0.25">
      <c r="B1291" t="s">
        <v>6414</v>
      </c>
      <c r="C1291" t="s">
        <v>3383</v>
      </c>
      <c r="D1291" t="s">
        <v>5131</v>
      </c>
      <c r="E1291" s="22">
        <v>1736675</v>
      </c>
      <c r="F1291" t="s">
        <v>5126</v>
      </c>
      <c r="G1291" s="20">
        <v>45848</v>
      </c>
      <c r="H1291" t="s">
        <v>3117</v>
      </c>
      <c r="I1291">
        <f>VLOOKUP(Account_Appended[[#This Row],[Customer_ID]],Customer_Info_Appended[],3,0)</f>
        <v>44</v>
      </c>
      <c r="J1291" t="str">
        <f>VLOOKUP(Account_Appended[[#This Row],[Customer_ID]],Customer_Info_Appended[],4,0)</f>
        <v>Male</v>
      </c>
      <c r="K1291" t="str">
        <f>VLOOKUP(Account_Appended[[#This Row],[Customer_ID]],Customer_Info_Appended[],6,0)</f>
        <v>Mandalay</v>
      </c>
      <c r="L1291" t="str">
        <f>VLOOKUP(Account_Appended[[#This Row],[Balance]],balance_t[],3,1)</f>
        <v>Low</v>
      </c>
      <c r="M1291" t="str">
        <f>VLOOKUP(Account_Appended[[#This Row],[Age]],age_t[],3,1)</f>
        <v>Middle</v>
      </c>
      <c r="N1291" t="str">
        <f>Account_Appended[[#This Row],[Age Group]]&amp; "-" &amp;Account_Appended[[#This Row],[Balace Group]]</f>
        <v>Middle-Low</v>
      </c>
    </row>
    <row r="1292" spans="2:14" x14ac:dyDescent="0.25">
      <c r="B1292" t="s">
        <v>6415</v>
      </c>
      <c r="C1292" t="s">
        <v>3383</v>
      </c>
      <c r="D1292" t="s">
        <v>5131</v>
      </c>
      <c r="E1292" s="22">
        <v>15225440</v>
      </c>
      <c r="F1292" t="s">
        <v>5126</v>
      </c>
      <c r="G1292" s="20">
        <v>45849</v>
      </c>
      <c r="H1292" t="s">
        <v>3117</v>
      </c>
      <c r="I1292">
        <f>VLOOKUP(Account_Appended[[#This Row],[Customer_ID]],Customer_Info_Appended[],3,0)</f>
        <v>44</v>
      </c>
      <c r="J1292" t="str">
        <f>VLOOKUP(Account_Appended[[#This Row],[Customer_ID]],Customer_Info_Appended[],4,0)</f>
        <v>Male</v>
      </c>
      <c r="K1292" t="str">
        <f>VLOOKUP(Account_Appended[[#This Row],[Customer_ID]],Customer_Info_Appended[],6,0)</f>
        <v>Mandalay</v>
      </c>
      <c r="L1292" t="str">
        <f>VLOOKUP(Account_Appended[[#This Row],[Balance]],balance_t[],3,1)</f>
        <v>High</v>
      </c>
      <c r="M1292" t="str">
        <f>VLOOKUP(Account_Appended[[#This Row],[Age]],age_t[],3,1)</f>
        <v>Middle</v>
      </c>
      <c r="N1292" t="str">
        <f>Account_Appended[[#This Row],[Age Group]]&amp; "-" &amp;Account_Appended[[#This Row],[Balace Group]]</f>
        <v>Middle-High</v>
      </c>
    </row>
    <row r="1293" spans="2:14" x14ac:dyDescent="0.25">
      <c r="B1293" t="s">
        <v>6416</v>
      </c>
      <c r="C1293" t="s">
        <v>3383</v>
      </c>
      <c r="D1293" t="s">
        <v>5125</v>
      </c>
      <c r="E1293" s="22">
        <v>25972497</v>
      </c>
      <c r="F1293" t="s">
        <v>5126</v>
      </c>
      <c r="G1293" s="20">
        <v>45850</v>
      </c>
      <c r="H1293" t="s">
        <v>3117</v>
      </c>
      <c r="I1293">
        <f>VLOOKUP(Account_Appended[[#This Row],[Customer_ID]],Customer_Info_Appended[],3,0)</f>
        <v>44</v>
      </c>
      <c r="J1293" t="str">
        <f>VLOOKUP(Account_Appended[[#This Row],[Customer_ID]],Customer_Info_Appended[],4,0)</f>
        <v>Male</v>
      </c>
      <c r="K1293" t="str">
        <f>VLOOKUP(Account_Appended[[#This Row],[Customer_ID]],Customer_Info_Appended[],6,0)</f>
        <v>Mandalay</v>
      </c>
      <c r="L1293" t="str">
        <f>VLOOKUP(Account_Appended[[#This Row],[Balance]],balance_t[],3,1)</f>
        <v>High</v>
      </c>
      <c r="M1293" t="str">
        <f>VLOOKUP(Account_Appended[[#This Row],[Age]],age_t[],3,1)</f>
        <v>Middle</v>
      </c>
      <c r="N1293" t="str">
        <f>Account_Appended[[#This Row],[Age Group]]&amp; "-" &amp;Account_Appended[[#This Row],[Balace Group]]</f>
        <v>Middle-High</v>
      </c>
    </row>
    <row r="1294" spans="2:14" x14ac:dyDescent="0.25">
      <c r="B1294" t="s">
        <v>6417</v>
      </c>
      <c r="C1294" t="s">
        <v>3388</v>
      </c>
      <c r="D1294" t="s">
        <v>5125</v>
      </c>
      <c r="E1294" s="22">
        <v>49970592</v>
      </c>
      <c r="F1294" t="s">
        <v>5126</v>
      </c>
      <c r="G1294" s="20">
        <v>45851</v>
      </c>
      <c r="H1294" t="s">
        <v>3117</v>
      </c>
      <c r="I1294">
        <f>VLOOKUP(Account_Appended[[#This Row],[Customer_ID]],Customer_Info_Appended[],3,0)</f>
        <v>26</v>
      </c>
      <c r="J1294" t="str">
        <f>VLOOKUP(Account_Appended[[#This Row],[Customer_ID]],Customer_Info_Appended[],4,0)</f>
        <v>Male</v>
      </c>
      <c r="K1294" t="str">
        <f>VLOOKUP(Account_Appended[[#This Row],[Customer_ID]],Customer_Info_Appended[],6,0)</f>
        <v>Mandalay</v>
      </c>
      <c r="L1294" t="str">
        <f>VLOOKUP(Account_Appended[[#This Row],[Balance]],balance_t[],3,1)</f>
        <v>High</v>
      </c>
      <c r="M1294" t="str">
        <f>VLOOKUP(Account_Appended[[#This Row],[Age]],age_t[],3,1)</f>
        <v>Young</v>
      </c>
      <c r="N1294" t="str">
        <f>Account_Appended[[#This Row],[Age Group]]&amp; "-" &amp;Account_Appended[[#This Row],[Balace Group]]</f>
        <v>Young-High</v>
      </c>
    </row>
    <row r="1295" spans="2:14" x14ac:dyDescent="0.25">
      <c r="B1295" t="s">
        <v>6418</v>
      </c>
      <c r="C1295" t="s">
        <v>3388</v>
      </c>
      <c r="D1295" t="s">
        <v>5125</v>
      </c>
      <c r="E1295" s="22">
        <v>17679065</v>
      </c>
      <c r="F1295" t="s">
        <v>5126</v>
      </c>
      <c r="G1295" s="20">
        <v>45852</v>
      </c>
      <c r="H1295" t="s">
        <v>3117</v>
      </c>
      <c r="I1295">
        <f>VLOOKUP(Account_Appended[[#This Row],[Customer_ID]],Customer_Info_Appended[],3,0)</f>
        <v>26</v>
      </c>
      <c r="J1295" t="str">
        <f>VLOOKUP(Account_Appended[[#This Row],[Customer_ID]],Customer_Info_Appended[],4,0)</f>
        <v>Male</v>
      </c>
      <c r="K1295" t="str">
        <f>VLOOKUP(Account_Appended[[#This Row],[Customer_ID]],Customer_Info_Appended[],6,0)</f>
        <v>Mandalay</v>
      </c>
      <c r="L1295" t="str">
        <f>VLOOKUP(Account_Appended[[#This Row],[Balance]],balance_t[],3,1)</f>
        <v>High</v>
      </c>
      <c r="M1295" t="str">
        <f>VLOOKUP(Account_Appended[[#This Row],[Age]],age_t[],3,1)</f>
        <v>Young</v>
      </c>
      <c r="N1295" t="str">
        <f>Account_Appended[[#This Row],[Age Group]]&amp; "-" &amp;Account_Appended[[#This Row],[Balace Group]]</f>
        <v>Young-High</v>
      </c>
    </row>
    <row r="1296" spans="2:14" x14ac:dyDescent="0.25">
      <c r="B1296" t="s">
        <v>6419</v>
      </c>
      <c r="C1296" t="s">
        <v>3388</v>
      </c>
      <c r="D1296" t="s">
        <v>5125</v>
      </c>
      <c r="E1296" s="22">
        <v>10217273</v>
      </c>
      <c r="F1296" t="s">
        <v>5126</v>
      </c>
      <c r="G1296" s="20">
        <v>45853</v>
      </c>
      <c r="H1296" t="s">
        <v>3117</v>
      </c>
      <c r="I1296">
        <f>VLOOKUP(Account_Appended[[#This Row],[Customer_ID]],Customer_Info_Appended[],3,0)</f>
        <v>26</v>
      </c>
      <c r="J1296" t="str">
        <f>VLOOKUP(Account_Appended[[#This Row],[Customer_ID]],Customer_Info_Appended[],4,0)</f>
        <v>Male</v>
      </c>
      <c r="K1296" t="str">
        <f>VLOOKUP(Account_Appended[[#This Row],[Customer_ID]],Customer_Info_Appended[],6,0)</f>
        <v>Mandalay</v>
      </c>
      <c r="L1296" t="str">
        <f>VLOOKUP(Account_Appended[[#This Row],[Balance]],balance_t[],3,1)</f>
        <v>Medium</v>
      </c>
      <c r="M1296" t="str">
        <f>VLOOKUP(Account_Appended[[#This Row],[Age]],age_t[],3,1)</f>
        <v>Young</v>
      </c>
      <c r="N1296" t="str">
        <f>Account_Appended[[#This Row],[Age Group]]&amp; "-" &amp;Account_Appended[[#This Row],[Balace Group]]</f>
        <v>Young-Medium</v>
      </c>
    </row>
    <row r="1297" spans="2:14" x14ac:dyDescent="0.25">
      <c r="B1297" t="s">
        <v>6420</v>
      </c>
      <c r="C1297" t="s">
        <v>3393</v>
      </c>
      <c r="D1297" t="s">
        <v>5131</v>
      </c>
      <c r="E1297" s="22">
        <v>24247347</v>
      </c>
      <c r="F1297" t="s">
        <v>5126</v>
      </c>
      <c r="G1297" s="20">
        <v>45854</v>
      </c>
      <c r="H1297" t="s">
        <v>3117</v>
      </c>
      <c r="I1297">
        <f>VLOOKUP(Account_Appended[[#This Row],[Customer_ID]],Customer_Info_Appended[],3,0)</f>
        <v>64</v>
      </c>
      <c r="J1297" t="str">
        <f>VLOOKUP(Account_Appended[[#This Row],[Customer_ID]],Customer_Info_Appended[],4,0)</f>
        <v>Female</v>
      </c>
      <c r="K1297" t="str">
        <f>VLOOKUP(Account_Appended[[#This Row],[Customer_ID]],Customer_Info_Appended[],6,0)</f>
        <v>Naypyitaw</v>
      </c>
      <c r="L1297" t="str">
        <f>VLOOKUP(Account_Appended[[#This Row],[Balance]],balance_t[],3,1)</f>
        <v>High</v>
      </c>
      <c r="M1297" t="str">
        <f>VLOOKUP(Account_Appended[[#This Row],[Age]],age_t[],3,1)</f>
        <v>Senior</v>
      </c>
      <c r="N1297" t="str">
        <f>Account_Appended[[#This Row],[Age Group]]&amp; "-" &amp;Account_Appended[[#This Row],[Balace Group]]</f>
        <v>Senior-High</v>
      </c>
    </row>
    <row r="1298" spans="2:14" x14ac:dyDescent="0.25">
      <c r="B1298" t="s">
        <v>6421</v>
      </c>
      <c r="C1298" t="s">
        <v>3393</v>
      </c>
      <c r="D1298" t="s">
        <v>5125</v>
      </c>
      <c r="E1298" s="22">
        <v>34690323</v>
      </c>
      <c r="F1298" t="s">
        <v>5126</v>
      </c>
      <c r="G1298" s="20">
        <v>45855</v>
      </c>
      <c r="H1298" t="s">
        <v>3117</v>
      </c>
      <c r="I1298">
        <f>VLOOKUP(Account_Appended[[#This Row],[Customer_ID]],Customer_Info_Appended[],3,0)</f>
        <v>64</v>
      </c>
      <c r="J1298" t="str">
        <f>VLOOKUP(Account_Appended[[#This Row],[Customer_ID]],Customer_Info_Appended[],4,0)</f>
        <v>Female</v>
      </c>
      <c r="K1298" t="str">
        <f>VLOOKUP(Account_Appended[[#This Row],[Customer_ID]],Customer_Info_Appended[],6,0)</f>
        <v>Naypyitaw</v>
      </c>
      <c r="L1298" t="str">
        <f>VLOOKUP(Account_Appended[[#This Row],[Balance]],balance_t[],3,1)</f>
        <v>High</v>
      </c>
      <c r="M1298" t="str">
        <f>VLOOKUP(Account_Appended[[#This Row],[Age]],age_t[],3,1)</f>
        <v>Senior</v>
      </c>
      <c r="N1298" t="str">
        <f>Account_Appended[[#This Row],[Age Group]]&amp; "-" &amp;Account_Appended[[#This Row],[Balace Group]]</f>
        <v>Senior-High</v>
      </c>
    </row>
    <row r="1299" spans="2:14" x14ac:dyDescent="0.25">
      <c r="B1299" t="s">
        <v>6422</v>
      </c>
      <c r="C1299" t="s">
        <v>3398</v>
      </c>
      <c r="D1299" t="s">
        <v>5131</v>
      </c>
      <c r="E1299" s="22">
        <v>25689001</v>
      </c>
      <c r="F1299" t="s">
        <v>5126</v>
      </c>
      <c r="G1299" s="20">
        <v>45856</v>
      </c>
      <c r="H1299" t="s">
        <v>3117</v>
      </c>
      <c r="I1299">
        <f>VLOOKUP(Account_Appended[[#This Row],[Customer_ID]],Customer_Info_Appended[],3,0)</f>
        <v>33</v>
      </c>
      <c r="J1299" t="str">
        <f>VLOOKUP(Account_Appended[[#This Row],[Customer_ID]],Customer_Info_Appended[],4,0)</f>
        <v>Male</v>
      </c>
      <c r="K1299" t="str">
        <f>VLOOKUP(Account_Appended[[#This Row],[Customer_ID]],Customer_Info_Appended[],6,0)</f>
        <v>Yangon</v>
      </c>
      <c r="L1299" t="str">
        <f>VLOOKUP(Account_Appended[[#This Row],[Balance]],balance_t[],3,1)</f>
        <v>High</v>
      </c>
      <c r="M1299" t="str">
        <f>VLOOKUP(Account_Appended[[#This Row],[Age]],age_t[],3,1)</f>
        <v>Middle</v>
      </c>
      <c r="N1299" t="str">
        <f>Account_Appended[[#This Row],[Age Group]]&amp; "-" &amp;Account_Appended[[#This Row],[Balace Group]]</f>
        <v>Middle-High</v>
      </c>
    </row>
    <row r="1300" spans="2:14" x14ac:dyDescent="0.25">
      <c r="B1300" t="s">
        <v>6423</v>
      </c>
      <c r="C1300" t="s">
        <v>3398</v>
      </c>
      <c r="D1300" t="s">
        <v>5125</v>
      </c>
      <c r="E1300" s="22">
        <v>9131370</v>
      </c>
      <c r="F1300" t="s">
        <v>5126</v>
      </c>
      <c r="G1300" s="20">
        <v>45857</v>
      </c>
      <c r="H1300" t="s">
        <v>3117</v>
      </c>
      <c r="I1300">
        <f>VLOOKUP(Account_Appended[[#This Row],[Customer_ID]],Customer_Info_Appended[],3,0)</f>
        <v>33</v>
      </c>
      <c r="J1300" t="str">
        <f>VLOOKUP(Account_Appended[[#This Row],[Customer_ID]],Customer_Info_Appended[],4,0)</f>
        <v>Male</v>
      </c>
      <c r="K1300" t="str">
        <f>VLOOKUP(Account_Appended[[#This Row],[Customer_ID]],Customer_Info_Appended[],6,0)</f>
        <v>Yangon</v>
      </c>
      <c r="L1300" t="str">
        <f>VLOOKUP(Account_Appended[[#This Row],[Balance]],balance_t[],3,1)</f>
        <v>Medium</v>
      </c>
      <c r="M1300" t="str">
        <f>VLOOKUP(Account_Appended[[#This Row],[Age]],age_t[],3,1)</f>
        <v>Middle</v>
      </c>
      <c r="N1300" t="str">
        <f>Account_Appended[[#This Row],[Age Group]]&amp; "-" &amp;Account_Appended[[#This Row],[Balace Group]]</f>
        <v>Middle-Medium</v>
      </c>
    </row>
    <row r="1301" spans="2:14" x14ac:dyDescent="0.25">
      <c r="B1301" t="s">
        <v>6424</v>
      </c>
      <c r="C1301" t="s">
        <v>3403</v>
      </c>
      <c r="D1301" t="s">
        <v>5125</v>
      </c>
      <c r="E1301" s="22">
        <v>7711432</v>
      </c>
      <c r="F1301" t="s">
        <v>5126</v>
      </c>
      <c r="G1301" s="20">
        <v>45858</v>
      </c>
      <c r="H1301" t="s">
        <v>3117</v>
      </c>
      <c r="I1301">
        <f>VLOOKUP(Account_Appended[[#This Row],[Customer_ID]],Customer_Info_Appended[],3,0)</f>
        <v>29</v>
      </c>
      <c r="J1301" t="str">
        <f>VLOOKUP(Account_Appended[[#This Row],[Customer_ID]],Customer_Info_Appended[],4,0)</f>
        <v>Female</v>
      </c>
      <c r="K1301" t="str">
        <f>VLOOKUP(Account_Appended[[#This Row],[Customer_ID]],Customer_Info_Appended[],6,0)</f>
        <v>Shan</v>
      </c>
      <c r="L1301" t="str">
        <f>VLOOKUP(Account_Appended[[#This Row],[Balance]],balance_t[],3,1)</f>
        <v>Medium</v>
      </c>
      <c r="M1301" t="str">
        <f>VLOOKUP(Account_Appended[[#This Row],[Age]],age_t[],3,1)</f>
        <v>Young</v>
      </c>
      <c r="N1301" t="str">
        <f>Account_Appended[[#This Row],[Age Group]]&amp; "-" &amp;Account_Appended[[#This Row],[Balace Group]]</f>
        <v>Young-Medium</v>
      </c>
    </row>
    <row r="1302" spans="2:14" x14ac:dyDescent="0.25">
      <c r="B1302" t="s">
        <v>6425</v>
      </c>
      <c r="C1302" t="s">
        <v>3403</v>
      </c>
      <c r="D1302" t="s">
        <v>5125</v>
      </c>
      <c r="E1302" s="22">
        <v>33085192</v>
      </c>
      <c r="F1302" t="s">
        <v>5126</v>
      </c>
      <c r="G1302" s="20">
        <v>45859</v>
      </c>
      <c r="H1302" t="s">
        <v>3117</v>
      </c>
      <c r="I1302">
        <f>VLOOKUP(Account_Appended[[#This Row],[Customer_ID]],Customer_Info_Appended[],3,0)</f>
        <v>29</v>
      </c>
      <c r="J1302" t="str">
        <f>VLOOKUP(Account_Appended[[#This Row],[Customer_ID]],Customer_Info_Appended[],4,0)</f>
        <v>Female</v>
      </c>
      <c r="K1302" t="str">
        <f>VLOOKUP(Account_Appended[[#This Row],[Customer_ID]],Customer_Info_Appended[],6,0)</f>
        <v>Shan</v>
      </c>
      <c r="L1302" t="str">
        <f>VLOOKUP(Account_Appended[[#This Row],[Balance]],balance_t[],3,1)</f>
        <v>High</v>
      </c>
      <c r="M1302" t="str">
        <f>VLOOKUP(Account_Appended[[#This Row],[Age]],age_t[],3,1)</f>
        <v>Young</v>
      </c>
      <c r="N1302" t="str">
        <f>Account_Appended[[#This Row],[Age Group]]&amp; "-" &amp;Account_Appended[[#This Row],[Balace Group]]</f>
        <v>Young-High</v>
      </c>
    </row>
    <row r="1303" spans="2:14" x14ac:dyDescent="0.25">
      <c r="B1303" t="s">
        <v>6426</v>
      </c>
      <c r="C1303" t="s">
        <v>3403</v>
      </c>
      <c r="D1303" t="s">
        <v>5131</v>
      </c>
      <c r="E1303" s="22">
        <v>42810916</v>
      </c>
      <c r="F1303" t="s">
        <v>5126</v>
      </c>
      <c r="G1303" s="20">
        <v>45860</v>
      </c>
      <c r="H1303" t="s">
        <v>3117</v>
      </c>
      <c r="I1303">
        <f>VLOOKUP(Account_Appended[[#This Row],[Customer_ID]],Customer_Info_Appended[],3,0)</f>
        <v>29</v>
      </c>
      <c r="J1303" t="str">
        <f>VLOOKUP(Account_Appended[[#This Row],[Customer_ID]],Customer_Info_Appended[],4,0)</f>
        <v>Female</v>
      </c>
      <c r="K1303" t="str">
        <f>VLOOKUP(Account_Appended[[#This Row],[Customer_ID]],Customer_Info_Appended[],6,0)</f>
        <v>Shan</v>
      </c>
      <c r="L1303" t="str">
        <f>VLOOKUP(Account_Appended[[#This Row],[Balance]],balance_t[],3,1)</f>
        <v>High</v>
      </c>
      <c r="M1303" t="str">
        <f>VLOOKUP(Account_Appended[[#This Row],[Age]],age_t[],3,1)</f>
        <v>Young</v>
      </c>
      <c r="N1303" t="str">
        <f>Account_Appended[[#This Row],[Age Group]]&amp; "-" &amp;Account_Appended[[#This Row],[Balace Group]]</f>
        <v>Young-High</v>
      </c>
    </row>
    <row r="1304" spans="2:14" x14ac:dyDescent="0.25">
      <c r="B1304" t="s">
        <v>6427</v>
      </c>
      <c r="C1304" t="s">
        <v>3408</v>
      </c>
      <c r="D1304" t="s">
        <v>5131</v>
      </c>
      <c r="E1304" s="22">
        <v>20581913</v>
      </c>
      <c r="F1304" t="s">
        <v>5126</v>
      </c>
      <c r="G1304" s="20">
        <v>45861</v>
      </c>
      <c r="H1304" t="s">
        <v>3117</v>
      </c>
      <c r="I1304">
        <f>VLOOKUP(Account_Appended[[#This Row],[Customer_ID]],Customer_Info_Appended[],3,0)</f>
        <v>48</v>
      </c>
      <c r="J1304" t="str">
        <f>VLOOKUP(Account_Appended[[#This Row],[Customer_ID]],Customer_Info_Appended[],4,0)</f>
        <v>Female</v>
      </c>
      <c r="K1304" t="str">
        <f>VLOOKUP(Account_Appended[[#This Row],[Customer_ID]],Customer_Info_Appended[],6,0)</f>
        <v>Shan</v>
      </c>
      <c r="L1304" t="str">
        <f>VLOOKUP(Account_Appended[[#This Row],[Balance]],balance_t[],3,1)</f>
        <v>High</v>
      </c>
      <c r="M1304" t="str">
        <f>VLOOKUP(Account_Appended[[#This Row],[Age]],age_t[],3,1)</f>
        <v>Middle</v>
      </c>
      <c r="N1304" t="str">
        <f>Account_Appended[[#This Row],[Age Group]]&amp; "-" &amp;Account_Appended[[#This Row],[Balace Group]]</f>
        <v>Middle-High</v>
      </c>
    </row>
    <row r="1305" spans="2:14" x14ac:dyDescent="0.25">
      <c r="B1305" t="s">
        <v>6428</v>
      </c>
      <c r="C1305" t="s">
        <v>3408</v>
      </c>
      <c r="D1305" t="s">
        <v>5134</v>
      </c>
      <c r="E1305" s="22">
        <v>13822816</v>
      </c>
      <c r="F1305" t="s">
        <v>5126</v>
      </c>
      <c r="G1305" s="20">
        <v>45862</v>
      </c>
      <c r="H1305" t="s">
        <v>3117</v>
      </c>
      <c r="I1305">
        <f>VLOOKUP(Account_Appended[[#This Row],[Customer_ID]],Customer_Info_Appended[],3,0)</f>
        <v>48</v>
      </c>
      <c r="J1305" t="str">
        <f>VLOOKUP(Account_Appended[[#This Row],[Customer_ID]],Customer_Info_Appended[],4,0)</f>
        <v>Female</v>
      </c>
      <c r="K1305" t="str">
        <f>VLOOKUP(Account_Appended[[#This Row],[Customer_ID]],Customer_Info_Appended[],6,0)</f>
        <v>Shan</v>
      </c>
      <c r="L1305" t="str">
        <f>VLOOKUP(Account_Appended[[#This Row],[Balance]],balance_t[],3,1)</f>
        <v>Medium</v>
      </c>
      <c r="M1305" t="str">
        <f>VLOOKUP(Account_Appended[[#This Row],[Age]],age_t[],3,1)</f>
        <v>Middle</v>
      </c>
      <c r="N1305" t="str">
        <f>Account_Appended[[#This Row],[Age Group]]&amp; "-" &amp;Account_Appended[[#This Row],[Balace Group]]</f>
        <v>Middle-Medium</v>
      </c>
    </row>
    <row r="1306" spans="2:14" x14ac:dyDescent="0.25">
      <c r="B1306" t="s">
        <v>6429</v>
      </c>
      <c r="C1306" t="s">
        <v>3408</v>
      </c>
      <c r="D1306" t="s">
        <v>5125</v>
      </c>
      <c r="E1306" s="22">
        <v>14474288</v>
      </c>
      <c r="F1306" t="s">
        <v>5126</v>
      </c>
      <c r="G1306" s="20">
        <v>45863</v>
      </c>
      <c r="H1306" t="s">
        <v>3117</v>
      </c>
      <c r="I1306">
        <f>VLOOKUP(Account_Appended[[#This Row],[Customer_ID]],Customer_Info_Appended[],3,0)</f>
        <v>48</v>
      </c>
      <c r="J1306" t="str">
        <f>VLOOKUP(Account_Appended[[#This Row],[Customer_ID]],Customer_Info_Appended[],4,0)</f>
        <v>Female</v>
      </c>
      <c r="K1306" t="str">
        <f>VLOOKUP(Account_Appended[[#This Row],[Customer_ID]],Customer_Info_Appended[],6,0)</f>
        <v>Shan</v>
      </c>
      <c r="L1306" t="str">
        <f>VLOOKUP(Account_Appended[[#This Row],[Balance]],balance_t[],3,1)</f>
        <v>Medium</v>
      </c>
      <c r="M1306" t="str">
        <f>VLOOKUP(Account_Appended[[#This Row],[Age]],age_t[],3,1)</f>
        <v>Middle</v>
      </c>
      <c r="N1306" t="str">
        <f>Account_Appended[[#This Row],[Age Group]]&amp; "-" &amp;Account_Appended[[#This Row],[Balace Group]]</f>
        <v>Middle-Medium</v>
      </c>
    </row>
    <row r="1307" spans="2:14" x14ac:dyDescent="0.25">
      <c r="B1307" t="s">
        <v>6430</v>
      </c>
      <c r="C1307" t="s">
        <v>3413</v>
      </c>
      <c r="D1307" t="s">
        <v>5134</v>
      </c>
      <c r="E1307" s="22">
        <v>32539573</v>
      </c>
      <c r="F1307" t="s">
        <v>5126</v>
      </c>
      <c r="G1307" s="20">
        <v>45864</v>
      </c>
      <c r="H1307" t="s">
        <v>3117</v>
      </c>
      <c r="I1307">
        <f>VLOOKUP(Account_Appended[[#This Row],[Customer_ID]],Customer_Info_Appended[],3,0)</f>
        <v>41</v>
      </c>
      <c r="J1307" t="str">
        <f>VLOOKUP(Account_Appended[[#This Row],[Customer_ID]],Customer_Info_Appended[],4,0)</f>
        <v>Male</v>
      </c>
      <c r="K1307" t="str">
        <f>VLOOKUP(Account_Appended[[#This Row],[Customer_ID]],Customer_Info_Appended[],6,0)</f>
        <v>Mandalay</v>
      </c>
      <c r="L1307" t="str">
        <f>VLOOKUP(Account_Appended[[#This Row],[Balance]],balance_t[],3,1)</f>
        <v>High</v>
      </c>
      <c r="M1307" t="str">
        <f>VLOOKUP(Account_Appended[[#This Row],[Age]],age_t[],3,1)</f>
        <v>Middle</v>
      </c>
      <c r="N1307" t="str">
        <f>Account_Appended[[#This Row],[Age Group]]&amp; "-" &amp;Account_Appended[[#This Row],[Balace Group]]</f>
        <v>Middle-High</v>
      </c>
    </row>
    <row r="1308" spans="2:14" x14ac:dyDescent="0.25">
      <c r="B1308" t="s">
        <v>6431</v>
      </c>
      <c r="C1308" t="s">
        <v>3413</v>
      </c>
      <c r="D1308" t="s">
        <v>5134</v>
      </c>
      <c r="E1308" s="22">
        <v>31862785</v>
      </c>
      <c r="F1308" t="s">
        <v>5126</v>
      </c>
      <c r="G1308" s="20">
        <v>45865</v>
      </c>
      <c r="H1308" t="s">
        <v>3117</v>
      </c>
      <c r="I1308">
        <f>VLOOKUP(Account_Appended[[#This Row],[Customer_ID]],Customer_Info_Appended[],3,0)</f>
        <v>41</v>
      </c>
      <c r="J1308" t="str">
        <f>VLOOKUP(Account_Appended[[#This Row],[Customer_ID]],Customer_Info_Appended[],4,0)</f>
        <v>Male</v>
      </c>
      <c r="K1308" t="str">
        <f>VLOOKUP(Account_Appended[[#This Row],[Customer_ID]],Customer_Info_Appended[],6,0)</f>
        <v>Mandalay</v>
      </c>
      <c r="L1308" t="str">
        <f>VLOOKUP(Account_Appended[[#This Row],[Balance]],balance_t[],3,1)</f>
        <v>High</v>
      </c>
      <c r="M1308" t="str">
        <f>VLOOKUP(Account_Appended[[#This Row],[Age]],age_t[],3,1)</f>
        <v>Middle</v>
      </c>
      <c r="N1308" t="str">
        <f>Account_Appended[[#This Row],[Age Group]]&amp; "-" &amp;Account_Appended[[#This Row],[Balace Group]]</f>
        <v>Middle-High</v>
      </c>
    </row>
    <row r="1309" spans="2:14" x14ac:dyDescent="0.25">
      <c r="B1309" t="s">
        <v>6432</v>
      </c>
      <c r="C1309" t="s">
        <v>3418</v>
      </c>
      <c r="D1309" t="s">
        <v>5131</v>
      </c>
      <c r="E1309" s="22">
        <v>33063575</v>
      </c>
      <c r="F1309" t="s">
        <v>5126</v>
      </c>
      <c r="G1309" s="20">
        <v>45866</v>
      </c>
      <c r="H1309" t="s">
        <v>3117</v>
      </c>
      <c r="I1309">
        <f>VLOOKUP(Account_Appended[[#This Row],[Customer_ID]],Customer_Info_Appended[],3,0)</f>
        <v>31</v>
      </c>
      <c r="J1309" t="str">
        <f>VLOOKUP(Account_Appended[[#This Row],[Customer_ID]],Customer_Info_Appended[],4,0)</f>
        <v>Female</v>
      </c>
      <c r="K1309" t="str">
        <f>VLOOKUP(Account_Appended[[#This Row],[Customer_ID]],Customer_Info_Appended[],6,0)</f>
        <v>Yangon</v>
      </c>
      <c r="L1309" t="str">
        <f>VLOOKUP(Account_Appended[[#This Row],[Balance]],balance_t[],3,1)</f>
        <v>High</v>
      </c>
      <c r="M1309" t="str">
        <f>VLOOKUP(Account_Appended[[#This Row],[Age]],age_t[],3,1)</f>
        <v>Middle</v>
      </c>
      <c r="N1309" t="str">
        <f>Account_Appended[[#This Row],[Age Group]]&amp; "-" &amp;Account_Appended[[#This Row],[Balace Group]]</f>
        <v>Middle-High</v>
      </c>
    </row>
    <row r="1310" spans="2:14" x14ac:dyDescent="0.25">
      <c r="B1310" t="s">
        <v>6433</v>
      </c>
      <c r="C1310" t="s">
        <v>3418</v>
      </c>
      <c r="D1310" t="s">
        <v>5131</v>
      </c>
      <c r="E1310" s="22">
        <v>5377420</v>
      </c>
      <c r="F1310" t="s">
        <v>5126</v>
      </c>
      <c r="G1310" s="20">
        <v>45867</v>
      </c>
      <c r="H1310" t="s">
        <v>3117</v>
      </c>
      <c r="I1310">
        <f>VLOOKUP(Account_Appended[[#This Row],[Customer_ID]],Customer_Info_Appended[],3,0)</f>
        <v>31</v>
      </c>
      <c r="J1310" t="str">
        <f>VLOOKUP(Account_Appended[[#This Row],[Customer_ID]],Customer_Info_Appended[],4,0)</f>
        <v>Female</v>
      </c>
      <c r="K1310" t="str">
        <f>VLOOKUP(Account_Appended[[#This Row],[Customer_ID]],Customer_Info_Appended[],6,0)</f>
        <v>Yangon</v>
      </c>
      <c r="L1310" t="str">
        <f>VLOOKUP(Account_Appended[[#This Row],[Balance]],balance_t[],3,1)</f>
        <v>Medium</v>
      </c>
      <c r="M1310" t="str">
        <f>VLOOKUP(Account_Appended[[#This Row],[Age]],age_t[],3,1)</f>
        <v>Middle</v>
      </c>
      <c r="N1310" t="str">
        <f>Account_Appended[[#This Row],[Age Group]]&amp; "-" &amp;Account_Appended[[#This Row],[Balace Group]]</f>
        <v>Middle-Medium</v>
      </c>
    </row>
    <row r="1311" spans="2:14" x14ac:dyDescent="0.25">
      <c r="B1311" t="s">
        <v>6434</v>
      </c>
      <c r="C1311" t="s">
        <v>3418</v>
      </c>
      <c r="D1311" t="s">
        <v>5134</v>
      </c>
      <c r="E1311" s="22">
        <v>26472008</v>
      </c>
      <c r="F1311" t="s">
        <v>5126</v>
      </c>
      <c r="G1311" s="20">
        <v>45868</v>
      </c>
      <c r="H1311" t="s">
        <v>3117</v>
      </c>
      <c r="I1311">
        <f>VLOOKUP(Account_Appended[[#This Row],[Customer_ID]],Customer_Info_Appended[],3,0)</f>
        <v>31</v>
      </c>
      <c r="J1311" t="str">
        <f>VLOOKUP(Account_Appended[[#This Row],[Customer_ID]],Customer_Info_Appended[],4,0)</f>
        <v>Female</v>
      </c>
      <c r="K1311" t="str">
        <f>VLOOKUP(Account_Appended[[#This Row],[Customer_ID]],Customer_Info_Appended[],6,0)</f>
        <v>Yangon</v>
      </c>
      <c r="L1311" t="str">
        <f>VLOOKUP(Account_Appended[[#This Row],[Balance]],balance_t[],3,1)</f>
        <v>High</v>
      </c>
      <c r="M1311" t="str">
        <f>VLOOKUP(Account_Appended[[#This Row],[Age]],age_t[],3,1)</f>
        <v>Middle</v>
      </c>
      <c r="N1311" t="str">
        <f>Account_Appended[[#This Row],[Age Group]]&amp; "-" &amp;Account_Appended[[#This Row],[Balace Group]]</f>
        <v>Middle-High</v>
      </c>
    </row>
    <row r="1312" spans="2:14" x14ac:dyDescent="0.25">
      <c r="B1312" t="s">
        <v>6435</v>
      </c>
      <c r="C1312" t="s">
        <v>3423</v>
      </c>
      <c r="D1312" t="s">
        <v>5125</v>
      </c>
      <c r="E1312" s="22">
        <v>40926435</v>
      </c>
      <c r="F1312" t="s">
        <v>5126</v>
      </c>
      <c r="G1312" s="20">
        <v>45869</v>
      </c>
      <c r="H1312" t="s">
        <v>3117</v>
      </c>
      <c r="I1312">
        <f>VLOOKUP(Account_Appended[[#This Row],[Customer_ID]],Customer_Info_Appended[],3,0)</f>
        <v>62</v>
      </c>
      <c r="J1312" t="str">
        <f>VLOOKUP(Account_Appended[[#This Row],[Customer_ID]],Customer_Info_Appended[],4,0)</f>
        <v>Male</v>
      </c>
      <c r="K1312" t="str">
        <f>VLOOKUP(Account_Appended[[#This Row],[Customer_ID]],Customer_Info_Appended[],6,0)</f>
        <v>Yangon</v>
      </c>
      <c r="L1312" t="str">
        <f>VLOOKUP(Account_Appended[[#This Row],[Balance]],balance_t[],3,1)</f>
        <v>High</v>
      </c>
      <c r="M1312" t="str">
        <f>VLOOKUP(Account_Appended[[#This Row],[Age]],age_t[],3,1)</f>
        <v>Senior</v>
      </c>
      <c r="N1312" t="str">
        <f>Account_Appended[[#This Row],[Age Group]]&amp; "-" &amp;Account_Appended[[#This Row],[Balace Group]]</f>
        <v>Senior-High</v>
      </c>
    </row>
    <row r="1313" spans="2:14" x14ac:dyDescent="0.25">
      <c r="B1313" t="s">
        <v>6436</v>
      </c>
      <c r="C1313" t="s">
        <v>3428</v>
      </c>
      <c r="D1313" t="s">
        <v>5131</v>
      </c>
      <c r="E1313" s="22">
        <v>15120740</v>
      </c>
      <c r="F1313" t="s">
        <v>5126</v>
      </c>
      <c r="G1313" s="20">
        <v>45870</v>
      </c>
      <c r="H1313" t="s">
        <v>3117</v>
      </c>
      <c r="I1313">
        <f>VLOOKUP(Account_Appended[[#This Row],[Customer_ID]],Customer_Info_Appended[],3,0)</f>
        <v>42</v>
      </c>
      <c r="J1313" t="str">
        <f>VLOOKUP(Account_Appended[[#This Row],[Customer_ID]],Customer_Info_Appended[],4,0)</f>
        <v>Male</v>
      </c>
      <c r="K1313" t="str">
        <f>VLOOKUP(Account_Appended[[#This Row],[Customer_ID]],Customer_Info_Appended[],6,0)</f>
        <v>Yangon</v>
      </c>
      <c r="L1313" t="str">
        <f>VLOOKUP(Account_Appended[[#This Row],[Balance]],balance_t[],3,1)</f>
        <v>High</v>
      </c>
      <c r="M1313" t="str">
        <f>VLOOKUP(Account_Appended[[#This Row],[Age]],age_t[],3,1)</f>
        <v>Middle</v>
      </c>
      <c r="N1313" t="str">
        <f>Account_Appended[[#This Row],[Age Group]]&amp; "-" &amp;Account_Appended[[#This Row],[Balace Group]]</f>
        <v>Middle-High</v>
      </c>
    </row>
    <row r="1314" spans="2:14" x14ac:dyDescent="0.25">
      <c r="B1314" t="s">
        <v>6437</v>
      </c>
      <c r="C1314" t="s">
        <v>3433</v>
      </c>
      <c r="D1314" t="s">
        <v>5125</v>
      </c>
      <c r="E1314" s="22">
        <v>1860511</v>
      </c>
      <c r="F1314" t="s">
        <v>5126</v>
      </c>
      <c r="G1314" s="20">
        <v>45871</v>
      </c>
      <c r="H1314" t="s">
        <v>3117</v>
      </c>
      <c r="I1314">
        <f>VLOOKUP(Account_Appended[[#This Row],[Customer_ID]],Customer_Info_Appended[],3,0)</f>
        <v>51</v>
      </c>
      <c r="J1314" t="str">
        <f>VLOOKUP(Account_Appended[[#This Row],[Customer_ID]],Customer_Info_Appended[],4,0)</f>
        <v>Female</v>
      </c>
      <c r="K1314" t="str">
        <f>VLOOKUP(Account_Appended[[#This Row],[Customer_ID]],Customer_Info_Appended[],6,0)</f>
        <v>Bago</v>
      </c>
      <c r="L1314" t="str">
        <f>VLOOKUP(Account_Appended[[#This Row],[Balance]],balance_t[],3,1)</f>
        <v>Low</v>
      </c>
      <c r="M1314" t="str">
        <f>VLOOKUP(Account_Appended[[#This Row],[Age]],age_t[],3,1)</f>
        <v>Senior</v>
      </c>
      <c r="N1314" t="str">
        <f>Account_Appended[[#This Row],[Age Group]]&amp; "-" &amp;Account_Appended[[#This Row],[Balace Group]]</f>
        <v>Senior-Low</v>
      </c>
    </row>
    <row r="1315" spans="2:14" x14ac:dyDescent="0.25">
      <c r="B1315" t="s">
        <v>6438</v>
      </c>
      <c r="C1315" t="s">
        <v>3433</v>
      </c>
      <c r="D1315" t="s">
        <v>5125</v>
      </c>
      <c r="E1315" s="22">
        <v>3641815</v>
      </c>
      <c r="F1315" t="s">
        <v>5126</v>
      </c>
      <c r="G1315" s="20">
        <v>45872</v>
      </c>
      <c r="H1315" t="s">
        <v>3117</v>
      </c>
      <c r="I1315">
        <f>VLOOKUP(Account_Appended[[#This Row],[Customer_ID]],Customer_Info_Appended[],3,0)</f>
        <v>51</v>
      </c>
      <c r="J1315" t="str">
        <f>VLOOKUP(Account_Appended[[#This Row],[Customer_ID]],Customer_Info_Appended[],4,0)</f>
        <v>Female</v>
      </c>
      <c r="K1315" t="str">
        <f>VLOOKUP(Account_Appended[[#This Row],[Customer_ID]],Customer_Info_Appended[],6,0)</f>
        <v>Bago</v>
      </c>
      <c r="L1315" t="str">
        <f>VLOOKUP(Account_Appended[[#This Row],[Balance]],balance_t[],3,1)</f>
        <v>Low</v>
      </c>
      <c r="M1315" t="str">
        <f>VLOOKUP(Account_Appended[[#This Row],[Age]],age_t[],3,1)</f>
        <v>Senior</v>
      </c>
      <c r="N1315" t="str">
        <f>Account_Appended[[#This Row],[Age Group]]&amp; "-" &amp;Account_Appended[[#This Row],[Balace Group]]</f>
        <v>Senior-Low</v>
      </c>
    </row>
    <row r="1316" spans="2:14" x14ac:dyDescent="0.25">
      <c r="B1316" t="s">
        <v>6439</v>
      </c>
      <c r="C1316" t="s">
        <v>3438</v>
      </c>
      <c r="D1316" t="s">
        <v>5134</v>
      </c>
      <c r="E1316" s="22">
        <v>8534610</v>
      </c>
      <c r="F1316" t="s">
        <v>5126</v>
      </c>
      <c r="G1316" s="20">
        <v>45873</v>
      </c>
      <c r="H1316" t="s">
        <v>3117</v>
      </c>
      <c r="I1316">
        <f>VLOOKUP(Account_Appended[[#This Row],[Customer_ID]],Customer_Info_Appended[],3,0)</f>
        <v>20</v>
      </c>
      <c r="J1316" t="str">
        <f>VLOOKUP(Account_Appended[[#This Row],[Customer_ID]],Customer_Info_Appended[],4,0)</f>
        <v>Male</v>
      </c>
      <c r="K1316" t="str">
        <f>VLOOKUP(Account_Appended[[#This Row],[Customer_ID]],Customer_Info_Appended[],6,0)</f>
        <v>Bago</v>
      </c>
      <c r="L1316" t="str">
        <f>VLOOKUP(Account_Appended[[#This Row],[Balance]],balance_t[],3,1)</f>
        <v>Medium</v>
      </c>
      <c r="M1316" t="str">
        <f>VLOOKUP(Account_Appended[[#This Row],[Age]],age_t[],3,1)</f>
        <v>Young</v>
      </c>
      <c r="N1316" t="str">
        <f>Account_Appended[[#This Row],[Age Group]]&amp; "-" &amp;Account_Appended[[#This Row],[Balace Group]]</f>
        <v>Young-Medium</v>
      </c>
    </row>
    <row r="1317" spans="2:14" x14ac:dyDescent="0.25">
      <c r="B1317" t="s">
        <v>6440</v>
      </c>
      <c r="C1317" t="s">
        <v>3438</v>
      </c>
      <c r="D1317" t="s">
        <v>5134</v>
      </c>
      <c r="E1317" s="22">
        <v>24267060</v>
      </c>
      <c r="F1317" t="s">
        <v>5126</v>
      </c>
      <c r="G1317" s="20">
        <v>45874</v>
      </c>
      <c r="H1317" t="s">
        <v>3117</v>
      </c>
      <c r="I1317">
        <f>VLOOKUP(Account_Appended[[#This Row],[Customer_ID]],Customer_Info_Appended[],3,0)</f>
        <v>20</v>
      </c>
      <c r="J1317" t="str">
        <f>VLOOKUP(Account_Appended[[#This Row],[Customer_ID]],Customer_Info_Appended[],4,0)</f>
        <v>Male</v>
      </c>
      <c r="K1317" t="str">
        <f>VLOOKUP(Account_Appended[[#This Row],[Customer_ID]],Customer_Info_Appended[],6,0)</f>
        <v>Bago</v>
      </c>
      <c r="L1317" t="str">
        <f>VLOOKUP(Account_Appended[[#This Row],[Balance]],balance_t[],3,1)</f>
        <v>High</v>
      </c>
      <c r="M1317" t="str">
        <f>VLOOKUP(Account_Appended[[#This Row],[Age]],age_t[],3,1)</f>
        <v>Young</v>
      </c>
      <c r="N1317" t="str">
        <f>Account_Appended[[#This Row],[Age Group]]&amp; "-" &amp;Account_Appended[[#This Row],[Balace Group]]</f>
        <v>Young-High</v>
      </c>
    </row>
    <row r="1318" spans="2:14" x14ac:dyDescent="0.25">
      <c r="B1318" t="s">
        <v>6441</v>
      </c>
      <c r="C1318" t="s">
        <v>3443</v>
      </c>
      <c r="D1318" t="s">
        <v>5134</v>
      </c>
      <c r="E1318" s="22">
        <v>4710146</v>
      </c>
      <c r="F1318" t="s">
        <v>5126</v>
      </c>
      <c r="G1318" s="20">
        <v>45875</v>
      </c>
      <c r="H1318" t="s">
        <v>3117</v>
      </c>
      <c r="I1318">
        <f>VLOOKUP(Account_Appended[[#This Row],[Customer_ID]],Customer_Info_Appended[],3,0)</f>
        <v>41</v>
      </c>
      <c r="J1318" t="str">
        <f>VLOOKUP(Account_Appended[[#This Row],[Customer_ID]],Customer_Info_Appended[],4,0)</f>
        <v>Female</v>
      </c>
      <c r="K1318" t="str">
        <f>VLOOKUP(Account_Appended[[#This Row],[Customer_ID]],Customer_Info_Appended[],6,0)</f>
        <v>Mandalay</v>
      </c>
      <c r="L1318" t="str">
        <f>VLOOKUP(Account_Appended[[#This Row],[Balance]],balance_t[],3,1)</f>
        <v>Low</v>
      </c>
      <c r="M1318" t="str">
        <f>VLOOKUP(Account_Appended[[#This Row],[Age]],age_t[],3,1)</f>
        <v>Middle</v>
      </c>
      <c r="N1318" t="str">
        <f>Account_Appended[[#This Row],[Age Group]]&amp; "-" &amp;Account_Appended[[#This Row],[Balace Group]]</f>
        <v>Middle-Low</v>
      </c>
    </row>
    <row r="1319" spans="2:14" x14ac:dyDescent="0.25">
      <c r="B1319" t="s">
        <v>6442</v>
      </c>
      <c r="C1319" t="s">
        <v>3443</v>
      </c>
      <c r="D1319" t="s">
        <v>5134</v>
      </c>
      <c r="E1319" s="22">
        <v>37793721</v>
      </c>
      <c r="F1319" t="s">
        <v>5126</v>
      </c>
      <c r="G1319" s="20">
        <v>45876</v>
      </c>
      <c r="H1319" t="s">
        <v>3117</v>
      </c>
      <c r="I1319">
        <f>VLOOKUP(Account_Appended[[#This Row],[Customer_ID]],Customer_Info_Appended[],3,0)</f>
        <v>41</v>
      </c>
      <c r="J1319" t="str">
        <f>VLOOKUP(Account_Appended[[#This Row],[Customer_ID]],Customer_Info_Appended[],4,0)</f>
        <v>Female</v>
      </c>
      <c r="K1319" t="str">
        <f>VLOOKUP(Account_Appended[[#This Row],[Customer_ID]],Customer_Info_Appended[],6,0)</f>
        <v>Mandalay</v>
      </c>
      <c r="L1319" t="str">
        <f>VLOOKUP(Account_Appended[[#This Row],[Balance]],balance_t[],3,1)</f>
        <v>High</v>
      </c>
      <c r="M1319" t="str">
        <f>VLOOKUP(Account_Appended[[#This Row],[Age]],age_t[],3,1)</f>
        <v>Middle</v>
      </c>
      <c r="N1319" t="str">
        <f>Account_Appended[[#This Row],[Age Group]]&amp; "-" &amp;Account_Appended[[#This Row],[Balace Group]]</f>
        <v>Middle-High</v>
      </c>
    </row>
    <row r="1320" spans="2:14" x14ac:dyDescent="0.25">
      <c r="B1320" t="s">
        <v>6443</v>
      </c>
      <c r="C1320" t="s">
        <v>3448</v>
      </c>
      <c r="D1320" t="s">
        <v>5131</v>
      </c>
      <c r="E1320" s="22">
        <v>49640978</v>
      </c>
      <c r="F1320" t="s">
        <v>5126</v>
      </c>
      <c r="G1320" s="20">
        <v>45877</v>
      </c>
      <c r="H1320" t="s">
        <v>3117</v>
      </c>
      <c r="I1320">
        <f>VLOOKUP(Account_Appended[[#This Row],[Customer_ID]],Customer_Info_Appended[],3,0)</f>
        <v>59</v>
      </c>
      <c r="J1320" t="str">
        <f>VLOOKUP(Account_Appended[[#This Row],[Customer_ID]],Customer_Info_Appended[],4,0)</f>
        <v>Female</v>
      </c>
      <c r="K1320" t="str">
        <f>VLOOKUP(Account_Appended[[#This Row],[Customer_ID]],Customer_Info_Appended[],6,0)</f>
        <v>Yangon</v>
      </c>
      <c r="L1320" t="str">
        <f>VLOOKUP(Account_Appended[[#This Row],[Balance]],balance_t[],3,1)</f>
        <v>High</v>
      </c>
      <c r="M1320" t="str">
        <f>VLOOKUP(Account_Appended[[#This Row],[Age]],age_t[],3,1)</f>
        <v>Senior</v>
      </c>
      <c r="N1320" t="str">
        <f>Account_Appended[[#This Row],[Age Group]]&amp; "-" &amp;Account_Appended[[#This Row],[Balace Group]]</f>
        <v>Senior-High</v>
      </c>
    </row>
    <row r="1321" spans="2:14" x14ac:dyDescent="0.25">
      <c r="B1321" t="s">
        <v>6444</v>
      </c>
      <c r="C1321" t="s">
        <v>3453</v>
      </c>
      <c r="D1321" t="s">
        <v>5131</v>
      </c>
      <c r="E1321" s="22">
        <v>5451826</v>
      </c>
      <c r="F1321" t="s">
        <v>5126</v>
      </c>
      <c r="G1321" s="20">
        <v>45878</v>
      </c>
      <c r="H1321" t="s">
        <v>3117</v>
      </c>
      <c r="I1321">
        <f>VLOOKUP(Account_Appended[[#This Row],[Customer_ID]],Customer_Info_Appended[],3,0)</f>
        <v>26</v>
      </c>
      <c r="J1321" t="str">
        <f>VLOOKUP(Account_Appended[[#This Row],[Customer_ID]],Customer_Info_Appended[],4,0)</f>
        <v>Female</v>
      </c>
      <c r="K1321" t="str">
        <f>VLOOKUP(Account_Appended[[#This Row],[Customer_ID]],Customer_Info_Appended[],6,0)</f>
        <v>Yangon</v>
      </c>
      <c r="L1321" t="str">
        <f>VLOOKUP(Account_Appended[[#This Row],[Balance]],balance_t[],3,1)</f>
        <v>Medium</v>
      </c>
      <c r="M1321" t="str">
        <f>VLOOKUP(Account_Appended[[#This Row],[Age]],age_t[],3,1)</f>
        <v>Young</v>
      </c>
      <c r="N1321" t="str">
        <f>Account_Appended[[#This Row],[Age Group]]&amp; "-" &amp;Account_Appended[[#This Row],[Balace Group]]</f>
        <v>Young-Medium</v>
      </c>
    </row>
    <row r="1322" spans="2:14" x14ac:dyDescent="0.25">
      <c r="B1322" t="s">
        <v>6445</v>
      </c>
      <c r="C1322" t="s">
        <v>3453</v>
      </c>
      <c r="D1322" t="s">
        <v>5134</v>
      </c>
      <c r="E1322" s="22">
        <v>13798156</v>
      </c>
      <c r="F1322" t="s">
        <v>5126</v>
      </c>
      <c r="G1322" s="20">
        <v>45879</v>
      </c>
      <c r="H1322" t="s">
        <v>3117</v>
      </c>
      <c r="I1322">
        <f>VLOOKUP(Account_Appended[[#This Row],[Customer_ID]],Customer_Info_Appended[],3,0)</f>
        <v>26</v>
      </c>
      <c r="J1322" t="str">
        <f>VLOOKUP(Account_Appended[[#This Row],[Customer_ID]],Customer_Info_Appended[],4,0)</f>
        <v>Female</v>
      </c>
      <c r="K1322" t="str">
        <f>VLOOKUP(Account_Appended[[#This Row],[Customer_ID]],Customer_Info_Appended[],6,0)</f>
        <v>Yangon</v>
      </c>
      <c r="L1322" t="str">
        <f>VLOOKUP(Account_Appended[[#This Row],[Balance]],balance_t[],3,1)</f>
        <v>Medium</v>
      </c>
      <c r="M1322" t="str">
        <f>VLOOKUP(Account_Appended[[#This Row],[Age]],age_t[],3,1)</f>
        <v>Young</v>
      </c>
      <c r="N1322" t="str">
        <f>Account_Appended[[#This Row],[Age Group]]&amp; "-" &amp;Account_Appended[[#This Row],[Balace Group]]</f>
        <v>Young-Medium</v>
      </c>
    </row>
    <row r="1323" spans="2:14" x14ac:dyDescent="0.25">
      <c r="B1323" t="s">
        <v>6446</v>
      </c>
      <c r="C1323" t="s">
        <v>3453</v>
      </c>
      <c r="D1323" t="s">
        <v>5131</v>
      </c>
      <c r="E1323" s="22">
        <v>40044891</v>
      </c>
      <c r="F1323" t="s">
        <v>5126</v>
      </c>
      <c r="G1323" s="20">
        <v>45880</v>
      </c>
      <c r="H1323" t="s">
        <v>3117</v>
      </c>
      <c r="I1323">
        <f>VLOOKUP(Account_Appended[[#This Row],[Customer_ID]],Customer_Info_Appended[],3,0)</f>
        <v>26</v>
      </c>
      <c r="J1323" t="str">
        <f>VLOOKUP(Account_Appended[[#This Row],[Customer_ID]],Customer_Info_Appended[],4,0)</f>
        <v>Female</v>
      </c>
      <c r="K1323" t="str">
        <f>VLOOKUP(Account_Appended[[#This Row],[Customer_ID]],Customer_Info_Appended[],6,0)</f>
        <v>Yangon</v>
      </c>
      <c r="L1323" t="str">
        <f>VLOOKUP(Account_Appended[[#This Row],[Balance]],balance_t[],3,1)</f>
        <v>High</v>
      </c>
      <c r="M1323" t="str">
        <f>VLOOKUP(Account_Appended[[#This Row],[Age]],age_t[],3,1)</f>
        <v>Young</v>
      </c>
      <c r="N1323" t="str">
        <f>Account_Appended[[#This Row],[Age Group]]&amp; "-" &amp;Account_Appended[[#This Row],[Balace Group]]</f>
        <v>Young-High</v>
      </c>
    </row>
    <row r="1324" spans="2:14" x14ac:dyDescent="0.25">
      <c r="B1324" t="s">
        <v>6447</v>
      </c>
      <c r="C1324" t="s">
        <v>3458</v>
      </c>
      <c r="D1324" t="s">
        <v>5134</v>
      </c>
      <c r="E1324" s="22">
        <v>35438438</v>
      </c>
      <c r="F1324" t="s">
        <v>5126</v>
      </c>
      <c r="G1324" s="20">
        <v>45881</v>
      </c>
      <c r="H1324" t="s">
        <v>3117</v>
      </c>
      <c r="I1324">
        <f>VLOOKUP(Account_Appended[[#This Row],[Customer_ID]],Customer_Info_Appended[],3,0)</f>
        <v>43</v>
      </c>
      <c r="J1324" t="str">
        <f>VLOOKUP(Account_Appended[[#This Row],[Customer_ID]],Customer_Info_Appended[],4,0)</f>
        <v>Male</v>
      </c>
      <c r="K1324" t="str">
        <f>VLOOKUP(Account_Appended[[#This Row],[Customer_ID]],Customer_Info_Appended[],6,0)</f>
        <v>Shan</v>
      </c>
      <c r="L1324" t="str">
        <f>VLOOKUP(Account_Appended[[#This Row],[Balance]],balance_t[],3,1)</f>
        <v>High</v>
      </c>
      <c r="M1324" t="str">
        <f>VLOOKUP(Account_Appended[[#This Row],[Age]],age_t[],3,1)</f>
        <v>Middle</v>
      </c>
      <c r="N1324" t="str">
        <f>Account_Appended[[#This Row],[Age Group]]&amp; "-" &amp;Account_Appended[[#This Row],[Balace Group]]</f>
        <v>Middle-High</v>
      </c>
    </row>
    <row r="1325" spans="2:14" x14ac:dyDescent="0.25">
      <c r="B1325" t="s">
        <v>6448</v>
      </c>
      <c r="C1325" t="s">
        <v>3463</v>
      </c>
      <c r="D1325" t="s">
        <v>5125</v>
      </c>
      <c r="E1325" s="22">
        <v>15000526</v>
      </c>
      <c r="F1325" t="s">
        <v>5126</v>
      </c>
      <c r="G1325" s="20">
        <v>45882</v>
      </c>
      <c r="H1325" t="s">
        <v>3117</v>
      </c>
      <c r="I1325">
        <f>VLOOKUP(Account_Appended[[#This Row],[Customer_ID]],Customer_Info_Appended[],3,0)</f>
        <v>37</v>
      </c>
      <c r="J1325" t="str">
        <f>VLOOKUP(Account_Appended[[#This Row],[Customer_ID]],Customer_Info_Appended[],4,0)</f>
        <v>Female</v>
      </c>
      <c r="K1325" t="str">
        <f>VLOOKUP(Account_Appended[[#This Row],[Customer_ID]],Customer_Info_Appended[],6,0)</f>
        <v>Shan</v>
      </c>
      <c r="L1325" t="str">
        <f>VLOOKUP(Account_Appended[[#This Row],[Balance]],balance_t[],3,1)</f>
        <v>High</v>
      </c>
      <c r="M1325" t="str">
        <f>VLOOKUP(Account_Appended[[#This Row],[Age]],age_t[],3,1)</f>
        <v>Middle</v>
      </c>
      <c r="N1325" t="str">
        <f>Account_Appended[[#This Row],[Age Group]]&amp; "-" &amp;Account_Appended[[#This Row],[Balace Group]]</f>
        <v>Middle-High</v>
      </c>
    </row>
    <row r="1326" spans="2:14" x14ac:dyDescent="0.25">
      <c r="B1326" t="s">
        <v>6449</v>
      </c>
      <c r="C1326" t="s">
        <v>3463</v>
      </c>
      <c r="D1326" t="s">
        <v>5125</v>
      </c>
      <c r="E1326" s="22">
        <v>38567910</v>
      </c>
      <c r="F1326" t="s">
        <v>5126</v>
      </c>
      <c r="G1326" s="20">
        <v>45883</v>
      </c>
      <c r="H1326" t="s">
        <v>3117</v>
      </c>
      <c r="I1326">
        <f>VLOOKUP(Account_Appended[[#This Row],[Customer_ID]],Customer_Info_Appended[],3,0)</f>
        <v>37</v>
      </c>
      <c r="J1326" t="str">
        <f>VLOOKUP(Account_Appended[[#This Row],[Customer_ID]],Customer_Info_Appended[],4,0)</f>
        <v>Female</v>
      </c>
      <c r="K1326" t="str">
        <f>VLOOKUP(Account_Appended[[#This Row],[Customer_ID]],Customer_Info_Appended[],6,0)</f>
        <v>Shan</v>
      </c>
      <c r="L1326" t="str">
        <f>VLOOKUP(Account_Appended[[#This Row],[Balance]],balance_t[],3,1)</f>
        <v>High</v>
      </c>
      <c r="M1326" t="str">
        <f>VLOOKUP(Account_Appended[[#This Row],[Age]],age_t[],3,1)</f>
        <v>Middle</v>
      </c>
      <c r="N1326" t="str">
        <f>Account_Appended[[#This Row],[Age Group]]&amp; "-" &amp;Account_Appended[[#This Row],[Balace Group]]</f>
        <v>Middle-High</v>
      </c>
    </row>
    <row r="1327" spans="2:14" x14ac:dyDescent="0.25">
      <c r="B1327" t="s">
        <v>6450</v>
      </c>
      <c r="C1327" t="s">
        <v>3463</v>
      </c>
      <c r="D1327" t="s">
        <v>5125</v>
      </c>
      <c r="E1327" s="22">
        <v>9117497</v>
      </c>
      <c r="F1327" t="s">
        <v>5126</v>
      </c>
      <c r="G1327" s="20">
        <v>45884</v>
      </c>
      <c r="H1327" t="s">
        <v>3117</v>
      </c>
      <c r="I1327">
        <f>VLOOKUP(Account_Appended[[#This Row],[Customer_ID]],Customer_Info_Appended[],3,0)</f>
        <v>37</v>
      </c>
      <c r="J1327" t="str">
        <f>VLOOKUP(Account_Appended[[#This Row],[Customer_ID]],Customer_Info_Appended[],4,0)</f>
        <v>Female</v>
      </c>
      <c r="K1327" t="str">
        <f>VLOOKUP(Account_Appended[[#This Row],[Customer_ID]],Customer_Info_Appended[],6,0)</f>
        <v>Shan</v>
      </c>
      <c r="L1327" t="str">
        <f>VLOOKUP(Account_Appended[[#This Row],[Balance]],balance_t[],3,1)</f>
        <v>Medium</v>
      </c>
      <c r="M1327" t="str">
        <f>VLOOKUP(Account_Appended[[#This Row],[Age]],age_t[],3,1)</f>
        <v>Middle</v>
      </c>
      <c r="N1327" t="str">
        <f>Account_Appended[[#This Row],[Age Group]]&amp; "-" &amp;Account_Appended[[#This Row],[Balace Group]]</f>
        <v>Middle-Medium</v>
      </c>
    </row>
    <row r="1328" spans="2:14" x14ac:dyDescent="0.25">
      <c r="B1328" t="s">
        <v>6451</v>
      </c>
      <c r="C1328" t="s">
        <v>3468</v>
      </c>
      <c r="D1328" t="s">
        <v>5134</v>
      </c>
      <c r="E1328" s="22">
        <v>8403143</v>
      </c>
      <c r="F1328" t="s">
        <v>5126</v>
      </c>
      <c r="G1328" s="20">
        <v>45885</v>
      </c>
      <c r="H1328" t="s">
        <v>3117</v>
      </c>
      <c r="I1328">
        <f>VLOOKUP(Account_Appended[[#This Row],[Customer_ID]],Customer_Info_Appended[],3,0)</f>
        <v>57</v>
      </c>
      <c r="J1328" t="str">
        <f>VLOOKUP(Account_Appended[[#This Row],[Customer_ID]],Customer_Info_Appended[],4,0)</f>
        <v>Male</v>
      </c>
      <c r="K1328" t="str">
        <f>VLOOKUP(Account_Appended[[#This Row],[Customer_ID]],Customer_Info_Appended[],6,0)</f>
        <v>Mandalay</v>
      </c>
      <c r="L1328" t="str">
        <f>VLOOKUP(Account_Appended[[#This Row],[Balance]],balance_t[],3,1)</f>
        <v>Medium</v>
      </c>
      <c r="M1328" t="str">
        <f>VLOOKUP(Account_Appended[[#This Row],[Age]],age_t[],3,1)</f>
        <v>Senior</v>
      </c>
      <c r="N1328" t="str">
        <f>Account_Appended[[#This Row],[Age Group]]&amp; "-" &amp;Account_Appended[[#This Row],[Balace Group]]</f>
        <v>Senior-Medium</v>
      </c>
    </row>
    <row r="1329" spans="2:14" x14ac:dyDescent="0.25">
      <c r="B1329" t="s">
        <v>6452</v>
      </c>
      <c r="C1329" t="s">
        <v>3473</v>
      </c>
      <c r="D1329" t="s">
        <v>5125</v>
      </c>
      <c r="E1329" s="22">
        <v>44410148</v>
      </c>
      <c r="F1329" t="s">
        <v>5126</v>
      </c>
      <c r="G1329" s="20">
        <v>45886</v>
      </c>
      <c r="H1329" t="s">
        <v>3117</v>
      </c>
      <c r="I1329">
        <f>VLOOKUP(Account_Appended[[#This Row],[Customer_ID]],Customer_Info_Appended[],3,0)</f>
        <v>27</v>
      </c>
      <c r="J1329" t="str">
        <f>VLOOKUP(Account_Appended[[#This Row],[Customer_ID]],Customer_Info_Appended[],4,0)</f>
        <v>Female</v>
      </c>
      <c r="K1329" t="str">
        <f>VLOOKUP(Account_Appended[[#This Row],[Customer_ID]],Customer_Info_Appended[],6,0)</f>
        <v>Yangon</v>
      </c>
      <c r="L1329" t="str">
        <f>VLOOKUP(Account_Appended[[#This Row],[Balance]],balance_t[],3,1)</f>
        <v>High</v>
      </c>
      <c r="M1329" t="str">
        <f>VLOOKUP(Account_Appended[[#This Row],[Age]],age_t[],3,1)</f>
        <v>Young</v>
      </c>
      <c r="N1329" t="str">
        <f>Account_Appended[[#This Row],[Age Group]]&amp; "-" &amp;Account_Appended[[#This Row],[Balace Group]]</f>
        <v>Young-High</v>
      </c>
    </row>
    <row r="1330" spans="2:14" x14ac:dyDescent="0.25">
      <c r="B1330" t="s">
        <v>6453</v>
      </c>
      <c r="C1330" t="s">
        <v>3473</v>
      </c>
      <c r="D1330" t="s">
        <v>5131</v>
      </c>
      <c r="E1330" s="22">
        <v>45887926</v>
      </c>
      <c r="F1330" t="s">
        <v>5126</v>
      </c>
      <c r="G1330" s="20">
        <v>45887</v>
      </c>
      <c r="H1330" t="s">
        <v>3117</v>
      </c>
      <c r="I1330">
        <f>VLOOKUP(Account_Appended[[#This Row],[Customer_ID]],Customer_Info_Appended[],3,0)</f>
        <v>27</v>
      </c>
      <c r="J1330" t="str">
        <f>VLOOKUP(Account_Appended[[#This Row],[Customer_ID]],Customer_Info_Appended[],4,0)</f>
        <v>Female</v>
      </c>
      <c r="K1330" t="str">
        <f>VLOOKUP(Account_Appended[[#This Row],[Customer_ID]],Customer_Info_Appended[],6,0)</f>
        <v>Yangon</v>
      </c>
      <c r="L1330" t="str">
        <f>VLOOKUP(Account_Appended[[#This Row],[Balance]],balance_t[],3,1)</f>
        <v>High</v>
      </c>
      <c r="M1330" t="str">
        <f>VLOOKUP(Account_Appended[[#This Row],[Age]],age_t[],3,1)</f>
        <v>Young</v>
      </c>
      <c r="N1330" t="str">
        <f>Account_Appended[[#This Row],[Age Group]]&amp; "-" &amp;Account_Appended[[#This Row],[Balace Group]]</f>
        <v>Young-High</v>
      </c>
    </row>
    <row r="1331" spans="2:14" x14ac:dyDescent="0.25">
      <c r="B1331" t="s">
        <v>6454</v>
      </c>
      <c r="C1331" t="s">
        <v>3473</v>
      </c>
      <c r="D1331" t="s">
        <v>5125</v>
      </c>
      <c r="E1331" s="22">
        <v>32680457</v>
      </c>
      <c r="F1331" t="s">
        <v>5126</v>
      </c>
      <c r="G1331" s="20">
        <v>45888</v>
      </c>
      <c r="H1331" t="s">
        <v>3117</v>
      </c>
      <c r="I1331">
        <f>VLOOKUP(Account_Appended[[#This Row],[Customer_ID]],Customer_Info_Appended[],3,0)</f>
        <v>27</v>
      </c>
      <c r="J1331" t="str">
        <f>VLOOKUP(Account_Appended[[#This Row],[Customer_ID]],Customer_Info_Appended[],4,0)</f>
        <v>Female</v>
      </c>
      <c r="K1331" t="str">
        <f>VLOOKUP(Account_Appended[[#This Row],[Customer_ID]],Customer_Info_Appended[],6,0)</f>
        <v>Yangon</v>
      </c>
      <c r="L1331" t="str">
        <f>VLOOKUP(Account_Appended[[#This Row],[Balance]],balance_t[],3,1)</f>
        <v>High</v>
      </c>
      <c r="M1331" t="str">
        <f>VLOOKUP(Account_Appended[[#This Row],[Age]],age_t[],3,1)</f>
        <v>Young</v>
      </c>
      <c r="N1331" t="str">
        <f>Account_Appended[[#This Row],[Age Group]]&amp; "-" &amp;Account_Appended[[#This Row],[Balace Group]]</f>
        <v>Young-High</v>
      </c>
    </row>
    <row r="1332" spans="2:14" x14ac:dyDescent="0.25">
      <c r="B1332" t="s">
        <v>6455</v>
      </c>
      <c r="C1332" t="s">
        <v>3478</v>
      </c>
      <c r="D1332" t="s">
        <v>5125</v>
      </c>
      <c r="E1332" s="22">
        <v>6779155</v>
      </c>
      <c r="F1332" t="s">
        <v>5126</v>
      </c>
      <c r="G1332" s="20">
        <v>45889</v>
      </c>
      <c r="H1332" t="s">
        <v>3117</v>
      </c>
      <c r="I1332">
        <f>VLOOKUP(Account_Appended[[#This Row],[Customer_ID]],Customer_Info_Appended[],3,0)</f>
        <v>36</v>
      </c>
      <c r="J1332" t="str">
        <f>VLOOKUP(Account_Appended[[#This Row],[Customer_ID]],Customer_Info_Appended[],4,0)</f>
        <v>Female</v>
      </c>
      <c r="K1332" t="str">
        <f>VLOOKUP(Account_Appended[[#This Row],[Customer_ID]],Customer_Info_Appended[],6,0)</f>
        <v>Mandalay</v>
      </c>
      <c r="L1332" t="str">
        <f>VLOOKUP(Account_Appended[[#This Row],[Balance]],balance_t[],3,1)</f>
        <v>Medium</v>
      </c>
      <c r="M1332" t="str">
        <f>VLOOKUP(Account_Appended[[#This Row],[Age]],age_t[],3,1)</f>
        <v>Middle</v>
      </c>
      <c r="N1332" t="str">
        <f>Account_Appended[[#This Row],[Age Group]]&amp; "-" &amp;Account_Appended[[#This Row],[Balace Group]]</f>
        <v>Middle-Medium</v>
      </c>
    </row>
    <row r="1333" spans="2:14" x14ac:dyDescent="0.25">
      <c r="B1333" t="s">
        <v>6456</v>
      </c>
      <c r="C1333" t="s">
        <v>3483</v>
      </c>
      <c r="D1333" t="s">
        <v>5125</v>
      </c>
      <c r="E1333" s="22">
        <v>5837580</v>
      </c>
      <c r="F1333" t="s">
        <v>5126</v>
      </c>
      <c r="G1333" s="20">
        <v>45890</v>
      </c>
      <c r="H1333" t="s">
        <v>3117</v>
      </c>
      <c r="I1333">
        <f>VLOOKUP(Account_Appended[[#This Row],[Customer_ID]],Customer_Info_Appended[],3,0)</f>
        <v>20</v>
      </c>
      <c r="J1333" t="str">
        <f>VLOOKUP(Account_Appended[[#This Row],[Customer_ID]],Customer_Info_Appended[],4,0)</f>
        <v>Female</v>
      </c>
      <c r="K1333" t="str">
        <f>VLOOKUP(Account_Appended[[#This Row],[Customer_ID]],Customer_Info_Appended[],6,0)</f>
        <v>Shan</v>
      </c>
      <c r="L1333" t="str">
        <f>VLOOKUP(Account_Appended[[#This Row],[Balance]],balance_t[],3,1)</f>
        <v>Medium</v>
      </c>
      <c r="M1333" t="str">
        <f>VLOOKUP(Account_Appended[[#This Row],[Age]],age_t[],3,1)</f>
        <v>Young</v>
      </c>
      <c r="N1333" t="str">
        <f>Account_Appended[[#This Row],[Age Group]]&amp; "-" &amp;Account_Appended[[#This Row],[Balace Group]]</f>
        <v>Young-Medium</v>
      </c>
    </row>
    <row r="1334" spans="2:14" x14ac:dyDescent="0.25">
      <c r="B1334" t="s">
        <v>6457</v>
      </c>
      <c r="C1334" t="s">
        <v>3483</v>
      </c>
      <c r="D1334" t="s">
        <v>5131</v>
      </c>
      <c r="E1334" s="22">
        <v>22902311</v>
      </c>
      <c r="F1334" t="s">
        <v>5126</v>
      </c>
      <c r="G1334" s="20">
        <v>45891</v>
      </c>
      <c r="H1334" t="s">
        <v>3117</v>
      </c>
      <c r="I1334">
        <f>VLOOKUP(Account_Appended[[#This Row],[Customer_ID]],Customer_Info_Appended[],3,0)</f>
        <v>20</v>
      </c>
      <c r="J1334" t="str">
        <f>VLOOKUP(Account_Appended[[#This Row],[Customer_ID]],Customer_Info_Appended[],4,0)</f>
        <v>Female</v>
      </c>
      <c r="K1334" t="str">
        <f>VLOOKUP(Account_Appended[[#This Row],[Customer_ID]],Customer_Info_Appended[],6,0)</f>
        <v>Shan</v>
      </c>
      <c r="L1334" t="str">
        <f>VLOOKUP(Account_Appended[[#This Row],[Balance]],balance_t[],3,1)</f>
        <v>High</v>
      </c>
      <c r="M1334" t="str">
        <f>VLOOKUP(Account_Appended[[#This Row],[Age]],age_t[],3,1)</f>
        <v>Young</v>
      </c>
      <c r="N1334" t="str">
        <f>Account_Appended[[#This Row],[Age Group]]&amp; "-" &amp;Account_Appended[[#This Row],[Balace Group]]</f>
        <v>Young-High</v>
      </c>
    </row>
    <row r="1335" spans="2:14" x14ac:dyDescent="0.25">
      <c r="B1335" t="s">
        <v>6458</v>
      </c>
      <c r="C1335" t="s">
        <v>3488</v>
      </c>
      <c r="D1335" t="s">
        <v>5134</v>
      </c>
      <c r="E1335" s="22">
        <v>14873394</v>
      </c>
      <c r="F1335" t="s">
        <v>5126</v>
      </c>
      <c r="G1335" s="20">
        <v>45892</v>
      </c>
      <c r="H1335" t="s">
        <v>3117</v>
      </c>
      <c r="I1335">
        <f>VLOOKUP(Account_Appended[[#This Row],[Customer_ID]],Customer_Info_Appended[],3,0)</f>
        <v>41</v>
      </c>
      <c r="J1335" t="str">
        <f>VLOOKUP(Account_Appended[[#This Row],[Customer_ID]],Customer_Info_Appended[],4,0)</f>
        <v>Male</v>
      </c>
      <c r="K1335" t="str">
        <f>VLOOKUP(Account_Appended[[#This Row],[Customer_ID]],Customer_Info_Appended[],6,0)</f>
        <v>Shan</v>
      </c>
      <c r="L1335" t="str">
        <f>VLOOKUP(Account_Appended[[#This Row],[Balance]],balance_t[],3,1)</f>
        <v>Medium</v>
      </c>
      <c r="M1335" t="str">
        <f>VLOOKUP(Account_Appended[[#This Row],[Age]],age_t[],3,1)</f>
        <v>Middle</v>
      </c>
      <c r="N1335" t="str">
        <f>Account_Appended[[#This Row],[Age Group]]&amp; "-" &amp;Account_Appended[[#This Row],[Balace Group]]</f>
        <v>Middle-Medium</v>
      </c>
    </row>
    <row r="1336" spans="2:14" x14ac:dyDescent="0.25">
      <c r="B1336" t="s">
        <v>6459</v>
      </c>
      <c r="C1336" t="s">
        <v>3493</v>
      </c>
      <c r="D1336" t="s">
        <v>5131</v>
      </c>
      <c r="E1336" s="22">
        <v>325391</v>
      </c>
      <c r="F1336" t="s">
        <v>5126</v>
      </c>
      <c r="G1336" s="20">
        <v>45893</v>
      </c>
      <c r="H1336" t="s">
        <v>3117</v>
      </c>
      <c r="I1336">
        <f>VLOOKUP(Account_Appended[[#This Row],[Customer_ID]],Customer_Info_Appended[],3,0)</f>
        <v>22</v>
      </c>
      <c r="J1336" t="str">
        <f>VLOOKUP(Account_Appended[[#This Row],[Customer_ID]],Customer_Info_Appended[],4,0)</f>
        <v>Male</v>
      </c>
      <c r="K1336" t="str">
        <f>VLOOKUP(Account_Appended[[#This Row],[Customer_ID]],Customer_Info_Appended[],6,0)</f>
        <v>Bago</v>
      </c>
      <c r="L1336" t="str">
        <f>VLOOKUP(Account_Appended[[#This Row],[Balance]],balance_t[],3,1)</f>
        <v>Low</v>
      </c>
      <c r="M1336" t="str">
        <f>VLOOKUP(Account_Appended[[#This Row],[Age]],age_t[],3,1)</f>
        <v>Young</v>
      </c>
      <c r="N1336" t="str">
        <f>Account_Appended[[#This Row],[Age Group]]&amp; "-" &amp;Account_Appended[[#This Row],[Balace Group]]</f>
        <v>Young-Low</v>
      </c>
    </row>
    <row r="1337" spans="2:14" x14ac:dyDescent="0.25">
      <c r="B1337" t="s">
        <v>6460</v>
      </c>
      <c r="C1337" t="s">
        <v>3493</v>
      </c>
      <c r="D1337" t="s">
        <v>5134</v>
      </c>
      <c r="E1337" s="22">
        <v>48548102</v>
      </c>
      <c r="F1337" t="s">
        <v>5126</v>
      </c>
      <c r="G1337" s="20">
        <v>45894</v>
      </c>
      <c r="H1337" t="s">
        <v>3117</v>
      </c>
      <c r="I1337">
        <f>VLOOKUP(Account_Appended[[#This Row],[Customer_ID]],Customer_Info_Appended[],3,0)</f>
        <v>22</v>
      </c>
      <c r="J1337" t="str">
        <f>VLOOKUP(Account_Appended[[#This Row],[Customer_ID]],Customer_Info_Appended[],4,0)</f>
        <v>Male</v>
      </c>
      <c r="K1337" t="str">
        <f>VLOOKUP(Account_Appended[[#This Row],[Customer_ID]],Customer_Info_Appended[],6,0)</f>
        <v>Bago</v>
      </c>
      <c r="L1337" t="str">
        <f>VLOOKUP(Account_Appended[[#This Row],[Balance]],balance_t[],3,1)</f>
        <v>High</v>
      </c>
      <c r="M1337" t="str">
        <f>VLOOKUP(Account_Appended[[#This Row],[Age]],age_t[],3,1)</f>
        <v>Young</v>
      </c>
      <c r="N1337" t="str">
        <f>Account_Appended[[#This Row],[Age Group]]&amp; "-" &amp;Account_Appended[[#This Row],[Balace Group]]</f>
        <v>Young-High</v>
      </c>
    </row>
    <row r="1338" spans="2:14" x14ac:dyDescent="0.25">
      <c r="B1338" t="s">
        <v>6461</v>
      </c>
      <c r="C1338" t="s">
        <v>3493</v>
      </c>
      <c r="D1338" t="s">
        <v>5134</v>
      </c>
      <c r="E1338" s="22">
        <v>6798541</v>
      </c>
      <c r="F1338" t="s">
        <v>5126</v>
      </c>
      <c r="G1338" s="20">
        <v>45895</v>
      </c>
      <c r="H1338" t="s">
        <v>3117</v>
      </c>
      <c r="I1338">
        <f>VLOOKUP(Account_Appended[[#This Row],[Customer_ID]],Customer_Info_Appended[],3,0)</f>
        <v>22</v>
      </c>
      <c r="J1338" t="str">
        <f>VLOOKUP(Account_Appended[[#This Row],[Customer_ID]],Customer_Info_Appended[],4,0)</f>
        <v>Male</v>
      </c>
      <c r="K1338" t="str">
        <f>VLOOKUP(Account_Appended[[#This Row],[Customer_ID]],Customer_Info_Appended[],6,0)</f>
        <v>Bago</v>
      </c>
      <c r="L1338" t="str">
        <f>VLOOKUP(Account_Appended[[#This Row],[Balance]],balance_t[],3,1)</f>
        <v>Medium</v>
      </c>
      <c r="M1338" t="str">
        <f>VLOOKUP(Account_Appended[[#This Row],[Age]],age_t[],3,1)</f>
        <v>Young</v>
      </c>
      <c r="N1338" t="str">
        <f>Account_Appended[[#This Row],[Age Group]]&amp; "-" &amp;Account_Appended[[#This Row],[Balace Group]]</f>
        <v>Young-Medium</v>
      </c>
    </row>
    <row r="1339" spans="2:14" x14ac:dyDescent="0.25">
      <c r="B1339" t="s">
        <v>6462</v>
      </c>
      <c r="C1339" t="s">
        <v>3498</v>
      </c>
      <c r="D1339" t="s">
        <v>5125</v>
      </c>
      <c r="E1339" s="22">
        <v>17068603</v>
      </c>
      <c r="F1339" t="s">
        <v>5126</v>
      </c>
      <c r="G1339" s="20">
        <v>45896</v>
      </c>
      <c r="H1339" t="s">
        <v>3117</v>
      </c>
      <c r="I1339">
        <f>VLOOKUP(Account_Appended[[#This Row],[Customer_ID]],Customer_Info_Appended[],3,0)</f>
        <v>20</v>
      </c>
      <c r="J1339" t="str">
        <f>VLOOKUP(Account_Appended[[#This Row],[Customer_ID]],Customer_Info_Appended[],4,0)</f>
        <v>Female</v>
      </c>
      <c r="K1339" t="str">
        <f>VLOOKUP(Account_Appended[[#This Row],[Customer_ID]],Customer_Info_Appended[],6,0)</f>
        <v>Mandalay</v>
      </c>
      <c r="L1339" t="str">
        <f>VLOOKUP(Account_Appended[[#This Row],[Balance]],balance_t[],3,1)</f>
        <v>High</v>
      </c>
      <c r="M1339" t="str">
        <f>VLOOKUP(Account_Appended[[#This Row],[Age]],age_t[],3,1)</f>
        <v>Young</v>
      </c>
      <c r="N1339" t="str">
        <f>Account_Appended[[#This Row],[Age Group]]&amp; "-" &amp;Account_Appended[[#This Row],[Balace Group]]</f>
        <v>Young-High</v>
      </c>
    </row>
    <row r="1340" spans="2:14" x14ac:dyDescent="0.25">
      <c r="B1340" t="s">
        <v>6463</v>
      </c>
      <c r="C1340" t="s">
        <v>3503</v>
      </c>
      <c r="D1340" t="s">
        <v>5134</v>
      </c>
      <c r="E1340" s="22">
        <v>47527053</v>
      </c>
      <c r="F1340" t="s">
        <v>5126</v>
      </c>
      <c r="G1340" s="20">
        <v>45897</v>
      </c>
      <c r="H1340" t="s">
        <v>3117</v>
      </c>
      <c r="I1340">
        <f>VLOOKUP(Account_Appended[[#This Row],[Customer_ID]],Customer_Info_Appended[],3,0)</f>
        <v>44</v>
      </c>
      <c r="J1340" t="str">
        <f>VLOOKUP(Account_Appended[[#This Row],[Customer_ID]],Customer_Info_Appended[],4,0)</f>
        <v>Female</v>
      </c>
      <c r="K1340" t="str">
        <f>VLOOKUP(Account_Appended[[#This Row],[Customer_ID]],Customer_Info_Appended[],6,0)</f>
        <v>Mandalay</v>
      </c>
      <c r="L1340" t="str">
        <f>VLOOKUP(Account_Appended[[#This Row],[Balance]],balance_t[],3,1)</f>
        <v>High</v>
      </c>
      <c r="M1340" t="str">
        <f>VLOOKUP(Account_Appended[[#This Row],[Age]],age_t[],3,1)</f>
        <v>Middle</v>
      </c>
      <c r="N1340" t="str">
        <f>Account_Appended[[#This Row],[Age Group]]&amp; "-" &amp;Account_Appended[[#This Row],[Balace Group]]</f>
        <v>Middle-High</v>
      </c>
    </row>
    <row r="1341" spans="2:14" x14ac:dyDescent="0.25">
      <c r="B1341" t="s">
        <v>6464</v>
      </c>
      <c r="C1341" t="s">
        <v>3508</v>
      </c>
      <c r="D1341" t="s">
        <v>5131</v>
      </c>
      <c r="E1341" s="22">
        <v>37287064</v>
      </c>
      <c r="F1341" t="s">
        <v>5126</v>
      </c>
      <c r="G1341" s="20">
        <v>45898</v>
      </c>
      <c r="H1341" t="s">
        <v>3117</v>
      </c>
      <c r="I1341">
        <f>VLOOKUP(Account_Appended[[#This Row],[Customer_ID]],Customer_Info_Appended[],3,0)</f>
        <v>33</v>
      </c>
      <c r="J1341" t="str">
        <f>VLOOKUP(Account_Appended[[#This Row],[Customer_ID]],Customer_Info_Appended[],4,0)</f>
        <v>Male</v>
      </c>
      <c r="K1341" t="str">
        <f>VLOOKUP(Account_Appended[[#This Row],[Customer_ID]],Customer_Info_Appended[],6,0)</f>
        <v>Yangon</v>
      </c>
      <c r="L1341" t="str">
        <f>VLOOKUP(Account_Appended[[#This Row],[Balance]],balance_t[],3,1)</f>
        <v>High</v>
      </c>
      <c r="M1341" t="str">
        <f>VLOOKUP(Account_Appended[[#This Row],[Age]],age_t[],3,1)</f>
        <v>Middle</v>
      </c>
      <c r="N1341" t="str">
        <f>Account_Appended[[#This Row],[Age Group]]&amp; "-" &amp;Account_Appended[[#This Row],[Balace Group]]</f>
        <v>Middle-High</v>
      </c>
    </row>
    <row r="1342" spans="2:14" x14ac:dyDescent="0.25">
      <c r="B1342" t="s">
        <v>6465</v>
      </c>
      <c r="C1342" t="s">
        <v>3513</v>
      </c>
      <c r="D1342" t="s">
        <v>5131</v>
      </c>
      <c r="E1342" s="22">
        <v>21485690</v>
      </c>
      <c r="F1342" t="s">
        <v>5126</v>
      </c>
      <c r="G1342" s="20">
        <v>45899</v>
      </c>
      <c r="H1342" t="s">
        <v>3117</v>
      </c>
      <c r="I1342">
        <f>VLOOKUP(Account_Appended[[#This Row],[Customer_ID]],Customer_Info_Appended[],3,0)</f>
        <v>66</v>
      </c>
      <c r="J1342" t="str">
        <f>VLOOKUP(Account_Appended[[#This Row],[Customer_ID]],Customer_Info_Appended[],4,0)</f>
        <v>Male</v>
      </c>
      <c r="K1342" t="str">
        <f>VLOOKUP(Account_Appended[[#This Row],[Customer_ID]],Customer_Info_Appended[],6,0)</f>
        <v>Yangon</v>
      </c>
      <c r="L1342" t="str">
        <f>VLOOKUP(Account_Appended[[#This Row],[Balance]],balance_t[],3,1)</f>
        <v>High</v>
      </c>
      <c r="M1342" t="str">
        <f>VLOOKUP(Account_Appended[[#This Row],[Age]],age_t[],3,1)</f>
        <v>Senior</v>
      </c>
      <c r="N1342" t="str">
        <f>Account_Appended[[#This Row],[Age Group]]&amp; "-" &amp;Account_Appended[[#This Row],[Balace Group]]</f>
        <v>Senior-High</v>
      </c>
    </row>
    <row r="1343" spans="2:14" x14ac:dyDescent="0.25">
      <c r="B1343" t="s">
        <v>6466</v>
      </c>
      <c r="C1343" t="s">
        <v>3513</v>
      </c>
      <c r="D1343" t="s">
        <v>5134</v>
      </c>
      <c r="E1343" s="22">
        <v>28049891</v>
      </c>
      <c r="F1343" t="s">
        <v>5126</v>
      </c>
      <c r="G1343" s="20">
        <v>45900</v>
      </c>
      <c r="H1343" t="s">
        <v>3117</v>
      </c>
      <c r="I1343">
        <f>VLOOKUP(Account_Appended[[#This Row],[Customer_ID]],Customer_Info_Appended[],3,0)</f>
        <v>66</v>
      </c>
      <c r="J1343" t="str">
        <f>VLOOKUP(Account_Appended[[#This Row],[Customer_ID]],Customer_Info_Appended[],4,0)</f>
        <v>Male</v>
      </c>
      <c r="K1343" t="str">
        <f>VLOOKUP(Account_Appended[[#This Row],[Customer_ID]],Customer_Info_Appended[],6,0)</f>
        <v>Yangon</v>
      </c>
      <c r="L1343" t="str">
        <f>VLOOKUP(Account_Appended[[#This Row],[Balance]],balance_t[],3,1)</f>
        <v>High</v>
      </c>
      <c r="M1343" t="str">
        <f>VLOOKUP(Account_Appended[[#This Row],[Age]],age_t[],3,1)</f>
        <v>Senior</v>
      </c>
      <c r="N1343" t="str">
        <f>Account_Appended[[#This Row],[Age Group]]&amp; "-" &amp;Account_Appended[[#This Row],[Balace Group]]</f>
        <v>Senior-High</v>
      </c>
    </row>
    <row r="1344" spans="2:14" x14ac:dyDescent="0.25">
      <c r="B1344" t="s">
        <v>6467</v>
      </c>
      <c r="C1344" t="s">
        <v>3518</v>
      </c>
      <c r="D1344" t="s">
        <v>5125</v>
      </c>
      <c r="E1344" s="22">
        <v>14206894</v>
      </c>
      <c r="F1344" t="s">
        <v>5126</v>
      </c>
      <c r="G1344" s="20">
        <v>45901</v>
      </c>
      <c r="H1344" t="s">
        <v>3117</v>
      </c>
      <c r="I1344">
        <f>VLOOKUP(Account_Appended[[#This Row],[Customer_ID]],Customer_Info_Appended[],3,0)</f>
        <v>32</v>
      </c>
      <c r="J1344" t="str">
        <f>VLOOKUP(Account_Appended[[#This Row],[Customer_ID]],Customer_Info_Appended[],4,0)</f>
        <v>Male</v>
      </c>
      <c r="K1344" t="str">
        <f>VLOOKUP(Account_Appended[[#This Row],[Customer_ID]],Customer_Info_Appended[],6,0)</f>
        <v>Bago</v>
      </c>
      <c r="L1344" t="str">
        <f>VLOOKUP(Account_Appended[[#This Row],[Balance]],balance_t[],3,1)</f>
        <v>Medium</v>
      </c>
      <c r="M1344" t="str">
        <f>VLOOKUP(Account_Appended[[#This Row],[Age]],age_t[],3,1)</f>
        <v>Middle</v>
      </c>
      <c r="N1344" t="str">
        <f>Account_Appended[[#This Row],[Age Group]]&amp; "-" &amp;Account_Appended[[#This Row],[Balace Group]]</f>
        <v>Middle-Medium</v>
      </c>
    </row>
    <row r="1345" spans="2:14" x14ac:dyDescent="0.25">
      <c r="B1345" t="s">
        <v>6468</v>
      </c>
      <c r="C1345" t="s">
        <v>3523</v>
      </c>
      <c r="D1345" t="s">
        <v>5125</v>
      </c>
      <c r="E1345" s="22">
        <v>19412610</v>
      </c>
      <c r="F1345" t="s">
        <v>5126</v>
      </c>
      <c r="G1345" s="20">
        <v>45902</v>
      </c>
      <c r="H1345" t="s">
        <v>3117</v>
      </c>
      <c r="I1345">
        <f>VLOOKUP(Account_Appended[[#This Row],[Customer_ID]],Customer_Info_Appended[],3,0)</f>
        <v>52</v>
      </c>
      <c r="J1345" t="str">
        <f>VLOOKUP(Account_Appended[[#This Row],[Customer_ID]],Customer_Info_Appended[],4,0)</f>
        <v>Female</v>
      </c>
      <c r="K1345" t="str">
        <f>VLOOKUP(Account_Appended[[#This Row],[Customer_ID]],Customer_Info_Appended[],6,0)</f>
        <v>Naypyitaw</v>
      </c>
      <c r="L1345" t="str">
        <f>VLOOKUP(Account_Appended[[#This Row],[Balance]],balance_t[],3,1)</f>
        <v>High</v>
      </c>
      <c r="M1345" t="str">
        <f>VLOOKUP(Account_Appended[[#This Row],[Age]],age_t[],3,1)</f>
        <v>Senior</v>
      </c>
      <c r="N1345" t="str">
        <f>Account_Appended[[#This Row],[Age Group]]&amp; "-" &amp;Account_Appended[[#This Row],[Balace Group]]</f>
        <v>Senior-High</v>
      </c>
    </row>
    <row r="1346" spans="2:14" x14ac:dyDescent="0.25">
      <c r="B1346" t="s">
        <v>6469</v>
      </c>
      <c r="C1346" t="s">
        <v>3523</v>
      </c>
      <c r="D1346" t="s">
        <v>5131</v>
      </c>
      <c r="E1346" s="22">
        <v>29823044</v>
      </c>
      <c r="F1346" t="s">
        <v>5126</v>
      </c>
      <c r="G1346" s="20">
        <v>45903</v>
      </c>
      <c r="H1346" t="s">
        <v>3117</v>
      </c>
      <c r="I1346">
        <f>VLOOKUP(Account_Appended[[#This Row],[Customer_ID]],Customer_Info_Appended[],3,0)</f>
        <v>52</v>
      </c>
      <c r="J1346" t="str">
        <f>VLOOKUP(Account_Appended[[#This Row],[Customer_ID]],Customer_Info_Appended[],4,0)</f>
        <v>Female</v>
      </c>
      <c r="K1346" t="str">
        <f>VLOOKUP(Account_Appended[[#This Row],[Customer_ID]],Customer_Info_Appended[],6,0)</f>
        <v>Naypyitaw</v>
      </c>
      <c r="L1346" t="str">
        <f>VLOOKUP(Account_Appended[[#This Row],[Balance]],balance_t[],3,1)</f>
        <v>High</v>
      </c>
      <c r="M1346" t="str">
        <f>VLOOKUP(Account_Appended[[#This Row],[Age]],age_t[],3,1)</f>
        <v>Senior</v>
      </c>
      <c r="N1346" t="str">
        <f>Account_Appended[[#This Row],[Age Group]]&amp; "-" &amp;Account_Appended[[#This Row],[Balace Group]]</f>
        <v>Senior-High</v>
      </c>
    </row>
    <row r="1347" spans="2:14" x14ac:dyDescent="0.25">
      <c r="B1347" t="s">
        <v>6470</v>
      </c>
      <c r="C1347" t="s">
        <v>3528</v>
      </c>
      <c r="D1347" t="s">
        <v>5125</v>
      </c>
      <c r="E1347" s="22">
        <v>29638176</v>
      </c>
      <c r="F1347" t="s">
        <v>5126</v>
      </c>
      <c r="G1347" s="20">
        <v>45904</v>
      </c>
      <c r="H1347" t="s">
        <v>3117</v>
      </c>
      <c r="I1347">
        <f>VLOOKUP(Account_Appended[[#This Row],[Customer_ID]],Customer_Info_Appended[],3,0)</f>
        <v>29</v>
      </c>
      <c r="J1347" t="str">
        <f>VLOOKUP(Account_Appended[[#This Row],[Customer_ID]],Customer_Info_Appended[],4,0)</f>
        <v>Male</v>
      </c>
      <c r="K1347" t="str">
        <f>VLOOKUP(Account_Appended[[#This Row],[Customer_ID]],Customer_Info_Appended[],6,0)</f>
        <v>Naypyitaw</v>
      </c>
      <c r="L1347" t="str">
        <f>VLOOKUP(Account_Appended[[#This Row],[Balance]],balance_t[],3,1)</f>
        <v>High</v>
      </c>
      <c r="M1347" t="str">
        <f>VLOOKUP(Account_Appended[[#This Row],[Age]],age_t[],3,1)</f>
        <v>Young</v>
      </c>
      <c r="N1347" t="str">
        <f>Account_Appended[[#This Row],[Age Group]]&amp; "-" &amp;Account_Appended[[#This Row],[Balace Group]]</f>
        <v>Young-High</v>
      </c>
    </row>
    <row r="1348" spans="2:14" x14ac:dyDescent="0.25">
      <c r="B1348" t="s">
        <v>6471</v>
      </c>
      <c r="C1348" t="s">
        <v>3528</v>
      </c>
      <c r="D1348" t="s">
        <v>5134</v>
      </c>
      <c r="E1348" s="22">
        <v>13680994</v>
      </c>
      <c r="F1348" t="s">
        <v>5126</v>
      </c>
      <c r="G1348" s="20">
        <v>45905</v>
      </c>
      <c r="H1348" t="s">
        <v>3117</v>
      </c>
      <c r="I1348">
        <f>VLOOKUP(Account_Appended[[#This Row],[Customer_ID]],Customer_Info_Appended[],3,0)</f>
        <v>29</v>
      </c>
      <c r="J1348" t="str">
        <f>VLOOKUP(Account_Appended[[#This Row],[Customer_ID]],Customer_Info_Appended[],4,0)</f>
        <v>Male</v>
      </c>
      <c r="K1348" t="str">
        <f>VLOOKUP(Account_Appended[[#This Row],[Customer_ID]],Customer_Info_Appended[],6,0)</f>
        <v>Naypyitaw</v>
      </c>
      <c r="L1348" t="str">
        <f>VLOOKUP(Account_Appended[[#This Row],[Balance]],balance_t[],3,1)</f>
        <v>Medium</v>
      </c>
      <c r="M1348" t="str">
        <f>VLOOKUP(Account_Appended[[#This Row],[Age]],age_t[],3,1)</f>
        <v>Young</v>
      </c>
      <c r="N1348" t="str">
        <f>Account_Appended[[#This Row],[Age Group]]&amp; "-" &amp;Account_Appended[[#This Row],[Balace Group]]</f>
        <v>Young-Medium</v>
      </c>
    </row>
    <row r="1349" spans="2:14" x14ac:dyDescent="0.25">
      <c r="B1349" t="s">
        <v>6472</v>
      </c>
      <c r="C1349" t="s">
        <v>3533</v>
      </c>
      <c r="D1349" t="s">
        <v>5134</v>
      </c>
      <c r="E1349" s="22">
        <v>5696526</v>
      </c>
      <c r="F1349" t="s">
        <v>5126</v>
      </c>
      <c r="G1349" s="20">
        <v>45906</v>
      </c>
      <c r="H1349" t="s">
        <v>3117</v>
      </c>
      <c r="I1349">
        <f>VLOOKUP(Account_Appended[[#This Row],[Customer_ID]],Customer_Info_Appended[],3,0)</f>
        <v>58</v>
      </c>
      <c r="J1349" t="str">
        <f>VLOOKUP(Account_Appended[[#This Row],[Customer_ID]],Customer_Info_Appended[],4,0)</f>
        <v>Female</v>
      </c>
      <c r="K1349" t="str">
        <f>VLOOKUP(Account_Appended[[#This Row],[Customer_ID]],Customer_Info_Appended[],6,0)</f>
        <v>Naypyitaw</v>
      </c>
      <c r="L1349" t="str">
        <f>VLOOKUP(Account_Appended[[#This Row],[Balance]],balance_t[],3,1)</f>
        <v>Medium</v>
      </c>
      <c r="M1349" t="str">
        <f>VLOOKUP(Account_Appended[[#This Row],[Age]],age_t[],3,1)</f>
        <v>Senior</v>
      </c>
      <c r="N1349" t="str">
        <f>Account_Appended[[#This Row],[Age Group]]&amp; "-" &amp;Account_Appended[[#This Row],[Balace Group]]</f>
        <v>Senior-Medium</v>
      </c>
    </row>
    <row r="1350" spans="2:14" x14ac:dyDescent="0.25">
      <c r="B1350" t="s">
        <v>6473</v>
      </c>
      <c r="C1350" t="s">
        <v>3538</v>
      </c>
      <c r="D1350" t="s">
        <v>5131</v>
      </c>
      <c r="E1350" s="22">
        <v>33175239</v>
      </c>
      <c r="F1350" t="s">
        <v>5126</v>
      </c>
      <c r="G1350" s="20">
        <v>45907</v>
      </c>
      <c r="H1350" t="s">
        <v>3117</v>
      </c>
      <c r="I1350">
        <f>VLOOKUP(Account_Appended[[#This Row],[Customer_ID]],Customer_Info_Appended[],3,0)</f>
        <v>61</v>
      </c>
      <c r="J1350" t="str">
        <f>VLOOKUP(Account_Appended[[#This Row],[Customer_ID]],Customer_Info_Appended[],4,0)</f>
        <v>Male</v>
      </c>
      <c r="K1350" t="str">
        <f>VLOOKUP(Account_Appended[[#This Row],[Customer_ID]],Customer_Info_Appended[],6,0)</f>
        <v>Mandalay</v>
      </c>
      <c r="L1350" t="str">
        <f>VLOOKUP(Account_Appended[[#This Row],[Balance]],balance_t[],3,1)</f>
        <v>High</v>
      </c>
      <c r="M1350" t="str">
        <f>VLOOKUP(Account_Appended[[#This Row],[Age]],age_t[],3,1)</f>
        <v>Senior</v>
      </c>
      <c r="N1350" t="str">
        <f>Account_Appended[[#This Row],[Age Group]]&amp; "-" &amp;Account_Appended[[#This Row],[Balace Group]]</f>
        <v>Senior-High</v>
      </c>
    </row>
    <row r="1351" spans="2:14" x14ac:dyDescent="0.25">
      <c r="B1351" t="s">
        <v>6474</v>
      </c>
      <c r="C1351" t="s">
        <v>3543</v>
      </c>
      <c r="D1351" t="s">
        <v>5134</v>
      </c>
      <c r="E1351" s="22">
        <v>3391070</v>
      </c>
      <c r="F1351" t="s">
        <v>5126</v>
      </c>
      <c r="G1351" s="20">
        <v>45908</v>
      </c>
      <c r="H1351" t="s">
        <v>3117</v>
      </c>
      <c r="I1351">
        <f>VLOOKUP(Account_Appended[[#This Row],[Customer_ID]],Customer_Info_Appended[],3,0)</f>
        <v>43</v>
      </c>
      <c r="J1351" t="str">
        <f>VLOOKUP(Account_Appended[[#This Row],[Customer_ID]],Customer_Info_Appended[],4,0)</f>
        <v>Female</v>
      </c>
      <c r="K1351" t="str">
        <f>VLOOKUP(Account_Appended[[#This Row],[Customer_ID]],Customer_Info_Appended[],6,0)</f>
        <v>Mandalay</v>
      </c>
      <c r="L1351" t="str">
        <f>VLOOKUP(Account_Appended[[#This Row],[Balance]],balance_t[],3,1)</f>
        <v>Low</v>
      </c>
      <c r="M1351" t="str">
        <f>VLOOKUP(Account_Appended[[#This Row],[Age]],age_t[],3,1)</f>
        <v>Middle</v>
      </c>
      <c r="N1351" t="str">
        <f>Account_Appended[[#This Row],[Age Group]]&amp; "-" &amp;Account_Appended[[#This Row],[Balace Group]]</f>
        <v>Middle-Low</v>
      </c>
    </row>
    <row r="1352" spans="2:14" x14ac:dyDescent="0.25">
      <c r="B1352" t="s">
        <v>6475</v>
      </c>
      <c r="C1352" t="s">
        <v>3548</v>
      </c>
      <c r="D1352" t="s">
        <v>5131</v>
      </c>
      <c r="E1352" s="22">
        <v>17563484</v>
      </c>
      <c r="F1352" t="s">
        <v>5126</v>
      </c>
      <c r="G1352" s="20">
        <v>45909</v>
      </c>
      <c r="H1352" t="s">
        <v>3117</v>
      </c>
      <c r="I1352">
        <f>VLOOKUP(Account_Appended[[#This Row],[Customer_ID]],Customer_Info_Appended[],3,0)</f>
        <v>64</v>
      </c>
      <c r="J1352" t="str">
        <f>VLOOKUP(Account_Appended[[#This Row],[Customer_ID]],Customer_Info_Appended[],4,0)</f>
        <v>Female</v>
      </c>
      <c r="K1352" t="str">
        <f>VLOOKUP(Account_Appended[[#This Row],[Customer_ID]],Customer_Info_Appended[],6,0)</f>
        <v>Shan</v>
      </c>
      <c r="L1352" t="str">
        <f>VLOOKUP(Account_Appended[[#This Row],[Balance]],balance_t[],3,1)</f>
        <v>High</v>
      </c>
      <c r="M1352" t="str">
        <f>VLOOKUP(Account_Appended[[#This Row],[Age]],age_t[],3,1)</f>
        <v>Senior</v>
      </c>
      <c r="N1352" t="str">
        <f>Account_Appended[[#This Row],[Age Group]]&amp; "-" &amp;Account_Appended[[#This Row],[Balace Group]]</f>
        <v>Senior-High</v>
      </c>
    </row>
    <row r="1353" spans="2:14" x14ac:dyDescent="0.25">
      <c r="B1353" t="s">
        <v>6476</v>
      </c>
      <c r="C1353" t="s">
        <v>3548</v>
      </c>
      <c r="D1353" t="s">
        <v>5134</v>
      </c>
      <c r="E1353" s="22">
        <v>34456387</v>
      </c>
      <c r="F1353" t="s">
        <v>5126</v>
      </c>
      <c r="G1353" s="20">
        <v>45910</v>
      </c>
      <c r="H1353" t="s">
        <v>3117</v>
      </c>
      <c r="I1353">
        <f>VLOOKUP(Account_Appended[[#This Row],[Customer_ID]],Customer_Info_Appended[],3,0)</f>
        <v>64</v>
      </c>
      <c r="J1353" t="str">
        <f>VLOOKUP(Account_Appended[[#This Row],[Customer_ID]],Customer_Info_Appended[],4,0)</f>
        <v>Female</v>
      </c>
      <c r="K1353" t="str">
        <f>VLOOKUP(Account_Appended[[#This Row],[Customer_ID]],Customer_Info_Appended[],6,0)</f>
        <v>Shan</v>
      </c>
      <c r="L1353" t="str">
        <f>VLOOKUP(Account_Appended[[#This Row],[Balance]],balance_t[],3,1)</f>
        <v>High</v>
      </c>
      <c r="M1353" t="str">
        <f>VLOOKUP(Account_Appended[[#This Row],[Age]],age_t[],3,1)</f>
        <v>Senior</v>
      </c>
      <c r="N1353" t="str">
        <f>Account_Appended[[#This Row],[Age Group]]&amp; "-" &amp;Account_Appended[[#This Row],[Balace Group]]</f>
        <v>Senior-High</v>
      </c>
    </row>
    <row r="1354" spans="2:14" x14ac:dyDescent="0.25">
      <c r="B1354" t="s">
        <v>6477</v>
      </c>
      <c r="C1354" t="s">
        <v>3548</v>
      </c>
      <c r="D1354" t="s">
        <v>5131</v>
      </c>
      <c r="E1354" s="22">
        <v>26376833</v>
      </c>
      <c r="F1354" t="s">
        <v>5126</v>
      </c>
      <c r="G1354" s="20">
        <v>45911</v>
      </c>
      <c r="H1354" t="s">
        <v>3117</v>
      </c>
      <c r="I1354">
        <f>VLOOKUP(Account_Appended[[#This Row],[Customer_ID]],Customer_Info_Appended[],3,0)</f>
        <v>64</v>
      </c>
      <c r="J1354" t="str">
        <f>VLOOKUP(Account_Appended[[#This Row],[Customer_ID]],Customer_Info_Appended[],4,0)</f>
        <v>Female</v>
      </c>
      <c r="K1354" t="str">
        <f>VLOOKUP(Account_Appended[[#This Row],[Customer_ID]],Customer_Info_Appended[],6,0)</f>
        <v>Shan</v>
      </c>
      <c r="L1354" t="str">
        <f>VLOOKUP(Account_Appended[[#This Row],[Balance]],balance_t[],3,1)</f>
        <v>High</v>
      </c>
      <c r="M1354" t="str">
        <f>VLOOKUP(Account_Appended[[#This Row],[Age]],age_t[],3,1)</f>
        <v>Senior</v>
      </c>
      <c r="N1354" t="str">
        <f>Account_Appended[[#This Row],[Age Group]]&amp; "-" &amp;Account_Appended[[#This Row],[Balace Group]]</f>
        <v>Senior-High</v>
      </c>
    </row>
    <row r="1355" spans="2:14" x14ac:dyDescent="0.25">
      <c r="B1355" t="s">
        <v>6478</v>
      </c>
      <c r="C1355" t="s">
        <v>3553</v>
      </c>
      <c r="D1355" t="s">
        <v>5125</v>
      </c>
      <c r="E1355" s="22">
        <v>35667580</v>
      </c>
      <c r="F1355" t="s">
        <v>5126</v>
      </c>
      <c r="G1355" s="20">
        <v>45912</v>
      </c>
      <c r="H1355" t="s">
        <v>3117</v>
      </c>
      <c r="I1355">
        <f>VLOOKUP(Account_Appended[[#This Row],[Customer_ID]],Customer_Info_Appended[],3,0)</f>
        <v>51</v>
      </c>
      <c r="J1355" t="str">
        <f>VLOOKUP(Account_Appended[[#This Row],[Customer_ID]],Customer_Info_Appended[],4,0)</f>
        <v>Female</v>
      </c>
      <c r="K1355" t="str">
        <f>VLOOKUP(Account_Appended[[#This Row],[Customer_ID]],Customer_Info_Appended[],6,0)</f>
        <v>Mandalay</v>
      </c>
      <c r="L1355" t="str">
        <f>VLOOKUP(Account_Appended[[#This Row],[Balance]],balance_t[],3,1)</f>
        <v>High</v>
      </c>
      <c r="M1355" t="str">
        <f>VLOOKUP(Account_Appended[[#This Row],[Age]],age_t[],3,1)</f>
        <v>Senior</v>
      </c>
      <c r="N1355" t="str">
        <f>Account_Appended[[#This Row],[Age Group]]&amp; "-" &amp;Account_Appended[[#This Row],[Balace Group]]</f>
        <v>Senior-High</v>
      </c>
    </row>
    <row r="1356" spans="2:14" x14ac:dyDescent="0.25">
      <c r="B1356" t="s">
        <v>6479</v>
      </c>
      <c r="C1356" t="s">
        <v>3558</v>
      </c>
      <c r="D1356" t="s">
        <v>5134</v>
      </c>
      <c r="E1356" s="22">
        <v>23712951</v>
      </c>
      <c r="F1356" t="s">
        <v>5126</v>
      </c>
      <c r="G1356" s="20">
        <v>45913</v>
      </c>
      <c r="H1356" t="s">
        <v>3117</v>
      </c>
      <c r="I1356">
        <f>VLOOKUP(Account_Appended[[#This Row],[Customer_ID]],Customer_Info_Appended[],3,0)</f>
        <v>40</v>
      </c>
      <c r="J1356" t="str">
        <f>VLOOKUP(Account_Appended[[#This Row],[Customer_ID]],Customer_Info_Appended[],4,0)</f>
        <v>Male</v>
      </c>
      <c r="K1356" t="str">
        <f>VLOOKUP(Account_Appended[[#This Row],[Customer_ID]],Customer_Info_Appended[],6,0)</f>
        <v>Mandalay</v>
      </c>
      <c r="L1356" t="str">
        <f>VLOOKUP(Account_Appended[[#This Row],[Balance]],balance_t[],3,1)</f>
        <v>High</v>
      </c>
      <c r="M1356" t="str">
        <f>VLOOKUP(Account_Appended[[#This Row],[Age]],age_t[],3,1)</f>
        <v>Middle</v>
      </c>
      <c r="N1356" t="str">
        <f>Account_Appended[[#This Row],[Age Group]]&amp; "-" &amp;Account_Appended[[#This Row],[Balace Group]]</f>
        <v>Middle-High</v>
      </c>
    </row>
    <row r="1357" spans="2:14" x14ac:dyDescent="0.25">
      <c r="B1357" t="s">
        <v>6480</v>
      </c>
      <c r="C1357" t="s">
        <v>3558</v>
      </c>
      <c r="D1357" t="s">
        <v>5134</v>
      </c>
      <c r="E1357" s="22">
        <v>38121655</v>
      </c>
      <c r="F1357" t="s">
        <v>5126</v>
      </c>
      <c r="G1357" s="20">
        <v>45914</v>
      </c>
      <c r="H1357" t="s">
        <v>3117</v>
      </c>
      <c r="I1357">
        <f>VLOOKUP(Account_Appended[[#This Row],[Customer_ID]],Customer_Info_Appended[],3,0)</f>
        <v>40</v>
      </c>
      <c r="J1357" t="str">
        <f>VLOOKUP(Account_Appended[[#This Row],[Customer_ID]],Customer_Info_Appended[],4,0)</f>
        <v>Male</v>
      </c>
      <c r="K1357" t="str">
        <f>VLOOKUP(Account_Appended[[#This Row],[Customer_ID]],Customer_Info_Appended[],6,0)</f>
        <v>Mandalay</v>
      </c>
      <c r="L1357" t="str">
        <f>VLOOKUP(Account_Appended[[#This Row],[Balance]],balance_t[],3,1)</f>
        <v>High</v>
      </c>
      <c r="M1357" t="str">
        <f>VLOOKUP(Account_Appended[[#This Row],[Age]],age_t[],3,1)</f>
        <v>Middle</v>
      </c>
      <c r="N1357" t="str">
        <f>Account_Appended[[#This Row],[Age Group]]&amp; "-" &amp;Account_Appended[[#This Row],[Balace Group]]</f>
        <v>Middle-High</v>
      </c>
    </row>
    <row r="1358" spans="2:14" x14ac:dyDescent="0.25">
      <c r="B1358" t="s">
        <v>6481</v>
      </c>
      <c r="C1358" t="s">
        <v>3563</v>
      </c>
      <c r="D1358" t="s">
        <v>5131</v>
      </c>
      <c r="E1358" s="22">
        <v>47216098</v>
      </c>
      <c r="F1358" t="s">
        <v>5126</v>
      </c>
      <c r="G1358" s="20">
        <v>45915</v>
      </c>
      <c r="H1358" t="s">
        <v>3117</v>
      </c>
      <c r="I1358">
        <f>VLOOKUP(Account_Appended[[#This Row],[Customer_ID]],Customer_Info_Appended[],3,0)</f>
        <v>48</v>
      </c>
      <c r="J1358" t="str">
        <f>VLOOKUP(Account_Appended[[#This Row],[Customer_ID]],Customer_Info_Appended[],4,0)</f>
        <v>Male</v>
      </c>
      <c r="K1358" t="str">
        <f>VLOOKUP(Account_Appended[[#This Row],[Customer_ID]],Customer_Info_Appended[],6,0)</f>
        <v>Mandalay</v>
      </c>
      <c r="L1358" t="str">
        <f>VLOOKUP(Account_Appended[[#This Row],[Balance]],balance_t[],3,1)</f>
        <v>High</v>
      </c>
      <c r="M1358" t="str">
        <f>VLOOKUP(Account_Appended[[#This Row],[Age]],age_t[],3,1)</f>
        <v>Middle</v>
      </c>
      <c r="N1358" t="str">
        <f>Account_Appended[[#This Row],[Age Group]]&amp; "-" &amp;Account_Appended[[#This Row],[Balace Group]]</f>
        <v>Middle-High</v>
      </c>
    </row>
    <row r="1359" spans="2:14" x14ac:dyDescent="0.25">
      <c r="B1359" t="s">
        <v>6482</v>
      </c>
      <c r="C1359" t="s">
        <v>3568</v>
      </c>
      <c r="D1359" t="s">
        <v>5131</v>
      </c>
      <c r="E1359" s="22">
        <v>247745</v>
      </c>
      <c r="F1359" t="s">
        <v>5126</v>
      </c>
      <c r="G1359" s="20">
        <v>45916</v>
      </c>
      <c r="H1359" t="s">
        <v>3117</v>
      </c>
      <c r="I1359">
        <f>VLOOKUP(Account_Appended[[#This Row],[Customer_ID]],Customer_Info_Appended[],3,0)</f>
        <v>67</v>
      </c>
      <c r="J1359" t="str">
        <f>VLOOKUP(Account_Appended[[#This Row],[Customer_ID]],Customer_Info_Appended[],4,0)</f>
        <v>Male</v>
      </c>
      <c r="K1359" t="str">
        <f>VLOOKUP(Account_Appended[[#This Row],[Customer_ID]],Customer_Info_Appended[],6,0)</f>
        <v>Bago</v>
      </c>
      <c r="L1359" t="str">
        <f>VLOOKUP(Account_Appended[[#This Row],[Balance]],balance_t[],3,1)</f>
        <v>Low</v>
      </c>
      <c r="M1359" t="str">
        <f>VLOOKUP(Account_Appended[[#This Row],[Age]],age_t[],3,1)</f>
        <v>Senior</v>
      </c>
      <c r="N1359" t="str">
        <f>Account_Appended[[#This Row],[Age Group]]&amp; "-" &amp;Account_Appended[[#This Row],[Balace Group]]</f>
        <v>Senior-Low</v>
      </c>
    </row>
    <row r="1360" spans="2:14" x14ac:dyDescent="0.25">
      <c r="B1360" t="s">
        <v>6483</v>
      </c>
      <c r="C1360" t="s">
        <v>3568</v>
      </c>
      <c r="D1360" t="s">
        <v>5134</v>
      </c>
      <c r="E1360" s="22">
        <v>3892824</v>
      </c>
      <c r="F1360" t="s">
        <v>5126</v>
      </c>
      <c r="G1360" s="20">
        <v>45917</v>
      </c>
      <c r="H1360" t="s">
        <v>3117</v>
      </c>
      <c r="I1360">
        <f>VLOOKUP(Account_Appended[[#This Row],[Customer_ID]],Customer_Info_Appended[],3,0)</f>
        <v>67</v>
      </c>
      <c r="J1360" t="str">
        <f>VLOOKUP(Account_Appended[[#This Row],[Customer_ID]],Customer_Info_Appended[],4,0)</f>
        <v>Male</v>
      </c>
      <c r="K1360" t="str">
        <f>VLOOKUP(Account_Appended[[#This Row],[Customer_ID]],Customer_Info_Appended[],6,0)</f>
        <v>Bago</v>
      </c>
      <c r="L1360" t="str">
        <f>VLOOKUP(Account_Appended[[#This Row],[Balance]],balance_t[],3,1)</f>
        <v>Low</v>
      </c>
      <c r="M1360" t="str">
        <f>VLOOKUP(Account_Appended[[#This Row],[Age]],age_t[],3,1)</f>
        <v>Senior</v>
      </c>
      <c r="N1360" t="str">
        <f>Account_Appended[[#This Row],[Age Group]]&amp; "-" &amp;Account_Appended[[#This Row],[Balace Group]]</f>
        <v>Senior-Low</v>
      </c>
    </row>
    <row r="1361" spans="2:14" x14ac:dyDescent="0.25">
      <c r="B1361" t="s">
        <v>6484</v>
      </c>
      <c r="C1361" t="s">
        <v>3568</v>
      </c>
      <c r="D1361" t="s">
        <v>5131</v>
      </c>
      <c r="E1361" s="22">
        <v>43774032</v>
      </c>
      <c r="F1361" t="s">
        <v>5126</v>
      </c>
      <c r="G1361" s="20">
        <v>45918</v>
      </c>
      <c r="H1361" t="s">
        <v>3117</v>
      </c>
      <c r="I1361">
        <f>VLOOKUP(Account_Appended[[#This Row],[Customer_ID]],Customer_Info_Appended[],3,0)</f>
        <v>67</v>
      </c>
      <c r="J1361" t="str">
        <f>VLOOKUP(Account_Appended[[#This Row],[Customer_ID]],Customer_Info_Appended[],4,0)</f>
        <v>Male</v>
      </c>
      <c r="K1361" t="str">
        <f>VLOOKUP(Account_Appended[[#This Row],[Customer_ID]],Customer_Info_Appended[],6,0)</f>
        <v>Bago</v>
      </c>
      <c r="L1361" t="str">
        <f>VLOOKUP(Account_Appended[[#This Row],[Balance]],balance_t[],3,1)</f>
        <v>High</v>
      </c>
      <c r="M1361" t="str">
        <f>VLOOKUP(Account_Appended[[#This Row],[Age]],age_t[],3,1)</f>
        <v>Senior</v>
      </c>
      <c r="N1361" t="str">
        <f>Account_Appended[[#This Row],[Age Group]]&amp; "-" &amp;Account_Appended[[#This Row],[Balace Group]]</f>
        <v>Senior-High</v>
      </c>
    </row>
    <row r="1362" spans="2:14" x14ac:dyDescent="0.25">
      <c r="B1362" t="s">
        <v>6485</v>
      </c>
      <c r="C1362" t="s">
        <v>3573</v>
      </c>
      <c r="D1362" t="s">
        <v>5134</v>
      </c>
      <c r="E1362" s="22">
        <v>33792118</v>
      </c>
      <c r="F1362" t="s">
        <v>5126</v>
      </c>
      <c r="G1362" s="20">
        <v>45919</v>
      </c>
      <c r="H1362" t="s">
        <v>3117</v>
      </c>
      <c r="I1362">
        <f>VLOOKUP(Account_Appended[[#This Row],[Customer_ID]],Customer_Info_Appended[],3,0)</f>
        <v>37</v>
      </c>
      <c r="J1362" t="str">
        <f>VLOOKUP(Account_Appended[[#This Row],[Customer_ID]],Customer_Info_Appended[],4,0)</f>
        <v>Female</v>
      </c>
      <c r="K1362" t="str">
        <f>VLOOKUP(Account_Appended[[#This Row],[Customer_ID]],Customer_Info_Appended[],6,0)</f>
        <v>Mandalay</v>
      </c>
      <c r="L1362" t="str">
        <f>VLOOKUP(Account_Appended[[#This Row],[Balance]],balance_t[],3,1)</f>
        <v>High</v>
      </c>
      <c r="M1362" t="str">
        <f>VLOOKUP(Account_Appended[[#This Row],[Age]],age_t[],3,1)</f>
        <v>Middle</v>
      </c>
      <c r="N1362" t="str">
        <f>Account_Appended[[#This Row],[Age Group]]&amp; "-" &amp;Account_Appended[[#This Row],[Balace Group]]</f>
        <v>Middle-High</v>
      </c>
    </row>
    <row r="1363" spans="2:14" x14ac:dyDescent="0.25">
      <c r="B1363" t="s">
        <v>6486</v>
      </c>
      <c r="C1363" t="s">
        <v>3578</v>
      </c>
      <c r="D1363" t="s">
        <v>5125</v>
      </c>
      <c r="E1363" s="22">
        <v>5350295</v>
      </c>
      <c r="F1363" t="s">
        <v>5126</v>
      </c>
      <c r="G1363" s="20">
        <v>45920</v>
      </c>
      <c r="H1363" t="s">
        <v>3117</v>
      </c>
      <c r="I1363">
        <f>VLOOKUP(Account_Appended[[#This Row],[Customer_ID]],Customer_Info_Appended[],3,0)</f>
        <v>29</v>
      </c>
      <c r="J1363" t="str">
        <f>VLOOKUP(Account_Appended[[#This Row],[Customer_ID]],Customer_Info_Appended[],4,0)</f>
        <v>Female</v>
      </c>
      <c r="K1363" t="str">
        <f>VLOOKUP(Account_Appended[[#This Row],[Customer_ID]],Customer_Info_Appended[],6,0)</f>
        <v>Yangon</v>
      </c>
      <c r="L1363" t="str">
        <f>VLOOKUP(Account_Appended[[#This Row],[Balance]],balance_t[],3,1)</f>
        <v>Medium</v>
      </c>
      <c r="M1363" t="str">
        <f>VLOOKUP(Account_Appended[[#This Row],[Age]],age_t[],3,1)</f>
        <v>Young</v>
      </c>
      <c r="N1363" t="str">
        <f>Account_Appended[[#This Row],[Age Group]]&amp; "-" &amp;Account_Appended[[#This Row],[Balace Group]]</f>
        <v>Young-Medium</v>
      </c>
    </row>
    <row r="1364" spans="2:14" x14ac:dyDescent="0.25">
      <c r="B1364" t="s">
        <v>6487</v>
      </c>
      <c r="C1364" t="s">
        <v>3578</v>
      </c>
      <c r="D1364" t="s">
        <v>5131</v>
      </c>
      <c r="E1364" s="22">
        <v>37806355</v>
      </c>
      <c r="F1364" t="s">
        <v>5126</v>
      </c>
      <c r="G1364" s="20">
        <v>45921</v>
      </c>
      <c r="H1364" t="s">
        <v>3117</v>
      </c>
      <c r="I1364">
        <f>VLOOKUP(Account_Appended[[#This Row],[Customer_ID]],Customer_Info_Appended[],3,0)</f>
        <v>29</v>
      </c>
      <c r="J1364" t="str">
        <f>VLOOKUP(Account_Appended[[#This Row],[Customer_ID]],Customer_Info_Appended[],4,0)</f>
        <v>Female</v>
      </c>
      <c r="K1364" t="str">
        <f>VLOOKUP(Account_Appended[[#This Row],[Customer_ID]],Customer_Info_Appended[],6,0)</f>
        <v>Yangon</v>
      </c>
      <c r="L1364" t="str">
        <f>VLOOKUP(Account_Appended[[#This Row],[Balance]],balance_t[],3,1)</f>
        <v>High</v>
      </c>
      <c r="M1364" t="str">
        <f>VLOOKUP(Account_Appended[[#This Row],[Age]],age_t[],3,1)</f>
        <v>Young</v>
      </c>
      <c r="N1364" t="str">
        <f>Account_Appended[[#This Row],[Age Group]]&amp; "-" &amp;Account_Appended[[#This Row],[Balace Group]]</f>
        <v>Young-High</v>
      </c>
    </row>
    <row r="1365" spans="2:14" x14ac:dyDescent="0.25">
      <c r="B1365" t="s">
        <v>6488</v>
      </c>
      <c r="C1365" t="s">
        <v>3578</v>
      </c>
      <c r="D1365" t="s">
        <v>5134</v>
      </c>
      <c r="E1365" s="22">
        <v>14501814</v>
      </c>
      <c r="F1365" t="s">
        <v>5126</v>
      </c>
      <c r="G1365" s="20">
        <v>45922</v>
      </c>
      <c r="H1365" t="s">
        <v>3117</v>
      </c>
      <c r="I1365">
        <f>VLOOKUP(Account_Appended[[#This Row],[Customer_ID]],Customer_Info_Appended[],3,0)</f>
        <v>29</v>
      </c>
      <c r="J1365" t="str">
        <f>VLOOKUP(Account_Appended[[#This Row],[Customer_ID]],Customer_Info_Appended[],4,0)</f>
        <v>Female</v>
      </c>
      <c r="K1365" t="str">
        <f>VLOOKUP(Account_Appended[[#This Row],[Customer_ID]],Customer_Info_Appended[],6,0)</f>
        <v>Yangon</v>
      </c>
      <c r="L1365" t="str">
        <f>VLOOKUP(Account_Appended[[#This Row],[Balance]],balance_t[],3,1)</f>
        <v>Medium</v>
      </c>
      <c r="M1365" t="str">
        <f>VLOOKUP(Account_Appended[[#This Row],[Age]],age_t[],3,1)</f>
        <v>Young</v>
      </c>
      <c r="N1365" t="str">
        <f>Account_Appended[[#This Row],[Age Group]]&amp; "-" &amp;Account_Appended[[#This Row],[Balace Group]]</f>
        <v>Young-Medium</v>
      </c>
    </row>
    <row r="1366" spans="2:14" x14ac:dyDescent="0.25">
      <c r="B1366" t="s">
        <v>6489</v>
      </c>
      <c r="C1366" t="s">
        <v>3583</v>
      </c>
      <c r="D1366" t="s">
        <v>5125</v>
      </c>
      <c r="E1366" s="22">
        <v>39334412</v>
      </c>
      <c r="F1366" t="s">
        <v>5126</v>
      </c>
      <c r="G1366" s="20">
        <v>45923</v>
      </c>
      <c r="H1366" t="s">
        <v>3117</v>
      </c>
      <c r="I1366">
        <f>VLOOKUP(Account_Appended[[#This Row],[Customer_ID]],Customer_Info_Appended[],3,0)</f>
        <v>40</v>
      </c>
      <c r="J1366" t="str">
        <f>VLOOKUP(Account_Appended[[#This Row],[Customer_ID]],Customer_Info_Appended[],4,0)</f>
        <v>Male</v>
      </c>
      <c r="K1366" t="str">
        <f>VLOOKUP(Account_Appended[[#This Row],[Customer_ID]],Customer_Info_Appended[],6,0)</f>
        <v>Yangon</v>
      </c>
      <c r="L1366" t="str">
        <f>VLOOKUP(Account_Appended[[#This Row],[Balance]],balance_t[],3,1)</f>
        <v>High</v>
      </c>
      <c r="M1366" t="str">
        <f>VLOOKUP(Account_Appended[[#This Row],[Age]],age_t[],3,1)</f>
        <v>Middle</v>
      </c>
      <c r="N1366" t="str">
        <f>Account_Appended[[#This Row],[Age Group]]&amp; "-" &amp;Account_Appended[[#This Row],[Balace Group]]</f>
        <v>Middle-High</v>
      </c>
    </row>
    <row r="1367" spans="2:14" x14ac:dyDescent="0.25">
      <c r="B1367" t="s">
        <v>6490</v>
      </c>
      <c r="C1367" t="s">
        <v>3583</v>
      </c>
      <c r="D1367" t="s">
        <v>5125</v>
      </c>
      <c r="E1367" s="22">
        <v>27248868</v>
      </c>
      <c r="F1367" t="s">
        <v>5126</v>
      </c>
      <c r="G1367" s="20">
        <v>45924</v>
      </c>
      <c r="H1367" t="s">
        <v>3117</v>
      </c>
      <c r="I1367">
        <f>VLOOKUP(Account_Appended[[#This Row],[Customer_ID]],Customer_Info_Appended[],3,0)</f>
        <v>40</v>
      </c>
      <c r="J1367" t="str">
        <f>VLOOKUP(Account_Appended[[#This Row],[Customer_ID]],Customer_Info_Appended[],4,0)</f>
        <v>Male</v>
      </c>
      <c r="K1367" t="str">
        <f>VLOOKUP(Account_Appended[[#This Row],[Customer_ID]],Customer_Info_Appended[],6,0)</f>
        <v>Yangon</v>
      </c>
      <c r="L1367" t="str">
        <f>VLOOKUP(Account_Appended[[#This Row],[Balance]],balance_t[],3,1)</f>
        <v>High</v>
      </c>
      <c r="M1367" t="str">
        <f>VLOOKUP(Account_Appended[[#This Row],[Age]],age_t[],3,1)</f>
        <v>Middle</v>
      </c>
      <c r="N1367" t="str">
        <f>Account_Appended[[#This Row],[Age Group]]&amp; "-" &amp;Account_Appended[[#This Row],[Balace Group]]</f>
        <v>Middle-High</v>
      </c>
    </row>
    <row r="1368" spans="2:14" x14ac:dyDescent="0.25">
      <c r="B1368" t="s">
        <v>6491</v>
      </c>
      <c r="C1368" t="s">
        <v>3583</v>
      </c>
      <c r="D1368" t="s">
        <v>5134</v>
      </c>
      <c r="E1368" s="22">
        <v>5249534</v>
      </c>
      <c r="F1368" t="s">
        <v>5126</v>
      </c>
      <c r="G1368" s="20">
        <v>45925</v>
      </c>
      <c r="H1368" t="s">
        <v>3117</v>
      </c>
      <c r="I1368">
        <f>VLOOKUP(Account_Appended[[#This Row],[Customer_ID]],Customer_Info_Appended[],3,0)</f>
        <v>40</v>
      </c>
      <c r="J1368" t="str">
        <f>VLOOKUP(Account_Appended[[#This Row],[Customer_ID]],Customer_Info_Appended[],4,0)</f>
        <v>Male</v>
      </c>
      <c r="K1368" t="str">
        <f>VLOOKUP(Account_Appended[[#This Row],[Customer_ID]],Customer_Info_Appended[],6,0)</f>
        <v>Yangon</v>
      </c>
      <c r="L1368" t="str">
        <f>VLOOKUP(Account_Appended[[#This Row],[Balance]],balance_t[],3,1)</f>
        <v>Medium</v>
      </c>
      <c r="M1368" t="str">
        <f>VLOOKUP(Account_Appended[[#This Row],[Age]],age_t[],3,1)</f>
        <v>Middle</v>
      </c>
      <c r="N1368" t="str">
        <f>Account_Appended[[#This Row],[Age Group]]&amp; "-" &amp;Account_Appended[[#This Row],[Balace Group]]</f>
        <v>Middle-Medium</v>
      </c>
    </row>
    <row r="1369" spans="2:14" x14ac:dyDescent="0.25">
      <c r="B1369" t="s">
        <v>6492</v>
      </c>
      <c r="C1369" t="s">
        <v>3588</v>
      </c>
      <c r="D1369" t="s">
        <v>5131</v>
      </c>
      <c r="E1369" s="22">
        <v>12412829</v>
      </c>
      <c r="F1369" t="s">
        <v>5126</v>
      </c>
      <c r="G1369" s="20">
        <v>45926</v>
      </c>
      <c r="H1369" t="s">
        <v>3117</v>
      </c>
      <c r="I1369">
        <f>VLOOKUP(Account_Appended[[#This Row],[Customer_ID]],Customer_Info_Appended[],3,0)</f>
        <v>21</v>
      </c>
      <c r="J1369" t="str">
        <f>VLOOKUP(Account_Appended[[#This Row],[Customer_ID]],Customer_Info_Appended[],4,0)</f>
        <v>Female</v>
      </c>
      <c r="K1369" t="str">
        <f>VLOOKUP(Account_Appended[[#This Row],[Customer_ID]],Customer_Info_Appended[],6,0)</f>
        <v>Shan</v>
      </c>
      <c r="L1369" t="str">
        <f>VLOOKUP(Account_Appended[[#This Row],[Balance]],balance_t[],3,1)</f>
        <v>Medium</v>
      </c>
      <c r="M1369" t="str">
        <f>VLOOKUP(Account_Appended[[#This Row],[Age]],age_t[],3,1)</f>
        <v>Young</v>
      </c>
      <c r="N1369" t="str">
        <f>Account_Appended[[#This Row],[Age Group]]&amp; "-" &amp;Account_Appended[[#This Row],[Balace Group]]</f>
        <v>Young-Medium</v>
      </c>
    </row>
    <row r="1370" spans="2:14" x14ac:dyDescent="0.25">
      <c r="B1370" t="s">
        <v>6493</v>
      </c>
      <c r="C1370" t="s">
        <v>3593</v>
      </c>
      <c r="D1370" t="s">
        <v>5134</v>
      </c>
      <c r="E1370" s="22">
        <v>3414344</v>
      </c>
      <c r="F1370" t="s">
        <v>5126</v>
      </c>
      <c r="G1370" s="20">
        <v>45927</v>
      </c>
      <c r="H1370" t="s">
        <v>3117</v>
      </c>
      <c r="I1370">
        <f>VLOOKUP(Account_Appended[[#This Row],[Customer_ID]],Customer_Info_Appended[],3,0)</f>
        <v>40</v>
      </c>
      <c r="J1370" t="str">
        <f>VLOOKUP(Account_Appended[[#This Row],[Customer_ID]],Customer_Info_Appended[],4,0)</f>
        <v>Female</v>
      </c>
      <c r="K1370" t="str">
        <f>VLOOKUP(Account_Appended[[#This Row],[Customer_ID]],Customer_Info_Appended[],6,0)</f>
        <v>Bago</v>
      </c>
      <c r="L1370" t="str">
        <f>VLOOKUP(Account_Appended[[#This Row],[Balance]],balance_t[],3,1)</f>
        <v>Low</v>
      </c>
      <c r="M1370" t="str">
        <f>VLOOKUP(Account_Appended[[#This Row],[Age]],age_t[],3,1)</f>
        <v>Middle</v>
      </c>
      <c r="N1370" t="str">
        <f>Account_Appended[[#This Row],[Age Group]]&amp; "-" &amp;Account_Appended[[#This Row],[Balace Group]]</f>
        <v>Middle-Low</v>
      </c>
    </row>
    <row r="1371" spans="2:14" x14ac:dyDescent="0.25">
      <c r="B1371" t="s">
        <v>6494</v>
      </c>
      <c r="C1371" t="s">
        <v>3593</v>
      </c>
      <c r="D1371" t="s">
        <v>5125</v>
      </c>
      <c r="E1371" s="22">
        <v>149976</v>
      </c>
      <c r="F1371" t="s">
        <v>5126</v>
      </c>
      <c r="G1371" s="20">
        <v>45928</v>
      </c>
      <c r="H1371" t="s">
        <v>3117</v>
      </c>
      <c r="I1371">
        <f>VLOOKUP(Account_Appended[[#This Row],[Customer_ID]],Customer_Info_Appended[],3,0)</f>
        <v>40</v>
      </c>
      <c r="J1371" t="str">
        <f>VLOOKUP(Account_Appended[[#This Row],[Customer_ID]],Customer_Info_Appended[],4,0)</f>
        <v>Female</v>
      </c>
      <c r="K1371" t="str">
        <f>VLOOKUP(Account_Appended[[#This Row],[Customer_ID]],Customer_Info_Appended[],6,0)</f>
        <v>Bago</v>
      </c>
      <c r="L1371" t="str">
        <f>VLOOKUP(Account_Appended[[#This Row],[Balance]],balance_t[],3,1)</f>
        <v>Low</v>
      </c>
      <c r="M1371" t="str">
        <f>VLOOKUP(Account_Appended[[#This Row],[Age]],age_t[],3,1)</f>
        <v>Middle</v>
      </c>
      <c r="N1371" t="str">
        <f>Account_Appended[[#This Row],[Age Group]]&amp; "-" &amp;Account_Appended[[#This Row],[Balace Group]]</f>
        <v>Middle-Low</v>
      </c>
    </row>
    <row r="1372" spans="2:14" x14ac:dyDescent="0.25">
      <c r="B1372" t="s">
        <v>6495</v>
      </c>
      <c r="C1372" t="s">
        <v>3598</v>
      </c>
      <c r="D1372" t="s">
        <v>5134</v>
      </c>
      <c r="E1372" s="22">
        <v>44406168</v>
      </c>
      <c r="F1372" t="s">
        <v>5126</v>
      </c>
      <c r="G1372" s="20">
        <v>45929</v>
      </c>
      <c r="H1372" t="s">
        <v>3117</v>
      </c>
      <c r="I1372">
        <f>VLOOKUP(Account_Appended[[#This Row],[Customer_ID]],Customer_Info_Appended[],3,0)</f>
        <v>65</v>
      </c>
      <c r="J1372" t="str">
        <f>VLOOKUP(Account_Appended[[#This Row],[Customer_ID]],Customer_Info_Appended[],4,0)</f>
        <v>Female</v>
      </c>
      <c r="K1372" t="str">
        <f>VLOOKUP(Account_Appended[[#This Row],[Customer_ID]],Customer_Info_Appended[],6,0)</f>
        <v>Yangon</v>
      </c>
      <c r="L1372" t="str">
        <f>VLOOKUP(Account_Appended[[#This Row],[Balance]],balance_t[],3,1)</f>
        <v>High</v>
      </c>
      <c r="M1372" t="str">
        <f>VLOOKUP(Account_Appended[[#This Row],[Age]],age_t[],3,1)</f>
        <v>Senior</v>
      </c>
      <c r="N1372" t="str">
        <f>Account_Appended[[#This Row],[Age Group]]&amp; "-" &amp;Account_Appended[[#This Row],[Balace Group]]</f>
        <v>Senior-High</v>
      </c>
    </row>
    <row r="1373" spans="2:14" x14ac:dyDescent="0.25">
      <c r="B1373" t="s">
        <v>6496</v>
      </c>
      <c r="C1373" t="s">
        <v>3598</v>
      </c>
      <c r="D1373" t="s">
        <v>5131</v>
      </c>
      <c r="E1373" s="22">
        <v>29671637</v>
      </c>
      <c r="F1373" t="s">
        <v>5126</v>
      </c>
      <c r="G1373" s="20">
        <v>45930</v>
      </c>
      <c r="H1373" t="s">
        <v>3117</v>
      </c>
      <c r="I1373">
        <f>VLOOKUP(Account_Appended[[#This Row],[Customer_ID]],Customer_Info_Appended[],3,0)</f>
        <v>65</v>
      </c>
      <c r="J1373" t="str">
        <f>VLOOKUP(Account_Appended[[#This Row],[Customer_ID]],Customer_Info_Appended[],4,0)</f>
        <v>Female</v>
      </c>
      <c r="K1373" t="str">
        <f>VLOOKUP(Account_Appended[[#This Row],[Customer_ID]],Customer_Info_Appended[],6,0)</f>
        <v>Yangon</v>
      </c>
      <c r="L1373" t="str">
        <f>VLOOKUP(Account_Appended[[#This Row],[Balance]],balance_t[],3,1)</f>
        <v>High</v>
      </c>
      <c r="M1373" t="str">
        <f>VLOOKUP(Account_Appended[[#This Row],[Age]],age_t[],3,1)</f>
        <v>Senior</v>
      </c>
      <c r="N1373" t="str">
        <f>Account_Appended[[#This Row],[Age Group]]&amp; "-" &amp;Account_Appended[[#This Row],[Balace Group]]</f>
        <v>Senior-High</v>
      </c>
    </row>
    <row r="1374" spans="2:14" x14ac:dyDescent="0.25">
      <c r="B1374" t="s">
        <v>6497</v>
      </c>
      <c r="C1374" t="s">
        <v>3598</v>
      </c>
      <c r="D1374" t="s">
        <v>5125</v>
      </c>
      <c r="E1374" s="22">
        <v>12131301</v>
      </c>
      <c r="F1374" t="s">
        <v>5126</v>
      </c>
      <c r="G1374" s="20">
        <v>45931</v>
      </c>
      <c r="H1374" t="s">
        <v>3117</v>
      </c>
      <c r="I1374">
        <f>VLOOKUP(Account_Appended[[#This Row],[Customer_ID]],Customer_Info_Appended[],3,0)</f>
        <v>65</v>
      </c>
      <c r="J1374" t="str">
        <f>VLOOKUP(Account_Appended[[#This Row],[Customer_ID]],Customer_Info_Appended[],4,0)</f>
        <v>Female</v>
      </c>
      <c r="K1374" t="str">
        <f>VLOOKUP(Account_Appended[[#This Row],[Customer_ID]],Customer_Info_Appended[],6,0)</f>
        <v>Yangon</v>
      </c>
      <c r="L1374" t="str">
        <f>VLOOKUP(Account_Appended[[#This Row],[Balance]],balance_t[],3,1)</f>
        <v>Medium</v>
      </c>
      <c r="M1374" t="str">
        <f>VLOOKUP(Account_Appended[[#This Row],[Age]],age_t[],3,1)</f>
        <v>Senior</v>
      </c>
      <c r="N1374" t="str">
        <f>Account_Appended[[#This Row],[Age Group]]&amp; "-" &amp;Account_Appended[[#This Row],[Balace Group]]</f>
        <v>Senior-Medium</v>
      </c>
    </row>
    <row r="1375" spans="2:14" x14ac:dyDescent="0.25">
      <c r="B1375" t="s">
        <v>6498</v>
      </c>
      <c r="C1375" t="s">
        <v>3603</v>
      </c>
      <c r="D1375" t="s">
        <v>5134</v>
      </c>
      <c r="E1375" s="22">
        <v>33426436</v>
      </c>
      <c r="F1375" t="s">
        <v>5126</v>
      </c>
      <c r="G1375" s="20">
        <v>45932</v>
      </c>
      <c r="H1375" t="s">
        <v>3117</v>
      </c>
      <c r="I1375">
        <f>VLOOKUP(Account_Appended[[#This Row],[Customer_ID]],Customer_Info_Appended[],3,0)</f>
        <v>65</v>
      </c>
      <c r="J1375" t="str">
        <f>VLOOKUP(Account_Appended[[#This Row],[Customer_ID]],Customer_Info_Appended[],4,0)</f>
        <v>Male</v>
      </c>
      <c r="K1375" t="str">
        <f>VLOOKUP(Account_Appended[[#This Row],[Customer_ID]],Customer_Info_Appended[],6,0)</f>
        <v>Bago</v>
      </c>
      <c r="L1375" t="str">
        <f>VLOOKUP(Account_Appended[[#This Row],[Balance]],balance_t[],3,1)</f>
        <v>High</v>
      </c>
      <c r="M1375" t="str">
        <f>VLOOKUP(Account_Appended[[#This Row],[Age]],age_t[],3,1)</f>
        <v>Senior</v>
      </c>
      <c r="N1375" t="str">
        <f>Account_Appended[[#This Row],[Age Group]]&amp; "-" &amp;Account_Appended[[#This Row],[Balace Group]]</f>
        <v>Senior-High</v>
      </c>
    </row>
    <row r="1376" spans="2:14" x14ac:dyDescent="0.25">
      <c r="B1376" t="s">
        <v>6499</v>
      </c>
      <c r="C1376" t="s">
        <v>3608</v>
      </c>
      <c r="D1376" t="s">
        <v>5131</v>
      </c>
      <c r="E1376" s="22">
        <v>18904536</v>
      </c>
      <c r="F1376" t="s">
        <v>5126</v>
      </c>
      <c r="G1376" s="20">
        <v>45933</v>
      </c>
      <c r="H1376" t="s">
        <v>3117</v>
      </c>
      <c r="I1376">
        <f>VLOOKUP(Account_Appended[[#This Row],[Customer_ID]],Customer_Info_Appended[],3,0)</f>
        <v>18</v>
      </c>
      <c r="J1376" t="str">
        <f>VLOOKUP(Account_Appended[[#This Row],[Customer_ID]],Customer_Info_Appended[],4,0)</f>
        <v>Female</v>
      </c>
      <c r="K1376" t="str">
        <f>VLOOKUP(Account_Appended[[#This Row],[Customer_ID]],Customer_Info_Appended[],6,0)</f>
        <v>Bago</v>
      </c>
      <c r="L1376" t="str">
        <f>VLOOKUP(Account_Appended[[#This Row],[Balance]],balance_t[],3,1)</f>
        <v>High</v>
      </c>
      <c r="M1376" t="str">
        <f>VLOOKUP(Account_Appended[[#This Row],[Age]],age_t[],3,1)</f>
        <v>Young</v>
      </c>
      <c r="N1376" t="str">
        <f>Account_Appended[[#This Row],[Age Group]]&amp; "-" &amp;Account_Appended[[#This Row],[Balace Group]]</f>
        <v>Young-High</v>
      </c>
    </row>
    <row r="1377" spans="2:14" x14ac:dyDescent="0.25">
      <c r="B1377" t="s">
        <v>6500</v>
      </c>
      <c r="C1377" t="s">
        <v>3613</v>
      </c>
      <c r="D1377" t="s">
        <v>5125</v>
      </c>
      <c r="E1377" s="22">
        <v>18689321</v>
      </c>
      <c r="F1377" t="s">
        <v>5126</v>
      </c>
      <c r="G1377" s="20">
        <v>45934</v>
      </c>
      <c r="H1377" t="s">
        <v>3117</v>
      </c>
      <c r="I1377">
        <f>VLOOKUP(Account_Appended[[#This Row],[Customer_ID]],Customer_Info_Appended[],3,0)</f>
        <v>42</v>
      </c>
      <c r="J1377" t="str">
        <f>VLOOKUP(Account_Appended[[#This Row],[Customer_ID]],Customer_Info_Appended[],4,0)</f>
        <v>Male</v>
      </c>
      <c r="K1377" t="str">
        <f>VLOOKUP(Account_Appended[[#This Row],[Customer_ID]],Customer_Info_Appended[],6,0)</f>
        <v>Shan</v>
      </c>
      <c r="L1377" t="str">
        <f>VLOOKUP(Account_Appended[[#This Row],[Balance]],balance_t[],3,1)</f>
        <v>High</v>
      </c>
      <c r="M1377" t="str">
        <f>VLOOKUP(Account_Appended[[#This Row],[Age]],age_t[],3,1)</f>
        <v>Middle</v>
      </c>
      <c r="N1377" t="str">
        <f>Account_Appended[[#This Row],[Age Group]]&amp; "-" &amp;Account_Appended[[#This Row],[Balace Group]]</f>
        <v>Middle-High</v>
      </c>
    </row>
    <row r="1378" spans="2:14" x14ac:dyDescent="0.25">
      <c r="B1378" t="s">
        <v>6501</v>
      </c>
      <c r="C1378" t="s">
        <v>3613</v>
      </c>
      <c r="D1378" t="s">
        <v>5131</v>
      </c>
      <c r="E1378" s="22">
        <v>31776806</v>
      </c>
      <c r="F1378" t="s">
        <v>5126</v>
      </c>
      <c r="G1378" s="20">
        <v>45935</v>
      </c>
      <c r="H1378" t="s">
        <v>3117</v>
      </c>
      <c r="I1378">
        <f>VLOOKUP(Account_Appended[[#This Row],[Customer_ID]],Customer_Info_Appended[],3,0)</f>
        <v>42</v>
      </c>
      <c r="J1378" t="str">
        <f>VLOOKUP(Account_Appended[[#This Row],[Customer_ID]],Customer_Info_Appended[],4,0)</f>
        <v>Male</v>
      </c>
      <c r="K1378" t="str">
        <f>VLOOKUP(Account_Appended[[#This Row],[Customer_ID]],Customer_Info_Appended[],6,0)</f>
        <v>Shan</v>
      </c>
      <c r="L1378" t="str">
        <f>VLOOKUP(Account_Appended[[#This Row],[Balance]],balance_t[],3,1)</f>
        <v>High</v>
      </c>
      <c r="M1378" t="str">
        <f>VLOOKUP(Account_Appended[[#This Row],[Age]],age_t[],3,1)</f>
        <v>Middle</v>
      </c>
      <c r="N1378" t="str">
        <f>Account_Appended[[#This Row],[Age Group]]&amp; "-" &amp;Account_Appended[[#This Row],[Balace Group]]</f>
        <v>Middle-High</v>
      </c>
    </row>
    <row r="1379" spans="2:14" x14ac:dyDescent="0.25">
      <c r="B1379" t="s">
        <v>6502</v>
      </c>
      <c r="C1379" t="s">
        <v>3618</v>
      </c>
      <c r="D1379" t="s">
        <v>5125</v>
      </c>
      <c r="E1379" s="22">
        <v>2047238</v>
      </c>
      <c r="F1379" t="s">
        <v>5126</v>
      </c>
      <c r="G1379" s="20">
        <v>45936</v>
      </c>
      <c r="H1379" t="s">
        <v>3117</v>
      </c>
      <c r="I1379">
        <f>VLOOKUP(Account_Appended[[#This Row],[Customer_ID]],Customer_Info_Appended[],3,0)</f>
        <v>19</v>
      </c>
      <c r="J1379" t="str">
        <f>VLOOKUP(Account_Appended[[#This Row],[Customer_ID]],Customer_Info_Appended[],4,0)</f>
        <v>Male</v>
      </c>
      <c r="K1379" t="str">
        <f>VLOOKUP(Account_Appended[[#This Row],[Customer_ID]],Customer_Info_Appended[],6,0)</f>
        <v>Bago</v>
      </c>
      <c r="L1379" t="str">
        <f>VLOOKUP(Account_Appended[[#This Row],[Balance]],balance_t[],3,1)</f>
        <v>Low</v>
      </c>
      <c r="M1379" t="str">
        <f>VLOOKUP(Account_Appended[[#This Row],[Age]],age_t[],3,1)</f>
        <v>Young</v>
      </c>
      <c r="N1379" t="str">
        <f>Account_Appended[[#This Row],[Age Group]]&amp; "-" &amp;Account_Appended[[#This Row],[Balace Group]]</f>
        <v>Young-Low</v>
      </c>
    </row>
    <row r="1380" spans="2:14" x14ac:dyDescent="0.25">
      <c r="B1380" t="s">
        <v>6503</v>
      </c>
      <c r="C1380" t="s">
        <v>3618</v>
      </c>
      <c r="D1380" t="s">
        <v>5134</v>
      </c>
      <c r="E1380" s="22">
        <v>31555141</v>
      </c>
      <c r="F1380" t="s">
        <v>5126</v>
      </c>
      <c r="G1380" s="20">
        <v>45937</v>
      </c>
      <c r="H1380" t="s">
        <v>3117</v>
      </c>
      <c r="I1380">
        <f>VLOOKUP(Account_Appended[[#This Row],[Customer_ID]],Customer_Info_Appended[],3,0)</f>
        <v>19</v>
      </c>
      <c r="J1380" t="str">
        <f>VLOOKUP(Account_Appended[[#This Row],[Customer_ID]],Customer_Info_Appended[],4,0)</f>
        <v>Male</v>
      </c>
      <c r="K1380" t="str">
        <f>VLOOKUP(Account_Appended[[#This Row],[Customer_ID]],Customer_Info_Appended[],6,0)</f>
        <v>Bago</v>
      </c>
      <c r="L1380" t="str">
        <f>VLOOKUP(Account_Appended[[#This Row],[Balance]],balance_t[],3,1)</f>
        <v>High</v>
      </c>
      <c r="M1380" t="str">
        <f>VLOOKUP(Account_Appended[[#This Row],[Age]],age_t[],3,1)</f>
        <v>Young</v>
      </c>
      <c r="N1380" t="str">
        <f>Account_Appended[[#This Row],[Age Group]]&amp; "-" &amp;Account_Appended[[#This Row],[Balace Group]]</f>
        <v>Young-High</v>
      </c>
    </row>
    <row r="1381" spans="2:14" x14ac:dyDescent="0.25">
      <c r="B1381" t="s">
        <v>6504</v>
      </c>
      <c r="C1381" t="s">
        <v>3618</v>
      </c>
      <c r="D1381" t="s">
        <v>5131</v>
      </c>
      <c r="E1381" s="22">
        <v>43438836</v>
      </c>
      <c r="F1381" t="s">
        <v>5126</v>
      </c>
      <c r="G1381" s="20">
        <v>45938</v>
      </c>
      <c r="H1381" t="s">
        <v>3117</v>
      </c>
      <c r="I1381">
        <f>VLOOKUP(Account_Appended[[#This Row],[Customer_ID]],Customer_Info_Appended[],3,0)</f>
        <v>19</v>
      </c>
      <c r="J1381" t="str">
        <f>VLOOKUP(Account_Appended[[#This Row],[Customer_ID]],Customer_Info_Appended[],4,0)</f>
        <v>Male</v>
      </c>
      <c r="K1381" t="str">
        <f>VLOOKUP(Account_Appended[[#This Row],[Customer_ID]],Customer_Info_Appended[],6,0)</f>
        <v>Bago</v>
      </c>
      <c r="L1381" t="str">
        <f>VLOOKUP(Account_Appended[[#This Row],[Balance]],balance_t[],3,1)</f>
        <v>High</v>
      </c>
      <c r="M1381" t="str">
        <f>VLOOKUP(Account_Appended[[#This Row],[Age]],age_t[],3,1)</f>
        <v>Young</v>
      </c>
      <c r="N1381" t="str">
        <f>Account_Appended[[#This Row],[Age Group]]&amp; "-" &amp;Account_Appended[[#This Row],[Balace Group]]</f>
        <v>Young-High</v>
      </c>
    </row>
    <row r="1382" spans="2:14" x14ac:dyDescent="0.25">
      <c r="B1382" t="s">
        <v>6505</v>
      </c>
      <c r="C1382" t="s">
        <v>3623</v>
      </c>
      <c r="D1382" t="s">
        <v>5125</v>
      </c>
      <c r="E1382" s="22">
        <v>30454748</v>
      </c>
      <c r="F1382" t="s">
        <v>5126</v>
      </c>
      <c r="G1382" s="20">
        <v>45939</v>
      </c>
      <c r="H1382" t="s">
        <v>3117</v>
      </c>
      <c r="I1382">
        <f>VLOOKUP(Account_Appended[[#This Row],[Customer_ID]],Customer_Info_Appended[],3,0)</f>
        <v>47</v>
      </c>
      <c r="J1382" t="str">
        <f>VLOOKUP(Account_Appended[[#This Row],[Customer_ID]],Customer_Info_Appended[],4,0)</f>
        <v>Male</v>
      </c>
      <c r="K1382" t="str">
        <f>VLOOKUP(Account_Appended[[#This Row],[Customer_ID]],Customer_Info_Appended[],6,0)</f>
        <v>Mandalay</v>
      </c>
      <c r="L1382" t="str">
        <f>VLOOKUP(Account_Appended[[#This Row],[Balance]],balance_t[],3,1)</f>
        <v>High</v>
      </c>
      <c r="M1382" t="str">
        <f>VLOOKUP(Account_Appended[[#This Row],[Age]],age_t[],3,1)</f>
        <v>Middle</v>
      </c>
      <c r="N1382" t="str">
        <f>Account_Appended[[#This Row],[Age Group]]&amp; "-" &amp;Account_Appended[[#This Row],[Balace Group]]</f>
        <v>Middle-High</v>
      </c>
    </row>
    <row r="1383" spans="2:14" x14ac:dyDescent="0.25">
      <c r="B1383" t="s">
        <v>6506</v>
      </c>
      <c r="C1383" t="s">
        <v>3623</v>
      </c>
      <c r="D1383" t="s">
        <v>5131</v>
      </c>
      <c r="E1383" s="22">
        <v>33318943</v>
      </c>
      <c r="F1383" t="s">
        <v>5126</v>
      </c>
      <c r="G1383" s="20">
        <v>45940</v>
      </c>
      <c r="H1383" t="s">
        <v>3117</v>
      </c>
      <c r="I1383">
        <f>VLOOKUP(Account_Appended[[#This Row],[Customer_ID]],Customer_Info_Appended[],3,0)</f>
        <v>47</v>
      </c>
      <c r="J1383" t="str">
        <f>VLOOKUP(Account_Appended[[#This Row],[Customer_ID]],Customer_Info_Appended[],4,0)</f>
        <v>Male</v>
      </c>
      <c r="K1383" t="str">
        <f>VLOOKUP(Account_Appended[[#This Row],[Customer_ID]],Customer_Info_Appended[],6,0)</f>
        <v>Mandalay</v>
      </c>
      <c r="L1383" t="str">
        <f>VLOOKUP(Account_Appended[[#This Row],[Balance]],balance_t[],3,1)</f>
        <v>High</v>
      </c>
      <c r="M1383" t="str">
        <f>VLOOKUP(Account_Appended[[#This Row],[Age]],age_t[],3,1)</f>
        <v>Middle</v>
      </c>
      <c r="N1383" t="str">
        <f>Account_Appended[[#This Row],[Age Group]]&amp; "-" &amp;Account_Appended[[#This Row],[Balace Group]]</f>
        <v>Middle-High</v>
      </c>
    </row>
    <row r="1384" spans="2:14" x14ac:dyDescent="0.25">
      <c r="B1384" t="s">
        <v>6507</v>
      </c>
      <c r="C1384" t="s">
        <v>3623</v>
      </c>
      <c r="D1384" t="s">
        <v>5131</v>
      </c>
      <c r="E1384" s="22">
        <v>6430034</v>
      </c>
      <c r="F1384" t="s">
        <v>5126</v>
      </c>
      <c r="G1384" s="20">
        <v>45941</v>
      </c>
      <c r="H1384" t="s">
        <v>3117</v>
      </c>
      <c r="I1384">
        <f>VLOOKUP(Account_Appended[[#This Row],[Customer_ID]],Customer_Info_Appended[],3,0)</f>
        <v>47</v>
      </c>
      <c r="J1384" t="str">
        <f>VLOOKUP(Account_Appended[[#This Row],[Customer_ID]],Customer_Info_Appended[],4,0)</f>
        <v>Male</v>
      </c>
      <c r="K1384" t="str">
        <f>VLOOKUP(Account_Appended[[#This Row],[Customer_ID]],Customer_Info_Appended[],6,0)</f>
        <v>Mandalay</v>
      </c>
      <c r="L1384" t="str">
        <f>VLOOKUP(Account_Appended[[#This Row],[Balance]],balance_t[],3,1)</f>
        <v>Medium</v>
      </c>
      <c r="M1384" t="str">
        <f>VLOOKUP(Account_Appended[[#This Row],[Age]],age_t[],3,1)</f>
        <v>Middle</v>
      </c>
      <c r="N1384" t="str">
        <f>Account_Appended[[#This Row],[Age Group]]&amp; "-" &amp;Account_Appended[[#This Row],[Balace Group]]</f>
        <v>Middle-Medium</v>
      </c>
    </row>
    <row r="1385" spans="2:14" x14ac:dyDescent="0.25">
      <c r="B1385" t="s">
        <v>6508</v>
      </c>
      <c r="C1385" t="s">
        <v>3628</v>
      </c>
      <c r="D1385" t="s">
        <v>5134</v>
      </c>
      <c r="E1385" s="22">
        <v>21686261</v>
      </c>
      <c r="F1385" t="s">
        <v>5126</v>
      </c>
      <c r="G1385" s="20">
        <v>45942</v>
      </c>
      <c r="H1385" t="s">
        <v>3117</v>
      </c>
      <c r="I1385">
        <f>VLOOKUP(Account_Appended[[#This Row],[Customer_ID]],Customer_Info_Appended[],3,0)</f>
        <v>20</v>
      </c>
      <c r="J1385" t="str">
        <f>VLOOKUP(Account_Appended[[#This Row],[Customer_ID]],Customer_Info_Appended[],4,0)</f>
        <v>Male</v>
      </c>
      <c r="K1385" t="str">
        <f>VLOOKUP(Account_Appended[[#This Row],[Customer_ID]],Customer_Info_Appended[],6,0)</f>
        <v>Bago</v>
      </c>
      <c r="L1385" t="str">
        <f>VLOOKUP(Account_Appended[[#This Row],[Balance]],balance_t[],3,1)</f>
        <v>High</v>
      </c>
      <c r="M1385" t="str">
        <f>VLOOKUP(Account_Appended[[#This Row],[Age]],age_t[],3,1)</f>
        <v>Young</v>
      </c>
      <c r="N1385" t="str">
        <f>Account_Appended[[#This Row],[Age Group]]&amp; "-" &amp;Account_Appended[[#This Row],[Balace Group]]</f>
        <v>Young-High</v>
      </c>
    </row>
    <row r="1386" spans="2:14" x14ac:dyDescent="0.25">
      <c r="B1386" t="s">
        <v>6509</v>
      </c>
      <c r="C1386" t="s">
        <v>3633</v>
      </c>
      <c r="D1386" t="s">
        <v>5131</v>
      </c>
      <c r="E1386" s="22">
        <v>45604302</v>
      </c>
      <c r="F1386" t="s">
        <v>5126</v>
      </c>
      <c r="G1386" s="20">
        <v>45943</v>
      </c>
      <c r="H1386" t="s">
        <v>3117</v>
      </c>
      <c r="I1386">
        <f>VLOOKUP(Account_Appended[[#This Row],[Customer_ID]],Customer_Info_Appended[],3,0)</f>
        <v>38</v>
      </c>
      <c r="J1386" t="str">
        <f>VLOOKUP(Account_Appended[[#This Row],[Customer_ID]],Customer_Info_Appended[],4,0)</f>
        <v>Male</v>
      </c>
      <c r="K1386" t="str">
        <f>VLOOKUP(Account_Appended[[#This Row],[Customer_ID]],Customer_Info_Appended[],6,0)</f>
        <v>Shan</v>
      </c>
      <c r="L1386" t="str">
        <f>VLOOKUP(Account_Appended[[#This Row],[Balance]],balance_t[],3,1)</f>
        <v>High</v>
      </c>
      <c r="M1386" t="str">
        <f>VLOOKUP(Account_Appended[[#This Row],[Age]],age_t[],3,1)</f>
        <v>Middle</v>
      </c>
      <c r="N1386" t="str">
        <f>Account_Appended[[#This Row],[Age Group]]&amp; "-" &amp;Account_Appended[[#This Row],[Balace Group]]</f>
        <v>Middle-High</v>
      </c>
    </row>
    <row r="1387" spans="2:14" x14ac:dyDescent="0.25">
      <c r="B1387" t="s">
        <v>6510</v>
      </c>
      <c r="C1387" t="s">
        <v>3638</v>
      </c>
      <c r="D1387" t="s">
        <v>5125</v>
      </c>
      <c r="E1387" s="22">
        <v>15642211</v>
      </c>
      <c r="F1387" t="s">
        <v>5126</v>
      </c>
      <c r="G1387" s="20">
        <v>45944</v>
      </c>
      <c r="H1387" t="s">
        <v>3117</v>
      </c>
      <c r="I1387">
        <f>VLOOKUP(Account_Appended[[#This Row],[Customer_ID]],Customer_Info_Appended[],3,0)</f>
        <v>42</v>
      </c>
      <c r="J1387" t="str">
        <f>VLOOKUP(Account_Appended[[#This Row],[Customer_ID]],Customer_Info_Appended[],4,0)</f>
        <v>Female</v>
      </c>
      <c r="K1387" t="str">
        <f>VLOOKUP(Account_Appended[[#This Row],[Customer_ID]],Customer_Info_Appended[],6,0)</f>
        <v>Shan</v>
      </c>
      <c r="L1387" t="str">
        <f>VLOOKUP(Account_Appended[[#This Row],[Balance]],balance_t[],3,1)</f>
        <v>High</v>
      </c>
      <c r="M1387" t="str">
        <f>VLOOKUP(Account_Appended[[#This Row],[Age]],age_t[],3,1)</f>
        <v>Middle</v>
      </c>
      <c r="N1387" t="str">
        <f>Account_Appended[[#This Row],[Age Group]]&amp; "-" &amp;Account_Appended[[#This Row],[Balace Group]]</f>
        <v>Middle-High</v>
      </c>
    </row>
    <row r="1388" spans="2:14" x14ac:dyDescent="0.25">
      <c r="B1388" t="s">
        <v>6511</v>
      </c>
      <c r="C1388" t="s">
        <v>3638</v>
      </c>
      <c r="D1388" t="s">
        <v>5125</v>
      </c>
      <c r="E1388" s="22">
        <v>23909061</v>
      </c>
      <c r="F1388" t="s">
        <v>5126</v>
      </c>
      <c r="G1388" s="20">
        <v>45945</v>
      </c>
      <c r="H1388" t="s">
        <v>3117</v>
      </c>
      <c r="I1388">
        <f>VLOOKUP(Account_Appended[[#This Row],[Customer_ID]],Customer_Info_Appended[],3,0)</f>
        <v>42</v>
      </c>
      <c r="J1388" t="str">
        <f>VLOOKUP(Account_Appended[[#This Row],[Customer_ID]],Customer_Info_Appended[],4,0)</f>
        <v>Female</v>
      </c>
      <c r="K1388" t="str">
        <f>VLOOKUP(Account_Appended[[#This Row],[Customer_ID]],Customer_Info_Appended[],6,0)</f>
        <v>Shan</v>
      </c>
      <c r="L1388" t="str">
        <f>VLOOKUP(Account_Appended[[#This Row],[Balance]],balance_t[],3,1)</f>
        <v>High</v>
      </c>
      <c r="M1388" t="str">
        <f>VLOOKUP(Account_Appended[[#This Row],[Age]],age_t[],3,1)</f>
        <v>Middle</v>
      </c>
      <c r="N1388" t="str">
        <f>Account_Appended[[#This Row],[Age Group]]&amp; "-" &amp;Account_Appended[[#This Row],[Balace Group]]</f>
        <v>Middle-High</v>
      </c>
    </row>
    <row r="1389" spans="2:14" x14ac:dyDescent="0.25">
      <c r="B1389" t="s">
        <v>6512</v>
      </c>
      <c r="C1389" t="s">
        <v>3643</v>
      </c>
      <c r="D1389" t="s">
        <v>5125</v>
      </c>
      <c r="E1389" s="22">
        <v>29293726</v>
      </c>
      <c r="F1389" t="s">
        <v>5126</v>
      </c>
      <c r="G1389" s="20">
        <v>45946</v>
      </c>
      <c r="H1389" t="s">
        <v>3117</v>
      </c>
      <c r="I1389">
        <f>VLOOKUP(Account_Appended[[#This Row],[Customer_ID]],Customer_Info_Appended[],3,0)</f>
        <v>37</v>
      </c>
      <c r="J1389" t="str">
        <f>VLOOKUP(Account_Appended[[#This Row],[Customer_ID]],Customer_Info_Appended[],4,0)</f>
        <v>Male</v>
      </c>
      <c r="K1389" t="str">
        <f>VLOOKUP(Account_Appended[[#This Row],[Customer_ID]],Customer_Info_Appended[],6,0)</f>
        <v>Shan</v>
      </c>
      <c r="L1389" t="str">
        <f>VLOOKUP(Account_Appended[[#This Row],[Balance]],balance_t[],3,1)</f>
        <v>High</v>
      </c>
      <c r="M1389" t="str">
        <f>VLOOKUP(Account_Appended[[#This Row],[Age]],age_t[],3,1)</f>
        <v>Middle</v>
      </c>
      <c r="N1389" t="str">
        <f>Account_Appended[[#This Row],[Age Group]]&amp; "-" &amp;Account_Appended[[#This Row],[Balace Group]]</f>
        <v>Middle-High</v>
      </c>
    </row>
    <row r="1390" spans="2:14" x14ac:dyDescent="0.25">
      <c r="B1390" t="s">
        <v>6513</v>
      </c>
      <c r="C1390" t="s">
        <v>3643</v>
      </c>
      <c r="D1390" t="s">
        <v>5125</v>
      </c>
      <c r="E1390" s="22">
        <v>145475</v>
      </c>
      <c r="F1390" t="s">
        <v>5126</v>
      </c>
      <c r="G1390" s="20">
        <v>45947</v>
      </c>
      <c r="H1390" t="s">
        <v>3117</v>
      </c>
      <c r="I1390">
        <f>VLOOKUP(Account_Appended[[#This Row],[Customer_ID]],Customer_Info_Appended[],3,0)</f>
        <v>37</v>
      </c>
      <c r="J1390" t="str">
        <f>VLOOKUP(Account_Appended[[#This Row],[Customer_ID]],Customer_Info_Appended[],4,0)</f>
        <v>Male</v>
      </c>
      <c r="K1390" t="str">
        <f>VLOOKUP(Account_Appended[[#This Row],[Customer_ID]],Customer_Info_Appended[],6,0)</f>
        <v>Shan</v>
      </c>
      <c r="L1390" t="str">
        <f>VLOOKUP(Account_Appended[[#This Row],[Balance]],balance_t[],3,1)</f>
        <v>Low</v>
      </c>
      <c r="M1390" t="str">
        <f>VLOOKUP(Account_Appended[[#This Row],[Age]],age_t[],3,1)</f>
        <v>Middle</v>
      </c>
      <c r="N1390" t="str">
        <f>Account_Appended[[#This Row],[Age Group]]&amp; "-" &amp;Account_Appended[[#This Row],[Balace Group]]</f>
        <v>Middle-Low</v>
      </c>
    </row>
    <row r="1391" spans="2:14" x14ac:dyDescent="0.25">
      <c r="B1391" t="s">
        <v>6514</v>
      </c>
      <c r="C1391" t="s">
        <v>3648</v>
      </c>
      <c r="D1391" t="s">
        <v>5134</v>
      </c>
      <c r="E1391" s="22">
        <v>32403854</v>
      </c>
      <c r="F1391" t="s">
        <v>5126</v>
      </c>
      <c r="G1391" s="20">
        <v>45948</v>
      </c>
      <c r="H1391" t="s">
        <v>3117</v>
      </c>
      <c r="I1391">
        <f>VLOOKUP(Account_Appended[[#This Row],[Customer_ID]],Customer_Info_Appended[],3,0)</f>
        <v>66</v>
      </c>
      <c r="J1391" t="str">
        <f>VLOOKUP(Account_Appended[[#This Row],[Customer_ID]],Customer_Info_Appended[],4,0)</f>
        <v>Male</v>
      </c>
      <c r="K1391" t="str">
        <f>VLOOKUP(Account_Appended[[#This Row],[Customer_ID]],Customer_Info_Appended[],6,0)</f>
        <v>Yangon</v>
      </c>
      <c r="L1391" t="str">
        <f>VLOOKUP(Account_Appended[[#This Row],[Balance]],balance_t[],3,1)</f>
        <v>High</v>
      </c>
      <c r="M1391" t="str">
        <f>VLOOKUP(Account_Appended[[#This Row],[Age]],age_t[],3,1)</f>
        <v>Senior</v>
      </c>
      <c r="N1391" t="str">
        <f>Account_Appended[[#This Row],[Age Group]]&amp; "-" &amp;Account_Appended[[#This Row],[Balace Group]]</f>
        <v>Senior-High</v>
      </c>
    </row>
    <row r="1392" spans="2:14" x14ac:dyDescent="0.25">
      <c r="B1392" t="s">
        <v>6515</v>
      </c>
      <c r="C1392" t="s">
        <v>3648</v>
      </c>
      <c r="D1392" t="s">
        <v>5131</v>
      </c>
      <c r="E1392" s="22">
        <v>41734984</v>
      </c>
      <c r="F1392" t="s">
        <v>5126</v>
      </c>
      <c r="G1392" s="20">
        <v>45949</v>
      </c>
      <c r="H1392" t="s">
        <v>3117</v>
      </c>
      <c r="I1392">
        <f>VLOOKUP(Account_Appended[[#This Row],[Customer_ID]],Customer_Info_Appended[],3,0)</f>
        <v>66</v>
      </c>
      <c r="J1392" t="str">
        <f>VLOOKUP(Account_Appended[[#This Row],[Customer_ID]],Customer_Info_Appended[],4,0)</f>
        <v>Male</v>
      </c>
      <c r="K1392" t="str">
        <f>VLOOKUP(Account_Appended[[#This Row],[Customer_ID]],Customer_Info_Appended[],6,0)</f>
        <v>Yangon</v>
      </c>
      <c r="L1392" t="str">
        <f>VLOOKUP(Account_Appended[[#This Row],[Balance]],balance_t[],3,1)</f>
        <v>High</v>
      </c>
      <c r="M1392" t="str">
        <f>VLOOKUP(Account_Appended[[#This Row],[Age]],age_t[],3,1)</f>
        <v>Senior</v>
      </c>
      <c r="N1392" t="str">
        <f>Account_Appended[[#This Row],[Age Group]]&amp; "-" &amp;Account_Appended[[#This Row],[Balace Group]]</f>
        <v>Senior-High</v>
      </c>
    </row>
    <row r="1393" spans="2:14" x14ac:dyDescent="0.25">
      <c r="B1393" t="s">
        <v>6516</v>
      </c>
      <c r="C1393" t="s">
        <v>3648</v>
      </c>
      <c r="D1393" t="s">
        <v>5134</v>
      </c>
      <c r="E1393" s="22">
        <v>20180580</v>
      </c>
      <c r="F1393" t="s">
        <v>5126</v>
      </c>
      <c r="G1393" s="20">
        <v>45950</v>
      </c>
      <c r="H1393" t="s">
        <v>3117</v>
      </c>
      <c r="I1393">
        <f>VLOOKUP(Account_Appended[[#This Row],[Customer_ID]],Customer_Info_Appended[],3,0)</f>
        <v>66</v>
      </c>
      <c r="J1393" t="str">
        <f>VLOOKUP(Account_Appended[[#This Row],[Customer_ID]],Customer_Info_Appended[],4,0)</f>
        <v>Male</v>
      </c>
      <c r="K1393" t="str">
        <f>VLOOKUP(Account_Appended[[#This Row],[Customer_ID]],Customer_Info_Appended[],6,0)</f>
        <v>Yangon</v>
      </c>
      <c r="L1393" t="str">
        <f>VLOOKUP(Account_Appended[[#This Row],[Balance]],balance_t[],3,1)</f>
        <v>High</v>
      </c>
      <c r="M1393" t="str">
        <f>VLOOKUP(Account_Appended[[#This Row],[Age]],age_t[],3,1)</f>
        <v>Senior</v>
      </c>
      <c r="N1393" t="str">
        <f>Account_Appended[[#This Row],[Age Group]]&amp; "-" &amp;Account_Appended[[#This Row],[Balace Group]]</f>
        <v>Senior-High</v>
      </c>
    </row>
    <row r="1394" spans="2:14" x14ac:dyDescent="0.25">
      <c r="B1394" t="s">
        <v>6517</v>
      </c>
      <c r="C1394" t="s">
        <v>3653</v>
      </c>
      <c r="D1394" t="s">
        <v>5131</v>
      </c>
      <c r="E1394" s="22">
        <v>39050796</v>
      </c>
      <c r="F1394" t="s">
        <v>5126</v>
      </c>
      <c r="G1394" s="20">
        <v>45951</v>
      </c>
      <c r="H1394" t="s">
        <v>3117</v>
      </c>
      <c r="I1394">
        <f>VLOOKUP(Account_Appended[[#This Row],[Customer_ID]],Customer_Info_Appended[],3,0)</f>
        <v>69</v>
      </c>
      <c r="J1394" t="str">
        <f>VLOOKUP(Account_Appended[[#This Row],[Customer_ID]],Customer_Info_Appended[],4,0)</f>
        <v>Male</v>
      </c>
      <c r="K1394" t="str">
        <f>VLOOKUP(Account_Appended[[#This Row],[Customer_ID]],Customer_Info_Appended[],6,0)</f>
        <v>Mandalay</v>
      </c>
      <c r="L1394" t="str">
        <f>VLOOKUP(Account_Appended[[#This Row],[Balance]],balance_t[],3,1)</f>
        <v>High</v>
      </c>
      <c r="M1394" t="str">
        <f>VLOOKUP(Account_Appended[[#This Row],[Age]],age_t[],3,1)</f>
        <v>Senior</v>
      </c>
      <c r="N1394" t="str">
        <f>Account_Appended[[#This Row],[Age Group]]&amp; "-" &amp;Account_Appended[[#This Row],[Balace Group]]</f>
        <v>Senior-High</v>
      </c>
    </row>
    <row r="1395" spans="2:14" x14ac:dyDescent="0.25">
      <c r="B1395" t="s">
        <v>6518</v>
      </c>
      <c r="C1395" t="s">
        <v>3653</v>
      </c>
      <c r="D1395" t="s">
        <v>5131</v>
      </c>
      <c r="E1395" s="22">
        <v>3339254</v>
      </c>
      <c r="F1395" t="s">
        <v>5126</v>
      </c>
      <c r="G1395" s="20">
        <v>45952</v>
      </c>
      <c r="H1395" t="s">
        <v>3117</v>
      </c>
      <c r="I1395">
        <f>VLOOKUP(Account_Appended[[#This Row],[Customer_ID]],Customer_Info_Appended[],3,0)</f>
        <v>69</v>
      </c>
      <c r="J1395" t="str">
        <f>VLOOKUP(Account_Appended[[#This Row],[Customer_ID]],Customer_Info_Appended[],4,0)</f>
        <v>Male</v>
      </c>
      <c r="K1395" t="str">
        <f>VLOOKUP(Account_Appended[[#This Row],[Customer_ID]],Customer_Info_Appended[],6,0)</f>
        <v>Mandalay</v>
      </c>
      <c r="L1395" t="str">
        <f>VLOOKUP(Account_Appended[[#This Row],[Balance]],balance_t[],3,1)</f>
        <v>Low</v>
      </c>
      <c r="M1395" t="str">
        <f>VLOOKUP(Account_Appended[[#This Row],[Age]],age_t[],3,1)</f>
        <v>Senior</v>
      </c>
      <c r="N1395" t="str">
        <f>Account_Appended[[#This Row],[Age Group]]&amp; "-" &amp;Account_Appended[[#This Row],[Balace Group]]</f>
        <v>Senior-Low</v>
      </c>
    </row>
    <row r="1396" spans="2:14" x14ac:dyDescent="0.25">
      <c r="B1396" t="s">
        <v>6519</v>
      </c>
      <c r="C1396" t="s">
        <v>3653</v>
      </c>
      <c r="D1396" t="s">
        <v>5131</v>
      </c>
      <c r="E1396" s="22">
        <v>1199577</v>
      </c>
      <c r="F1396" t="s">
        <v>5126</v>
      </c>
      <c r="G1396" s="20">
        <v>45953</v>
      </c>
      <c r="H1396" t="s">
        <v>3117</v>
      </c>
      <c r="I1396">
        <f>VLOOKUP(Account_Appended[[#This Row],[Customer_ID]],Customer_Info_Appended[],3,0)</f>
        <v>69</v>
      </c>
      <c r="J1396" t="str">
        <f>VLOOKUP(Account_Appended[[#This Row],[Customer_ID]],Customer_Info_Appended[],4,0)</f>
        <v>Male</v>
      </c>
      <c r="K1396" t="str">
        <f>VLOOKUP(Account_Appended[[#This Row],[Customer_ID]],Customer_Info_Appended[],6,0)</f>
        <v>Mandalay</v>
      </c>
      <c r="L1396" t="str">
        <f>VLOOKUP(Account_Appended[[#This Row],[Balance]],balance_t[],3,1)</f>
        <v>Low</v>
      </c>
      <c r="M1396" t="str">
        <f>VLOOKUP(Account_Appended[[#This Row],[Age]],age_t[],3,1)</f>
        <v>Senior</v>
      </c>
      <c r="N1396" t="str">
        <f>Account_Appended[[#This Row],[Age Group]]&amp; "-" &amp;Account_Appended[[#This Row],[Balace Group]]</f>
        <v>Senior-Low</v>
      </c>
    </row>
    <row r="1397" spans="2:14" x14ac:dyDescent="0.25">
      <c r="B1397" t="s">
        <v>6520</v>
      </c>
      <c r="C1397" t="s">
        <v>3658</v>
      </c>
      <c r="D1397" t="s">
        <v>5134</v>
      </c>
      <c r="E1397" s="22">
        <v>26109905</v>
      </c>
      <c r="F1397" t="s">
        <v>5126</v>
      </c>
      <c r="G1397" s="20">
        <v>45954</v>
      </c>
      <c r="H1397" t="s">
        <v>3117</v>
      </c>
      <c r="I1397">
        <f>VLOOKUP(Account_Appended[[#This Row],[Customer_ID]],Customer_Info_Appended[],3,0)</f>
        <v>39</v>
      </c>
      <c r="J1397" t="str">
        <f>VLOOKUP(Account_Appended[[#This Row],[Customer_ID]],Customer_Info_Appended[],4,0)</f>
        <v>Female</v>
      </c>
      <c r="K1397" t="str">
        <f>VLOOKUP(Account_Appended[[#This Row],[Customer_ID]],Customer_Info_Appended[],6,0)</f>
        <v>Yangon</v>
      </c>
      <c r="L1397" t="str">
        <f>VLOOKUP(Account_Appended[[#This Row],[Balance]],balance_t[],3,1)</f>
        <v>High</v>
      </c>
      <c r="M1397" t="str">
        <f>VLOOKUP(Account_Appended[[#This Row],[Age]],age_t[],3,1)</f>
        <v>Middle</v>
      </c>
      <c r="N1397" t="str">
        <f>Account_Appended[[#This Row],[Age Group]]&amp; "-" &amp;Account_Appended[[#This Row],[Balace Group]]</f>
        <v>Middle-High</v>
      </c>
    </row>
    <row r="1398" spans="2:14" x14ac:dyDescent="0.25">
      <c r="B1398" t="s">
        <v>6521</v>
      </c>
      <c r="C1398" t="s">
        <v>3663</v>
      </c>
      <c r="D1398" t="s">
        <v>5131</v>
      </c>
      <c r="E1398" s="22">
        <v>23360701</v>
      </c>
      <c r="F1398" t="s">
        <v>5126</v>
      </c>
      <c r="G1398" s="20">
        <v>45955</v>
      </c>
      <c r="H1398" t="s">
        <v>3117</v>
      </c>
      <c r="I1398">
        <f>VLOOKUP(Account_Appended[[#This Row],[Customer_ID]],Customer_Info_Appended[],3,0)</f>
        <v>38</v>
      </c>
      <c r="J1398" t="str">
        <f>VLOOKUP(Account_Appended[[#This Row],[Customer_ID]],Customer_Info_Appended[],4,0)</f>
        <v>Female</v>
      </c>
      <c r="K1398" t="str">
        <f>VLOOKUP(Account_Appended[[#This Row],[Customer_ID]],Customer_Info_Appended[],6,0)</f>
        <v>Naypyitaw</v>
      </c>
      <c r="L1398" t="str">
        <f>VLOOKUP(Account_Appended[[#This Row],[Balance]],balance_t[],3,1)</f>
        <v>High</v>
      </c>
      <c r="M1398" t="str">
        <f>VLOOKUP(Account_Appended[[#This Row],[Age]],age_t[],3,1)</f>
        <v>Middle</v>
      </c>
      <c r="N1398" t="str">
        <f>Account_Appended[[#This Row],[Age Group]]&amp; "-" &amp;Account_Appended[[#This Row],[Balace Group]]</f>
        <v>Middle-High</v>
      </c>
    </row>
    <row r="1399" spans="2:14" x14ac:dyDescent="0.25">
      <c r="B1399" t="s">
        <v>6522</v>
      </c>
      <c r="C1399" t="s">
        <v>3663</v>
      </c>
      <c r="D1399" t="s">
        <v>5134</v>
      </c>
      <c r="E1399" s="22">
        <v>23837188</v>
      </c>
      <c r="F1399" t="s">
        <v>5126</v>
      </c>
      <c r="G1399" s="20">
        <v>45956</v>
      </c>
      <c r="H1399" t="s">
        <v>3117</v>
      </c>
      <c r="I1399">
        <f>VLOOKUP(Account_Appended[[#This Row],[Customer_ID]],Customer_Info_Appended[],3,0)</f>
        <v>38</v>
      </c>
      <c r="J1399" t="str">
        <f>VLOOKUP(Account_Appended[[#This Row],[Customer_ID]],Customer_Info_Appended[],4,0)</f>
        <v>Female</v>
      </c>
      <c r="K1399" t="str">
        <f>VLOOKUP(Account_Appended[[#This Row],[Customer_ID]],Customer_Info_Appended[],6,0)</f>
        <v>Naypyitaw</v>
      </c>
      <c r="L1399" t="str">
        <f>VLOOKUP(Account_Appended[[#This Row],[Balance]],balance_t[],3,1)</f>
        <v>High</v>
      </c>
      <c r="M1399" t="str">
        <f>VLOOKUP(Account_Appended[[#This Row],[Age]],age_t[],3,1)</f>
        <v>Middle</v>
      </c>
      <c r="N1399" t="str">
        <f>Account_Appended[[#This Row],[Age Group]]&amp; "-" &amp;Account_Appended[[#This Row],[Balace Group]]</f>
        <v>Middle-High</v>
      </c>
    </row>
    <row r="1400" spans="2:14" x14ac:dyDescent="0.25">
      <c r="B1400" t="s">
        <v>6523</v>
      </c>
      <c r="C1400" t="s">
        <v>3663</v>
      </c>
      <c r="D1400" t="s">
        <v>5125</v>
      </c>
      <c r="E1400" s="22">
        <v>40886456</v>
      </c>
      <c r="F1400" t="s">
        <v>5126</v>
      </c>
      <c r="G1400" s="20">
        <v>45957</v>
      </c>
      <c r="H1400" t="s">
        <v>3117</v>
      </c>
      <c r="I1400">
        <f>VLOOKUP(Account_Appended[[#This Row],[Customer_ID]],Customer_Info_Appended[],3,0)</f>
        <v>38</v>
      </c>
      <c r="J1400" t="str">
        <f>VLOOKUP(Account_Appended[[#This Row],[Customer_ID]],Customer_Info_Appended[],4,0)</f>
        <v>Female</v>
      </c>
      <c r="K1400" t="str">
        <f>VLOOKUP(Account_Appended[[#This Row],[Customer_ID]],Customer_Info_Appended[],6,0)</f>
        <v>Naypyitaw</v>
      </c>
      <c r="L1400" t="str">
        <f>VLOOKUP(Account_Appended[[#This Row],[Balance]],balance_t[],3,1)</f>
        <v>High</v>
      </c>
      <c r="M1400" t="str">
        <f>VLOOKUP(Account_Appended[[#This Row],[Age]],age_t[],3,1)</f>
        <v>Middle</v>
      </c>
      <c r="N1400" t="str">
        <f>Account_Appended[[#This Row],[Age Group]]&amp; "-" &amp;Account_Appended[[#This Row],[Balace Group]]</f>
        <v>Middle-High</v>
      </c>
    </row>
    <row r="1401" spans="2:14" x14ac:dyDescent="0.25">
      <c r="B1401" t="s">
        <v>6524</v>
      </c>
      <c r="C1401" t="s">
        <v>3668</v>
      </c>
      <c r="D1401" t="s">
        <v>5125</v>
      </c>
      <c r="E1401" s="22">
        <v>12184335</v>
      </c>
      <c r="F1401" t="s">
        <v>5126</v>
      </c>
      <c r="G1401" s="20">
        <v>45958</v>
      </c>
      <c r="H1401" t="s">
        <v>3117</v>
      </c>
      <c r="I1401">
        <f>VLOOKUP(Account_Appended[[#This Row],[Customer_ID]],Customer_Info_Appended[],3,0)</f>
        <v>50</v>
      </c>
      <c r="J1401" t="str">
        <f>VLOOKUP(Account_Appended[[#This Row],[Customer_ID]],Customer_Info_Appended[],4,0)</f>
        <v>Female</v>
      </c>
      <c r="K1401" t="str">
        <f>VLOOKUP(Account_Appended[[#This Row],[Customer_ID]],Customer_Info_Appended[],6,0)</f>
        <v>Mandalay</v>
      </c>
      <c r="L1401" t="str">
        <f>VLOOKUP(Account_Appended[[#This Row],[Balance]],balance_t[],3,1)</f>
        <v>Medium</v>
      </c>
      <c r="M1401" t="str">
        <f>VLOOKUP(Account_Appended[[#This Row],[Age]],age_t[],3,1)</f>
        <v>Middle</v>
      </c>
      <c r="N1401" t="str">
        <f>Account_Appended[[#This Row],[Age Group]]&amp; "-" &amp;Account_Appended[[#This Row],[Balace Group]]</f>
        <v>Middle-Medium</v>
      </c>
    </row>
    <row r="1402" spans="2:14" x14ac:dyDescent="0.25">
      <c r="B1402" t="s">
        <v>6525</v>
      </c>
      <c r="C1402" t="s">
        <v>3668</v>
      </c>
      <c r="D1402" t="s">
        <v>5131</v>
      </c>
      <c r="E1402" s="22">
        <v>18480186</v>
      </c>
      <c r="F1402" t="s">
        <v>5126</v>
      </c>
      <c r="G1402" s="20">
        <v>45959</v>
      </c>
      <c r="H1402" t="s">
        <v>3117</v>
      </c>
      <c r="I1402">
        <f>VLOOKUP(Account_Appended[[#This Row],[Customer_ID]],Customer_Info_Appended[],3,0)</f>
        <v>50</v>
      </c>
      <c r="J1402" t="str">
        <f>VLOOKUP(Account_Appended[[#This Row],[Customer_ID]],Customer_Info_Appended[],4,0)</f>
        <v>Female</v>
      </c>
      <c r="K1402" t="str">
        <f>VLOOKUP(Account_Appended[[#This Row],[Customer_ID]],Customer_Info_Appended[],6,0)</f>
        <v>Mandalay</v>
      </c>
      <c r="L1402" t="str">
        <f>VLOOKUP(Account_Appended[[#This Row],[Balance]],balance_t[],3,1)</f>
        <v>High</v>
      </c>
      <c r="M1402" t="str">
        <f>VLOOKUP(Account_Appended[[#This Row],[Age]],age_t[],3,1)</f>
        <v>Middle</v>
      </c>
      <c r="N1402" t="str">
        <f>Account_Appended[[#This Row],[Age Group]]&amp; "-" &amp;Account_Appended[[#This Row],[Balace Group]]</f>
        <v>Middle-High</v>
      </c>
    </row>
    <row r="1403" spans="2:14" x14ac:dyDescent="0.25">
      <c r="B1403" t="s">
        <v>6526</v>
      </c>
      <c r="C1403" t="s">
        <v>3673</v>
      </c>
      <c r="D1403" t="s">
        <v>5134</v>
      </c>
      <c r="E1403" s="22">
        <v>25069138</v>
      </c>
      <c r="F1403" t="s">
        <v>5126</v>
      </c>
      <c r="G1403" s="20">
        <v>45960</v>
      </c>
      <c r="H1403" t="s">
        <v>3117</v>
      </c>
      <c r="I1403">
        <f>VLOOKUP(Account_Appended[[#This Row],[Customer_ID]],Customer_Info_Appended[],3,0)</f>
        <v>69</v>
      </c>
      <c r="J1403" t="str">
        <f>VLOOKUP(Account_Appended[[#This Row],[Customer_ID]],Customer_Info_Appended[],4,0)</f>
        <v>Female</v>
      </c>
      <c r="K1403" t="str">
        <f>VLOOKUP(Account_Appended[[#This Row],[Customer_ID]],Customer_Info_Appended[],6,0)</f>
        <v>Bago</v>
      </c>
      <c r="L1403" t="str">
        <f>VLOOKUP(Account_Appended[[#This Row],[Balance]],balance_t[],3,1)</f>
        <v>High</v>
      </c>
      <c r="M1403" t="str">
        <f>VLOOKUP(Account_Appended[[#This Row],[Age]],age_t[],3,1)</f>
        <v>Senior</v>
      </c>
      <c r="N1403" t="str">
        <f>Account_Appended[[#This Row],[Age Group]]&amp; "-" &amp;Account_Appended[[#This Row],[Balace Group]]</f>
        <v>Senior-High</v>
      </c>
    </row>
    <row r="1404" spans="2:14" x14ac:dyDescent="0.25">
      <c r="B1404" t="s">
        <v>6527</v>
      </c>
      <c r="C1404" t="s">
        <v>3673</v>
      </c>
      <c r="D1404" t="s">
        <v>5125</v>
      </c>
      <c r="E1404" s="22">
        <v>41928557</v>
      </c>
      <c r="F1404" t="s">
        <v>5126</v>
      </c>
      <c r="G1404" s="20">
        <v>45961</v>
      </c>
      <c r="H1404" t="s">
        <v>3117</v>
      </c>
      <c r="I1404">
        <f>VLOOKUP(Account_Appended[[#This Row],[Customer_ID]],Customer_Info_Appended[],3,0)</f>
        <v>69</v>
      </c>
      <c r="J1404" t="str">
        <f>VLOOKUP(Account_Appended[[#This Row],[Customer_ID]],Customer_Info_Appended[],4,0)</f>
        <v>Female</v>
      </c>
      <c r="K1404" t="str">
        <f>VLOOKUP(Account_Appended[[#This Row],[Customer_ID]],Customer_Info_Appended[],6,0)</f>
        <v>Bago</v>
      </c>
      <c r="L1404" t="str">
        <f>VLOOKUP(Account_Appended[[#This Row],[Balance]],balance_t[],3,1)</f>
        <v>High</v>
      </c>
      <c r="M1404" t="str">
        <f>VLOOKUP(Account_Appended[[#This Row],[Age]],age_t[],3,1)</f>
        <v>Senior</v>
      </c>
      <c r="N1404" t="str">
        <f>Account_Appended[[#This Row],[Age Group]]&amp; "-" &amp;Account_Appended[[#This Row],[Balace Group]]</f>
        <v>Senior-High</v>
      </c>
    </row>
    <row r="1405" spans="2:14" x14ac:dyDescent="0.25">
      <c r="B1405" t="s">
        <v>6528</v>
      </c>
      <c r="C1405" t="s">
        <v>3678</v>
      </c>
      <c r="D1405" t="s">
        <v>5134</v>
      </c>
      <c r="E1405" s="22">
        <v>1631064</v>
      </c>
      <c r="F1405" t="s">
        <v>5126</v>
      </c>
      <c r="G1405" s="20">
        <v>45962</v>
      </c>
      <c r="H1405" t="s">
        <v>3117</v>
      </c>
      <c r="I1405">
        <f>VLOOKUP(Account_Appended[[#This Row],[Customer_ID]],Customer_Info_Appended[],3,0)</f>
        <v>55</v>
      </c>
      <c r="J1405" t="str">
        <f>VLOOKUP(Account_Appended[[#This Row],[Customer_ID]],Customer_Info_Appended[],4,0)</f>
        <v>Male</v>
      </c>
      <c r="K1405" t="str">
        <f>VLOOKUP(Account_Appended[[#This Row],[Customer_ID]],Customer_Info_Appended[],6,0)</f>
        <v>Shan</v>
      </c>
      <c r="L1405" t="str">
        <f>VLOOKUP(Account_Appended[[#This Row],[Balance]],balance_t[],3,1)</f>
        <v>Low</v>
      </c>
      <c r="M1405" t="str">
        <f>VLOOKUP(Account_Appended[[#This Row],[Age]],age_t[],3,1)</f>
        <v>Senior</v>
      </c>
      <c r="N1405" t="str">
        <f>Account_Appended[[#This Row],[Age Group]]&amp; "-" &amp;Account_Appended[[#This Row],[Balace Group]]</f>
        <v>Senior-Low</v>
      </c>
    </row>
    <row r="1406" spans="2:14" x14ac:dyDescent="0.25">
      <c r="B1406" t="s">
        <v>6529</v>
      </c>
      <c r="C1406" t="s">
        <v>3683</v>
      </c>
      <c r="D1406" t="s">
        <v>5134</v>
      </c>
      <c r="E1406" s="22">
        <v>49775645</v>
      </c>
      <c r="F1406" t="s">
        <v>5126</v>
      </c>
      <c r="G1406" s="20">
        <v>45963</v>
      </c>
      <c r="H1406" t="s">
        <v>3117</v>
      </c>
      <c r="I1406">
        <f>VLOOKUP(Account_Appended[[#This Row],[Customer_ID]],Customer_Info_Appended[],3,0)</f>
        <v>32</v>
      </c>
      <c r="J1406" t="str">
        <f>VLOOKUP(Account_Appended[[#This Row],[Customer_ID]],Customer_Info_Appended[],4,0)</f>
        <v>Male</v>
      </c>
      <c r="K1406" t="str">
        <f>VLOOKUP(Account_Appended[[#This Row],[Customer_ID]],Customer_Info_Appended[],6,0)</f>
        <v>Naypyitaw</v>
      </c>
      <c r="L1406" t="str">
        <f>VLOOKUP(Account_Appended[[#This Row],[Balance]],balance_t[],3,1)</f>
        <v>High</v>
      </c>
      <c r="M1406" t="str">
        <f>VLOOKUP(Account_Appended[[#This Row],[Age]],age_t[],3,1)</f>
        <v>Middle</v>
      </c>
      <c r="N1406" t="str">
        <f>Account_Appended[[#This Row],[Age Group]]&amp; "-" &amp;Account_Appended[[#This Row],[Balace Group]]</f>
        <v>Middle-High</v>
      </c>
    </row>
    <row r="1407" spans="2:14" x14ac:dyDescent="0.25">
      <c r="B1407" t="s">
        <v>6530</v>
      </c>
      <c r="C1407" t="s">
        <v>3683</v>
      </c>
      <c r="D1407" t="s">
        <v>5131</v>
      </c>
      <c r="E1407" s="22">
        <v>38066319</v>
      </c>
      <c r="F1407" t="s">
        <v>5126</v>
      </c>
      <c r="G1407" s="20">
        <v>45964</v>
      </c>
      <c r="H1407" t="s">
        <v>3117</v>
      </c>
      <c r="I1407">
        <f>VLOOKUP(Account_Appended[[#This Row],[Customer_ID]],Customer_Info_Appended[],3,0)</f>
        <v>32</v>
      </c>
      <c r="J1407" t="str">
        <f>VLOOKUP(Account_Appended[[#This Row],[Customer_ID]],Customer_Info_Appended[],4,0)</f>
        <v>Male</v>
      </c>
      <c r="K1407" t="str">
        <f>VLOOKUP(Account_Appended[[#This Row],[Customer_ID]],Customer_Info_Appended[],6,0)</f>
        <v>Naypyitaw</v>
      </c>
      <c r="L1407" t="str">
        <f>VLOOKUP(Account_Appended[[#This Row],[Balance]],balance_t[],3,1)</f>
        <v>High</v>
      </c>
      <c r="M1407" t="str">
        <f>VLOOKUP(Account_Appended[[#This Row],[Age]],age_t[],3,1)</f>
        <v>Middle</v>
      </c>
      <c r="N1407" t="str">
        <f>Account_Appended[[#This Row],[Age Group]]&amp; "-" &amp;Account_Appended[[#This Row],[Balace Group]]</f>
        <v>Middle-High</v>
      </c>
    </row>
    <row r="1408" spans="2:14" x14ac:dyDescent="0.25">
      <c r="B1408" t="s">
        <v>6531</v>
      </c>
      <c r="C1408" t="s">
        <v>3688</v>
      </c>
      <c r="D1408" t="s">
        <v>5125</v>
      </c>
      <c r="E1408" s="22">
        <v>48698394</v>
      </c>
      <c r="F1408" t="s">
        <v>5126</v>
      </c>
      <c r="G1408" s="20">
        <v>45965</v>
      </c>
      <c r="H1408" t="s">
        <v>3117</v>
      </c>
      <c r="I1408">
        <f>VLOOKUP(Account_Appended[[#This Row],[Customer_ID]],Customer_Info_Appended[],3,0)</f>
        <v>63</v>
      </c>
      <c r="J1408" t="str">
        <f>VLOOKUP(Account_Appended[[#This Row],[Customer_ID]],Customer_Info_Appended[],4,0)</f>
        <v>Female</v>
      </c>
      <c r="K1408" t="str">
        <f>VLOOKUP(Account_Appended[[#This Row],[Customer_ID]],Customer_Info_Appended[],6,0)</f>
        <v>Mandalay</v>
      </c>
      <c r="L1408" t="str">
        <f>VLOOKUP(Account_Appended[[#This Row],[Balance]],balance_t[],3,1)</f>
        <v>High</v>
      </c>
      <c r="M1408" t="str">
        <f>VLOOKUP(Account_Appended[[#This Row],[Age]],age_t[],3,1)</f>
        <v>Senior</v>
      </c>
      <c r="N1408" t="str">
        <f>Account_Appended[[#This Row],[Age Group]]&amp; "-" &amp;Account_Appended[[#This Row],[Balace Group]]</f>
        <v>Senior-High</v>
      </c>
    </row>
    <row r="1409" spans="2:14" x14ac:dyDescent="0.25">
      <c r="B1409" t="s">
        <v>6532</v>
      </c>
      <c r="C1409" t="s">
        <v>3688</v>
      </c>
      <c r="D1409" t="s">
        <v>5131</v>
      </c>
      <c r="E1409" s="22">
        <v>42270229</v>
      </c>
      <c r="F1409" t="s">
        <v>5126</v>
      </c>
      <c r="G1409" s="20">
        <v>45966</v>
      </c>
      <c r="H1409" t="s">
        <v>3117</v>
      </c>
      <c r="I1409">
        <f>VLOOKUP(Account_Appended[[#This Row],[Customer_ID]],Customer_Info_Appended[],3,0)</f>
        <v>63</v>
      </c>
      <c r="J1409" t="str">
        <f>VLOOKUP(Account_Appended[[#This Row],[Customer_ID]],Customer_Info_Appended[],4,0)</f>
        <v>Female</v>
      </c>
      <c r="K1409" t="str">
        <f>VLOOKUP(Account_Appended[[#This Row],[Customer_ID]],Customer_Info_Appended[],6,0)</f>
        <v>Mandalay</v>
      </c>
      <c r="L1409" t="str">
        <f>VLOOKUP(Account_Appended[[#This Row],[Balance]],balance_t[],3,1)</f>
        <v>High</v>
      </c>
      <c r="M1409" t="str">
        <f>VLOOKUP(Account_Appended[[#This Row],[Age]],age_t[],3,1)</f>
        <v>Senior</v>
      </c>
      <c r="N1409" t="str">
        <f>Account_Appended[[#This Row],[Age Group]]&amp; "-" &amp;Account_Appended[[#This Row],[Balace Group]]</f>
        <v>Senior-High</v>
      </c>
    </row>
    <row r="1410" spans="2:14" x14ac:dyDescent="0.25">
      <c r="B1410" t="s">
        <v>6533</v>
      </c>
      <c r="C1410" t="s">
        <v>3693</v>
      </c>
      <c r="D1410" t="s">
        <v>5131</v>
      </c>
      <c r="E1410" s="22">
        <v>2176198</v>
      </c>
      <c r="F1410" t="s">
        <v>5126</v>
      </c>
      <c r="G1410" s="20">
        <v>45967</v>
      </c>
      <c r="H1410" t="s">
        <v>3117</v>
      </c>
      <c r="I1410">
        <f>VLOOKUP(Account_Appended[[#This Row],[Customer_ID]],Customer_Info_Appended[],3,0)</f>
        <v>69</v>
      </c>
      <c r="J1410" t="str">
        <f>VLOOKUP(Account_Appended[[#This Row],[Customer_ID]],Customer_Info_Appended[],4,0)</f>
        <v>Female</v>
      </c>
      <c r="K1410" t="str">
        <f>VLOOKUP(Account_Appended[[#This Row],[Customer_ID]],Customer_Info_Appended[],6,0)</f>
        <v>Yangon</v>
      </c>
      <c r="L1410" t="str">
        <f>VLOOKUP(Account_Appended[[#This Row],[Balance]],balance_t[],3,1)</f>
        <v>Low</v>
      </c>
      <c r="M1410" t="str">
        <f>VLOOKUP(Account_Appended[[#This Row],[Age]],age_t[],3,1)</f>
        <v>Senior</v>
      </c>
      <c r="N1410" t="str">
        <f>Account_Appended[[#This Row],[Age Group]]&amp; "-" &amp;Account_Appended[[#This Row],[Balace Group]]</f>
        <v>Senior-Low</v>
      </c>
    </row>
    <row r="1411" spans="2:14" x14ac:dyDescent="0.25">
      <c r="B1411" t="s">
        <v>6534</v>
      </c>
      <c r="C1411" t="s">
        <v>3693</v>
      </c>
      <c r="D1411" t="s">
        <v>5125</v>
      </c>
      <c r="E1411" s="22">
        <v>7566511</v>
      </c>
      <c r="F1411" t="s">
        <v>5126</v>
      </c>
      <c r="G1411" s="20">
        <v>45968</v>
      </c>
      <c r="H1411" t="s">
        <v>3117</v>
      </c>
      <c r="I1411">
        <f>VLOOKUP(Account_Appended[[#This Row],[Customer_ID]],Customer_Info_Appended[],3,0)</f>
        <v>69</v>
      </c>
      <c r="J1411" t="str">
        <f>VLOOKUP(Account_Appended[[#This Row],[Customer_ID]],Customer_Info_Appended[],4,0)</f>
        <v>Female</v>
      </c>
      <c r="K1411" t="str">
        <f>VLOOKUP(Account_Appended[[#This Row],[Customer_ID]],Customer_Info_Appended[],6,0)</f>
        <v>Yangon</v>
      </c>
      <c r="L1411" t="str">
        <f>VLOOKUP(Account_Appended[[#This Row],[Balance]],balance_t[],3,1)</f>
        <v>Medium</v>
      </c>
      <c r="M1411" t="str">
        <f>VLOOKUP(Account_Appended[[#This Row],[Age]],age_t[],3,1)</f>
        <v>Senior</v>
      </c>
      <c r="N1411" t="str">
        <f>Account_Appended[[#This Row],[Age Group]]&amp; "-" &amp;Account_Appended[[#This Row],[Balace Group]]</f>
        <v>Senior-Medium</v>
      </c>
    </row>
    <row r="1412" spans="2:14" x14ac:dyDescent="0.25">
      <c r="B1412" t="s">
        <v>6535</v>
      </c>
      <c r="C1412" t="s">
        <v>3698</v>
      </c>
      <c r="D1412" t="s">
        <v>5125</v>
      </c>
      <c r="E1412" s="22">
        <v>18346135</v>
      </c>
      <c r="F1412" t="s">
        <v>5126</v>
      </c>
      <c r="G1412" s="20">
        <v>45969</v>
      </c>
      <c r="H1412" t="s">
        <v>3117</v>
      </c>
      <c r="I1412">
        <f>VLOOKUP(Account_Appended[[#This Row],[Customer_ID]],Customer_Info_Appended[],3,0)</f>
        <v>32</v>
      </c>
      <c r="J1412" t="str">
        <f>VLOOKUP(Account_Appended[[#This Row],[Customer_ID]],Customer_Info_Appended[],4,0)</f>
        <v>Female</v>
      </c>
      <c r="K1412" t="str">
        <f>VLOOKUP(Account_Appended[[#This Row],[Customer_ID]],Customer_Info_Appended[],6,0)</f>
        <v>Shan</v>
      </c>
      <c r="L1412" t="str">
        <f>VLOOKUP(Account_Appended[[#This Row],[Balance]],balance_t[],3,1)</f>
        <v>High</v>
      </c>
      <c r="M1412" t="str">
        <f>VLOOKUP(Account_Appended[[#This Row],[Age]],age_t[],3,1)</f>
        <v>Middle</v>
      </c>
      <c r="N1412" t="str">
        <f>Account_Appended[[#This Row],[Age Group]]&amp; "-" &amp;Account_Appended[[#This Row],[Balace Group]]</f>
        <v>Middle-High</v>
      </c>
    </row>
    <row r="1413" spans="2:14" x14ac:dyDescent="0.25">
      <c r="B1413" t="s">
        <v>6536</v>
      </c>
      <c r="C1413" t="s">
        <v>3698</v>
      </c>
      <c r="D1413" t="s">
        <v>5134</v>
      </c>
      <c r="E1413" s="22">
        <v>11138932</v>
      </c>
      <c r="F1413" t="s">
        <v>5126</v>
      </c>
      <c r="G1413" s="20">
        <v>45970</v>
      </c>
      <c r="H1413" t="s">
        <v>3117</v>
      </c>
      <c r="I1413">
        <f>VLOOKUP(Account_Appended[[#This Row],[Customer_ID]],Customer_Info_Appended[],3,0)</f>
        <v>32</v>
      </c>
      <c r="J1413" t="str">
        <f>VLOOKUP(Account_Appended[[#This Row],[Customer_ID]],Customer_Info_Appended[],4,0)</f>
        <v>Female</v>
      </c>
      <c r="K1413" t="str">
        <f>VLOOKUP(Account_Appended[[#This Row],[Customer_ID]],Customer_Info_Appended[],6,0)</f>
        <v>Shan</v>
      </c>
      <c r="L1413" t="str">
        <f>VLOOKUP(Account_Appended[[#This Row],[Balance]],balance_t[],3,1)</f>
        <v>Medium</v>
      </c>
      <c r="M1413" t="str">
        <f>VLOOKUP(Account_Appended[[#This Row],[Age]],age_t[],3,1)</f>
        <v>Middle</v>
      </c>
      <c r="N1413" t="str">
        <f>Account_Appended[[#This Row],[Age Group]]&amp; "-" &amp;Account_Appended[[#This Row],[Balace Group]]</f>
        <v>Middle-Medium</v>
      </c>
    </row>
    <row r="1414" spans="2:14" x14ac:dyDescent="0.25">
      <c r="B1414" t="s">
        <v>6537</v>
      </c>
      <c r="C1414" t="s">
        <v>3703</v>
      </c>
      <c r="D1414" t="s">
        <v>5125</v>
      </c>
      <c r="E1414" s="22">
        <v>48293845</v>
      </c>
      <c r="F1414" t="s">
        <v>5126</v>
      </c>
      <c r="G1414" s="20">
        <v>45971</v>
      </c>
      <c r="H1414" t="s">
        <v>3117</v>
      </c>
      <c r="I1414">
        <f>VLOOKUP(Account_Appended[[#This Row],[Customer_ID]],Customer_Info_Appended[],3,0)</f>
        <v>63</v>
      </c>
      <c r="J1414" t="str">
        <f>VLOOKUP(Account_Appended[[#This Row],[Customer_ID]],Customer_Info_Appended[],4,0)</f>
        <v>Female</v>
      </c>
      <c r="K1414" t="str">
        <f>VLOOKUP(Account_Appended[[#This Row],[Customer_ID]],Customer_Info_Appended[],6,0)</f>
        <v>Yangon</v>
      </c>
      <c r="L1414" t="str">
        <f>VLOOKUP(Account_Appended[[#This Row],[Balance]],balance_t[],3,1)</f>
        <v>High</v>
      </c>
      <c r="M1414" t="str">
        <f>VLOOKUP(Account_Appended[[#This Row],[Age]],age_t[],3,1)</f>
        <v>Senior</v>
      </c>
      <c r="N1414" t="str">
        <f>Account_Appended[[#This Row],[Age Group]]&amp; "-" &amp;Account_Appended[[#This Row],[Balace Group]]</f>
        <v>Senior-High</v>
      </c>
    </row>
    <row r="1415" spans="2:14" x14ac:dyDescent="0.25">
      <c r="B1415" t="s">
        <v>6538</v>
      </c>
      <c r="C1415" t="s">
        <v>3708</v>
      </c>
      <c r="D1415" t="s">
        <v>5134</v>
      </c>
      <c r="E1415" s="22">
        <v>38653543</v>
      </c>
      <c r="F1415" t="s">
        <v>5126</v>
      </c>
      <c r="G1415" s="20">
        <v>45972</v>
      </c>
      <c r="H1415" t="s">
        <v>3117</v>
      </c>
      <c r="I1415">
        <f>VLOOKUP(Account_Appended[[#This Row],[Customer_ID]],Customer_Info_Appended[],3,0)</f>
        <v>42</v>
      </c>
      <c r="J1415" t="str">
        <f>VLOOKUP(Account_Appended[[#This Row],[Customer_ID]],Customer_Info_Appended[],4,0)</f>
        <v>Male</v>
      </c>
      <c r="K1415" t="str">
        <f>VLOOKUP(Account_Appended[[#This Row],[Customer_ID]],Customer_Info_Appended[],6,0)</f>
        <v>Mandalay</v>
      </c>
      <c r="L1415" t="str">
        <f>VLOOKUP(Account_Appended[[#This Row],[Balance]],balance_t[],3,1)</f>
        <v>High</v>
      </c>
      <c r="M1415" t="str">
        <f>VLOOKUP(Account_Appended[[#This Row],[Age]],age_t[],3,1)</f>
        <v>Middle</v>
      </c>
      <c r="N1415" t="str">
        <f>Account_Appended[[#This Row],[Age Group]]&amp; "-" &amp;Account_Appended[[#This Row],[Balace Group]]</f>
        <v>Middle-High</v>
      </c>
    </row>
    <row r="1416" spans="2:14" x14ac:dyDescent="0.25">
      <c r="B1416" t="s">
        <v>6539</v>
      </c>
      <c r="C1416" t="s">
        <v>3713</v>
      </c>
      <c r="D1416" t="s">
        <v>5134</v>
      </c>
      <c r="E1416" s="22">
        <v>20562320</v>
      </c>
      <c r="F1416" t="s">
        <v>5126</v>
      </c>
      <c r="G1416" s="20">
        <v>45973</v>
      </c>
      <c r="H1416" t="s">
        <v>3117</v>
      </c>
      <c r="I1416">
        <f>VLOOKUP(Account_Appended[[#This Row],[Customer_ID]],Customer_Info_Appended[],3,0)</f>
        <v>38</v>
      </c>
      <c r="J1416" t="str">
        <f>VLOOKUP(Account_Appended[[#This Row],[Customer_ID]],Customer_Info_Appended[],4,0)</f>
        <v>Female</v>
      </c>
      <c r="K1416" t="str">
        <f>VLOOKUP(Account_Appended[[#This Row],[Customer_ID]],Customer_Info_Appended[],6,0)</f>
        <v>Mandalay</v>
      </c>
      <c r="L1416" t="str">
        <f>VLOOKUP(Account_Appended[[#This Row],[Balance]],balance_t[],3,1)</f>
        <v>High</v>
      </c>
      <c r="M1416" t="str">
        <f>VLOOKUP(Account_Appended[[#This Row],[Age]],age_t[],3,1)</f>
        <v>Middle</v>
      </c>
      <c r="N1416" t="str">
        <f>Account_Appended[[#This Row],[Age Group]]&amp; "-" &amp;Account_Appended[[#This Row],[Balace Group]]</f>
        <v>Middle-High</v>
      </c>
    </row>
    <row r="1417" spans="2:14" x14ac:dyDescent="0.25">
      <c r="B1417" t="s">
        <v>6540</v>
      </c>
      <c r="C1417" t="s">
        <v>3713</v>
      </c>
      <c r="D1417" t="s">
        <v>5134</v>
      </c>
      <c r="E1417" s="22">
        <v>24537007</v>
      </c>
      <c r="F1417" t="s">
        <v>5126</v>
      </c>
      <c r="G1417" s="20">
        <v>45974</v>
      </c>
      <c r="H1417" t="s">
        <v>3117</v>
      </c>
      <c r="I1417">
        <f>VLOOKUP(Account_Appended[[#This Row],[Customer_ID]],Customer_Info_Appended[],3,0)</f>
        <v>38</v>
      </c>
      <c r="J1417" t="str">
        <f>VLOOKUP(Account_Appended[[#This Row],[Customer_ID]],Customer_Info_Appended[],4,0)</f>
        <v>Female</v>
      </c>
      <c r="K1417" t="str">
        <f>VLOOKUP(Account_Appended[[#This Row],[Customer_ID]],Customer_Info_Appended[],6,0)</f>
        <v>Mandalay</v>
      </c>
      <c r="L1417" t="str">
        <f>VLOOKUP(Account_Appended[[#This Row],[Balance]],balance_t[],3,1)</f>
        <v>High</v>
      </c>
      <c r="M1417" t="str">
        <f>VLOOKUP(Account_Appended[[#This Row],[Age]],age_t[],3,1)</f>
        <v>Middle</v>
      </c>
      <c r="N1417" t="str">
        <f>Account_Appended[[#This Row],[Age Group]]&amp; "-" &amp;Account_Appended[[#This Row],[Balace Group]]</f>
        <v>Middle-High</v>
      </c>
    </row>
    <row r="1418" spans="2:14" x14ac:dyDescent="0.25">
      <c r="B1418" t="s">
        <v>6541</v>
      </c>
      <c r="C1418" t="s">
        <v>3713</v>
      </c>
      <c r="D1418" t="s">
        <v>5125</v>
      </c>
      <c r="E1418" s="22">
        <v>1520858</v>
      </c>
      <c r="F1418" t="s">
        <v>5126</v>
      </c>
      <c r="G1418" s="20">
        <v>45975</v>
      </c>
      <c r="H1418" t="s">
        <v>3117</v>
      </c>
      <c r="I1418">
        <f>VLOOKUP(Account_Appended[[#This Row],[Customer_ID]],Customer_Info_Appended[],3,0)</f>
        <v>38</v>
      </c>
      <c r="J1418" t="str">
        <f>VLOOKUP(Account_Appended[[#This Row],[Customer_ID]],Customer_Info_Appended[],4,0)</f>
        <v>Female</v>
      </c>
      <c r="K1418" t="str">
        <f>VLOOKUP(Account_Appended[[#This Row],[Customer_ID]],Customer_Info_Appended[],6,0)</f>
        <v>Mandalay</v>
      </c>
      <c r="L1418" t="str">
        <f>VLOOKUP(Account_Appended[[#This Row],[Balance]],balance_t[],3,1)</f>
        <v>Low</v>
      </c>
      <c r="M1418" t="str">
        <f>VLOOKUP(Account_Appended[[#This Row],[Age]],age_t[],3,1)</f>
        <v>Middle</v>
      </c>
      <c r="N1418" t="str">
        <f>Account_Appended[[#This Row],[Age Group]]&amp; "-" &amp;Account_Appended[[#This Row],[Balace Group]]</f>
        <v>Middle-Low</v>
      </c>
    </row>
    <row r="1419" spans="2:14" x14ac:dyDescent="0.25">
      <c r="B1419" t="s">
        <v>6542</v>
      </c>
      <c r="C1419" t="s">
        <v>3718</v>
      </c>
      <c r="D1419" t="s">
        <v>5131</v>
      </c>
      <c r="E1419" s="22">
        <v>35403414</v>
      </c>
      <c r="F1419" t="s">
        <v>5126</v>
      </c>
      <c r="G1419" s="20">
        <v>45976</v>
      </c>
      <c r="H1419" t="s">
        <v>3117</v>
      </c>
      <c r="I1419">
        <f>VLOOKUP(Account_Appended[[#This Row],[Customer_ID]],Customer_Info_Appended[],3,0)</f>
        <v>41</v>
      </c>
      <c r="J1419" t="str">
        <f>VLOOKUP(Account_Appended[[#This Row],[Customer_ID]],Customer_Info_Appended[],4,0)</f>
        <v>Female</v>
      </c>
      <c r="K1419" t="str">
        <f>VLOOKUP(Account_Appended[[#This Row],[Customer_ID]],Customer_Info_Appended[],6,0)</f>
        <v>Naypyitaw</v>
      </c>
      <c r="L1419" t="str">
        <f>VLOOKUP(Account_Appended[[#This Row],[Balance]],balance_t[],3,1)</f>
        <v>High</v>
      </c>
      <c r="M1419" t="str">
        <f>VLOOKUP(Account_Appended[[#This Row],[Age]],age_t[],3,1)</f>
        <v>Middle</v>
      </c>
      <c r="N1419" t="str">
        <f>Account_Appended[[#This Row],[Age Group]]&amp; "-" &amp;Account_Appended[[#This Row],[Balace Group]]</f>
        <v>Middle-High</v>
      </c>
    </row>
    <row r="1420" spans="2:14" x14ac:dyDescent="0.25">
      <c r="B1420" t="s">
        <v>6543</v>
      </c>
      <c r="C1420" t="s">
        <v>3718</v>
      </c>
      <c r="D1420" t="s">
        <v>5134</v>
      </c>
      <c r="E1420" s="22">
        <v>16548425</v>
      </c>
      <c r="F1420" t="s">
        <v>5126</v>
      </c>
      <c r="G1420" s="20">
        <v>45977</v>
      </c>
      <c r="H1420" t="s">
        <v>3117</v>
      </c>
      <c r="I1420">
        <f>VLOOKUP(Account_Appended[[#This Row],[Customer_ID]],Customer_Info_Appended[],3,0)</f>
        <v>41</v>
      </c>
      <c r="J1420" t="str">
        <f>VLOOKUP(Account_Appended[[#This Row],[Customer_ID]],Customer_Info_Appended[],4,0)</f>
        <v>Female</v>
      </c>
      <c r="K1420" t="str">
        <f>VLOOKUP(Account_Appended[[#This Row],[Customer_ID]],Customer_Info_Appended[],6,0)</f>
        <v>Naypyitaw</v>
      </c>
      <c r="L1420" t="str">
        <f>VLOOKUP(Account_Appended[[#This Row],[Balance]],balance_t[],3,1)</f>
        <v>High</v>
      </c>
      <c r="M1420" t="str">
        <f>VLOOKUP(Account_Appended[[#This Row],[Age]],age_t[],3,1)</f>
        <v>Middle</v>
      </c>
      <c r="N1420" t="str">
        <f>Account_Appended[[#This Row],[Age Group]]&amp; "-" &amp;Account_Appended[[#This Row],[Balace Group]]</f>
        <v>Middle-High</v>
      </c>
    </row>
    <row r="1421" spans="2:14" x14ac:dyDescent="0.25">
      <c r="B1421" t="s">
        <v>6544</v>
      </c>
      <c r="C1421" t="s">
        <v>3723</v>
      </c>
      <c r="D1421" t="s">
        <v>5131</v>
      </c>
      <c r="E1421" s="22">
        <v>26710889</v>
      </c>
      <c r="F1421" t="s">
        <v>5126</v>
      </c>
      <c r="G1421" s="20">
        <v>45978</v>
      </c>
      <c r="H1421" t="s">
        <v>3117</v>
      </c>
      <c r="I1421">
        <f>VLOOKUP(Account_Appended[[#This Row],[Customer_ID]],Customer_Info_Appended[],3,0)</f>
        <v>22</v>
      </c>
      <c r="J1421" t="str">
        <f>VLOOKUP(Account_Appended[[#This Row],[Customer_ID]],Customer_Info_Appended[],4,0)</f>
        <v>Female</v>
      </c>
      <c r="K1421" t="str">
        <f>VLOOKUP(Account_Appended[[#This Row],[Customer_ID]],Customer_Info_Appended[],6,0)</f>
        <v>Bago</v>
      </c>
      <c r="L1421" t="str">
        <f>VLOOKUP(Account_Appended[[#This Row],[Balance]],balance_t[],3,1)</f>
        <v>High</v>
      </c>
      <c r="M1421" t="str">
        <f>VLOOKUP(Account_Appended[[#This Row],[Age]],age_t[],3,1)</f>
        <v>Young</v>
      </c>
      <c r="N1421" t="str">
        <f>Account_Appended[[#This Row],[Age Group]]&amp; "-" &amp;Account_Appended[[#This Row],[Balace Group]]</f>
        <v>Young-High</v>
      </c>
    </row>
    <row r="1422" spans="2:14" x14ac:dyDescent="0.25">
      <c r="B1422" t="s">
        <v>6545</v>
      </c>
      <c r="C1422" t="s">
        <v>3723</v>
      </c>
      <c r="D1422" t="s">
        <v>5131</v>
      </c>
      <c r="E1422" s="22">
        <v>21774015</v>
      </c>
      <c r="F1422" t="s">
        <v>5126</v>
      </c>
      <c r="G1422" s="20">
        <v>45979</v>
      </c>
      <c r="H1422" t="s">
        <v>3117</v>
      </c>
      <c r="I1422">
        <f>VLOOKUP(Account_Appended[[#This Row],[Customer_ID]],Customer_Info_Appended[],3,0)</f>
        <v>22</v>
      </c>
      <c r="J1422" t="str">
        <f>VLOOKUP(Account_Appended[[#This Row],[Customer_ID]],Customer_Info_Appended[],4,0)</f>
        <v>Female</v>
      </c>
      <c r="K1422" t="str">
        <f>VLOOKUP(Account_Appended[[#This Row],[Customer_ID]],Customer_Info_Appended[],6,0)</f>
        <v>Bago</v>
      </c>
      <c r="L1422" t="str">
        <f>VLOOKUP(Account_Appended[[#This Row],[Balance]],balance_t[],3,1)</f>
        <v>High</v>
      </c>
      <c r="M1422" t="str">
        <f>VLOOKUP(Account_Appended[[#This Row],[Age]],age_t[],3,1)</f>
        <v>Young</v>
      </c>
      <c r="N1422" t="str">
        <f>Account_Appended[[#This Row],[Age Group]]&amp; "-" &amp;Account_Appended[[#This Row],[Balace Group]]</f>
        <v>Young-High</v>
      </c>
    </row>
    <row r="1423" spans="2:14" x14ac:dyDescent="0.25">
      <c r="B1423" t="s">
        <v>6546</v>
      </c>
      <c r="C1423" t="s">
        <v>3723</v>
      </c>
      <c r="D1423" t="s">
        <v>5125</v>
      </c>
      <c r="E1423" s="22">
        <v>47650906</v>
      </c>
      <c r="F1423" t="s">
        <v>5126</v>
      </c>
      <c r="G1423" s="20">
        <v>45980</v>
      </c>
      <c r="H1423" t="s">
        <v>3117</v>
      </c>
      <c r="I1423">
        <f>VLOOKUP(Account_Appended[[#This Row],[Customer_ID]],Customer_Info_Appended[],3,0)</f>
        <v>22</v>
      </c>
      <c r="J1423" t="str">
        <f>VLOOKUP(Account_Appended[[#This Row],[Customer_ID]],Customer_Info_Appended[],4,0)</f>
        <v>Female</v>
      </c>
      <c r="K1423" t="str">
        <f>VLOOKUP(Account_Appended[[#This Row],[Customer_ID]],Customer_Info_Appended[],6,0)</f>
        <v>Bago</v>
      </c>
      <c r="L1423" t="str">
        <f>VLOOKUP(Account_Appended[[#This Row],[Balance]],balance_t[],3,1)</f>
        <v>High</v>
      </c>
      <c r="M1423" t="str">
        <f>VLOOKUP(Account_Appended[[#This Row],[Age]],age_t[],3,1)</f>
        <v>Young</v>
      </c>
      <c r="N1423" t="str">
        <f>Account_Appended[[#This Row],[Age Group]]&amp; "-" &amp;Account_Appended[[#This Row],[Balace Group]]</f>
        <v>Young-High</v>
      </c>
    </row>
    <row r="1424" spans="2:14" x14ac:dyDescent="0.25">
      <c r="B1424" t="s">
        <v>6547</v>
      </c>
      <c r="C1424" t="s">
        <v>3728</v>
      </c>
      <c r="D1424" t="s">
        <v>5131</v>
      </c>
      <c r="E1424" s="22">
        <v>14679873</v>
      </c>
      <c r="F1424" t="s">
        <v>5126</v>
      </c>
      <c r="G1424" s="20">
        <v>45981</v>
      </c>
      <c r="H1424" t="s">
        <v>3117</v>
      </c>
      <c r="I1424">
        <f>VLOOKUP(Account_Appended[[#This Row],[Customer_ID]],Customer_Info_Appended[],3,0)</f>
        <v>23</v>
      </c>
      <c r="J1424" t="str">
        <f>VLOOKUP(Account_Appended[[#This Row],[Customer_ID]],Customer_Info_Appended[],4,0)</f>
        <v>Female</v>
      </c>
      <c r="K1424" t="str">
        <f>VLOOKUP(Account_Appended[[#This Row],[Customer_ID]],Customer_Info_Appended[],6,0)</f>
        <v>Yangon</v>
      </c>
      <c r="L1424" t="str">
        <f>VLOOKUP(Account_Appended[[#This Row],[Balance]],balance_t[],3,1)</f>
        <v>Medium</v>
      </c>
      <c r="M1424" t="str">
        <f>VLOOKUP(Account_Appended[[#This Row],[Age]],age_t[],3,1)</f>
        <v>Young</v>
      </c>
      <c r="N1424" t="str">
        <f>Account_Appended[[#This Row],[Age Group]]&amp; "-" &amp;Account_Appended[[#This Row],[Balace Group]]</f>
        <v>Young-Medium</v>
      </c>
    </row>
    <row r="1425" spans="2:14" x14ac:dyDescent="0.25">
      <c r="B1425" t="s">
        <v>6548</v>
      </c>
      <c r="C1425" t="s">
        <v>3733</v>
      </c>
      <c r="D1425" t="s">
        <v>5131</v>
      </c>
      <c r="E1425" s="22">
        <v>8566685</v>
      </c>
      <c r="F1425" t="s">
        <v>5126</v>
      </c>
      <c r="G1425" s="20">
        <v>45982</v>
      </c>
      <c r="H1425" t="s">
        <v>3117</v>
      </c>
      <c r="I1425">
        <f>VLOOKUP(Account_Appended[[#This Row],[Customer_ID]],Customer_Info_Appended[],3,0)</f>
        <v>66</v>
      </c>
      <c r="J1425" t="str">
        <f>VLOOKUP(Account_Appended[[#This Row],[Customer_ID]],Customer_Info_Appended[],4,0)</f>
        <v>Female</v>
      </c>
      <c r="K1425" t="str">
        <f>VLOOKUP(Account_Appended[[#This Row],[Customer_ID]],Customer_Info_Appended[],6,0)</f>
        <v>Naypyitaw</v>
      </c>
      <c r="L1425" t="str">
        <f>VLOOKUP(Account_Appended[[#This Row],[Balance]],balance_t[],3,1)</f>
        <v>Medium</v>
      </c>
      <c r="M1425" t="str">
        <f>VLOOKUP(Account_Appended[[#This Row],[Age]],age_t[],3,1)</f>
        <v>Senior</v>
      </c>
      <c r="N1425" t="str">
        <f>Account_Appended[[#This Row],[Age Group]]&amp; "-" &amp;Account_Appended[[#This Row],[Balace Group]]</f>
        <v>Senior-Medium</v>
      </c>
    </row>
    <row r="1426" spans="2:14" x14ac:dyDescent="0.25">
      <c r="B1426" t="s">
        <v>6549</v>
      </c>
      <c r="C1426" t="s">
        <v>3738</v>
      </c>
      <c r="D1426" t="s">
        <v>5125</v>
      </c>
      <c r="E1426" s="22">
        <v>24357032</v>
      </c>
      <c r="F1426" t="s">
        <v>5126</v>
      </c>
      <c r="G1426" s="20">
        <v>45983</v>
      </c>
      <c r="H1426" t="s">
        <v>3117</v>
      </c>
      <c r="I1426">
        <f>VLOOKUP(Account_Appended[[#This Row],[Customer_ID]],Customer_Info_Appended[],3,0)</f>
        <v>60</v>
      </c>
      <c r="J1426" t="str">
        <f>VLOOKUP(Account_Appended[[#This Row],[Customer_ID]],Customer_Info_Appended[],4,0)</f>
        <v>Female</v>
      </c>
      <c r="K1426" t="str">
        <f>VLOOKUP(Account_Appended[[#This Row],[Customer_ID]],Customer_Info_Appended[],6,0)</f>
        <v>Shan</v>
      </c>
      <c r="L1426" t="str">
        <f>VLOOKUP(Account_Appended[[#This Row],[Balance]],balance_t[],3,1)</f>
        <v>High</v>
      </c>
      <c r="M1426" t="str">
        <f>VLOOKUP(Account_Appended[[#This Row],[Age]],age_t[],3,1)</f>
        <v>Senior</v>
      </c>
      <c r="N1426" t="str">
        <f>Account_Appended[[#This Row],[Age Group]]&amp; "-" &amp;Account_Appended[[#This Row],[Balace Group]]</f>
        <v>Senior-High</v>
      </c>
    </row>
    <row r="1427" spans="2:14" x14ac:dyDescent="0.25">
      <c r="B1427" t="s">
        <v>6550</v>
      </c>
      <c r="C1427" t="s">
        <v>3743</v>
      </c>
      <c r="D1427" t="s">
        <v>5134</v>
      </c>
      <c r="E1427" s="22">
        <v>13937264</v>
      </c>
      <c r="F1427" t="s">
        <v>5126</v>
      </c>
      <c r="G1427" s="20">
        <v>45984</v>
      </c>
      <c r="H1427" t="s">
        <v>3117</v>
      </c>
      <c r="I1427">
        <f>VLOOKUP(Account_Appended[[#This Row],[Customer_ID]],Customer_Info_Appended[],3,0)</f>
        <v>65</v>
      </c>
      <c r="J1427" t="str">
        <f>VLOOKUP(Account_Appended[[#This Row],[Customer_ID]],Customer_Info_Appended[],4,0)</f>
        <v>Female</v>
      </c>
      <c r="K1427" t="str">
        <f>VLOOKUP(Account_Appended[[#This Row],[Customer_ID]],Customer_Info_Appended[],6,0)</f>
        <v>Bago</v>
      </c>
      <c r="L1427" t="str">
        <f>VLOOKUP(Account_Appended[[#This Row],[Balance]],balance_t[],3,1)</f>
        <v>Medium</v>
      </c>
      <c r="M1427" t="str">
        <f>VLOOKUP(Account_Appended[[#This Row],[Age]],age_t[],3,1)</f>
        <v>Senior</v>
      </c>
      <c r="N1427" t="str">
        <f>Account_Appended[[#This Row],[Age Group]]&amp; "-" &amp;Account_Appended[[#This Row],[Balace Group]]</f>
        <v>Senior-Medium</v>
      </c>
    </row>
    <row r="1428" spans="2:14" x14ac:dyDescent="0.25">
      <c r="B1428" t="s">
        <v>6551</v>
      </c>
      <c r="C1428" t="s">
        <v>3748</v>
      </c>
      <c r="D1428" t="s">
        <v>5131</v>
      </c>
      <c r="E1428" s="22">
        <v>14849151</v>
      </c>
      <c r="F1428" t="s">
        <v>5126</v>
      </c>
      <c r="G1428" s="20">
        <v>45985</v>
      </c>
      <c r="H1428" t="s">
        <v>3117</v>
      </c>
      <c r="I1428">
        <f>VLOOKUP(Account_Appended[[#This Row],[Customer_ID]],Customer_Info_Appended[],3,0)</f>
        <v>61</v>
      </c>
      <c r="J1428" t="str">
        <f>VLOOKUP(Account_Appended[[#This Row],[Customer_ID]],Customer_Info_Appended[],4,0)</f>
        <v>Male</v>
      </c>
      <c r="K1428" t="str">
        <f>VLOOKUP(Account_Appended[[#This Row],[Customer_ID]],Customer_Info_Appended[],6,0)</f>
        <v>Naypyitaw</v>
      </c>
      <c r="L1428" t="str">
        <f>VLOOKUP(Account_Appended[[#This Row],[Balance]],balance_t[],3,1)</f>
        <v>Medium</v>
      </c>
      <c r="M1428" t="str">
        <f>VLOOKUP(Account_Appended[[#This Row],[Age]],age_t[],3,1)</f>
        <v>Senior</v>
      </c>
      <c r="N1428" t="str">
        <f>Account_Appended[[#This Row],[Age Group]]&amp; "-" &amp;Account_Appended[[#This Row],[Balace Group]]</f>
        <v>Senior-Medium</v>
      </c>
    </row>
    <row r="1429" spans="2:14" x14ac:dyDescent="0.25">
      <c r="B1429" t="s">
        <v>6552</v>
      </c>
      <c r="C1429" t="s">
        <v>3753</v>
      </c>
      <c r="D1429" t="s">
        <v>5125</v>
      </c>
      <c r="E1429" s="22">
        <v>48084649</v>
      </c>
      <c r="F1429" t="s">
        <v>5126</v>
      </c>
      <c r="G1429" s="20">
        <v>45986</v>
      </c>
      <c r="H1429" t="s">
        <v>3117</v>
      </c>
      <c r="I1429">
        <f>VLOOKUP(Account_Appended[[#This Row],[Customer_ID]],Customer_Info_Appended[],3,0)</f>
        <v>64</v>
      </c>
      <c r="J1429" t="str">
        <f>VLOOKUP(Account_Appended[[#This Row],[Customer_ID]],Customer_Info_Appended[],4,0)</f>
        <v>Male</v>
      </c>
      <c r="K1429" t="str">
        <f>VLOOKUP(Account_Appended[[#This Row],[Customer_ID]],Customer_Info_Appended[],6,0)</f>
        <v>Yangon</v>
      </c>
      <c r="L1429" t="str">
        <f>VLOOKUP(Account_Appended[[#This Row],[Balance]],balance_t[],3,1)</f>
        <v>High</v>
      </c>
      <c r="M1429" t="str">
        <f>VLOOKUP(Account_Appended[[#This Row],[Age]],age_t[],3,1)</f>
        <v>Senior</v>
      </c>
      <c r="N1429" t="str">
        <f>Account_Appended[[#This Row],[Age Group]]&amp; "-" &amp;Account_Appended[[#This Row],[Balace Group]]</f>
        <v>Senior-High</v>
      </c>
    </row>
    <row r="1430" spans="2:14" x14ac:dyDescent="0.25">
      <c r="B1430" t="s">
        <v>6553</v>
      </c>
      <c r="C1430" t="s">
        <v>3758</v>
      </c>
      <c r="D1430" t="s">
        <v>5131</v>
      </c>
      <c r="E1430" s="22">
        <v>10129840</v>
      </c>
      <c r="F1430" t="s">
        <v>5126</v>
      </c>
      <c r="G1430" s="20">
        <v>45987</v>
      </c>
      <c r="H1430" t="s">
        <v>3117</v>
      </c>
      <c r="I1430">
        <f>VLOOKUP(Account_Appended[[#This Row],[Customer_ID]],Customer_Info_Appended[],3,0)</f>
        <v>40</v>
      </c>
      <c r="J1430" t="str">
        <f>VLOOKUP(Account_Appended[[#This Row],[Customer_ID]],Customer_Info_Appended[],4,0)</f>
        <v>Male</v>
      </c>
      <c r="K1430" t="str">
        <f>VLOOKUP(Account_Appended[[#This Row],[Customer_ID]],Customer_Info_Appended[],6,0)</f>
        <v>Mandalay</v>
      </c>
      <c r="L1430" t="str">
        <f>VLOOKUP(Account_Appended[[#This Row],[Balance]],balance_t[],3,1)</f>
        <v>Medium</v>
      </c>
      <c r="M1430" t="str">
        <f>VLOOKUP(Account_Appended[[#This Row],[Age]],age_t[],3,1)</f>
        <v>Middle</v>
      </c>
      <c r="N1430" t="str">
        <f>Account_Appended[[#This Row],[Age Group]]&amp; "-" &amp;Account_Appended[[#This Row],[Balace Group]]</f>
        <v>Middle-Medium</v>
      </c>
    </row>
    <row r="1431" spans="2:14" x14ac:dyDescent="0.25">
      <c r="B1431" t="s">
        <v>6554</v>
      </c>
      <c r="C1431" t="s">
        <v>3763</v>
      </c>
      <c r="D1431" t="s">
        <v>5131</v>
      </c>
      <c r="E1431" s="22">
        <v>33617379</v>
      </c>
      <c r="F1431" t="s">
        <v>5126</v>
      </c>
      <c r="G1431" s="20">
        <v>45988</v>
      </c>
      <c r="H1431" t="s">
        <v>3117</v>
      </c>
      <c r="I1431">
        <f>VLOOKUP(Account_Appended[[#This Row],[Customer_ID]],Customer_Info_Appended[],3,0)</f>
        <v>21</v>
      </c>
      <c r="J1431" t="str">
        <f>VLOOKUP(Account_Appended[[#This Row],[Customer_ID]],Customer_Info_Appended[],4,0)</f>
        <v>Male</v>
      </c>
      <c r="K1431" t="str">
        <f>VLOOKUP(Account_Appended[[#This Row],[Customer_ID]],Customer_Info_Appended[],6,0)</f>
        <v>Shan</v>
      </c>
      <c r="L1431" t="str">
        <f>VLOOKUP(Account_Appended[[#This Row],[Balance]],balance_t[],3,1)</f>
        <v>High</v>
      </c>
      <c r="M1431" t="str">
        <f>VLOOKUP(Account_Appended[[#This Row],[Age]],age_t[],3,1)</f>
        <v>Young</v>
      </c>
      <c r="N1431" t="str">
        <f>Account_Appended[[#This Row],[Age Group]]&amp; "-" &amp;Account_Appended[[#This Row],[Balace Group]]</f>
        <v>Young-High</v>
      </c>
    </row>
    <row r="1432" spans="2:14" x14ac:dyDescent="0.25">
      <c r="B1432" t="s">
        <v>6555</v>
      </c>
      <c r="C1432" t="s">
        <v>3763</v>
      </c>
      <c r="D1432" t="s">
        <v>5134</v>
      </c>
      <c r="E1432" s="22">
        <v>30849806</v>
      </c>
      <c r="F1432" t="s">
        <v>5126</v>
      </c>
      <c r="G1432" s="20">
        <v>45989</v>
      </c>
      <c r="H1432" t="s">
        <v>3117</v>
      </c>
      <c r="I1432">
        <f>VLOOKUP(Account_Appended[[#This Row],[Customer_ID]],Customer_Info_Appended[],3,0)</f>
        <v>21</v>
      </c>
      <c r="J1432" t="str">
        <f>VLOOKUP(Account_Appended[[#This Row],[Customer_ID]],Customer_Info_Appended[],4,0)</f>
        <v>Male</v>
      </c>
      <c r="K1432" t="str">
        <f>VLOOKUP(Account_Appended[[#This Row],[Customer_ID]],Customer_Info_Appended[],6,0)</f>
        <v>Shan</v>
      </c>
      <c r="L1432" t="str">
        <f>VLOOKUP(Account_Appended[[#This Row],[Balance]],balance_t[],3,1)</f>
        <v>High</v>
      </c>
      <c r="M1432" t="str">
        <f>VLOOKUP(Account_Appended[[#This Row],[Age]],age_t[],3,1)</f>
        <v>Young</v>
      </c>
      <c r="N1432" t="str">
        <f>Account_Appended[[#This Row],[Age Group]]&amp; "-" &amp;Account_Appended[[#This Row],[Balace Group]]</f>
        <v>Young-High</v>
      </c>
    </row>
    <row r="1433" spans="2:14" x14ac:dyDescent="0.25">
      <c r="B1433" t="s">
        <v>6556</v>
      </c>
      <c r="C1433" t="s">
        <v>3768</v>
      </c>
      <c r="D1433" t="s">
        <v>5131</v>
      </c>
      <c r="E1433" s="22">
        <v>48629560</v>
      </c>
      <c r="F1433" t="s">
        <v>5126</v>
      </c>
      <c r="G1433" s="20">
        <v>45990</v>
      </c>
      <c r="H1433" t="s">
        <v>3117</v>
      </c>
      <c r="I1433">
        <f>VLOOKUP(Account_Appended[[#This Row],[Customer_ID]],Customer_Info_Appended[],3,0)</f>
        <v>44</v>
      </c>
      <c r="J1433" t="str">
        <f>VLOOKUP(Account_Appended[[#This Row],[Customer_ID]],Customer_Info_Appended[],4,0)</f>
        <v>Male</v>
      </c>
      <c r="K1433" t="str">
        <f>VLOOKUP(Account_Appended[[#This Row],[Customer_ID]],Customer_Info_Appended[],6,0)</f>
        <v>Yangon</v>
      </c>
      <c r="L1433" t="str">
        <f>VLOOKUP(Account_Appended[[#This Row],[Balance]],balance_t[],3,1)</f>
        <v>High</v>
      </c>
      <c r="M1433" t="str">
        <f>VLOOKUP(Account_Appended[[#This Row],[Age]],age_t[],3,1)</f>
        <v>Middle</v>
      </c>
      <c r="N1433" t="str">
        <f>Account_Appended[[#This Row],[Age Group]]&amp; "-" &amp;Account_Appended[[#This Row],[Balace Group]]</f>
        <v>Middle-High</v>
      </c>
    </row>
    <row r="1434" spans="2:14" x14ac:dyDescent="0.25">
      <c r="B1434" t="s">
        <v>6557</v>
      </c>
      <c r="C1434" t="s">
        <v>3768</v>
      </c>
      <c r="D1434" t="s">
        <v>5125</v>
      </c>
      <c r="E1434" s="22">
        <v>21323034</v>
      </c>
      <c r="F1434" t="s">
        <v>5126</v>
      </c>
      <c r="G1434" s="20">
        <v>45991</v>
      </c>
      <c r="H1434" t="s">
        <v>3117</v>
      </c>
      <c r="I1434">
        <f>VLOOKUP(Account_Appended[[#This Row],[Customer_ID]],Customer_Info_Appended[],3,0)</f>
        <v>44</v>
      </c>
      <c r="J1434" t="str">
        <f>VLOOKUP(Account_Appended[[#This Row],[Customer_ID]],Customer_Info_Appended[],4,0)</f>
        <v>Male</v>
      </c>
      <c r="K1434" t="str">
        <f>VLOOKUP(Account_Appended[[#This Row],[Customer_ID]],Customer_Info_Appended[],6,0)</f>
        <v>Yangon</v>
      </c>
      <c r="L1434" t="str">
        <f>VLOOKUP(Account_Appended[[#This Row],[Balance]],balance_t[],3,1)</f>
        <v>High</v>
      </c>
      <c r="M1434" t="str">
        <f>VLOOKUP(Account_Appended[[#This Row],[Age]],age_t[],3,1)</f>
        <v>Middle</v>
      </c>
      <c r="N1434" t="str">
        <f>Account_Appended[[#This Row],[Age Group]]&amp; "-" &amp;Account_Appended[[#This Row],[Balace Group]]</f>
        <v>Middle-High</v>
      </c>
    </row>
    <row r="1435" spans="2:14" x14ac:dyDescent="0.25">
      <c r="B1435" t="s">
        <v>6558</v>
      </c>
      <c r="C1435" t="s">
        <v>3768</v>
      </c>
      <c r="D1435" t="s">
        <v>5131</v>
      </c>
      <c r="E1435" s="22">
        <v>38777396</v>
      </c>
      <c r="F1435" t="s">
        <v>5126</v>
      </c>
      <c r="G1435" s="20">
        <v>45992</v>
      </c>
      <c r="H1435" t="s">
        <v>3117</v>
      </c>
      <c r="I1435">
        <f>VLOOKUP(Account_Appended[[#This Row],[Customer_ID]],Customer_Info_Appended[],3,0)</f>
        <v>44</v>
      </c>
      <c r="J1435" t="str">
        <f>VLOOKUP(Account_Appended[[#This Row],[Customer_ID]],Customer_Info_Appended[],4,0)</f>
        <v>Male</v>
      </c>
      <c r="K1435" t="str">
        <f>VLOOKUP(Account_Appended[[#This Row],[Customer_ID]],Customer_Info_Appended[],6,0)</f>
        <v>Yangon</v>
      </c>
      <c r="L1435" t="str">
        <f>VLOOKUP(Account_Appended[[#This Row],[Balance]],balance_t[],3,1)</f>
        <v>High</v>
      </c>
      <c r="M1435" t="str">
        <f>VLOOKUP(Account_Appended[[#This Row],[Age]],age_t[],3,1)</f>
        <v>Middle</v>
      </c>
      <c r="N1435" t="str">
        <f>Account_Appended[[#This Row],[Age Group]]&amp; "-" &amp;Account_Appended[[#This Row],[Balace Group]]</f>
        <v>Middle-High</v>
      </c>
    </row>
    <row r="1436" spans="2:14" x14ac:dyDescent="0.25">
      <c r="B1436" t="s">
        <v>6559</v>
      </c>
      <c r="C1436" t="s">
        <v>3773</v>
      </c>
      <c r="D1436" t="s">
        <v>5134</v>
      </c>
      <c r="E1436" s="22">
        <v>37749509</v>
      </c>
      <c r="F1436" t="s">
        <v>5126</v>
      </c>
      <c r="G1436" s="20">
        <v>45993</v>
      </c>
      <c r="H1436" t="s">
        <v>3117</v>
      </c>
      <c r="I1436">
        <f>VLOOKUP(Account_Appended[[#This Row],[Customer_ID]],Customer_Info_Appended[],3,0)</f>
        <v>35</v>
      </c>
      <c r="J1436" t="str">
        <f>VLOOKUP(Account_Appended[[#This Row],[Customer_ID]],Customer_Info_Appended[],4,0)</f>
        <v>Male</v>
      </c>
      <c r="K1436" t="str">
        <f>VLOOKUP(Account_Appended[[#This Row],[Customer_ID]],Customer_Info_Appended[],6,0)</f>
        <v>Bago</v>
      </c>
      <c r="L1436" t="str">
        <f>VLOOKUP(Account_Appended[[#This Row],[Balance]],balance_t[],3,1)</f>
        <v>High</v>
      </c>
      <c r="M1436" t="str">
        <f>VLOOKUP(Account_Appended[[#This Row],[Age]],age_t[],3,1)</f>
        <v>Middle</v>
      </c>
      <c r="N1436" t="str">
        <f>Account_Appended[[#This Row],[Age Group]]&amp; "-" &amp;Account_Appended[[#This Row],[Balace Group]]</f>
        <v>Middle-High</v>
      </c>
    </row>
    <row r="1437" spans="2:14" x14ac:dyDescent="0.25">
      <c r="B1437" t="s">
        <v>6560</v>
      </c>
      <c r="C1437" t="s">
        <v>3778</v>
      </c>
      <c r="D1437" t="s">
        <v>5134</v>
      </c>
      <c r="E1437" s="22">
        <v>23141214</v>
      </c>
      <c r="F1437" t="s">
        <v>5126</v>
      </c>
      <c r="G1437" s="20">
        <v>45994</v>
      </c>
      <c r="H1437" t="s">
        <v>3117</v>
      </c>
      <c r="I1437">
        <f>VLOOKUP(Account_Appended[[#This Row],[Customer_ID]],Customer_Info_Appended[],3,0)</f>
        <v>38</v>
      </c>
      <c r="J1437" t="str">
        <f>VLOOKUP(Account_Appended[[#This Row],[Customer_ID]],Customer_Info_Appended[],4,0)</f>
        <v>Female</v>
      </c>
      <c r="K1437" t="str">
        <f>VLOOKUP(Account_Appended[[#This Row],[Customer_ID]],Customer_Info_Appended[],6,0)</f>
        <v>Bago</v>
      </c>
      <c r="L1437" t="str">
        <f>VLOOKUP(Account_Appended[[#This Row],[Balance]],balance_t[],3,1)</f>
        <v>High</v>
      </c>
      <c r="M1437" t="str">
        <f>VLOOKUP(Account_Appended[[#This Row],[Age]],age_t[],3,1)</f>
        <v>Middle</v>
      </c>
      <c r="N1437" t="str">
        <f>Account_Appended[[#This Row],[Age Group]]&amp; "-" &amp;Account_Appended[[#This Row],[Balace Group]]</f>
        <v>Middle-High</v>
      </c>
    </row>
    <row r="1438" spans="2:14" x14ac:dyDescent="0.25">
      <c r="B1438" t="s">
        <v>6561</v>
      </c>
      <c r="C1438" t="s">
        <v>3778</v>
      </c>
      <c r="D1438" t="s">
        <v>5125</v>
      </c>
      <c r="E1438" s="22">
        <v>38284664</v>
      </c>
      <c r="F1438" t="s">
        <v>5126</v>
      </c>
      <c r="G1438" s="20">
        <v>45995</v>
      </c>
      <c r="H1438" t="s">
        <v>3117</v>
      </c>
      <c r="I1438">
        <f>VLOOKUP(Account_Appended[[#This Row],[Customer_ID]],Customer_Info_Appended[],3,0)</f>
        <v>38</v>
      </c>
      <c r="J1438" t="str">
        <f>VLOOKUP(Account_Appended[[#This Row],[Customer_ID]],Customer_Info_Appended[],4,0)</f>
        <v>Female</v>
      </c>
      <c r="K1438" t="str">
        <f>VLOOKUP(Account_Appended[[#This Row],[Customer_ID]],Customer_Info_Appended[],6,0)</f>
        <v>Bago</v>
      </c>
      <c r="L1438" t="str">
        <f>VLOOKUP(Account_Appended[[#This Row],[Balance]],balance_t[],3,1)</f>
        <v>High</v>
      </c>
      <c r="M1438" t="str">
        <f>VLOOKUP(Account_Appended[[#This Row],[Age]],age_t[],3,1)</f>
        <v>Middle</v>
      </c>
      <c r="N1438" t="str">
        <f>Account_Appended[[#This Row],[Age Group]]&amp; "-" &amp;Account_Appended[[#This Row],[Balace Group]]</f>
        <v>Middle-High</v>
      </c>
    </row>
    <row r="1439" spans="2:14" x14ac:dyDescent="0.25">
      <c r="B1439" t="s">
        <v>6562</v>
      </c>
      <c r="C1439" t="s">
        <v>3783</v>
      </c>
      <c r="D1439" t="s">
        <v>5134</v>
      </c>
      <c r="E1439" s="22">
        <v>1020114</v>
      </c>
      <c r="F1439" t="s">
        <v>5126</v>
      </c>
      <c r="G1439" s="20">
        <v>45996</v>
      </c>
      <c r="H1439" t="s">
        <v>3117</v>
      </c>
      <c r="I1439">
        <f>VLOOKUP(Account_Appended[[#This Row],[Customer_ID]],Customer_Info_Appended[],3,0)</f>
        <v>45</v>
      </c>
      <c r="J1439" t="str">
        <f>VLOOKUP(Account_Appended[[#This Row],[Customer_ID]],Customer_Info_Appended[],4,0)</f>
        <v>Female</v>
      </c>
      <c r="K1439" t="str">
        <f>VLOOKUP(Account_Appended[[#This Row],[Customer_ID]],Customer_Info_Appended[],6,0)</f>
        <v>Mandalay</v>
      </c>
      <c r="L1439" t="str">
        <f>VLOOKUP(Account_Appended[[#This Row],[Balance]],balance_t[],3,1)</f>
        <v>Low</v>
      </c>
      <c r="M1439" t="str">
        <f>VLOOKUP(Account_Appended[[#This Row],[Age]],age_t[],3,1)</f>
        <v>Middle</v>
      </c>
      <c r="N1439" t="str">
        <f>Account_Appended[[#This Row],[Age Group]]&amp; "-" &amp;Account_Appended[[#This Row],[Balace Group]]</f>
        <v>Middle-Low</v>
      </c>
    </row>
    <row r="1440" spans="2:14" x14ac:dyDescent="0.25">
      <c r="B1440" t="s">
        <v>6563</v>
      </c>
      <c r="C1440" t="s">
        <v>3783</v>
      </c>
      <c r="D1440" t="s">
        <v>5131</v>
      </c>
      <c r="E1440" s="22">
        <v>42644931</v>
      </c>
      <c r="F1440" t="s">
        <v>5126</v>
      </c>
      <c r="G1440" s="20">
        <v>45997</v>
      </c>
      <c r="H1440" t="s">
        <v>3117</v>
      </c>
      <c r="I1440">
        <f>VLOOKUP(Account_Appended[[#This Row],[Customer_ID]],Customer_Info_Appended[],3,0)</f>
        <v>45</v>
      </c>
      <c r="J1440" t="str">
        <f>VLOOKUP(Account_Appended[[#This Row],[Customer_ID]],Customer_Info_Appended[],4,0)</f>
        <v>Female</v>
      </c>
      <c r="K1440" t="str">
        <f>VLOOKUP(Account_Appended[[#This Row],[Customer_ID]],Customer_Info_Appended[],6,0)</f>
        <v>Mandalay</v>
      </c>
      <c r="L1440" t="str">
        <f>VLOOKUP(Account_Appended[[#This Row],[Balance]],balance_t[],3,1)</f>
        <v>High</v>
      </c>
      <c r="M1440" t="str">
        <f>VLOOKUP(Account_Appended[[#This Row],[Age]],age_t[],3,1)</f>
        <v>Middle</v>
      </c>
      <c r="N1440" t="str">
        <f>Account_Appended[[#This Row],[Age Group]]&amp; "-" &amp;Account_Appended[[#This Row],[Balace Group]]</f>
        <v>Middle-High</v>
      </c>
    </row>
    <row r="1441" spans="2:14" x14ac:dyDescent="0.25">
      <c r="B1441" t="s">
        <v>6564</v>
      </c>
      <c r="C1441" t="s">
        <v>3788</v>
      </c>
      <c r="D1441" t="s">
        <v>5134</v>
      </c>
      <c r="E1441" s="22">
        <v>15862512</v>
      </c>
      <c r="F1441" t="s">
        <v>5126</v>
      </c>
      <c r="G1441" s="20">
        <v>45998</v>
      </c>
      <c r="H1441" t="s">
        <v>3117</v>
      </c>
      <c r="I1441">
        <f>VLOOKUP(Account_Appended[[#This Row],[Customer_ID]],Customer_Info_Appended[],3,0)</f>
        <v>52</v>
      </c>
      <c r="J1441" t="str">
        <f>VLOOKUP(Account_Appended[[#This Row],[Customer_ID]],Customer_Info_Appended[],4,0)</f>
        <v>Male</v>
      </c>
      <c r="K1441" t="str">
        <f>VLOOKUP(Account_Appended[[#This Row],[Customer_ID]],Customer_Info_Appended[],6,0)</f>
        <v>Mandalay</v>
      </c>
      <c r="L1441" t="str">
        <f>VLOOKUP(Account_Appended[[#This Row],[Balance]],balance_t[],3,1)</f>
        <v>High</v>
      </c>
      <c r="M1441" t="str">
        <f>VLOOKUP(Account_Appended[[#This Row],[Age]],age_t[],3,1)</f>
        <v>Senior</v>
      </c>
      <c r="N1441" t="str">
        <f>Account_Appended[[#This Row],[Age Group]]&amp; "-" &amp;Account_Appended[[#This Row],[Balace Group]]</f>
        <v>Senior-High</v>
      </c>
    </row>
    <row r="1442" spans="2:14" x14ac:dyDescent="0.25">
      <c r="B1442" t="s">
        <v>6565</v>
      </c>
      <c r="C1442" t="s">
        <v>3788</v>
      </c>
      <c r="D1442" t="s">
        <v>5125</v>
      </c>
      <c r="E1442" s="22">
        <v>47558792</v>
      </c>
      <c r="F1442" t="s">
        <v>5126</v>
      </c>
      <c r="G1442" s="20">
        <v>45999</v>
      </c>
      <c r="H1442" t="s">
        <v>3117</v>
      </c>
      <c r="I1442">
        <f>VLOOKUP(Account_Appended[[#This Row],[Customer_ID]],Customer_Info_Appended[],3,0)</f>
        <v>52</v>
      </c>
      <c r="J1442" t="str">
        <f>VLOOKUP(Account_Appended[[#This Row],[Customer_ID]],Customer_Info_Appended[],4,0)</f>
        <v>Male</v>
      </c>
      <c r="K1442" t="str">
        <f>VLOOKUP(Account_Appended[[#This Row],[Customer_ID]],Customer_Info_Appended[],6,0)</f>
        <v>Mandalay</v>
      </c>
      <c r="L1442" t="str">
        <f>VLOOKUP(Account_Appended[[#This Row],[Balance]],balance_t[],3,1)</f>
        <v>High</v>
      </c>
      <c r="M1442" t="str">
        <f>VLOOKUP(Account_Appended[[#This Row],[Age]],age_t[],3,1)</f>
        <v>Senior</v>
      </c>
      <c r="N1442" t="str">
        <f>Account_Appended[[#This Row],[Age Group]]&amp; "-" &amp;Account_Appended[[#This Row],[Balace Group]]</f>
        <v>Senior-High</v>
      </c>
    </row>
    <row r="1443" spans="2:14" x14ac:dyDescent="0.25">
      <c r="B1443" t="s">
        <v>6566</v>
      </c>
      <c r="C1443" t="s">
        <v>3788</v>
      </c>
      <c r="D1443" t="s">
        <v>5134</v>
      </c>
      <c r="E1443" s="22">
        <v>48691742</v>
      </c>
      <c r="F1443" t="s">
        <v>5126</v>
      </c>
      <c r="G1443" s="20">
        <v>46000</v>
      </c>
      <c r="H1443" t="s">
        <v>3117</v>
      </c>
      <c r="I1443">
        <f>VLOOKUP(Account_Appended[[#This Row],[Customer_ID]],Customer_Info_Appended[],3,0)</f>
        <v>52</v>
      </c>
      <c r="J1443" t="str">
        <f>VLOOKUP(Account_Appended[[#This Row],[Customer_ID]],Customer_Info_Appended[],4,0)</f>
        <v>Male</v>
      </c>
      <c r="K1443" t="str">
        <f>VLOOKUP(Account_Appended[[#This Row],[Customer_ID]],Customer_Info_Appended[],6,0)</f>
        <v>Mandalay</v>
      </c>
      <c r="L1443" t="str">
        <f>VLOOKUP(Account_Appended[[#This Row],[Balance]],balance_t[],3,1)</f>
        <v>High</v>
      </c>
      <c r="M1443" t="str">
        <f>VLOOKUP(Account_Appended[[#This Row],[Age]],age_t[],3,1)</f>
        <v>Senior</v>
      </c>
      <c r="N1443" t="str">
        <f>Account_Appended[[#This Row],[Age Group]]&amp; "-" &amp;Account_Appended[[#This Row],[Balace Group]]</f>
        <v>Senior-High</v>
      </c>
    </row>
    <row r="1444" spans="2:14" x14ac:dyDescent="0.25">
      <c r="B1444" t="s">
        <v>6567</v>
      </c>
      <c r="C1444" t="s">
        <v>3793</v>
      </c>
      <c r="D1444" t="s">
        <v>5134</v>
      </c>
      <c r="E1444" s="22">
        <v>12018529</v>
      </c>
      <c r="F1444" t="s">
        <v>5126</v>
      </c>
      <c r="G1444" s="20">
        <v>46001</v>
      </c>
      <c r="H1444" t="s">
        <v>3117</v>
      </c>
      <c r="I1444">
        <f>VLOOKUP(Account_Appended[[#This Row],[Customer_ID]],Customer_Info_Appended[],3,0)</f>
        <v>39</v>
      </c>
      <c r="J1444" t="str">
        <f>VLOOKUP(Account_Appended[[#This Row],[Customer_ID]],Customer_Info_Appended[],4,0)</f>
        <v>Female</v>
      </c>
      <c r="K1444" t="str">
        <f>VLOOKUP(Account_Appended[[#This Row],[Customer_ID]],Customer_Info_Appended[],6,0)</f>
        <v>Shan</v>
      </c>
      <c r="L1444" t="str">
        <f>VLOOKUP(Account_Appended[[#This Row],[Balance]],balance_t[],3,1)</f>
        <v>Medium</v>
      </c>
      <c r="M1444" t="str">
        <f>VLOOKUP(Account_Appended[[#This Row],[Age]],age_t[],3,1)</f>
        <v>Middle</v>
      </c>
      <c r="N1444" t="str">
        <f>Account_Appended[[#This Row],[Age Group]]&amp; "-" &amp;Account_Appended[[#This Row],[Balace Group]]</f>
        <v>Middle-Medium</v>
      </c>
    </row>
    <row r="1445" spans="2:14" x14ac:dyDescent="0.25">
      <c r="B1445" t="s">
        <v>6568</v>
      </c>
      <c r="C1445" t="s">
        <v>3798</v>
      </c>
      <c r="D1445" t="s">
        <v>5134</v>
      </c>
      <c r="E1445" s="22">
        <v>41801479</v>
      </c>
      <c r="F1445" t="s">
        <v>5126</v>
      </c>
      <c r="G1445" s="20">
        <v>46002</v>
      </c>
      <c r="H1445" t="s">
        <v>3117</v>
      </c>
      <c r="I1445">
        <f>VLOOKUP(Account_Appended[[#This Row],[Customer_ID]],Customer_Info_Appended[],3,0)</f>
        <v>57</v>
      </c>
      <c r="J1445" t="str">
        <f>VLOOKUP(Account_Appended[[#This Row],[Customer_ID]],Customer_Info_Appended[],4,0)</f>
        <v>Male</v>
      </c>
      <c r="K1445" t="str">
        <f>VLOOKUP(Account_Appended[[#This Row],[Customer_ID]],Customer_Info_Appended[],6,0)</f>
        <v>Shan</v>
      </c>
      <c r="L1445" t="str">
        <f>VLOOKUP(Account_Appended[[#This Row],[Balance]],balance_t[],3,1)</f>
        <v>High</v>
      </c>
      <c r="M1445" t="str">
        <f>VLOOKUP(Account_Appended[[#This Row],[Age]],age_t[],3,1)</f>
        <v>Senior</v>
      </c>
      <c r="N1445" t="str">
        <f>Account_Appended[[#This Row],[Age Group]]&amp; "-" &amp;Account_Appended[[#This Row],[Balace Group]]</f>
        <v>Senior-High</v>
      </c>
    </row>
    <row r="1446" spans="2:14" x14ac:dyDescent="0.25">
      <c r="B1446" t="s">
        <v>6569</v>
      </c>
      <c r="C1446" t="s">
        <v>3798</v>
      </c>
      <c r="D1446" t="s">
        <v>5125</v>
      </c>
      <c r="E1446" s="22">
        <v>35837358</v>
      </c>
      <c r="F1446" t="s">
        <v>5126</v>
      </c>
      <c r="G1446" s="20">
        <v>46003</v>
      </c>
      <c r="H1446" t="s">
        <v>3117</v>
      </c>
      <c r="I1446">
        <f>VLOOKUP(Account_Appended[[#This Row],[Customer_ID]],Customer_Info_Appended[],3,0)</f>
        <v>57</v>
      </c>
      <c r="J1446" t="str">
        <f>VLOOKUP(Account_Appended[[#This Row],[Customer_ID]],Customer_Info_Appended[],4,0)</f>
        <v>Male</v>
      </c>
      <c r="K1446" t="str">
        <f>VLOOKUP(Account_Appended[[#This Row],[Customer_ID]],Customer_Info_Appended[],6,0)</f>
        <v>Shan</v>
      </c>
      <c r="L1446" t="str">
        <f>VLOOKUP(Account_Appended[[#This Row],[Balance]],balance_t[],3,1)</f>
        <v>High</v>
      </c>
      <c r="M1446" t="str">
        <f>VLOOKUP(Account_Appended[[#This Row],[Age]],age_t[],3,1)</f>
        <v>Senior</v>
      </c>
      <c r="N1446" t="str">
        <f>Account_Appended[[#This Row],[Age Group]]&amp; "-" &amp;Account_Appended[[#This Row],[Balace Group]]</f>
        <v>Senior-High</v>
      </c>
    </row>
    <row r="1447" spans="2:14" x14ac:dyDescent="0.25">
      <c r="B1447" t="s">
        <v>6570</v>
      </c>
      <c r="C1447" t="s">
        <v>3798</v>
      </c>
      <c r="D1447" t="s">
        <v>5134</v>
      </c>
      <c r="E1447" s="22">
        <v>48210687</v>
      </c>
      <c r="F1447" t="s">
        <v>5126</v>
      </c>
      <c r="G1447" s="20">
        <v>46004</v>
      </c>
      <c r="H1447" t="s">
        <v>3117</v>
      </c>
      <c r="I1447">
        <f>VLOOKUP(Account_Appended[[#This Row],[Customer_ID]],Customer_Info_Appended[],3,0)</f>
        <v>57</v>
      </c>
      <c r="J1447" t="str">
        <f>VLOOKUP(Account_Appended[[#This Row],[Customer_ID]],Customer_Info_Appended[],4,0)</f>
        <v>Male</v>
      </c>
      <c r="K1447" t="str">
        <f>VLOOKUP(Account_Appended[[#This Row],[Customer_ID]],Customer_Info_Appended[],6,0)</f>
        <v>Shan</v>
      </c>
      <c r="L1447" t="str">
        <f>VLOOKUP(Account_Appended[[#This Row],[Balance]],balance_t[],3,1)</f>
        <v>High</v>
      </c>
      <c r="M1447" t="str">
        <f>VLOOKUP(Account_Appended[[#This Row],[Age]],age_t[],3,1)</f>
        <v>Senior</v>
      </c>
      <c r="N1447" t="str">
        <f>Account_Appended[[#This Row],[Age Group]]&amp; "-" &amp;Account_Appended[[#This Row],[Balace Group]]</f>
        <v>Senior-High</v>
      </c>
    </row>
    <row r="1448" spans="2:14" x14ac:dyDescent="0.25">
      <c r="B1448" t="s">
        <v>6571</v>
      </c>
      <c r="C1448" t="s">
        <v>3803</v>
      </c>
      <c r="D1448" t="s">
        <v>5134</v>
      </c>
      <c r="E1448" s="22">
        <v>19362886</v>
      </c>
      <c r="F1448" t="s">
        <v>5126</v>
      </c>
      <c r="G1448" s="20">
        <v>46005</v>
      </c>
      <c r="H1448" t="s">
        <v>3117</v>
      </c>
      <c r="I1448">
        <f>VLOOKUP(Account_Appended[[#This Row],[Customer_ID]],Customer_Info_Appended[],3,0)</f>
        <v>40</v>
      </c>
      <c r="J1448" t="str">
        <f>VLOOKUP(Account_Appended[[#This Row],[Customer_ID]],Customer_Info_Appended[],4,0)</f>
        <v>Female</v>
      </c>
      <c r="K1448" t="str">
        <f>VLOOKUP(Account_Appended[[#This Row],[Customer_ID]],Customer_Info_Appended[],6,0)</f>
        <v>Mandalay</v>
      </c>
      <c r="L1448" t="str">
        <f>VLOOKUP(Account_Appended[[#This Row],[Balance]],balance_t[],3,1)</f>
        <v>High</v>
      </c>
      <c r="M1448" t="str">
        <f>VLOOKUP(Account_Appended[[#This Row],[Age]],age_t[],3,1)</f>
        <v>Middle</v>
      </c>
      <c r="N1448" t="str">
        <f>Account_Appended[[#This Row],[Age Group]]&amp; "-" &amp;Account_Appended[[#This Row],[Balace Group]]</f>
        <v>Middle-High</v>
      </c>
    </row>
    <row r="1449" spans="2:14" x14ac:dyDescent="0.25">
      <c r="B1449" t="s">
        <v>6572</v>
      </c>
      <c r="C1449" t="s">
        <v>3808</v>
      </c>
      <c r="D1449" t="s">
        <v>5131</v>
      </c>
      <c r="E1449" s="22">
        <v>36998682</v>
      </c>
      <c r="F1449" t="s">
        <v>5126</v>
      </c>
      <c r="G1449" s="20">
        <v>46006</v>
      </c>
      <c r="H1449" t="s">
        <v>3117</v>
      </c>
      <c r="I1449">
        <f>VLOOKUP(Account_Appended[[#This Row],[Customer_ID]],Customer_Info_Appended[],3,0)</f>
        <v>20</v>
      </c>
      <c r="J1449" t="str">
        <f>VLOOKUP(Account_Appended[[#This Row],[Customer_ID]],Customer_Info_Appended[],4,0)</f>
        <v>Female</v>
      </c>
      <c r="K1449" t="str">
        <f>VLOOKUP(Account_Appended[[#This Row],[Customer_ID]],Customer_Info_Appended[],6,0)</f>
        <v>Mandalay</v>
      </c>
      <c r="L1449" t="str">
        <f>VLOOKUP(Account_Appended[[#This Row],[Balance]],balance_t[],3,1)</f>
        <v>High</v>
      </c>
      <c r="M1449" t="str">
        <f>VLOOKUP(Account_Appended[[#This Row],[Age]],age_t[],3,1)</f>
        <v>Young</v>
      </c>
      <c r="N1449" t="str">
        <f>Account_Appended[[#This Row],[Age Group]]&amp; "-" &amp;Account_Appended[[#This Row],[Balace Group]]</f>
        <v>Young-High</v>
      </c>
    </row>
    <row r="1450" spans="2:14" x14ac:dyDescent="0.25">
      <c r="B1450" t="s">
        <v>6573</v>
      </c>
      <c r="C1450" t="s">
        <v>3808</v>
      </c>
      <c r="D1450" t="s">
        <v>5125</v>
      </c>
      <c r="E1450" s="22">
        <v>28631909</v>
      </c>
      <c r="F1450" t="s">
        <v>5126</v>
      </c>
      <c r="G1450" s="20">
        <v>46007</v>
      </c>
      <c r="H1450" t="s">
        <v>3117</v>
      </c>
      <c r="I1450">
        <f>VLOOKUP(Account_Appended[[#This Row],[Customer_ID]],Customer_Info_Appended[],3,0)</f>
        <v>20</v>
      </c>
      <c r="J1450" t="str">
        <f>VLOOKUP(Account_Appended[[#This Row],[Customer_ID]],Customer_Info_Appended[],4,0)</f>
        <v>Female</v>
      </c>
      <c r="K1450" t="str">
        <f>VLOOKUP(Account_Appended[[#This Row],[Customer_ID]],Customer_Info_Appended[],6,0)</f>
        <v>Mandalay</v>
      </c>
      <c r="L1450" t="str">
        <f>VLOOKUP(Account_Appended[[#This Row],[Balance]],balance_t[],3,1)</f>
        <v>High</v>
      </c>
      <c r="M1450" t="str">
        <f>VLOOKUP(Account_Appended[[#This Row],[Age]],age_t[],3,1)</f>
        <v>Young</v>
      </c>
      <c r="N1450" t="str">
        <f>Account_Appended[[#This Row],[Age Group]]&amp; "-" &amp;Account_Appended[[#This Row],[Balace Group]]</f>
        <v>Young-High</v>
      </c>
    </row>
    <row r="1451" spans="2:14" x14ac:dyDescent="0.25">
      <c r="B1451" t="s">
        <v>6574</v>
      </c>
      <c r="C1451" t="s">
        <v>3813</v>
      </c>
      <c r="D1451" t="s">
        <v>5134</v>
      </c>
      <c r="E1451" s="22">
        <v>30574646</v>
      </c>
      <c r="F1451" t="s">
        <v>5126</v>
      </c>
      <c r="G1451" s="20">
        <v>46008</v>
      </c>
      <c r="H1451" t="s">
        <v>3117</v>
      </c>
      <c r="I1451">
        <f>VLOOKUP(Account_Appended[[#This Row],[Customer_ID]],Customer_Info_Appended[],3,0)</f>
        <v>57</v>
      </c>
      <c r="J1451" t="str">
        <f>VLOOKUP(Account_Appended[[#This Row],[Customer_ID]],Customer_Info_Appended[],4,0)</f>
        <v>Female</v>
      </c>
      <c r="K1451" t="str">
        <f>VLOOKUP(Account_Appended[[#This Row],[Customer_ID]],Customer_Info_Appended[],6,0)</f>
        <v>Bago</v>
      </c>
      <c r="L1451" t="str">
        <f>VLOOKUP(Account_Appended[[#This Row],[Balance]],balance_t[],3,1)</f>
        <v>High</v>
      </c>
      <c r="M1451" t="str">
        <f>VLOOKUP(Account_Appended[[#This Row],[Age]],age_t[],3,1)</f>
        <v>Senior</v>
      </c>
      <c r="N1451" t="str">
        <f>Account_Appended[[#This Row],[Age Group]]&amp; "-" &amp;Account_Appended[[#This Row],[Balace Group]]</f>
        <v>Senior-High</v>
      </c>
    </row>
    <row r="1452" spans="2:14" x14ac:dyDescent="0.25">
      <c r="B1452" t="s">
        <v>6575</v>
      </c>
      <c r="C1452" t="s">
        <v>3813</v>
      </c>
      <c r="D1452" t="s">
        <v>5125</v>
      </c>
      <c r="E1452" s="22">
        <v>637977</v>
      </c>
      <c r="F1452" t="s">
        <v>5126</v>
      </c>
      <c r="G1452" s="20">
        <v>46009</v>
      </c>
      <c r="H1452" t="s">
        <v>3117</v>
      </c>
      <c r="I1452">
        <f>VLOOKUP(Account_Appended[[#This Row],[Customer_ID]],Customer_Info_Appended[],3,0)</f>
        <v>57</v>
      </c>
      <c r="J1452" t="str">
        <f>VLOOKUP(Account_Appended[[#This Row],[Customer_ID]],Customer_Info_Appended[],4,0)</f>
        <v>Female</v>
      </c>
      <c r="K1452" t="str">
        <f>VLOOKUP(Account_Appended[[#This Row],[Customer_ID]],Customer_Info_Appended[],6,0)</f>
        <v>Bago</v>
      </c>
      <c r="L1452" t="str">
        <f>VLOOKUP(Account_Appended[[#This Row],[Balance]],balance_t[],3,1)</f>
        <v>Low</v>
      </c>
      <c r="M1452" t="str">
        <f>VLOOKUP(Account_Appended[[#This Row],[Age]],age_t[],3,1)</f>
        <v>Senior</v>
      </c>
      <c r="N1452" t="str">
        <f>Account_Appended[[#This Row],[Age Group]]&amp; "-" &amp;Account_Appended[[#This Row],[Balace Group]]</f>
        <v>Senior-Low</v>
      </c>
    </row>
    <row r="1453" spans="2:14" x14ac:dyDescent="0.25">
      <c r="B1453" t="s">
        <v>6576</v>
      </c>
      <c r="C1453" t="s">
        <v>3818</v>
      </c>
      <c r="D1453" t="s">
        <v>5134</v>
      </c>
      <c r="E1453" s="22">
        <v>44042054</v>
      </c>
      <c r="F1453" t="s">
        <v>5126</v>
      </c>
      <c r="G1453" s="20">
        <v>46010</v>
      </c>
      <c r="H1453" t="s">
        <v>3117</v>
      </c>
      <c r="I1453">
        <f>VLOOKUP(Account_Appended[[#This Row],[Customer_ID]],Customer_Info_Appended[],3,0)</f>
        <v>67</v>
      </c>
      <c r="J1453" t="str">
        <f>VLOOKUP(Account_Appended[[#This Row],[Customer_ID]],Customer_Info_Appended[],4,0)</f>
        <v>Female</v>
      </c>
      <c r="K1453" t="str">
        <f>VLOOKUP(Account_Appended[[#This Row],[Customer_ID]],Customer_Info_Appended[],6,0)</f>
        <v>Mandalay</v>
      </c>
      <c r="L1453" t="str">
        <f>VLOOKUP(Account_Appended[[#This Row],[Balance]],balance_t[],3,1)</f>
        <v>High</v>
      </c>
      <c r="M1453" t="str">
        <f>VLOOKUP(Account_Appended[[#This Row],[Age]],age_t[],3,1)</f>
        <v>Senior</v>
      </c>
      <c r="N1453" t="str">
        <f>Account_Appended[[#This Row],[Age Group]]&amp; "-" &amp;Account_Appended[[#This Row],[Balace Group]]</f>
        <v>Senior-High</v>
      </c>
    </row>
    <row r="1454" spans="2:14" x14ac:dyDescent="0.25">
      <c r="B1454" t="s">
        <v>6577</v>
      </c>
      <c r="C1454" t="s">
        <v>3818</v>
      </c>
      <c r="D1454" t="s">
        <v>5134</v>
      </c>
      <c r="E1454" s="22">
        <v>28969116</v>
      </c>
      <c r="F1454" t="s">
        <v>5126</v>
      </c>
      <c r="G1454" s="20">
        <v>46011</v>
      </c>
      <c r="H1454" t="s">
        <v>3117</v>
      </c>
      <c r="I1454">
        <f>VLOOKUP(Account_Appended[[#This Row],[Customer_ID]],Customer_Info_Appended[],3,0)</f>
        <v>67</v>
      </c>
      <c r="J1454" t="str">
        <f>VLOOKUP(Account_Appended[[#This Row],[Customer_ID]],Customer_Info_Appended[],4,0)</f>
        <v>Female</v>
      </c>
      <c r="K1454" t="str">
        <f>VLOOKUP(Account_Appended[[#This Row],[Customer_ID]],Customer_Info_Appended[],6,0)</f>
        <v>Mandalay</v>
      </c>
      <c r="L1454" t="str">
        <f>VLOOKUP(Account_Appended[[#This Row],[Balance]],balance_t[],3,1)</f>
        <v>High</v>
      </c>
      <c r="M1454" t="str">
        <f>VLOOKUP(Account_Appended[[#This Row],[Age]],age_t[],3,1)</f>
        <v>Senior</v>
      </c>
      <c r="N1454" t="str">
        <f>Account_Appended[[#This Row],[Age Group]]&amp; "-" &amp;Account_Appended[[#This Row],[Balace Group]]</f>
        <v>Senior-High</v>
      </c>
    </row>
    <row r="1455" spans="2:14" x14ac:dyDescent="0.25">
      <c r="B1455" t="s">
        <v>6578</v>
      </c>
      <c r="C1455" t="s">
        <v>3823</v>
      </c>
      <c r="D1455" t="s">
        <v>5134</v>
      </c>
      <c r="E1455" s="22">
        <v>10046749</v>
      </c>
      <c r="F1455" t="s">
        <v>5126</v>
      </c>
      <c r="G1455" s="20">
        <v>46012</v>
      </c>
      <c r="H1455" t="s">
        <v>3117</v>
      </c>
      <c r="I1455">
        <f>VLOOKUP(Account_Appended[[#This Row],[Customer_ID]],Customer_Info_Appended[],3,0)</f>
        <v>27</v>
      </c>
      <c r="J1455" t="str">
        <f>VLOOKUP(Account_Appended[[#This Row],[Customer_ID]],Customer_Info_Appended[],4,0)</f>
        <v>Female</v>
      </c>
      <c r="K1455" t="str">
        <f>VLOOKUP(Account_Appended[[#This Row],[Customer_ID]],Customer_Info_Appended[],6,0)</f>
        <v>Naypyitaw</v>
      </c>
      <c r="L1455" t="str">
        <f>VLOOKUP(Account_Appended[[#This Row],[Balance]],balance_t[],3,1)</f>
        <v>Medium</v>
      </c>
      <c r="M1455" t="str">
        <f>VLOOKUP(Account_Appended[[#This Row],[Age]],age_t[],3,1)</f>
        <v>Young</v>
      </c>
      <c r="N1455" t="str">
        <f>Account_Appended[[#This Row],[Age Group]]&amp; "-" &amp;Account_Appended[[#This Row],[Balace Group]]</f>
        <v>Young-Medium</v>
      </c>
    </row>
    <row r="1456" spans="2:14" x14ac:dyDescent="0.25">
      <c r="B1456" t="s">
        <v>6579</v>
      </c>
      <c r="C1456" t="s">
        <v>3823</v>
      </c>
      <c r="D1456" t="s">
        <v>5131</v>
      </c>
      <c r="E1456" s="22">
        <v>3768280</v>
      </c>
      <c r="F1456" t="s">
        <v>5126</v>
      </c>
      <c r="G1456" s="20">
        <v>46013</v>
      </c>
      <c r="H1456" t="s">
        <v>3117</v>
      </c>
      <c r="I1456">
        <f>VLOOKUP(Account_Appended[[#This Row],[Customer_ID]],Customer_Info_Appended[],3,0)</f>
        <v>27</v>
      </c>
      <c r="J1456" t="str">
        <f>VLOOKUP(Account_Appended[[#This Row],[Customer_ID]],Customer_Info_Appended[],4,0)</f>
        <v>Female</v>
      </c>
      <c r="K1456" t="str">
        <f>VLOOKUP(Account_Appended[[#This Row],[Customer_ID]],Customer_Info_Appended[],6,0)</f>
        <v>Naypyitaw</v>
      </c>
      <c r="L1456" t="str">
        <f>VLOOKUP(Account_Appended[[#This Row],[Balance]],balance_t[],3,1)</f>
        <v>Low</v>
      </c>
      <c r="M1456" t="str">
        <f>VLOOKUP(Account_Appended[[#This Row],[Age]],age_t[],3,1)</f>
        <v>Young</v>
      </c>
      <c r="N1456" t="str">
        <f>Account_Appended[[#This Row],[Age Group]]&amp; "-" &amp;Account_Appended[[#This Row],[Balace Group]]</f>
        <v>Young-Low</v>
      </c>
    </row>
    <row r="1457" spans="2:14" x14ac:dyDescent="0.25">
      <c r="B1457" t="s">
        <v>6580</v>
      </c>
      <c r="C1457" t="s">
        <v>3828</v>
      </c>
      <c r="D1457" t="s">
        <v>5131</v>
      </c>
      <c r="E1457" s="22">
        <v>36377840</v>
      </c>
      <c r="F1457" t="s">
        <v>5126</v>
      </c>
      <c r="G1457" s="20">
        <v>46014</v>
      </c>
      <c r="H1457" t="s">
        <v>3117</v>
      </c>
      <c r="I1457">
        <f>VLOOKUP(Account_Appended[[#This Row],[Customer_ID]],Customer_Info_Appended[],3,0)</f>
        <v>42</v>
      </c>
      <c r="J1457" t="str">
        <f>VLOOKUP(Account_Appended[[#This Row],[Customer_ID]],Customer_Info_Appended[],4,0)</f>
        <v>Female</v>
      </c>
      <c r="K1457" t="str">
        <f>VLOOKUP(Account_Appended[[#This Row],[Customer_ID]],Customer_Info_Appended[],6,0)</f>
        <v>Yangon</v>
      </c>
      <c r="L1457" t="str">
        <f>VLOOKUP(Account_Appended[[#This Row],[Balance]],balance_t[],3,1)</f>
        <v>High</v>
      </c>
      <c r="M1457" t="str">
        <f>VLOOKUP(Account_Appended[[#This Row],[Age]],age_t[],3,1)</f>
        <v>Middle</v>
      </c>
      <c r="N1457" t="str">
        <f>Account_Appended[[#This Row],[Age Group]]&amp; "-" &amp;Account_Appended[[#This Row],[Balace Group]]</f>
        <v>Middle-High</v>
      </c>
    </row>
    <row r="1458" spans="2:14" x14ac:dyDescent="0.25">
      <c r="B1458" t="s">
        <v>6581</v>
      </c>
      <c r="C1458" t="s">
        <v>3828</v>
      </c>
      <c r="D1458" t="s">
        <v>5131</v>
      </c>
      <c r="E1458" s="22">
        <v>43891098</v>
      </c>
      <c r="F1458" t="s">
        <v>5126</v>
      </c>
      <c r="G1458" s="20">
        <v>46015</v>
      </c>
      <c r="H1458" t="s">
        <v>3117</v>
      </c>
      <c r="I1458">
        <f>VLOOKUP(Account_Appended[[#This Row],[Customer_ID]],Customer_Info_Appended[],3,0)</f>
        <v>42</v>
      </c>
      <c r="J1458" t="str">
        <f>VLOOKUP(Account_Appended[[#This Row],[Customer_ID]],Customer_Info_Appended[],4,0)</f>
        <v>Female</v>
      </c>
      <c r="K1458" t="str">
        <f>VLOOKUP(Account_Appended[[#This Row],[Customer_ID]],Customer_Info_Appended[],6,0)</f>
        <v>Yangon</v>
      </c>
      <c r="L1458" t="str">
        <f>VLOOKUP(Account_Appended[[#This Row],[Balance]],balance_t[],3,1)</f>
        <v>High</v>
      </c>
      <c r="M1458" t="str">
        <f>VLOOKUP(Account_Appended[[#This Row],[Age]],age_t[],3,1)</f>
        <v>Middle</v>
      </c>
      <c r="N1458" t="str">
        <f>Account_Appended[[#This Row],[Age Group]]&amp; "-" &amp;Account_Appended[[#This Row],[Balace Group]]</f>
        <v>Middle-High</v>
      </c>
    </row>
    <row r="1459" spans="2:14" x14ac:dyDescent="0.25">
      <c r="B1459" t="s">
        <v>6582</v>
      </c>
      <c r="C1459" t="s">
        <v>3828</v>
      </c>
      <c r="D1459" t="s">
        <v>5125</v>
      </c>
      <c r="E1459" s="22">
        <v>21662024</v>
      </c>
      <c r="F1459" t="s">
        <v>5126</v>
      </c>
      <c r="G1459" s="20">
        <v>46016</v>
      </c>
      <c r="H1459" t="s">
        <v>3117</v>
      </c>
      <c r="I1459">
        <f>VLOOKUP(Account_Appended[[#This Row],[Customer_ID]],Customer_Info_Appended[],3,0)</f>
        <v>42</v>
      </c>
      <c r="J1459" t="str">
        <f>VLOOKUP(Account_Appended[[#This Row],[Customer_ID]],Customer_Info_Appended[],4,0)</f>
        <v>Female</v>
      </c>
      <c r="K1459" t="str">
        <f>VLOOKUP(Account_Appended[[#This Row],[Customer_ID]],Customer_Info_Appended[],6,0)</f>
        <v>Yangon</v>
      </c>
      <c r="L1459" t="str">
        <f>VLOOKUP(Account_Appended[[#This Row],[Balance]],balance_t[],3,1)</f>
        <v>High</v>
      </c>
      <c r="M1459" t="str">
        <f>VLOOKUP(Account_Appended[[#This Row],[Age]],age_t[],3,1)</f>
        <v>Middle</v>
      </c>
      <c r="N1459" t="str">
        <f>Account_Appended[[#This Row],[Age Group]]&amp; "-" &amp;Account_Appended[[#This Row],[Balace Group]]</f>
        <v>Middle-High</v>
      </c>
    </row>
    <row r="1460" spans="2:14" x14ac:dyDescent="0.25">
      <c r="B1460" t="s">
        <v>6583</v>
      </c>
      <c r="C1460" t="s">
        <v>3833</v>
      </c>
      <c r="D1460" t="s">
        <v>5125</v>
      </c>
      <c r="E1460" s="22">
        <v>33345660</v>
      </c>
      <c r="F1460" t="s">
        <v>5126</v>
      </c>
      <c r="G1460" s="20">
        <v>46017</v>
      </c>
      <c r="H1460" t="s">
        <v>3117</v>
      </c>
      <c r="I1460">
        <f>VLOOKUP(Account_Appended[[#This Row],[Customer_ID]],Customer_Info_Appended[],3,0)</f>
        <v>69</v>
      </c>
      <c r="J1460" t="str">
        <f>VLOOKUP(Account_Appended[[#This Row],[Customer_ID]],Customer_Info_Appended[],4,0)</f>
        <v>Male</v>
      </c>
      <c r="K1460" t="str">
        <f>VLOOKUP(Account_Appended[[#This Row],[Customer_ID]],Customer_Info_Appended[],6,0)</f>
        <v>Mandalay</v>
      </c>
      <c r="L1460" t="str">
        <f>VLOOKUP(Account_Appended[[#This Row],[Balance]],balance_t[],3,1)</f>
        <v>High</v>
      </c>
      <c r="M1460" t="str">
        <f>VLOOKUP(Account_Appended[[#This Row],[Age]],age_t[],3,1)</f>
        <v>Senior</v>
      </c>
      <c r="N1460" t="str">
        <f>Account_Appended[[#This Row],[Age Group]]&amp; "-" &amp;Account_Appended[[#This Row],[Balace Group]]</f>
        <v>Senior-High</v>
      </c>
    </row>
    <row r="1461" spans="2:14" x14ac:dyDescent="0.25">
      <c r="B1461" t="s">
        <v>6584</v>
      </c>
      <c r="C1461" t="s">
        <v>3838</v>
      </c>
      <c r="D1461" t="s">
        <v>5131</v>
      </c>
      <c r="E1461" s="22">
        <v>6737640</v>
      </c>
      <c r="F1461" t="s">
        <v>5126</v>
      </c>
      <c r="G1461" s="20">
        <v>46018</v>
      </c>
      <c r="H1461" t="s">
        <v>3117</v>
      </c>
      <c r="I1461">
        <f>VLOOKUP(Account_Appended[[#This Row],[Customer_ID]],Customer_Info_Appended[],3,0)</f>
        <v>66</v>
      </c>
      <c r="J1461" t="str">
        <f>VLOOKUP(Account_Appended[[#This Row],[Customer_ID]],Customer_Info_Appended[],4,0)</f>
        <v>Male</v>
      </c>
      <c r="K1461" t="str">
        <f>VLOOKUP(Account_Appended[[#This Row],[Customer_ID]],Customer_Info_Appended[],6,0)</f>
        <v>Shan</v>
      </c>
      <c r="L1461" t="str">
        <f>VLOOKUP(Account_Appended[[#This Row],[Balance]],balance_t[],3,1)</f>
        <v>Medium</v>
      </c>
      <c r="M1461" t="str">
        <f>VLOOKUP(Account_Appended[[#This Row],[Age]],age_t[],3,1)</f>
        <v>Senior</v>
      </c>
      <c r="N1461" t="str">
        <f>Account_Appended[[#This Row],[Age Group]]&amp; "-" &amp;Account_Appended[[#This Row],[Balace Group]]</f>
        <v>Senior-Medium</v>
      </c>
    </row>
    <row r="1462" spans="2:14" x14ac:dyDescent="0.25">
      <c r="B1462" t="s">
        <v>6585</v>
      </c>
      <c r="C1462" t="s">
        <v>3843</v>
      </c>
      <c r="D1462" t="s">
        <v>5125</v>
      </c>
      <c r="E1462" s="22">
        <v>6937388</v>
      </c>
      <c r="F1462" t="s">
        <v>5126</v>
      </c>
      <c r="G1462" s="20">
        <v>46019</v>
      </c>
      <c r="H1462" t="s">
        <v>3117</v>
      </c>
      <c r="I1462">
        <f>VLOOKUP(Account_Appended[[#This Row],[Customer_ID]],Customer_Info_Appended[],3,0)</f>
        <v>25</v>
      </c>
      <c r="J1462" t="str">
        <f>VLOOKUP(Account_Appended[[#This Row],[Customer_ID]],Customer_Info_Appended[],4,0)</f>
        <v>Female</v>
      </c>
      <c r="K1462" t="str">
        <f>VLOOKUP(Account_Appended[[#This Row],[Customer_ID]],Customer_Info_Appended[],6,0)</f>
        <v>Naypyitaw</v>
      </c>
      <c r="L1462" t="str">
        <f>VLOOKUP(Account_Appended[[#This Row],[Balance]],balance_t[],3,1)</f>
        <v>Medium</v>
      </c>
      <c r="M1462" t="str">
        <f>VLOOKUP(Account_Appended[[#This Row],[Age]],age_t[],3,1)</f>
        <v>Young</v>
      </c>
      <c r="N1462" t="str">
        <f>Account_Appended[[#This Row],[Age Group]]&amp; "-" &amp;Account_Appended[[#This Row],[Balace Group]]</f>
        <v>Young-Medium</v>
      </c>
    </row>
    <row r="1463" spans="2:14" x14ac:dyDescent="0.25">
      <c r="B1463" t="s">
        <v>6586</v>
      </c>
      <c r="C1463" t="s">
        <v>3843</v>
      </c>
      <c r="D1463" t="s">
        <v>5134</v>
      </c>
      <c r="E1463" s="22">
        <v>44202213</v>
      </c>
      <c r="F1463" t="s">
        <v>5126</v>
      </c>
      <c r="G1463" s="20">
        <v>46020</v>
      </c>
      <c r="H1463" t="s">
        <v>3117</v>
      </c>
      <c r="I1463">
        <f>VLOOKUP(Account_Appended[[#This Row],[Customer_ID]],Customer_Info_Appended[],3,0)</f>
        <v>25</v>
      </c>
      <c r="J1463" t="str">
        <f>VLOOKUP(Account_Appended[[#This Row],[Customer_ID]],Customer_Info_Appended[],4,0)</f>
        <v>Female</v>
      </c>
      <c r="K1463" t="str">
        <f>VLOOKUP(Account_Appended[[#This Row],[Customer_ID]],Customer_Info_Appended[],6,0)</f>
        <v>Naypyitaw</v>
      </c>
      <c r="L1463" t="str">
        <f>VLOOKUP(Account_Appended[[#This Row],[Balance]],balance_t[],3,1)</f>
        <v>High</v>
      </c>
      <c r="M1463" t="str">
        <f>VLOOKUP(Account_Appended[[#This Row],[Age]],age_t[],3,1)</f>
        <v>Young</v>
      </c>
      <c r="N1463" t="str">
        <f>Account_Appended[[#This Row],[Age Group]]&amp; "-" &amp;Account_Appended[[#This Row],[Balace Group]]</f>
        <v>Young-High</v>
      </c>
    </row>
    <row r="1464" spans="2:14" x14ac:dyDescent="0.25">
      <c r="B1464" t="s">
        <v>6587</v>
      </c>
      <c r="C1464" t="s">
        <v>3843</v>
      </c>
      <c r="D1464" t="s">
        <v>5134</v>
      </c>
      <c r="E1464" s="22">
        <v>32249765</v>
      </c>
      <c r="F1464" t="s">
        <v>5126</v>
      </c>
      <c r="G1464" s="20">
        <v>46021</v>
      </c>
      <c r="H1464" t="s">
        <v>3117</v>
      </c>
      <c r="I1464">
        <f>VLOOKUP(Account_Appended[[#This Row],[Customer_ID]],Customer_Info_Appended[],3,0)</f>
        <v>25</v>
      </c>
      <c r="J1464" t="str">
        <f>VLOOKUP(Account_Appended[[#This Row],[Customer_ID]],Customer_Info_Appended[],4,0)</f>
        <v>Female</v>
      </c>
      <c r="K1464" t="str">
        <f>VLOOKUP(Account_Appended[[#This Row],[Customer_ID]],Customer_Info_Appended[],6,0)</f>
        <v>Naypyitaw</v>
      </c>
      <c r="L1464" t="str">
        <f>VLOOKUP(Account_Appended[[#This Row],[Balance]],balance_t[],3,1)</f>
        <v>High</v>
      </c>
      <c r="M1464" t="str">
        <f>VLOOKUP(Account_Appended[[#This Row],[Age]],age_t[],3,1)</f>
        <v>Young</v>
      </c>
      <c r="N1464" t="str">
        <f>Account_Appended[[#This Row],[Age Group]]&amp; "-" &amp;Account_Appended[[#This Row],[Balace Group]]</f>
        <v>Young-High</v>
      </c>
    </row>
    <row r="1465" spans="2:14" x14ac:dyDescent="0.25">
      <c r="B1465" t="s">
        <v>6588</v>
      </c>
      <c r="C1465" t="s">
        <v>3848</v>
      </c>
      <c r="D1465" t="s">
        <v>5134</v>
      </c>
      <c r="E1465" s="22">
        <v>38308851</v>
      </c>
      <c r="F1465" t="s">
        <v>5126</v>
      </c>
      <c r="G1465" s="20">
        <v>46022</v>
      </c>
      <c r="H1465" t="s">
        <v>3117</v>
      </c>
      <c r="I1465">
        <f>VLOOKUP(Account_Appended[[#This Row],[Customer_ID]],Customer_Info_Appended[],3,0)</f>
        <v>28</v>
      </c>
      <c r="J1465" t="str">
        <f>VLOOKUP(Account_Appended[[#This Row],[Customer_ID]],Customer_Info_Appended[],4,0)</f>
        <v>Male</v>
      </c>
      <c r="K1465" t="str">
        <f>VLOOKUP(Account_Appended[[#This Row],[Customer_ID]],Customer_Info_Appended[],6,0)</f>
        <v>Shan</v>
      </c>
      <c r="L1465" t="str">
        <f>VLOOKUP(Account_Appended[[#This Row],[Balance]],balance_t[],3,1)</f>
        <v>High</v>
      </c>
      <c r="M1465" t="str">
        <f>VLOOKUP(Account_Appended[[#This Row],[Age]],age_t[],3,1)</f>
        <v>Young</v>
      </c>
      <c r="N1465" t="str">
        <f>Account_Appended[[#This Row],[Age Group]]&amp; "-" &amp;Account_Appended[[#This Row],[Balace Group]]</f>
        <v>Young-High</v>
      </c>
    </row>
    <row r="1466" spans="2:14" x14ac:dyDescent="0.25">
      <c r="B1466" t="s">
        <v>6589</v>
      </c>
      <c r="C1466" t="s">
        <v>3853</v>
      </c>
      <c r="D1466" t="s">
        <v>5131</v>
      </c>
      <c r="E1466" s="22">
        <v>42085331</v>
      </c>
      <c r="F1466" t="s">
        <v>5126</v>
      </c>
      <c r="G1466" s="20">
        <v>46023</v>
      </c>
      <c r="H1466" t="s">
        <v>3117</v>
      </c>
      <c r="I1466">
        <f>VLOOKUP(Account_Appended[[#This Row],[Customer_ID]],Customer_Info_Appended[],3,0)</f>
        <v>22</v>
      </c>
      <c r="J1466" t="str">
        <f>VLOOKUP(Account_Appended[[#This Row],[Customer_ID]],Customer_Info_Appended[],4,0)</f>
        <v>Female</v>
      </c>
      <c r="K1466" t="str">
        <f>VLOOKUP(Account_Appended[[#This Row],[Customer_ID]],Customer_Info_Appended[],6,0)</f>
        <v>Naypyitaw</v>
      </c>
      <c r="L1466" t="str">
        <f>VLOOKUP(Account_Appended[[#This Row],[Balance]],balance_t[],3,1)</f>
        <v>High</v>
      </c>
      <c r="M1466" t="str">
        <f>VLOOKUP(Account_Appended[[#This Row],[Age]],age_t[],3,1)</f>
        <v>Young</v>
      </c>
      <c r="N1466" t="str">
        <f>Account_Appended[[#This Row],[Age Group]]&amp; "-" &amp;Account_Appended[[#This Row],[Balace Group]]</f>
        <v>Young-High</v>
      </c>
    </row>
    <row r="1467" spans="2:14" x14ac:dyDescent="0.25">
      <c r="B1467" t="s">
        <v>6590</v>
      </c>
      <c r="C1467" t="s">
        <v>3853</v>
      </c>
      <c r="D1467" t="s">
        <v>5125</v>
      </c>
      <c r="E1467" s="22">
        <v>4722580</v>
      </c>
      <c r="F1467" t="s">
        <v>5126</v>
      </c>
      <c r="G1467" s="20">
        <v>46024</v>
      </c>
      <c r="H1467" t="s">
        <v>3117</v>
      </c>
      <c r="I1467">
        <f>VLOOKUP(Account_Appended[[#This Row],[Customer_ID]],Customer_Info_Appended[],3,0)</f>
        <v>22</v>
      </c>
      <c r="J1467" t="str">
        <f>VLOOKUP(Account_Appended[[#This Row],[Customer_ID]],Customer_Info_Appended[],4,0)</f>
        <v>Female</v>
      </c>
      <c r="K1467" t="str">
        <f>VLOOKUP(Account_Appended[[#This Row],[Customer_ID]],Customer_Info_Appended[],6,0)</f>
        <v>Naypyitaw</v>
      </c>
      <c r="L1467" t="str">
        <f>VLOOKUP(Account_Appended[[#This Row],[Balance]],balance_t[],3,1)</f>
        <v>Low</v>
      </c>
      <c r="M1467" t="str">
        <f>VLOOKUP(Account_Appended[[#This Row],[Age]],age_t[],3,1)</f>
        <v>Young</v>
      </c>
      <c r="N1467" t="str">
        <f>Account_Appended[[#This Row],[Age Group]]&amp; "-" &amp;Account_Appended[[#This Row],[Balace Group]]</f>
        <v>Young-Low</v>
      </c>
    </row>
    <row r="1468" spans="2:14" x14ac:dyDescent="0.25">
      <c r="B1468" t="s">
        <v>6591</v>
      </c>
      <c r="C1468" t="s">
        <v>3858</v>
      </c>
      <c r="D1468" t="s">
        <v>5131</v>
      </c>
      <c r="E1468" s="22">
        <v>40899568</v>
      </c>
      <c r="F1468" t="s">
        <v>5126</v>
      </c>
      <c r="G1468" s="20">
        <v>46025</v>
      </c>
      <c r="H1468" t="s">
        <v>3117</v>
      </c>
      <c r="I1468">
        <f>VLOOKUP(Account_Appended[[#This Row],[Customer_ID]],Customer_Info_Appended[],3,0)</f>
        <v>62</v>
      </c>
      <c r="J1468" t="str">
        <f>VLOOKUP(Account_Appended[[#This Row],[Customer_ID]],Customer_Info_Appended[],4,0)</f>
        <v>Male</v>
      </c>
      <c r="K1468" t="str">
        <f>VLOOKUP(Account_Appended[[#This Row],[Customer_ID]],Customer_Info_Appended[],6,0)</f>
        <v>Mandalay</v>
      </c>
      <c r="L1468" t="str">
        <f>VLOOKUP(Account_Appended[[#This Row],[Balance]],balance_t[],3,1)</f>
        <v>High</v>
      </c>
      <c r="M1468" t="str">
        <f>VLOOKUP(Account_Appended[[#This Row],[Age]],age_t[],3,1)</f>
        <v>Senior</v>
      </c>
      <c r="N1468" t="str">
        <f>Account_Appended[[#This Row],[Age Group]]&amp; "-" &amp;Account_Appended[[#This Row],[Balace Group]]</f>
        <v>Senior-High</v>
      </c>
    </row>
    <row r="1469" spans="2:14" x14ac:dyDescent="0.25">
      <c r="B1469" t="s">
        <v>6592</v>
      </c>
      <c r="C1469" t="s">
        <v>3863</v>
      </c>
      <c r="D1469" t="s">
        <v>5125</v>
      </c>
      <c r="E1469" s="22">
        <v>35777259</v>
      </c>
      <c r="F1469" t="s">
        <v>5126</v>
      </c>
      <c r="G1469" s="20">
        <v>46026</v>
      </c>
      <c r="H1469" t="s">
        <v>3117</v>
      </c>
      <c r="I1469">
        <f>VLOOKUP(Account_Appended[[#This Row],[Customer_ID]],Customer_Info_Appended[],3,0)</f>
        <v>54</v>
      </c>
      <c r="J1469" t="str">
        <f>VLOOKUP(Account_Appended[[#This Row],[Customer_ID]],Customer_Info_Appended[],4,0)</f>
        <v>Female</v>
      </c>
      <c r="K1469" t="str">
        <f>VLOOKUP(Account_Appended[[#This Row],[Customer_ID]],Customer_Info_Appended[],6,0)</f>
        <v>Yangon</v>
      </c>
      <c r="L1469" t="str">
        <f>VLOOKUP(Account_Appended[[#This Row],[Balance]],balance_t[],3,1)</f>
        <v>High</v>
      </c>
      <c r="M1469" t="str">
        <f>VLOOKUP(Account_Appended[[#This Row],[Age]],age_t[],3,1)</f>
        <v>Senior</v>
      </c>
      <c r="N1469" t="str">
        <f>Account_Appended[[#This Row],[Age Group]]&amp; "-" &amp;Account_Appended[[#This Row],[Balace Group]]</f>
        <v>Senior-High</v>
      </c>
    </row>
    <row r="1470" spans="2:14" x14ac:dyDescent="0.25">
      <c r="B1470" t="s">
        <v>6593</v>
      </c>
      <c r="C1470" t="s">
        <v>3863</v>
      </c>
      <c r="D1470" t="s">
        <v>5134</v>
      </c>
      <c r="E1470" s="22">
        <v>41291606</v>
      </c>
      <c r="F1470" t="s">
        <v>5126</v>
      </c>
      <c r="G1470" s="20">
        <v>46027</v>
      </c>
      <c r="H1470" t="s">
        <v>3117</v>
      </c>
      <c r="I1470">
        <f>VLOOKUP(Account_Appended[[#This Row],[Customer_ID]],Customer_Info_Appended[],3,0)</f>
        <v>54</v>
      </c>
      <c r="J1470" t="str">
        <f>VLOOKUP(Account_Appended[[#This Row],[Customer_ID]],Customer_Info_Appended[],4,0)</f>
        <v>Female</v>
      </c>
      <c r="K1470" t="str">
        <f>VLOOKUP(Account_Appended[[#This Row],[Customer_ID]],Customer_Info_Appended[],6,0)</f>
        <v>Yangon</v>
      </c>
      <c r="L1470" t="str">
        <f>VLOOKUP(Account_Appended[[#This Row],[Balance]],balance_t[],3,1)</f>
        <v>High</v>
      </c>
      <c r="M1470" t="str">
        <f>VLOOKUP(Account_Appended[[#This Row],[Age]],age_t[],3,1)</f>
        <v>Senior</v>
      </c>
      <c r="N1470" t="str">
        <f>Account_Appended[[#This Row],[Age Group]]&amp; "-" &amp;Account_Appended[[#This Row],[Balace Group]]</f>
        <v>Senior-High</v>
      </c>
    </row>
    <row r="1471" spans="2:14" x14ac:dyDescent="0.25">
      <c r="B1471" t="s">
        <v>6594</v>
      </c>
      <c r="C1471" t="s">
        <v>3868</v>
      </c>
      <c r="D1471" t="s">
        <v>5131</v>
      </c>
      <c r="E1471" s="22">
        <v>10557279</v>
      </c>
      <c r="F1471" t="s">
        <v>5126</v>
      </c>
      <c r="G1471" s="20">
        <v>46028</v>
      </c>
      <c r="H1471" t="s">
        <v>3117</v>
      </c>
      <c r="I1471">
        <f>VLOOKUP(Account_Appended[[#This Row],[Customer_ID]],Customer_Info_Appended[],3,0)</f>
        <v>62</v>
      </c>
      <c r="J1471" t="str">
        <f>VLOOKUP(Account_Appended[[#This Row],[Customer_ID]],Customer_Info_Appended[],4,0)</f>
        <v>Male</v>
      </c>
      <c r="K1471" t="str">
        <f>VLOOKUP(Account_Appended[[#This Row],[Customer_ID]],Customer_Info_Appended[],6,0)</f>
        <v>Shan</v>
      </c>
      <c r="L1471" t="str">
        <f>VLOOKUP(Account_Appended[[#This Row],[Balance]],balance_t[],3,1)</f>
        <v>Medium</v>
      </c>
      <c r="M1471" t="str">
        <f>VLOOKUP(Account_Appended[[#This Row],[Age]],age_t[],3,1)</f>
        <v>Senior</v>
      </c>
      <c r="N1471" t="str">
        <f>Account_Appended[[#This Row],[Age Group]]&amp; "-" &amp;Account_Appended[[#This Row],[Balace Group]]</f>
        <v>Senior-Medium</v>
      </c>
    </row>
    <row r="1472" spans="2:14" x14ac:dyDescent="0.25">
      <c r="B1472" t="s">
        <v>6595</v>
      </c>
      <c r="C1472" t="s">
        <v>3868</v>
      </c>
      <c r="D1472" t="s">
        <v>5125</v>
      </c>
      <c r="E1472" s="22">
        <v>23798370</v>
      </c>
      <c r="F1472" t="s">
        <v>5126</v>
      </c>
      <c r="G1472" s="20">
        <v>46029</v>
      </c>
      <c r="H1472" t="s">
        <v>3117</v>
      </c>
      <c r="I1472">
        <f>VLOOKUP(Account_Appended[[#This Row],[Customer_ID]],Customer_Info_Appended[],3,0)</f>
        <v>62</v>
      </c>
      <c r="J1472" t="str">
        <f>VLOOKUP(Account_Appended[[#This Row],[Customer_ID]],Customer_Info_Appended[],4,0)</f>
        <v>Male</v>
      </c>
      <c r="K1472" t="str">
        <f>VLOOKUP(Account_Appended[[#This Row],[Customer_ID]],Customer_Info_Appended[],6,0)</f>
        <v>Shan</v>
      </c>
      <c r="L1472" t="str">
        <f>VLOOKUP(Account_Appended[[#This Row],[Balance]],balance_t[],3,1)</f>
        <v>High</v>
      </c>
      <c r="M1472" t="str">
        <f>VLOOKUP(Account_Appended[[#This Row],[Age]],age_t[],3,1)</f>
        <v>Senior</v>
      </c>
      <c r="N1472" t="str">
        <f>Account_Appended[[#This Row],[Age Group]]&amp; "-" &amp;Account_Appended[[#This Row],[Balace Group]]</f>
        <v>Senior-High</v>
      </c>
    </row>
    <row r="1473" spans="2:14" x14ac:dyDescent="0.25">
      <c r="B1473" t="s">
        <v>6596</v>
      </c>
      <c r="C1473" t="s">
        <v>3868</v>
      </c>
      <c r="D1473" t="s">
        <v>5125</v>
      </c>
      <c r="E1473" s="22">
        <v>29242798</v>
      </c>
      <c r="F1473" t="s">
        <v>5126</v>
      </c>
      <c r="G1473" s="20">
        <v>46030</v>
      </c>
      <c r="H1473" t="s">
        <v>3117</v>
      </c>
      <c r="I1473">
        <f>VLOOKUP(Account_Appended[[#This Row],[Customer_ID]],Customer_Info_Appended[],3,0)</f>
        <v>62</v>
      </c>
      <c r="J1473" t="str">
        <f>VLOOKUP(Account_Appended[[#This Row],[Customer_ID]],Customer_Info_Appended[],4,0)</f>
        <v>Male</v>
      </c>
      <c r="K1473" t="str">
        <f>VLOOKUP(Account_Appended[[#This Row],[Customer_ID]],Customer_Info_Appended[],6,0)</f>
        <v>Shan</v>
      </c>
      <c r="L1473" t="str">
        <f>VLOOKUP(Account_Appended[[#This Row],[Balance]],balance_t[],3,1)</f>
        <v>High</v>
      </c>
      <c r="M1473" t="str">
        <f>VLOOKUP(Account_Appended[[#This Row],[Age]],age_t[],3,1)</f>
        <v>Senior</v>
      </c>
      <c r="N1473" t="str">
        <f>Account_Appended[[#This Row],[Age Group]]&amp; "-" &amp;Account_Appended[[#This Row],[Balace Group]]</f>
        <v>Senior-High</v>
      </c>
    </row>
    <row r="1474" spans="2:14" x14ac:dyDescent="0.25">
      <c r="B1474" t="s">
        <v>6597</v>
      </c>
      <c r="C1474" t="s">
        <v>3873</v>
      </c>
      <c r="D1474" t="s">
        <v>5134</v>
      </c>
      <c r="E1474" s="22">
        <v>28758787</v>
      </c>
      <c r="F1474" t="s">
        <v>5126</v>
      </c>
      <c r="G1474" s="20">
        <v>46031</v>
      </c>
      <c r="H1474" t="s">
        <v>3117</v>
      </c>
      <c r="I1474">
        <f>VLOOKUP(Account_Appended[[#This Row],[Customer_ID]],Customer_Info_Appended[],3,0)</f>
        <v>55</v>
      </c>
      <c r="J1474" t="str">
        <f>VLOOKUP(Account_Appended[[#This Row],[Customer_ID]],Customer_Info_Appended[],4,0)</f>
        <v>Female</v>
      </c>
      <c r="K1474" t="str">
        <f>VLOOKUP(Account_Appended[[#This Row],[Customer_ID]],Customer_Info_Appended[],6,0)</f>
        <v>Naypyitaw</v>
      </c>
      <c r="L1474" t="str">
        <f>VLOOKUP(Account_Appended[[#This Row],[Balance]],balance_t[],3,1)</f>
        <v>High</v>
      </c>
      <c r="M1474" t="str">
        <f>VLOOKUP(Account_Appended[[#This Row],[Age]],age_t[],3,1)</f>
        <v>Senior</v>
      </c>
      <c r="N1474" t="str">
        <f>Account_Appended[[#This Row],[Age Group]]&amp; "-" &amp;Account_Appended[[#This Row],[Balace Group]]</f>
        <v>Senior-High</v>
      </c>
    </row>
    <row r="1475" spans="2:14" x14ac:dyDescent="0.25">
      <c r="B1475" t="s">
        <v>6598</v>
      </c>
      <c r="C1475" t="s">
        <v>3878</v>
      </c>
      <c r="D1475" t="s">
        <v>5131</v>
      </c>
      <c r="E1475" s="22">
        <v>21384383</v>
      </c>
      <c r="F1475" t="s">
        <v>5126</v>
      </c>
      <c r="G1475" s="20">
        <v>46032</v>
      </c>
      <c r="H1475" t="s">
        <v>3117</v>
      </c>
      <c r="I1475">
        <f>VLOOKUP(Account_Appended[[#This Row],[Customer_ID]],Customer_Info_Appended[],3,0)</f>
        <v>46</v>
      </c>
      <c r="J1475" t="str">
        <f>VLOOKUP(Account_Appended[[#This Row],[Customer_ID]],Customer_Info_Appended[],4,0)</f>
        <v>Male</v>
      </c>
      <c r="K1475" t="str">
        <f>VLOOKUP(Account_Appended[[#This Row],[Customer_ID]],Customer_Info_Appended[],6,0)</f>
        <v>Bago</v>
      </c>
      <c r="L1475" t="str">
        <f>VLOOKUP(Account_Appended[[#This Row],[Balance]],balance_t[],3,1)</f>
        <v>High</v>
      </c>
      <c r="M1475" t="str">
        <f>VLOOKUP(Account_Appended[[#This Row],[Age]],age_t[],3,1)</f>
        <v>Middle</v>
      </c>
      <c r="N1475" t="str">
        <f>Account_Appended[[#This Row],[Age Group]]&amp; "-" &amp;Account_Appended[[#This Row],[Balace Group]]</f>
        <v>Middle-High</v>
      </c>
    </row>
    <row r="1476" spans="2:14" x14ac:dyDescent="0.25">
      <c r="B1476" t="s">
        <v>6599</v>
      </c>
      <c r="C1476" t="s">
        <v>3878</v>
      </c>
      <c r="D1476" t="s">
        <v>5131</v>
      </c>
      <c r="E1476" s="22">
        <v>396063</v>
      </c>
      <c r="F1476" t="s">
        <v>5126</v>
      </c>
      <c r="G1476" s="20">
        <v>46033</v>
      </c>
      <c r="H1476" t="s">
        <v>3117</v>
      </c>
      <c r="I1476">
        <f>VLOOKUP(Account_Appended[[#This Row],[Customer_ID]],Customer_Info_Appended[],3,0)</f>
        <v>46</v>
      </c>
      <c r="J1476" t="str">
        <f>VLOOKUP(Account_Appended[[#This Row],[Customer_ID]],Customer_Info_Appended[],4,0)</f>
        <v>Male</v>
      </c>
      <c r="K1476" t="str">
        <f>VLOOKUP(Account_Appended[[#This Row],[Customer_ID]],Customer_Info_Appended[],6,0)</f>
        <v>Bago</v>
      </c>
      <c r="L1476" t="str">
        <f>VLOOKUP(Account_Appended[[#This Row],[Balance]],balance_t[],3,1)</f>
        <v>Low</v>
      </c>
      <c r="M1476" t="str">
        <f>VLOOKUP(Account_Appended[[#This Row],[Age]],age_t[],3,1)</f>
        <v>Middle</v>
      </c>
      <c r="N1476" t="str">
        <f>Account_Appended[[#This Row],[Age Group]]&amp; "-" &amp;Account_Appended[[#This Row],[Balace Group]]</f>
        <v>Middle-Low</v>
      </c>
    </row>
    <row r="1477" spans="2:14" x14ac:dyDescent="0.25">
      <c r="B1477" t="s">
        <v>6600</v>
      </c>
      <c r="C1477" t="s">
        <v>3878</v>
      </c>
      <c r="D1477" t="s">
        <v>5131</v>
      </c>
      <c r="E1477" s="22">
        <v>1483875</v>
      </c>
      <c r="F1477" t="s">
        <v>5126</v>
      </c>
      <c r="G1477" s="20">
        <v>46034</v>
      </c>
      <c r="H1477" t="s">
        <v>3117</v>
      </c>
      <c r="I1477">
        <f>VLOOKUP(Account_Appended[[#This Row],[Customer_ID]],Customer_Info_Appended[],3,0)</f>
        <v>46</v>
      </c>
      <c r="J1477" t="str">
        <f>VLOOKUP(Account_Appended[[#This Row],[Customer_ID]],Customer_Info_Appended[],4,0)</f>
        <v>Male</v>
      </c>
      <c r="K1477" t="str">
        <f>VLOOKUP(Account_Appended[[#This Row],[Customer_ID]],Customer_Info_Appended[],6,0)</f>
        <v>Bago</v>
      </c>
      <c r="L1477" t="str">
        <f>VLOOKUP(Account_Appended[[#This Row],[Balance]],balance_t[],3,1)</f>
        <v>Low</v>
      </c>
      <c r="M1477" t="str">
        <f>VLOOKUP(Account_Appended[[#This Row],[Age]],age_t[],3,1)</f>
        <v>Middle</v>
      </c>
      <c r="N1477" t="str">
        <f>Account_Appended[[#This Row],[Age Group]]&amp; "-" &amp;Account_Appended[[#This Row],[Balace Group]]</f>
        <v>Middle-Low</v>
      </c>
    </row>
    <row r="1478" spans="2:14" x14ac:dyDescent="0.25">
      <c r="B1478" t="s">
        <v>6601</v>
      </c>
      <c r="C1478" t="s">
        <v>3883</v>
      </c>
      <c r="D1478" t="s">
        <v>5134</v>
      </c>
      <c r="E1478" s="22">
        <v>40279601</v>
      </c>
      <c r="F1478" t="s">
        <v>5126</v>
      </c>
      <c r="G1478" s="20">
        <v>46035</v>
      </c>
      <c r="H1478" t="s">
        <v>3117</v>
      </c>
      <c r="I1478">
        <f>VLOOKUP(Account_Appended[[#This Row],[Customer_ID]],Customer_Info_Appended[],3,0)</f>
        <v>22</v>
      </c>
      <c r="J1478" t="str">
        <f>VLOOKUP(Account_Appended[[#This Row],[Customer_ID]],Customer_Info_Appended[],4,0)</f>
        <v>Female</v>
      </c>
      <c r="K1478" t="str">
        <f>VLOOKUP(Account_Appended[[#This Row],[Customer_ID]],Customer_Info_Appended[],6,0)</f>
        <v>Mandalay</v>
      </c>
      <c r="L1478" t="str">
        <f>VLOOKUP(Account_Appended[[#This Row],[Balance]],balance_t[],3,1)</f>
        <v>High</v>
      </c>
      <c r="M1478" t="str">
        <f>VLOOKUP(Account_Appended[[#This Row],[Age]],age_t[],3,1)</f>
        <v>Young</v>
      </c>
      <c r="N1478" t="str">
        <f>Account_Appended[[#This Row],[Age Group]]&amp; "-" &amp;Account_Appended[[#This Row],[Balace Group]]</f>
        <v>Young-High</v>
      </c>
    </row>
    <row r="1479" spans="2:14" x14ac:dyDescent="0.25">
      <c r="B1479" t="s">
        <v>6602</v>
      </c>
      <c r="C1479" t="s">
        <v>3888</v>
      </c>
      <c r="D1479" t="s">
        <v>5131</v>
      </c>
      <c r="E1479" s="22">
        <v>1976336</v>
      </c>
      <c r="F1479" t="s">
        <v>5126</v>
      </c>
      <c r="G1479" s="20">
        <v>46036</v>
      </c>
      <c r="H1479" t="s">
        <v>3117</v>
      </c>
      <c r="I1479">
        <f>VLOOKUP(Account_Appended[[#This Row],[Customer_ID]],Customer_Info_Appended[],3,0)</f>
        <v>26</v>
      </c>
      <c r="J1479" t="str">
        <f>VLOOKUP(Account_Appended[[#This Row],[Customer_ID]],Customer_Info_Appended[],4,0)</f>
        <v>Male</v>
      </c>
      <c r="K1479" t="str">
        <f>VLOOKUP(Account_Appended[[#This Row],[Customer_ID]],Customer_Info_Appended[],6,0)</f>
        <v>Yangon</v>
      </c>
      <c r="L1479" t="str">
        <f>VLOOKUP(Account_Appended[[#This Row],[Balance]],balance_t[],3,1)</f>
        <v>Low</v>
      </c>
      <c r="M1479" t="str">
        <f>VLOOKUP(Account_Appended[[#This Row],[Age]],age_t[],3,1)</f>
        <v>Young</v>
      </c>
      <c r="N1479" t="str">
        <f>Account_Appended[[#This Row],[Age Group]]&amp; "-" &amp;Account_Appended[[#This Row],[Balace Group]]</f>
        <v>Young-Low</v>
      </c>
    </row>
    <row r="1480" spans="2:14" x14ac:dyDescent="0.25">
      <c r="B1480" t="s">
        <v>6603</v>
      </c>
      <c r="C1480" t="s">
        <v>3888</v>
      </c>
      <c r="D1480" t="s">
        <v>5134</v>
      </c>
      <c r="E1480" s="22">
        <v>41196018</v>
      </c>
      <c r="F1480" t="s">
        <v>5126</v>
      </c>
      <c r="G1480" s="20">
        <v>46037</v>
      </c>
      <c r="H1480" t="s">
        <v>3117</v>
      </c>
      <c r="I1480">
        <f>VLOOKUP(Account_Appended[[#This Row],[Customer_ID]],Customer_Info_Appended[],3,0)</f>
        <v>26</v>
      </c>
      <c r="J1480" t="str">
        <f>VLOOKUP(Account_Appended[[#This Row],[Customer_ID]],Customer_Info_Appended[],4,0)</f>
        <v>Male</v>
      </c>
      <c r="K1480" t="str">
        <f>VLOOKUP(Account_Appended[[#This Row],[Customer_ID]],Customer_Info_Appended[],6,0)</f>
        <v>Yangon</v>
      </c>
      <c r="L1480" t="str">
        <f>VLOOKUP(Account_Appended[[#This Row],[Balance]],balance_t[],3,1)</f>
        <v>High</v>
      </c>
      <c r="M1480" t="str">
        <f>VLOOKUP(Account_Appended[[#This Row],[Age]],age_t[],3,1)</f>
        <v>Young</v>
      </c>
      <c r="N1480" t="str">
        <f>Account_Appended[[#This Row],[Age Group]]&amp; "-" &amp;Account_Appended[[#This Row],[Balace Group]]</f>
        <v>Young-High</v>
      </c>
    </row>
    <row r="1481" spans="2:14" x14ac:dyDescent="0.25">
      <c r="B1481" t="s">
        <v>6604</v>
      </c>
      <c r="C1481" t="s">
        <v>3893</v>
      </c>
      <c r="D1481" t="s">
        <v>5134</v>
      </c>
      <c r="E1481" s="22">
        <v>4056778</v>
      </c>
      <c r="F1481" t="s">
        <v>5126</v>
      </c>
      <c r="G1481" s="20">
        <v>46038</v>
      </c>
      <c r="H1481" t="s">
        <v>3117</v>
      </c>
      <c r="I1481">
        <f>VLOOKUP(Account_Appended[[#This Row],[Customer_ID]],Customer_Info_Appended[],3,0)</f>
        <v>65</v>
      </c>
      <c r="J1481" t="str">
        <f>VLOOKUP(Account_Appended[[#This Row],[Customer_ID]],Customer_Info_Appended[],4,0)</f>
        <v>Female</v>
      </c>
      <c r="K1481" t="str">
        <f>VLOOKUP(Account_Appended[[#This Row],[Customer_ID]],Customer_Info_Appended[],6,0)</f>
        <v>Mandalay</v>
      </c>
      <c r="L1481" t="str">
        <f>VLOOKUP(Account_Appended[[#This Row],[Balance]],balance_t[],3,1)</f>
        <v>Low</v>
      </c>
      <c r="M1481" t="str">
        <f>VLOOKUP(Account_Appended[[#This Row],[Age]],age_t[],3,1)</f>
        <v>Senior</v>
      </c>
      <c r="N1481" t="str">
        <f>Account_Appended[[#This Row],[Age Group]]&amp; "-" &amp;Account_Appended[[#This Row],[Balace Group]]</f>
        <v>Senior-Low</v>
      </c>
    </row>
    <row r="1482" spans="2:14" x14ac:dyDescent="0.25">
      <c r="B1482" t="s">
        <v>6605</v>
      </c>
      <c r="C1482" t="s">
        <v>3893</v>
      </c>
      <c r="D1482" t="s">
        <v>5134</v>
      </c>
      <c r="E1482" s="22">
        <v>46796307</v>
      </c>
      <c r="F1482" t="s">
        <v>5126</v>
      </c>
      <c r="G1482" s="20">
        <v>46039</v>
      </c>
      <c r="H1482" t="s">
        <v>3117</v>
      </c>
      <c r="I1482">
        <f>VLOOKUP(Account_Appended[[#This Row],[Customer_ID]],Customer_Info_Appended[],3,0)</f>
        <v>65</v>
      </c>
      <c r="J1482" t="str">
        <f>VLOOKUP(Account_Appended[[#This Row],[Customer_ID]],Customer_Info_Appended[],4,0)</f>
        <v>Female</v>
      </c>
      <c r="K1482" t="str">
        <f>VLOOKUP(Account_Appended[[#This Row],[Customer_ID]],Customer_Info_Appended[],6,0)</f>
        <v>Mandalay</v>
      </c>
      <c r="L1482" t="str">
        <f>VLOOKUP(Account_Appended[[#This Row],[Balance]],balance_t[],3,1)</f>
        <v>High</v>
      </c>
      <c r="M1482" t="str">
        <f>VLOOKUP(Account_Appended[[#This Row],[Age]],age_t[],3,1)</f>
        <v>Senior</v>
      </c>
      <c r="N1482" t="str">
        <f>Account_Appended[[#This Row],[Age Group]]&amp; "-" &amp;Account_Appended[[#This Row],[Balace Group]]</f>
        <v>Senior-High</v>
      </c>
    </row>
    <row r="1483" spans="2:14" x14ac:dyDescent="0.25">
      <c r="B1483" t="s">
        <v>6606</v>
      </c>
      <c r="C1483" t="s">
        <v>3893</v>
      </c>
      <c r="D1483" t="s">
        <v>5125</v>
      </c>
      <c r="E1483" s="22">
        <v>49139847</v>
      </c>
      <c r="F1483" t="s">
        <v>5126</v>
      </c>
      <c r="G1483" s="20">
        <v>46040</v>
      </c>
      <c r="H1483" t="s">
        <v>3117</v>
      </c>
      <c r="I1483">
        <f>VLOOKUP(Account_Appended[[#This Row],[Customer_ID]],Customer_Info_Appended[],3,0)</f>
        <v>65</v>
      </c>
      <c r="J1483" t="str">
        <f>VLOOKUP(Account_Appended[[#This Row],[Customer_ID]],Customer_Info_Appended[],4,0)</f>
        <v>Female</v>
      </c>
      <c r="K1483" t="str">
        <f>VLOOKUP(Account_Appended[[#This Row],[Customer_ID]],Customer_Info_Appended[],6,0)</f>
        <v>Mandalay</v>
      </c>
      <c r="L1483" t="str">
        <f>VLOOKUP(Account_Appended[[#This Row],[Balance]],balance_t[],3,1)</f>
        <v>High</v>
      </c>
      <c r="M1483" t="str">
        <f>VLOOKUP(Account_Appended[[#This Row],[Age]],age_t[],3,1)</f>
        <v>Senior</v>
      </c>
      <c r="N1483" t="str">
        <f>Account_Appended[[#This Row],[Age Group]]&amp; "-" &amp;Account_Appended[[#This Row],[Balace Group]]</f>
        <v>Senior-High</v>
      </c>
    </row>
    <row r="1484" spans="2:14" x14ac:dyDescent="0.25">
      <c r="B1484" t="s">
        <v>6607</v>
      </c>
      <c r="C1484" t="s">
        <v>3898</v>
      </c>
      <c r="D1484" t="s">
        <v>5131</v>
      </c>
      <c r="E1484" s="22">
        <v>2987757</v>
      </c>
      <c r="F1484" t="s">
        <v>5126</v>
      </c>
      <c r="G1484" s="20">
        <v>46041</v>
      </c>
      <c r="H1484" t="s">
        <v>3117</v>
      </c>
      <c r="I1484">
        <f>VLOOKUP(Account_Appended[[#This Row],[Customer_ID]],Customer_Info_Appended[],3,0)</f>
        <v>19</v>
      </c>
      <c r="J1484" t="str">
        <f>VLOOKUP(Account_Appended[[#This Row],[Customer_ID]],Customer_Info_Appended[],4,0)</f>
        <v>Female</v>
      </c>
      <c r="K1484" t="str">
        <f>VLOOKUP(Account_Appended[[#This Row],[Customer_ID]],Customer_Info_Appended[],6,0)</f>
        <v>Bago</v>
      </c>
      <c r="L1484" t="str">
        <f>VLOOKUP(Account_Appended[[#This Row],[Balance]],balance_t[],3,1)</f>
        <v>Low</v>
      </c>
      <c r="M1484" t="str">
        <f>VLOOKUP(Account_Appended[[#This Row],[Age]],age_t[],3,1)</f>
        <v>Young</v>
      </c>
      <c r="N1484" t="str">
        <f>Account_Appended[[#This Row],[Age Group]]&amp; "-" &amp;Account_Appended[[#This Row],[Balace Group]]</f>
        <v>Young-Low</v>
      </c>
    </row>
    <row r="1485" spans="2:14" x14ac:dyDescent="0.25">
      <c r="B1485" t="s">
        <v>6608</v>
      </c>
      <c r="C1485" t="s">
        <v>3903</v>
      </c>
      <c r="D1485" t="s">
        <v>5131</v>
      </c>
      <c r="E1485" s="22">
        <v>2568665</v>
      </c>
      <c r="F1485" t="s">
        <v>5126</v>
      </c>
      <c r="G1485" s="20">
        <v>46042</v>
      </c>
      <c r="H1485" t="s">
        <v>3117</v>
      </c>
      <c r="I1485">
        <f>VLOOKUP(Account_Appended[[#This Row],[Customer_ID]],Customer_Info_Appended[],3,0)</f>
        <v>18</v>
      </c>
      <c r="J1485" t="str">
        <f>VLOOKUP(Account_Appended[[#This Row],[Customer_ID]],Customer_Info_Appended[],4,0)</f>
        <v>Female</v>
      </c>
      <c r="K1485" t="str">
        <f>VLOOKUP(Account_Appended[[#This Row],[Customer_ID]],Customer_Info_Appended[],6,0)</f>
        <v>Yangon</v>
      </c>
      <c r="L1485" t="str">
        <f>VLOOKUP(Account_Appended[[#This Row],[Balance]],balance_t[],3,1)</f>
        <v>Low</v>
      </c>
      <c r="M1485" t="str">
        <f>VLOOKUP(Account_Appended[[#This Row],[Age]],age_t[],3,1)</f>
        <v>Young</v>
      </c>
      <c r="N1485" t="str">
        <f>Account_Appended[[#This Row],[Age Group]]&amp; "-" &amp;Account_Appended[[#This Row],[Balace Group]]</f>
        <v>Young-Low</v>
      </c>
    </row>
    <row r="1486" spans="2:14" x14ac:dyDescent="0.25">
      <c r="B1486" t="s">
        <v>6609</v>
      </c>
      <c r="C1486" t="s">
        <v>3903</v>
      </c>
      <c r="D1486" t="s">
        <v>5134</v>
      </c>
      <c r="E1486" s="22">
        <v>28175808</v>
      </c>
      <c r="F1486" t="s">
        <v>5126</v>
      </c>
      <c r="G1486" s="20">
        <v>46043</v>
      </c>
      <c r="H1486" t="s">
        <v>3117</v>
      </c>
      <c r="I1486">
        <f>VLOOKUP(Account_Appended[[#This Row],[Customer_ID]],Customer_Info_Appended[],3,0)</f>
        <v>18</v>
      </c>
      <c r="J1486" t="str">
        <f>VLOOKUP(Account_Appended[[#This Row],[Customer_ID]],Customer_Info_Appended[],4,0)</f>
        <v>Female</v>
      </c>
      <c r="K1486" t="str">
        <f>VLOOKUP(Account_Appended[[#This Row],[Customer_ID]],Customer_Info_Appended[],6,0)</f>
        <v>Yangon</v>
      </c>
      <c r="L1486" t="str">
        <f>VLOOKUP(Account_Appended[[#This Row],[Balance]],balance_t[],3,1)</f>
        <v>High</v>
      </c>
      <c r="M1486" t="str">
        <f>VLOOKUP(Account_Appended[[#This Row],[Age]],age_t[],3,1)</f>
        <v>Young</v>
      </c>
      <c r="N1486" t="str">
        <f>Account_Appended[[#This Row],[Age Group]]&amp; "-" &amp;Account_Appended[[#This Row],[Balace Group]]</f>
        <v>Young-High</v>
      </c>
    </row>
    <row r="1487" spans="2:14" x14ac:dyDescent="0.25">
      <c r="B1487" t="s">
        <v>6610</v>
      </c>
      <c r="C1487" t="s">
        <v>3908</v>
      </c>
      <c r="D1487" t="s">
        <v>5134</v>
      </c>
      <c r="E1487" s="22">
        <v>6572973</v>
      </c>
      <c r="F1487" t="s">
        <v>5126</v>
      </c>
      <c r="G1487" s="20">
        <v>46044</v>
      </c>
      <c r="H1487" t="s">
        <v>3117</v>
      </c>
      <c r="I1487">
        <f>VLOOKUP(Account_Appended[[#This Row],[Customer_ID]],Customer_Info_Appended[],3,0)</f>
        <v>57</v>
      </c>
      <c r="J1487" t="str">
        <f>VLOOKUP(Account_Appended[[#This Row],[Customer_ID]],Customer_Info_Appended[],4,0)</f>
        <v>Male</v>
      </c>
      <c r="K1487" t="str">
        <f>VLOOKUP(Account_Appended[[#This Row],[Customer_ID]],Customer_Info_Appended[],6,0)</f>
        <v>Bago</v>
      </c>
      <c r="L1487" t="str">
        <f>VLOOKUP(Account_Appended[[#This Row],[Balance]],balance_t[],3,1)</f>
        <v>Medium</v>
      </c>
      <c r="M1487" t="str">
        <f>VLOOKUP(Account_Appended[[#This Row],[Age]],age_t[],3,1)</f>
        <v>Senior</v>
      </c>
      <c r="N1487" t="str">
        <f>Account_Appended[[#This Row],[Age Group]]&amp; "-" &amp;Account_Appended[[#This Row],[Balace Group]]</f>
        <v>Senior-Medium</v>
      </c>
    </row>
    <row r="1488" spans="2:14" x14ac:dyDescent="0.25">
      <c r="B1488" t="s">
        <v>6611</v>
      </c>
      <c r="C1488" t="s">
        <v>3908</v>
      </c>
      <c r="D1488" t="s">
        <v>5131</v>
      </c>
      <c r="E1488" s="22">
        <v>792924</v>
      </c>
      <c r="F1488" t="s">
        <v>5126</v>
      </c>
      <c r="G1488" s="20">
        <v>46045</v>
      </c>
      <c r="H1488" t="s">
        <v>3117</v>
      </c>
      <c r="I1488">
        <f>VLOOKUP(Account_Appended[[#This Row],[Customer_ID]],Customer_Info_Appended[],3,0)</f>
        <v>57</v>
      </c>
      <c r="J1488" t="str">
        <f>VLOOKUP(Account_Appended[[#This Row],[Customer_ID]],Customer_Info_Appended[],4,0)</f>
        <v>Male</v>
      </c>
      <c r="K1488" t="str">
        <f>VLOOKUP(Account_Appended[[#This Row],[Customer_ID]],Customer_Info_Appended[],6,0)</f>
        <v>Bago</v>
      </c>
      <c r="L1488" t="str">
        <f>VLOOKUP(Account_Appended[[#This Row],[Balance]],balance_t[],3,1)</f>
        <v>Low</v>
      </c>
      <c r="M1488" t="str">
        <f>VLOOKUP(Account_Appended[[#This Row],[Age]],age_t[],3,1)</f>
        <v>Senior</v>
      </c>
      <c r="N1488" t="str">
        <f>Account_Appended[[#This Row],[Age Group]]&amp; "-" &amp;Account_Appended[[#This Row],[Balace Group]]</f>
        <v>Senior-Low</v>
      </c>
    </row>
    <row r="1489" spans="2:14" x14ac:dyDescent="0.25">
      <c r="B1489" t="s">
        <v>6612</v>
      </c>
      <c r="C1489" t="s">
        <v>3908</v>
      </c>
      <c r="D1489" t="s">
        <v>5134</v>
      </c>
      <c r="E1489" s="22">
        <v>16267670</v>
      </c>
      <c r="F1489" t="s">
        <v>5126</v>
      </c>
      <c r="G1489" s="20">
        <v>46046</v>
      </c>
      <c r="H1489" t="s">
        <v>3117</v>
      </c>
      <c r="I1489">
        <f>VLOOKUP(Account_Appended[[#This Row],[Customer_ID]],Customer_Info_Appended[],3,0)</f>
        <v>57</v>
      </c>
      <c r="J1489" t="str">
        <f>VLOOKUP(Account_Appended[[#This Row],[Customer_ID]],Customer_Info_Appended[],4,0)</f>
        <v>Male</v>
      </c>
      <c r="K1489" t="str">
        <f>VLOOKUP(Account_Appended[[#This Row],[Customer_ID]],Customer_Info_Appended[],6,0)</f>
        <v>Bago</v>
      </c>
      <c r="L1489" t="str">
        <f>VLOOKUP(Account_Appended[[#This Row],[Balance]],balance_t[],3,1)</f>
        <v>High</v>
      </c>
      <c r="M1489" t="str">
        <f>VLOOKUP(Account_Appended[[#This Row],[Age]],age_t[],3,1)</f>
        <v>Senior</v>
      </c>
      <c r="N1489" t="str">
        <f>Account_Appended[[#This Row],[Age Group]]&amp; "-" &amp;Account_Appended[[#This Row],[Balace Group]]</f>
        <v>Senior-High</v>
      </c>
    </row>
    <row r="1490" spans="2:14" x14ac:dyDescent="0.25">
      <c r="B1490" t="s">
        <v>6613</v>
      </c>
      <c r="C1490" t="s">
        <v>3913</v>
      </c>
      <c r="D1490" t="s">
        <v>5131</v>
      </c>
      <c r="E1490" s="22">
        <v>2670115</v>
      </c>
      <c r="F1490" t="s">
        <v>5126</v>
      </c>
      <c r="G1490" s="20">
        <v>46047</v>
      </c>
      <c r="H1490" t="s">
        <v>3117</v>
      </c>
      <c r="I1490">
        <f>VLOOKUP(Account_Appended[[#This Row],[Customer_ID]],Customer_Info_Appended[],3,0)</f>
        <v>68</v>
      </c>
      <c r="J1490" t="str">
        <f>VLOOKUP(Account_Appended[[#This Row],[Customer_ID]],Customer_Info_Appended[],4,0)</f>
        <v>Male</v>
      </c>
      <c r="K1490" t="str">
        <f>VLOOKUP(Account_Appended[[#This Row],[Customer_ID]],Customer_Info_Appended[],6,0)</f>
        <v>Mandalay</v>
      </c>
      <c r="L1490" t="str">
        <f>VLOOKUP(Account_Appended[[#This Row],[Balance]],balance_t[],3,1)</f>
        <v>Low</v>
      </c>
      <c r="M1490" t="str">
        <f>VLOOKUP(Account_Appended[[#This Row],[Age]],age_t[],3,1)</f>
        <v>Senior</v>
      </c>
      <c r="N1490" t="str">
        <f>Account_Appended[[#This Row],[Age Group]]&amp; "-" &amp;Account_Appended[[#This Row],[Balace Group]]</f>
        <v>Senior-Low</v>
      </c>
    </row>
    <row r="1491" spans="2:14" x14ac:dyDescent="0.25">
      <c r="B1491" t="s">
        <v>6614</v>
      </c>
      <c r="C1491" t="s">
        <v>3913</v>
      </c>
      <c r="D1491" t="s">
        <v>5125</v>
      </c>
      <c r="E1491" s="22">
        <v>7599066</v>
      </c>
      <c r="F1491" t="s">
        <v>5126</v>
      </c>
      <c r="G1491" s="20">
        <v>46048</v>
      </c>
      <c r="H1491" t="s">
        <v>3117</v>
      </c>
      <c r="I1491">
        <f>VLOOKUP(Account_Appended[[#This Row],[Customer_ID]],Customer_Info_Appended[],3,0)</f>
        <v>68</v>
      </c>
      <c r="J1491" t="str">
        <f>VLOOKUP(Account_Appended[[#This Row],[Customer_ID]],Customer_Info_Appended[],4,0)</f>
        <v>Male</v>
      </c>
      <c r="K1491" t="str">
        <f>VLOOKUP(Account_Appended[[#This Row],[Customer_ID]],Customer_Info_Appended[],6,0)</f>
        <v>Mandalay</v>
      </c>
      <c r="L1491" t="str">
        <f>VLOOKUP(Account_Appended[[#This Row],[Balance]],balance_t[],3,1)</f>
        <v>Medium</v>
      </c>
      <c r="M1491" t="str">
        <f>VLOOKUP(Account_Appended[[#This Row],[Age]],age_t[],3,1)</f>
        <v>Senior</v>
      </c>
      <c r="N1491" t="str">
        <f>Account_Appended[[#This Row],[Age Group]]&amp; "-" &amp;Account_Appended[[#This Row],[Balace Group]]</f>
        <v>Senior-Medium</v>
      </c>
    </row>
    <row r="1492" spans="2:14" x14ac:dyDescent="0.25">
      <c r="B1492" t="s">
        <v>6615</v>
      </c>
      <c r="C1492" t="s">
        <v>3913</v>
      </c>
      <c r="D1492" t="s">
        <v>5134</v>
      </c>
      <c r="E1492" s="22">
        <v>4772412</v>
      </c>
      <c r="F1492" t="s">
        <v>5126</v>
      </c>
      <c r="G1492" s="20">
        <v>46049</v>
      </c>
      <c r="H1492" t="s">
        <v>3117</v>
      </c>
      <c r="I1492">
        <f>VLOOKUP(Account_Appended[[#This Row],[Customer_ID]],Customer_Info_Appended[],3,0)</f>
        <v>68</v>
      </c>
      <c r="J1492" t="str">
        <f>VLOOKUP(Account_Appended[[#This Row],[Customer_ID]],Customer_Info_Appended[],4,0)</f>
        <v>Male</v>
      </c>
      <c r="K1492" t="str">
        <f>VLOOKUP(Account_Appended[[#This Row],[Customer_ID]],Customer_Info_Appended[],6,0)</f>
        <v>Mandalay</v>
      </c>
      <c r="L1492" t="str">
        <f>VLOOKUP(Account_Appended[[#This Row],[Balance]],balance_t[],3,1)</f>
        <v>Low</v>
      </c>
      <c r="M1492" t="str">
        <f>VLOOKUP(Account_Appended[[#This Row],[Age]],age_t[],3,1)</f>
        <v>Senior</v>
      </c>
      <c r="N1492" t="str">
        <f>Account_Appended[[#This Row],[Age Group]]&amp; "-" &amp;Account_Appended[[#This Row],[Balace Group]]</f>
        <v>Senior-Low</v>
      </c>
    </row>
    <row r="1493" spans="2:14" x14ac:dyDescent="0.25">
      <c r="B1493" t="s">
        <v>6616</v>
      </c>
      <c r="C1493" t="s">
        <v>3918</v>
      </c>
      <c r="D1493" t="s">
        <v>5131</v>
      </c>
      <c r="E1493" s="22">
        <v>19977714</v>
      </c>
      <c r="F1493" t="s">
        <v>5126</v>
      </c>
      <c r="G1493" s="20">
        <v>46050</v>
      </c>
      <c r="H1493" t="s">
        <v>3117</v>
      </c>
      <c r="I1493">
        <f>VLOOKUP(Account_Appended[[#This Row],[Customer_ID]],Customer_Info_Appended[],3,0)</f>
        <v>47</v>
      </c>
      <c r="J1493" t="str">
        <f>VLOOKUP(Account_Appended[[#This Row],[Customer_ID]],Customer_Info_Appended[],4,0)</f>
        <v>Male</v>
      </c>
      <c r="K1493" t="str">
        <f>VLOOKUP(Account_Appended[[#This Row],[Customer_ID]],Customer_Info_Appended[],6,0)</f>
        <v>Naypyitaw</v>
      </c>
      <c r="L1493" t="str">
        <f>VLOOKUP(Account_Appended[[#This Row],[Balance]],balance_t[],3,1)</f>
        <v>High</v>
      </c>
      <c r="M1493" t="str">
        <f>VLOOKUP(Account_Appended[[#This Row],[Age]],age_t[],3,1)</f>
        <v>Middle</v>
      </c>
      <c r="N1493" t="str">
        <f>Account_Appended[[#This Row],[Age Group]]&amp; "-" &amp;Account_Appended[[#This Row],[Balace Group]]</f>
        <v>Middle-High</v>
      </c>
    </row>
    <row r="1494" spans="2:14" x14ac:dyDescent="0.25">
      <c r="B1494" t="s">
        <v>6617</v>
      </c>
      <c r="C1494" t="s">
        <v>3923</v>
      </c>
      <c r="D1494" t="s">
        <v>5134</v>
      </c>
      <c r="E1494" s="22">
        <v>13277733</v>
      </c>
      <c r="F1494" t="s">
        <v>5126</v>
      </c>
      <c r="G1494" s="20">
        <v>46051</v>
      </c>
      <c r="H1494" t="s">
        <v>3117</v>
      </c>
      <c r="I1494">
        <f>VLOOKUP(Account_Appended[[#This Row],[Customer_ID]],Customer_Info_Appended[],3,0)</f>
        <v>28</v>
      </c>
      <c r="J1494" t="str">
        <f>VLOOKUP(Account_Appended[[#This Row],[Customer_ID]],Customer_Info_Appended[],4,0)</f>
        <v>Female</v>
      </c>
      <c r="K1494" t="str">
        <f>VLOOKUP(Account_Appended[[#This Row],[Customer_ID]],Customer_Info_Appended[],6,0)</f>
        <v>Mandalay</v>
      </c>
      <c r="L1494" t="str">
        <f>VLOOKUP(Account_Appended[[#This Row],[Balance]],balance_t[],3,1)</f>
        <v>Medium</v>
      </c>
      <c r="M1494" t="str">
        <f>VLOOKUP(Account_Appended[[#This Row],[Age]],age_t[],3,1)</f>
        <v>Young</v>
      </c>
      <c r="N1494" t="str">
        <f>Account_Appended[[#This Row],[Age Group]]&amp; "-" &amp;Account_Appended[[#This Row],[Balace Group]]</f>
        <v>Young-Medium</v>
      </c>
    </row>
    <row r="1495" spans="2:14" x14ac:dyDescent="0.25">
      <c r="B1495" t="s">
        <v>6618</v>
      </c>
      <c r="C1495" t="s">
        <v>3928</v>
      </c>
      <c r="D1495" t="s">
        <v>5131</v>
      </c>
      <c r="E1495" s="22">
        <v>13159040</v>
      </c>
      <c r="F1495" t="s">
        <v>5126</v>
      </c>
      <c r="G1495" s="20">
        <v>46052</v>
      </c>
      <c r="H1495" t="s">
        <v>3117</v>
      </c>
      <c r="I1495">
        <f>VLOOKUP(Account_Appended[[#This Row],[Customer_ID]],Customer_Info_Appended[],3,0)</f>
        <v>45</v>
      </c>
      <c r="J1495" t="str">
        <f>VLOOKUP(Account_Appended[[#This Row],[Customer_ID]],Customer_Info_Appended[],4,0)</f>
        <v>Male</v>
      </c>
      <c r="K1495" t="str">
        <f>VLOOKUP(Account_Appended[[#This Row],[Customer_ID]],Customer_Info_Appended[],6,0)</f>
        <v>Mandalay</v>
      </c>
      <c r="L1495" t="str">
        <f>VLOOKUP(Account_Appended[[#This Row],[Balance]],balance_t[],3,1)</f>
        <v>Medium</v>
      </c>
      <c r="M1495" t="str">
        <f>VLOOKUP(Account_Appended[[#This Row],[Age]],age_t[],3,1)</f>
        <v>Middle</v>
      </c>
      <c r="N1495" t="str">
        <f>Account_Appended[[#This Row],[Age Group]]&amp; "-" &amp;Account_Appended[[#This Row],[Balace Group]]</f>
        <v>Middle-Medium</v>
      </c>
    </row>
    <row r="1496" spans="2:14" x14ac:dyDescent="0.25">
      <c r="B1496" t="s">
        <v>6619</v>
      </c>
      <c r="C1496" t="s">
        <v>3933</v>
      </c>
      <c r="D1496" t="s">
        <v>5131</v>
      </c>
      <c r="E1496" s="22">
        <v>40835911</v>
      </c>
      <c r="F1496" t="s">
        <v>5126</v>
      </c>
      <c r="G1496" s="20">
        <v>46053</v>
      </c>
      <c r="H1496" t="s">
        <v>3117</v>
      </c>
      <c r="I1496">
        <f>VLOOKUP(Account_Appended[[#This Row],[Customer_ID]],Customer_Info_Appended[],3,0)</f>
        <v>61</v>
      </c>
      <c r="J1496" t="str">
        <f>VLOOKUP(Account_Appended[[#This Row],[Customer_ID]],Customer_Info_Appended[],4,0)</f>
        <v>Female</v>
      </c>
      <c r="K1496" t="str">
        <f>VLOOKUP(Account_Appended[[#This Row],[Customer_ID]],Customer_Info_Appended[],6,0)</f>
        <v>Mandalay</v>
      </c>
      <c r="L1496" t="str">
        <f>VLOOKUP(Account_Appended[[#This Row],[Balance]],balance_t[],3,1)</f>
        <v>High</v>
      </c>
      <c r="M1496" t="str">
        <f>VLOOKUP(Account_Appended[[#This Row],[Age]],age_t[],3,1)</f>
        <v>Senior</v>
      </c>
      <c r="N1496" t="str">
        <f>Account_Appended[[#This Row],[Age Group]]&amp; "-" &amp;Account_Appended[[#This Row],[Balace Group]]</f>
        <v>Senior-High</v>
      </c>
    </row>
    <row r="1497" spans="2:14" x14ac:dyDescent="0.25">
      <c r="B1497" t="s">
        <v>6620</v>
      </c>
      <c r="C1497" t="s">
        <v>3933</v>
      </c>
      <c r="D1497" t="s">
        <v>5134</v>
      </c>
      <c r="E1497" s="22">
        <v>20688882</v>
      </c>
      <c r="F1497" t="s">
        <v>5126</v>
      </c>
      <c r="G1497" s="20">
        <v>46054</v>
      </c>
      <c r="H1497" t="s">
        <v>3117</v>
      </c>
      <c r="I1497">
        <f>VLOOKUP(Account_Appended[[#This Row],[Customer_ID]],Customer_Info_Appended[],3,0)</f>
        <v>61</v>
      </c>
      <c r="J1497" t="str">
        <f>VLOOKUP(Account_Appended[[#This Row],[Customer_ID]],Customer_Info_Appended[],4,0)</f>
        <v>Female</v>
      </c>
      <c r="K1497" t="str">
        <f>VLOOKUP(Account_Appended[[#This Row],[Customer_ID]],Customer_Info_Appended[],6,0)</f>
        <v>Mandalay</v>
      </c>
      <c r="L1497" t="str">
        <f>VLOOKUP(Account_Appended[[#This Row],[Balance]],balance_t[],3,1)</f>
        <v>High</v>
      </c>
      <c r="M1497" t="str">
        <f>VLOOKUP(Account_Appended[[#This Row],[Age]],age_t[],3,1)</f>
        <v>Senior</v>
      </c>
      <c r="N1497" t="str">
        <f>Account_Appended[[#This Row],[Age Group]]&amp; "-" &amp;Account_Appended[[#This Row],[Balace Group]]</f>
        <v>Senior-High</v>
      </c>
    </row>
    <row r="1498" spans="2:14" x14ac:dyDescent="0.25">
      <c r="B1498" t="s">
        <v>6621</v>
      </c>
      <c r="C1498" t="s">
        <v>3938</v>
      </c>
      <c r="D1498" t="s">
        <v>5125</v>
      </c>
      <c r="E1498" s="22">
        <v>33261204</v>
      </c>
      <c r="F1498" t="s">
        <v>5126</v>
      </c>
      <c r="G1498" s="20">
        <v>46055</v>
      </c>
      <c r="H1498" t="s">
        <v>3117</v>
      </c>
      <c r="I1498">
        <f>VLOOKUP(Account_Appended[[#This Row],[Customer_ID]],Customer_Info_Appended[],3,0)</f>
        <v>29</v>
      </c>
      <c r="J1498" t="str">
        <f>VLOOKUP(Account_Appended[[#This Row],[Customer_ID]],Customer_Info_Appended[],4,0)</f>
        <v>Male</v>
      </c>
      <c r="K1498" t="str">
        <f>VLOOKUP(Account_Appended[[#This Row],[Customer_ID]],Customer_Info_Appended[],6,0)</f>
        <v>Shan</v>
      </c>
      <c r="L1498" t="str">
        <f>VLOOKUP(Account_Appended[[#This Row],[Balance]],balance_t[],3,1)</f>
        <v>High</v>
      </c>
      <c r="M1498" t="str">
        <f>VLOOKUP(Account_Appended[[#This Row],[Age]],age_t[],3,1)</f>
        <v>Young</v>
      </c>
      <c r="N1498" t="str">
        <f>Account_Appended[[#This Row],[Age Group]]&amp; "-" &amp;Account_Appended[[#This Row],[Balace Group]]</f>
        <v>Young-High</v>
      </c>
    </row>
    <row r="1499" spans="2:14" x14ac:dyDescent="0.25">
      <c r="B1499" t="s">
        <v>6622</v>
      </c>
      <c r="C1499" t="s">
        <v>3943</v>
      </c>
      <c r="D1499" t="s">
        <v>5131</v>
      </c>
      <c r="E1499" s="22">
        <v>20696928</v>
      </c>
      <c r="F1499" t="s">
        <v>5126</v>
      </c>
      <c r="G1499" s="20">
        <v>46056</v>
      </c>
      <c r="H1499" t="s">
        <v>3117</v>
      </c>
      <c r="I1499">
        <f>VLOOKUP(Account_Appended[[#This Row],[Customer_ID]],Customer_Info_Appended[],3,0)</f>
        <v>56</v>
      </c>
      <c r="J1499" t="str">
        <f>VLOOKUP(Account_Appended[[#This Row],[Customer_ID]],Customer_Info_Appended[],4,0)</f>
        <v>Male</v>
      </c>
      <c r="K1499" t="str">
        <f>VLOOKUP(Account_Appended[[#This Row],[Customer_ID]],Customer_Info_Appended[],6,0)</f>
        <v>Bago</v>
      </c>
      <c r="L1499" t="str">
        <f>VLOOKUP(Account_Appended[[#This Row],[Balance]],balance_t[],3,1)</f>
        <v>High</v>
      </c>
      <c r="M1499" t="str">
        <f>VLOOKUP(Account_Appended[[#This Row],[Age]],age_t[],3,1)</f>
        <v>Senior</v>
      </c>
      <c r="N1499" t="str">
        <f>Account_Appended[[#This Row],[Age Group]]&amp; "-" &amp;Account_Appended[[#This Row],[Balace Group]]</f>
        <v>Senior-High</v>
      </c>
    </row>
    <row r="1500" spans="2:14" x14ac:dyDescent="0.25">
      <c r="B1500" t="s">
        <v>6623</v>
      </c>
      <c r="C1500" t="s">
        <v>3943</v>
      </c>
      <c r="D1500" t="s">
        <v>5131</v>
      </c>
      <c r="E1500" s="22">
        <v>14125093</v>
      </c>
      <c r="F1500" t="s">
        <v>5126</v>
      </c>
      <c r="G1500" s="20">
        <v>46057</v>
      </c>
      <c r="H1500" t="s">
        <v>3117</v>
      </c>
      <c r="I1500">
        <f>VLOOKUP(Account_Appended[[#This Row],[Customer_ID]],Customer_Info_Appended[],3,0)</f>
        <v>56</v>
      </c>
      <c r="J1500" t="str">
        <f>VLOOKUP(Account_Appended[[#This Row],[Customer_ID]],Customer_Info_Appended[],4,0)</f>
        <v>Male</v>
      </c>
      <c r="K1500" t="str">
        <f>VLOOKUP(Account_Appended[[#This Row],[Customer_ID]],Customer_Info_Appended[],6,0)</f>
        <v>Bago</v>
      </c>
      <c r="L1500" t="str">
        <f>VLOOKUP(Account_Appended[[#This Row],[Balance]],balance_t[],3,1)</f>
        <v>Medium</v>
      </c>
      <c r="M1500" t="str">
        <f>VLOOKUP(Account_Appended[[#This Row],[Age]],age_t[],3,1)</f>
        <v>Senior</v>
      </c>
      <c r="N1500" t="str">
        <f>Account_Appended[[#This Row],[Age Group]]&amp; "-" &amp;Account_Appended[[#This Row],[Balace Group]]</f>
        <v>Senior-Medium</v>
      </c>
    </row>
    <row r="1501" spans="2:14" x14ac:dyDescent="0.25">
      <c r="B1501" t="s">
        <v>6624</v>
      </c>
      <c r="C1501" t="s">
        <v>3943</v>
      </c>
      <c r="D1501" t="s">
        <v>5131</v>
      </c>
      <c r="E1501" s="22">
        <v>39258759</v>
      </c>
      <c r="F1501" t="s">
        <v>5126</v>
      </c>
      <c r="G1501" s="20">
        <v>46058</v>
      </c>
      <c r="H1501" t="s">
        <v>3117</v>
      </c>
      <c r="I1501">
        <f>VLOOKUP(Account_Appended[[#This Row],[Customer_ID]],Customer_Info_Appended[],3,0)</f>
        <v>56</v>
      </c>
      <c r="J1501" t="str">
        <f>VLOOKUP(Account_Appended[[#This Row],[Customer_ID]],Customer_Info_Appended[],4,0)</f>
        <v>Male</v>
      </c>
      <c r="K1501" t="str">
        <f>VLOOKUP(Account_Appended[[#This Row],[Customer_ID]],Customer_Info_Appended[],6,0)</f>
        <v>Bago</v>
      </c>
      <c r="L1501" t="str">
        <f>VLOOKUP(Account_Appended[[#This Row],[Balance]],balance_t[],3,1)</f>
        <v>High</v>
      </c>
      <c r="M1501" t="str">
        <f>VLOOKUP(Account_Appended[[#This Row],[Age]],age_t[],3,1)</f>
        <v>Senior</v>
      </c>
      <c r="N1501" t="str">
        <f>Account_Appended[[#This Row],[Age Group]]&amp; "-" &amp;Account_Appended[[#This Row],[Balace Group]]</f>
        <v>Senior-High</v>
      </c>
    </row>
    <row r="1502" spans="2:14" x14ac:dyDescent="0.25">
      <c r="B1502" t="s">
        <v>6625</v>
      </c>
      <c r="C1502" t="s">
        <v>3948</v>
      </c>
      <c r="D1502" t="s">
        <v>5125</v>
      </c>
      <c r="E1502" s="22">
        <v>31799468</v>
      </c>
      <c r="F1502" t="s">
        <v>5126</v>
      </c>
      <c r="G1502" s="20">
        <v>46059</v>
      </c>
      <c r="H1502" t="s">
        <v>3117</v>
      </c>
      <c r="I1502">
        <f>VLOOKUP(Account_Appended[[#This Row],[Customer_ID]],Customer_Info_Appended[],3,0)</f>
        <v>43</v>
      </c>
      <c r="J1502" t="str">
        <f>VLOOKUP(Account_Appended[[#This Row],[Customer_ID]],Customer_Info_Appended[],4,0)</f>
        <v>Male</v>
      </c>
      <c r="K1502" t="str">
        <f>VLOOKUP(Account_Appended[[#This Row],[Customer_ID]],Customer_Info_Appended[],6,0)</f>
        <v>Bago</v>
      </c>
      <c r="L1502" t="str">
        <f>VLOOKUP(Account_Appended[[#This Row],[Balance]],balance_t[],3,1)</f>
        <v>High</v>
      </c>
      <c r="M1502" t="str">
        <f>VLOOKUP(Account_Appended[[#This Row],[Age]],age_t[],3,1)</f>
        <v>Middle</v>
      </c>
      <c r="N1502" t="str">
        <f>Account_Appended[[#This Row],[Age Group]]&amp; "-" &amp;Account_Appended[[#This Row],[Balace Group]]</f>
        <v>Middle-High</v>
      </c>
    </row>
    <row r="1503" spans="2:14" x14ac:dyDescent="0.25">
      <c r="B1503" t="s">
        <v>6626</v>
      </c>
      <c r="C1503" t="s">
        <v>3948</v>
      </c>
      <c r="D1503" t="s">
        <v>5125</v>
      </c>
      <c r="E1503" s="22">
        <v>36127631</v>
      </c>
      <c r="F1503" t="s">
        <v>5126</v>
      </c>
      <c r="G1503" s="20">
        <v>46060</v>
      </c>
      <c r="H1503" t="s">
        <v>3117</v>
      </c>
      <c r="I1503">
        <f>VLOOKUP(Account_Appended[[#This Row],[Customer_ID]],Customer_Info_Appended[],3,0)</f>
        <v>43</v>
      </c>
      <c r="J1503" t="str">
        <f>VLOOKUP(Account_Appended[[#This Row],[Customer_ID]],Customer_Info_Appended[],4,0)</f>
        <v>Male</v>
      </c>
      <c r="K1503" t="str">
        <f>VLOOKUP(Account_Appended[[#This Row],[Customer_ID]],Customer_Info_Appended[],6,0)</f>
        <v>Bago</v>
      </c>
      <c r="L1503" t="str">
        <f>VLOOKUP(Account_Appended[[#This Row],[Balance]],balance_t[],3,1)</f>
        <v>High</v>
      </c>
      <c r="M1503" t="str">
        <f>VLOOKUP(Account_Appended[[#This Row],[Age]],age_t[],3,1)</f>
        <v>Middle</v>
      </c>
      <c r="N1503" t="str">
        <f>Account_Appended[[#This Row],[Age Group]]&amp; "-" &amp;Account_Appended[[#This Row],[Balace Group]]</f>
        <v>Middle-High</v>
      </c>
    </row>
    <row r="1504" spans="2:14" x14ac:dyDescent="0.25">
      <c r="B1504" t="s">
        <v>6627</v>
      </c>
      <c r="C1504" t="s">
        <v>3948</v>
      </c>
      <c r="D1504" t="s">
        <v>5134</v>
      </c>
      <c r="E1504" s="22">
        <v>13536735</v>
      </c>
      <c r="F1504" t="s">
        <v>5126</v>
      </c>
      <c r="G1504" s="20">
        <v>46061</v>
      </c>
      <c r="H1504" t="s">
        <v>3117</v>
      </c>
      <c r="I1504">
        <f>VLOOKUP(Account_Appended[[#This Row],[Customer_ID]],Customer_Info_Appended[],3,0)</f>
        <v>43</v>
      </c>
      <c r="J1504" t="str">
        <f>VLOOKUP(Account_Appended[[#This Row],[Customer_ID]],Customer_Info_Appended[],4,0)</f>
        <v>Male</v>
      </c>
      <c r="K1504" t="str">
        <f>VLOOKUP(Account_Appended[[#This Row],[Customer_ID]],Customer_Info_Appended[],6,0)</f>
        <v>Bago</v>
      </c>
      <c r="L1504" t="str">
        <f>VLOOKUP(Account_Appended[[#This Row],[Balance]],balance_t[],3,1)</f>
        <v>Medium</v>
      </c>
      <c r="M1504" t="str">
        <f>VLOOKUP(Account_Appended[[#This Row],[Age]],age_t[],3,1)</f>
        <v>Middle</v>
      </c>
      <c r="N1504" t="str">
        <f>Account_Appended[[#This Row],[Age Group]]&amp; "-" &amp;Account_Appended[[#This Row],[Balace Group]]</f>
        <v>Middle-Medium</v>
      </c>
    </row>
    <row r="1505" spans="2:14" x14ac:dyDescent="0.25">
      <c r="B1505" t="s">
        <v>6628</v>
      </c>
      <c r="C1505" t="s">
        <v>3953</v>
      </c>
      <c r="D1505" t="s">
        <v>5125</v>
      </c>
      <c r="E1505" s="22">
        <v>48571997</v>
      </c>
      <c r="F1505" t="s">
        <v>5126</v>
      </c>
      <c r="G1505" s="20">
        <v>46062</v>
      </c>
      <c r="H1505" t="s">
        <v>3117</v>
      </c>
      <c r="I1505">
        <f>VLOOKUP(Account_Appended[[#This Row],[Customer_ID]],Customer_Info_Appended[],3,0)</f>
        <v>30</v>
      </c>
      <c r="J1505" t="str">
        <f>VLOOKUP(Account_Appended[[#This Row],[Customer_ID]],Customer_Info_Appended[],4,0)</f>
        <v>Male</v>
      </c>
      <c r="K1505" t="str">
        <f>VLOOKUP(Account_Appended[[#This Row],[Customer_ID]],Customer_Info_Appended[],6,0)</f>
        <v>Bago</v>
      </c>
      <c r="L1505" t="str">
        <f>VLOOKUP(Account_Appended[[#This Row],[Balance]],balance_t[],3,1)</f>
        <v>High</v>
      </c>
      <c r="M1505" t="str">
        <f>VLOOKUP(Account_Appended[[#This Row],[Age]],age_t[],3,1)</f>
        <v>Young</v>
      </c>
      <c r="N1505" t="str">
        <f>Account_Appended[[#This Row],[Age Group]]&amp; "-" &amp;Account_Appended[[#This Row],[Balace Group]]</f>
        <v>Young-High</v>
      </c>
    </row>
    <row r="1506" spans="2:14" x14ac:dyDescent="0.25">
      <c r="B1506" t="s">
        <v>6629</v>
      </c>
      <c r="C1506" t="s">
        <v>3958</v>
      </c>
      <c r="D1506" t="s">
        <v>5134</v>
      </c>
      <c r="E1506" s="22">
        <v>25148546</v>
      </c>
      <c r="F1506" t="s">
        <v>5126</v>
      </c>
      <c r="G1506" s="20">
        <v>46063</v>
      </c>
      <c r="H1506" t="s">
        <v>3117</v>
      </c>
      <c r="I1506">
        <f>VLOOKUP(Account_Appended[[#This Row],[Customer_ID]],Customer_Info_Appended[],3,0)</f>
        <v>25</v>
      </c>
      <c r="J1506" t="str">
        <f>VLOOKUP(Account_Appended[[#This Row],[Customer_ID]],Customer_Info_Appended[],4,0)</f>
        <v>Female</v>
      </c>
      <c r="K1506" t="str">
        <f>VLOOKUP(Account_Appended[[#This Row],[Customer_ID]],Customer_Info_Appended[],6,0)</f>
        <v>Shan</v>
      </c>
      <c r="L1506" t="str">
        <f>VLOOKUP(Account_Appended[[#This Row],[Balance]],balance_t[],3,1)</f>
        <v>High</v>
      </c>
      <c r="M1506" t="str">
        <f>VLOOKUP(Account_Appended[[#This Row],[Age]],age_t[],3,1)</f>
        <v>Young</v>
      </c>
      <c r="N1506" t="str">
        <f>Account_Appended[[#This Row],[Age Group]]&amp; "-" &amp;Account_Appended[[#This Row],[Balace Group]]</f>
        <v>Young-High</v>
      </c>
    </row>
    <row r="1507" spans="2:14" x14ac:dyDescent="0.25">
      <c r="B1507" t="s">
        <v>6630</v>
      </c>
      <c r="C1507" t="s">
        <v>3963</v>
      </c>
      <c r="D1507" t="s">
        <v>5134</v>
      </c>
      <c r="E1507" s="22">
        <v>25563499</v>
      </c>
      <c r="F1507" t="s">
        <v>5126</v>
      </c>
      <c r="G1507" s="20">
        <v>46064</v>
      </c>
      <c r="H1507" t="s">
        <v>3117</v>
      </c>
      <c r="I1507">
        <f>VLOOKUP(Account_Appended[[#This Row],[Customer_ID]],Customer_Info_Appended[],3,0)</f>
        <v>45</v>
      </c>
      <c r="J1507" t="str">
        <f>VLOOKUP(Account_Appended[[#This Row],[Customer_ID]],Customer_Info_Appended[],4,0)</f>
        <v>Male</v>
      </c>
      <c r="K1507" t="str">
        <f>VLOOKUP(Account_Appended[[#This Row],[Customer_ID]],Customer_Info_Appended[],6,0)</f>
        <v>Naypyitaw</v>
      </c>
      <c r="L1507" t="str">
        <f>VLOOKUP(Account_Appended[[#This Row],[Balance]],balance_t[],3,1)</f>
        <v>High</v>
      </c>
      <c r="M1507" t="str">
        <f>VLOOKUP(Account_Appended[[#This Row],[Age]],age_t[],3,1)</f>
        <v>Middle</v>
      </c>
      <c r="N1507" t="str">
        <f>Account_Appended[[#This Row],[Age Group]]&amp; "-" &amp;Account_Appended[[#This Row],[Balace Group]]</f>
        <v>Middle-High</v>
      </c>
    </row>
    <row r="1508" spans="2:14" x14ac:dyDescent="0.25">
      <c r="B1508" t="s">
        <v>6631</v>
      </c>
      <c r="C1508" t="s">
        <v>3963</v>
      </c>
      <c r="D1508" t="s">
        <v>5125</v>
      </c>
      <c r="E1508" s="22">
        <v>34362607</v>
      </c>
      <c r="F1508" t="s">
        <v>5126</v>
      </c>
      <c r="G1508" s="20">
        <v>46065</v>
      </c>
      <c r="H1508" t="s">
        <v>3117</v>
      </c>
      <c r="I1508">
        <f>VLOOKUP(Account_Appended[[#This Row],[Customer_ID]],Customer_Info_Appended[],3,0)</f>
        <v>45</v>
      </c>
      <c r="J1508" t="str">
        <f>VLOOKUP(Account_Appended[[#This Row],[Customer_ID]],Customer_Info_Appended[],4,0)</f>
        <v>Male</v>
      </c>
      <c r="K1508" t="str">
        <f>VLOOKUP(Account_Appended[[#This Row],[Customer_ID]],Customer_Info_Appended[],6,0)</f>
        <v>Naypyitaw</v>
      </c>
      <c r="L1508" t="str">
        <f>VLOOKUP(Account_Appended[[#This Row],[Balance]],balance_t[],3,1)</f>
        <v>High</v>
      </c>
      <c r="M1508" t="str">
        <f>VLOOKUP(Account_Appended[[#This Row],[Age]],age_t[],3,1)</f>
        <v>Middle</v>
      </c>
      <c r="N1508" t="str">
        <f>Account_Appended[[#This Row],[Age Group]]&amp; "-" &amp;Account_Appended[[#This Row],[Balace Group]]</f>
        <v>Middle-High</v>
      </c>
    </row>
    <row r="1509" spans="2:14" x14ac:dyDescent="0.25">
      <c r="B1509" t="s">
        <v>6632</v>
      </c>
      <c r="C1509" t="s">
        <v>3963</v>
      </c>
      <c r="D1509" t="s">
        <v>5134</v>
      </c>
      <c r="E1509" s="22">
        <v>28940826</v>
      </c>
      <c r="F1509" t="s">
        <v>5126</v>
      </c>
      <c r="G1509" s="20">
        <v>46066</v>
      </c>
      <c r="H1509" t="s">
        <v>3117</v>
      </c>
      <c r="I1509">
        <f>VLOOKUP(Account_Appended[[#This Row],[Customer_ID]],Customer_Info_Appended[],3,0)</f>
        <v>45</v>
      </c>
      <c r="J1509" t="str">
        <f>VLOOKUP(Account_Appended[[#This Row],[Customer_ID]],Customer_Info_Appended[],4,0)</f>
        <v>Male</v>
      </c>
      <c r="K1509" t="str">
        <f>VLOOKUP(Account_Appended[[#This Row],[Customer_ID]],Customer_Info_Appended[],6,0)</f>
        <v>Naypyitaw</v>
      </c>
      <c r="L1509" t="str">
        <f>VLOOKUP(Account_Appended[[#This Row],[Balance]],balance_t[],3,1)</f>
        <v>High</v>
      </c>
      <c r="M1509" t="str">
        <f>VLOOKUP(Account_Appended[[#This Row],[Age]],age_t[],3,1)</f>
        <v>Middle</v>
      </c>
      <c r="N1509" t="str">
        <f>Account_Appended[[#This Row],[Age Group]]&amp; "-" &amp;Account_Appended[[#This Row],[Balace Group]]</f>
        <v>Middle-High</v>
      </c>
    </row>
    <row r="1510" spans="2:14" x14ac:dyDescent="0.25">
      <c r="B1510" t="s">
        <v>6633</v>
      </c>
      <c r="C1510" t="s">
        <v>3968</v>
      </c>
      <c r="D1510" t="s">
        <v>5125</v>
      </c>
      <c r="E1510" s="22">
        <v>18744522</v>
      </c>
      <c r="F1510" t="s">
        <v>5126</v>
      </c>
      <c r="G1510" s="20">
        <v>46067</v>
      </c>
      <c r="H1510" t="s">
        <v>3117</v>
      </c>
      <c r="I1510">
        <f>VLOOKUP(Account_Appended[[#This Row],[Customer_ID]],Customer_Info_Appended[],3,0)</f>
        <v>47</v>
      </c>
      <c r="J1510" t="str">
        <f>VLOOKUP(Account_Appended[[#This Row],[Customer_ID]],Customer_Info_Appended[],4,0)</f>
        <v>Male</v>
      </c>
      <c r="K1510" t="str">
        <f>VLOOKUP(Account_Appended[[#This Row],[Customer_ID]],Customer_Info_Appended[],6,0)</f>
        <v>Mandalay</v>
      </c>
      <c r="L1510" t="str">
        <f>VLOOKUP(Account_Appended[[#This Row],[Balance]],balance_t[],3,1)</f>
        <v>High</v>
      </c>
      <c r="M1510" t="str">
        <f>VLOOKUP(Account_Appended[[#This Row],[Age]],age_t[],3,1)</f>
        <v>Middle</v>
      </c>
      <c r="N1510" t="str">
        <f>Account_Appended[[#This Row],[Age Group]]&amp; "-" &amp;Account_Appended[[#This Row],[Balace Group]]</f>
        <v>Middle-High</v>
      </c>
    </row>
    <row r="1511" spans="2:14" x14ac:dyDescent="0.25">
      <c r="B1511" t="s">
        <v>6634</v>
      </c>
      <c r="C1511" t="s">
        <v>3968</v>
      </c>
      <c r="D1511" t="s">
        <v>5134</v>
      </c>
      <c r="E1511" s="22">
        <v>25529449</v>
      </c>
      <c r="F1511" t="s">
        <v>5126</v>
      </c>
      <c r="G1511" s="20">
        <v>46068</v>
      </c>
      <c r="H1511" t="s">
        <v>3117</v>
      </c>
      <c r="I1511">
        <f>VLOOKUP(Account_Appended[[#This Row],[Customer_ID]],Customer_Info_Appended[],3,0)</f>
        <v>47</v>
      </c>
      <c r="J1511" t="str">
        <f>VLOOKUP(Account_Appended[[#This Row],[Customer_ID]],Customer_Info_Appended[],4,0)</f>
        <v>Male</v>
      </c>
      <c r="K1511" t="str">
        <f>VLOOKUP(Account_Appended[[#This Row],[Customer_ID]],Customer_Info_Appended[],6,0)</f>
        <v>Mandalay</v>
      </c>
      <c r="L1511" t="str">
        <f>VLOOKUP(Account_Appended[[#This Row],[Balance]],balance_t[],3,1)</f>
        <v>High</v>
      </c>
      <c r="M1511" t="str">
        <f>VLOOKUP(Account_Appended[[#This Row],[Age]],age_t[],3,1)</f>
        <v>Middle</v>
      </c>
      <c r="N1511" t="str">
        <f>Account_Appended[[#This Row],[Age Group]]&amp; "-" &amp;Account_Appended[[#This Row],[Balace Group]]</f>
        <v>Middle-High</v>
      </c>
    </row>
    <row r="1512" spans="2:14" x14ac:dyDescent="0.25">
      <c r="B1512" t="s">
        <v>6635</v>
      </c>
      <c r="C1512" t="s">
        <v>3973</v>
      </c>
      <c r="D1512" t="s">
        <v>5125</v>
      </c>
      <c r="E1512" s="22">
        <v>4494643</v>
      </c>
      <c r="F1512" t="s">
        <v>5126</v>
      </c>
      <c r="G1512" s="20">
        <v>46069</v>
      </c>
      <c r="H1512" t="s">
        <v>3117</v>
      </c>
      <c r="I1512">
        <f>VLOOKUP(Account_Appended[[#This Row],[Customer_ID]],Customer_Info_Appended[],3,0)</f>
        <v>26</v>
      </c>
      <c r="J1512" t="str">
        <f>VLOOKUP(Account_Appended[[#This Row],[Customer_ID]],Customer_Info_Appended[],4,0)</f>
        <v>Female</v>
      </c>
      <c r="K1512" t="str">
        <f>VLOOKUP(Account_Appended[[#This Row],[Customer_ID]],Customer_Info_Appended[],6,0)</f>
        <v>Naypyitaw</v>
      </c>
      <c r="L1512" t="str">
        <f>VLOOKUP(Account_Appended[[#This Row],[Balance]],balance_t[],3,1)</f>
        <v>Low</v>
      </c>
      <c r="M1512" t="str">
        <f>VLOOKUP(Account_Appended[[#This Row],[Age]],age_t[],3,1)</f>
        <v>Young</v>
      </c>
      <c r="N1512" t="str">
        <f>Account_Appended[[#This Row],[Age Group]]&amp; "-" &amp;Account_Appended[[#This Row],[Balace Group]]</f>
        <v>Young-Low</v>
      </c>
    </row>
    <row r="1513" spans="2:14" x14ac:dyDescent="0.25">
      <c r="B1513" t="s">
        <v>6636</v>
      </c>
      <c r="C1513" t="s">
        <v>3978</v>
      </c>
      <c r="D1513" t="s">
        <v>5125</v>
      </c>
      <c r="E1513" s="22">
        <v>22766334</v>
      </c>
      <c r="F1513" t="s">
        <v>5126</v>
      </c>
      <c r="G1513" s="20">
        <v>46070</v>
      </c>
      <c r="H1513" t="s">
        <v>3117</v>
      </c>
      <c r="I1513">
        <f>VLOOKUP(Account_Appended[[#This Row],[Customer_ID]],Customer_Info_Appended[],3,0)</f>
        <v>56</v>
      </c>
      <c r="J1513" t="str">
        <f>VLOOKUP(Account_Appended[[#This Row],[Customer_ID]],Customer_Info_Appended[],4,0)</f>
        <v>Female</v>
      </c>
      <c r="K1513" t="str">
        <f>VLOOKUP(Account_Appended[[#This Row],[Customer_ID]],Customer_Info_Appended[],6,0)</f>
        <v>Shan</v>
      </c>
      <c r="L1513" t="str">
        <f>VLOOKUP(Account_Appended[[#This Row],[Balance]],balance_t[],3,1)</f>
        <v>High</v>
      </c>
      <c r="M1513" t="str">
        <f>VLOOKUP(Account_Appended[[#This Row],[Age]],age_t[],3,1)</f>
        <v>Senior</v>
      </c>
      <c r="N1513" t="str">
        <f>Account_Appended[[#This Row],[Age Group]]&amp; "-" &amp;Account_Appended[[#This Row],[Balace Group]]</f>
        <v>Senior-High</v>
      </c>
    </row>
    <row r="1514" spans="2:14" x14ac:dyDescent="0.25">
      <c r="B1514" t="s">
        <v>6637</v>
      </c>
      <c r="C1514" t="s">
        <v>3983</v>
      </c>
      <c r="D1514" t="s">
        <v>5134</v>
      </c>
      <c r="E1514" s="22">
        <v>225355</v>
      </c>
      <c r="F1514" t="s">
        <v>5126</v>
      </c>
      <c r="G1514" s="20">
        <v>46071</v>
      </c>
      <c r="H1514" t="s">
        <v>3117</v>
      </c>
      <c r="I1514">
        <f>VLOOKUP(Account_Appended[[#This Row],[Customer_ID]],Customer_Info_Appended[],3,0)</f>
        <v>48</v>
      </c>
      <c r="J1514" t="str">
        <f>VLOOKUP(Account_Appended[[#This Row],[Customer_ID]],Customer_Info_Appended[],4,0)</f>
        <v>Male</v>
      </c>
      <c r="K1514" t="str">
        <f>VLOOKUP(Account_Appended[[#This Row],[Customer_ID]],Customer_Info_Appended[],6,0)</f>
        <v>Bago</v>
      </c>
      <c r="L1514" t="str">
        <f>VLOOKUP(Account_Appended[[#This Row],[Balance]],balance_t[],3,1)</f>
        <v>Low</v>
      </c>
      <c r="M1514" t="str">
        <f>VLOOKUP(Account_Appended[[#This Row],[Age]],age_t[],3,1)</f>
        <v>Middle</v>
      </c>
      <c r="N1514" t="str">
        <f>Account_Appended[[#This Row],[Age Group]]&amp; "-" &amp;Account_Appended[[#This Row],[Balace Group]]</f>
        <v>Middle-Low</v>
      </c>
    </row>
    <row r="1515" spans="2:14" x14ac:dyDescent="0.25">
      <c r="B1515" t="s">
        <v>6638</v>
      </c>
      <c r="C1515" t="s">
        <v>3983</v>
      </c>
      <c r="D1515" t="s">
        <v>5131</v>
      </c>
      <c r="E1515" s="22">
        <v>37876534</v>
      </c>
      <c r="F1515" t="s">
        <v>5126</v>
      </c>
      <c r="G1515" s="20">
        <v>46072</v>
      </c>
      <c r="H1515" t="s">
        <v>3117</v>
      </c>
      <c r="I1515">
        <f>VLOOKUP(Account_Appended[[#This Row],[Customer_ID]],Customer_Info_Appended[],3,0)</f>
        <v>48</v>
      </c>
      <c r="J1515" t="str">
        <f>VLOOKUP(Account_Appended[[#This Row],[Customer_ID]],Customer_Info_Appended[],4,0)</f>
        <v>Male</v>
      </c>
      <c r="K1515" t="str">
        <f>VLOOKUP(Account_Appended[[#This Row],[Customer_ID]],Customer_Info_Appended[],6,0)</f>
        <v>Bago</v>
      </c>
      <c r="L1515" t="str">
        <f>VLOOKUP(Account_Appended[[#This Row],[Balance]],balance_t[],3,1)</f>
        <v>High</v>
      </c>
      <c r="M1515" t="str">
        <f>VLOOKUP(Account_Appended[[#This Row],[Age]],age_t[],3,1)</f>
        <v>Middle</v>
      </c>
      <c r="N1515" t="str">
        <f>Account_Appended[[#This Row],[Age Group]]&amp; "-" &amp;Account_Appended[[#This Row],[Balace Group]]</f>
        <v>Middle-High</v>
      </c>
    </row>
    <row r="1516" spans="2:14" x14ac:dyDescent="0.25">
      <c r="B1516" t="s">
        <v>6639</v>
      </c>
      <c r="C1516" t="s">
        <v>3983</v>
      </c>
      <c r="D1516" t="s">
        <v>5134</v>
      </c>
      <c r="E1516" s="22">
        <v>17493153</v>
      </c>
      <c r="F1516" t="s">
        <v>5126</v>
      </c>
      <c r="G1516" s="20">
        <v>46073</v>
      </c>
      <c r="H1516" t="s">
        <v>3117</v>
      </c>
      <c r="I1516">
        <f>VLOOKUP(Account_Appended[[#This Row],[Customer_ID]],Customer_Info_Appended[],3,0)</f>
        <v>48</v>
      </c>
      <c r="J1516" t="str">
        <f>VLOOKUP(Account_Appended[[#This Row],[Customer_ID]],Customer_Info_Appended[],4,0)</f>
        <v>Male</v>
      </c>
      <c r="K1516" t="str">
        <f>VLOOKUP(Account_Appended[[#This Row],[Customer_ID]],Customer_Info_Appended[],6,0)</f>
        <v>Bago</v>
      </c>
      <c r="L1516" t="str">
        <f>VLOOKUP(Account_Appended[[#This Row],[Balance]],balance_t[],3,1)</f>
        <v>High</v>
      </c>
      <c r="M1516" t="str">
        <f>VLOOKUP(Account_Appended[[#This Row],[Age]],age_t[],3,1)</f>
        <v>Middle</v>
      </c>
      <c r="N1516" t="str">
        <f>Account_Appended[[#This Row],[Age Group]]&amp; "-" &amp;Account_Appended[[#This Row],[Balace Group]]</f>
        <v>Middle-High</v>
      </c>
    </row>
    <row r="1517" spans="2:14" x14ac:dyDescent="0.25">
      <c r="B1517" t="s">
        <v>6640</v>
      </c>
      <c r="C1517" t="s">
        <v>3988</v>
      </c>
      <c r="D1517" t="s">
        <v>5125</v>
      </c>
      <c r="E1517" s="22">
        <v>16896693</v>
      </c>
      <c r="F1517" t="s">
        <v>5126</v>
      </c>
      <c r="G1517" s="20">
        <v>46074</v>
      </c>
      <c r="H1517" t="s">
        <v>3117</v>
      </c>
      <c r="I1517">
        <f>VLOOKUP(Account_Appended[[#This Row],[Customer_ID]],Customer_Info_Appended[],3,0)</f>
        <v>38</v>
      </c>
      <c r="J1517" t="str">
        <f>VLOOKUP(Account_Appended[[#This Row],[Customer_ID]],Customer_Info_Appended[],4,0)</f>
        <v>Male</v>
      </c>
      <c r="K1517" t="str">
        <f>VLOOKUP(Account_Appended[[#This Row],[Customer_ID]],Customer_Info_Appended[],6,0)</f>
        <v>Mandalay</v>
      </c>
      <c r="L1517" t="str">
        <f>VLOOKUP(Account_Appended[[#This Row],[Balance]],balance_t[],3,1)</f>
        <v>High</v>
      </c>
      <c r="M1517" t="str">
        <f>VLOOKUP(Account_Appended[[#This Row],[Age]],age_t[],3,1)</f>
        <v>Middle</v>
      </c>
      <c r="N1517" t="str">
        <f>Account_Appended[[#This Row],[Age Group]]&amp; "-" &amp;Account_Appended[[#This Row],[Balace Group]]</f>
        <v>Middle-High</v>
      </c>
    </row>
    <row r="1518" spans="2:14" x14ac:dyDescent="0.25">
      <c r="B1518" t="s">
        <v>6641</v>
      </c>
      <c r="C1518" t="s">
        <v>3993</v>
      </c>
      <c r="D1518" t="s">
        <v>5131</v>
      </c>
      <c r="E1518" s="22">
        <v>3656210</v>
      </c>
      <c r="F1518" t="s">
        <v>5126</v>
      </c>
      <c r="G1518" s="20">
        <v>46075</v>
      </c>
      <c r="H1518" t="s">
        <v>3117</v>
      </c>
      <c r="I1518">
        <f>VLOOKUP(Account_Appended[[#This Row],[Customer_ID]],Customer_Info_Appended[],3,0)</f>
        <v>64</v>
      </c>
      <c r="J1518" t="str">
        <f>VLOOKUP(Account_Appended[[#This Row],[Customer_ID]],Customer_Info_Appended[],4,0)</f>
        <v>Female</v>
      </c>
      <c r="K1518" t="str">
        <f>VLOOKUP(Account_Appended[[#This Row],[Customer_ID]],Customer_Info_Appended[],6,0)</f>
        <v>Yangon</v>
      </c>
      <c r="L1518" t="str">
        <f>VLOOKUP(Account_Appended[[#This Row],[Balance]],balance_t[],3,1)</f>
        <v>Low</v>
      </c>
      <c r="M1518" t="str">
        <f>VLOOKUP(Account_Appended[[#This Row],[Age]],age_t[],3,1)</f>
        <v>Senior</v>
      </c>
      <c r="N1518" t="str">
        <f>Account_Appended[[#This Row],[Age Group]]&amp; "-" &amp;Account_Appended[[#This Row],[Balace Group]]</f>
        <v>Senior-Low</v>
      </c>
    </row>
    <row r="1519" spans="2:14" x14ac:dyDescent="0.25">
      <c r="B1519" t="s">
        <v>6642</v>
      </c>
      <c r="C1519" t="s">
        <v>3993</v>
      </c>
      <c r="D1519" t="s">
        <v>5134</v>
      </c>
      <c r="E1519" s="22">
        <v>6608856</v>
      </c>
      <c r="F1519" t="s">
        <v>5126</v>
      </c>
      <c r="G1519" s="20">
        <v>46076</v>
      </c>
      <c r="H1519" t="s">
        <v>3117</v>
      </c>
      <c r="I1519">
        <f>VLOOKUP(Account_Appended[[#This Row],[Customer_ID]],Customer_Info_Appended[],3,0)</f>
        <v>64</v>
      </c>
      <c r="J1519" t="str">
        <f>VLOOKUP(Account_Appended[[#This Row],[Customer_ID]],Customer_Info_Appended[],4,0)</f>
        <v>Female</v>
      </c>
      <c r="K1519" t="str">
        <f>VLOOKUP(Account_Appended[[#This Row],[Customer_ID]],Customer_Info_Appended[],6,0)</f>
        <v>Yangon</v>
      </c>
      <c r="L1519" t="str">
        <f>VLOOKUP(Account_Appended[[#This Row],[Balance]],balance_t[],3,1)</f>
        <v>Medium</v>
      </c>
      <c r="M1519" t="str">
        <f>VLOOKUP(Account_Appended[[#This Row],[Age]],age_t[],3,1)</f>
        <v>Senior</v>
      </c>
      <c r="N1519" t="str">
        <f>Account_Appended[[#This Row],[Age Group]]&amp; "-" &amp;Account_Appended[[#This Row],[Balace Group]]</f>
        <v>Senior-Medium</v>
      </c>
    </row>
    <row r="1520" spans="2:14" x14ac:dyDescent="0.25">
      <c r="B1520" t="s">
        <v>6643</v>
      </c>
      <c r="C1520" t="s">
        <v>3998</v>
      </c>
      <c r="D1520" t="s">
        <v>5134</v>
      </c>
      <c r="E1520" s="22">
        <v>36141543</v>
      </c>
      <c r="F1520" t="s">
        <v>5126</v>
      </c>
      <c r="G1520" s="20">
        <v>46077</v>
      </c>
      <c r="H1520" t="s">
        <v>3117</v>
      </c>
      <c r="I1520">
        <f>VLOOKUP(Account_Appended[[#This Row],[Customer_ID]],Customer_Info_Appended[],3,0)</f>
        <v>51</v>
      </c>
      <c r="J1520" t="str">
        <f>VLOOKUP(Account_Appended[[#This Row],[Customer_ID]],Customer_Info_Appended[],4,0)</f>
        <v>Female</v>
      </c>
      <c r="K1520" t="str">
        <f>VLOOKUP(Account_Appended[[#This Row],[Customer_ID]],Customer_Info_Appended[],6,0)</f>
        <v>Yangon</v>
      </c>
      <c r="L1520" t="str">
        <f>VLOOKUP(Account_Appended[[#This Row],[Balance]],balance_t[],3,1)</f>
        <v>High</v>
      </c>
      <c r="M1520" t="str">
        <f>VLOOKUP(Account_Appended[[#This Row],[Age]],age_t[],3,1)</f>
        <v>Senior</v>
      </c>
      <c r="N1520" t="str">
        <f>Account_Appended[[#This Row],[Age Group]]&amp; "-" &amp;Account_Appended[[#This Row],[Balace Group]]</f>
        <v>Senior-High</v>
      </c>
    </row>
    <row r="1521" spans="2:14" x14ac:dyDescent="0.25">
      <c r="B1521" t="s">
        <v>6644</v>
      </c>
      <c r="C1521" t="s">
        <v>3998</v>
      </c>
      <c r="D1521" t="s">
        <v>5134</v>
      </c>
      <c r="E1521" s="22">
        <v>2109606</v>
      </c>
      <c r="F1521" t="s">
        <v>5126</v>
      </c>
      <c r="G1521" s="20">
        <v>46078</v>
      </c>
      <c r="H1521" t="s">
        <v>3117</v>
      </c>
      <c r="I1521">
        <f>VLOOKUP(Account_Appended[[#This Row],[Customer_ID]],Customer_Info_Appended[],3,0)</f>
        <v>51</v>
      </c>
      <c r="J1521" t="str">
        <f>VLOOKUP(Account_Appended[[#This Row],[Customer_ID]],Customer_Info_Appended[],4,0)</f>
        <v>Female</v>
      </c>
      <c r="K1521" t="str">
        <f>VLOOKUP(Account_Appended[[#This Row],[Customer_ID]],Customer_Info_Appended[],6,0)</f>
        <v>Yangon</v>
      </c>
      <c r="L1521" t="str">
        <f>VLOOKUP(Account_Appended[[#This Row],[Balance]],balance_t[],3,1)</f>
        <v>Low</v>
      </c>
      <c r="M1521" t="str">
        <f>VLOOKUP(Account_Appended[[#This Row],[Age]],age_t[],3,1)</f>
        <v>Senior</v>
      </c>
      <c r="N1521" t="str">
        <f>Account_Appended[[#This Row],[Age Group]]&amp; "-" &amp;Account_Appended[[#This Row],[Balace Group]]</f>
        <v>Senior-Low</v>
      </c>
    </row>
    <row r="1522" spans="2:14" x14ac:dyDescent="0.25">
      <c r="B1522" t="s">
        <v>6645</v>
      </c>
      <c r="C1522" t="s">
        <v>3998</v>
      </c>
      <c r="D1522" t="s">
        <v>5131</v>
      </c>
      <c r="E1522" s="22">
        <v>1659757</v>
      </c>
      <c r="F1522" t="s">
        <v>5126</v>
      </c>
      <c r="G1522" s="20">
        <v>46079</v>
      </c>
      <c r="H1522" t="s">
        <v>3117</v>
      </c>
      <c r="I1522">
        <f>VLOOKUP(Account_Appended[[#This Row],[Customer_ID]],Customer_Info_Appended[],3,0)</f>
        <v>51</v>
      </c>
      <c r="J1522" t="str">
        <f>VLOOKUP(Account_Appended[[#This Row],[Customer_ID]],Customer_Info_Appended[],4,0)</f>
        <v>Female</v>
      </c>
      <c r="K1522" t="str">
        <f>VLOOKUP(Account_Appended[[#This Row],[Customer_ID]],Customer_Info_Appended[],6,0)</f>
        <v>Yangon</v>
      </c>
      <c r="L1522" t="str">
        <f>VLOOKUP(Account_Appended[[#This Row],[Balance]],balance_t[],3,1)</f>
        <v>Low</v>
      </c>
      <c r="M1522" t="str">
        <f>VLOOKUP(Account_Appended[[#This Row],[Age]],age_t[],3,1)</f>
        <v>Senior</v>
      </c>
      <c r="N1522" t="str">
        <f>Account_Appended[[#This Row],[Age Group]]&amp; "-" &amp;Account_Appended[[#This Row],[Balace Group]]</f>
        <v>Senior-Low</v>
      </c>
    </row>
    <row r="1523" spans="2:14" x14ac:dyDescent="0.25">
      <c r="B1523" t="s">
        <v>6646</v>
      </c>
      <c r="C1523" t="s">
        <v>4003</v>
      </c>
      <c r="D1523" t="s">
        <v>5125</v>
      </c>
      <c r="E1523" s="22">
        <v>39811170</v>
      </c>
      <c r="F1523" t="s">
        <v>5126</v>
      </c>
      <c r="G1523" s="20">
        <v>46080</v>
      </c>
      <c r="H1523" t="s">
        <v>3117</v>
      </c>
      <c r="I1523">
        <f>VLOOKUP(Account_Appended[[#This Row],[Customer_ID]],Customer_Info_Appended[],3,0)</f>
        <v>48</v>
      </c>
      <c r="J1523" t="str">
        <f>VLOOKUP(Account_Appended[[#This Row],[Customer_ID]],Customer_Info_Appended[],4,0)</f>
        <v>Female</v>
      </c>
      <c r="K1523" t="str">
        <f>VLOOKUP(Account_Appended[[#This Row],[Customer_ID]],Customer_Info_Appended[],6,0)</f>
        <v>Naypyitaw</v>
      </c>
      <c r="L1523" t="str">
        <f>VLOOKUP(Account_Appended[[#This Row],[Balance]],balance_t[],3,1)</f>
        <v>High</v>
      </c>
      <c r="M1523" t="str">
        <f>VLOOKUP(Account_Appended[[#This Row],[Age]],age_t[],3,1)</f>
        <v>Middle</v>
      </c>
      <c r="N1523" t="str">
        <f>Account_Appended[[#This Row],[Age Group]]&amp; "-" &amp;Account_Appended[[#This Row],[Balace Group]]</f>
        <v>Middle-High</v>
      </c>
    </row>
    <row r="1524" spans="2:14" x14ac:dyDescent="0.25">
      <c r="B1524" t="s">
        <v>6647</v>
      </c>
      <c r="C1524" t="s">
        <v>4008</v>
      </c>
      <c r="D1524" t="s">
        <v>5134</v>
      </c>
      <c r="E1524" s="22">
        <v>29865233</v>
      </c>
      <c r="F1524" t="s">
        <v>5126</v>
      </c>
      <c r="G1524" s="20">
        <v>46081</v>
      </c>
      <c r="H1524" t="s">
        <v>3117</v>
      </c>
      <c r="I1524">
        <f>VLOOKUP(Account_Appended[[#This Row],[Customer_ID]],Customer_Info_Appended[],3,0)</f>
        <v>69</v>
      </c>
      <c r="J1524" t="str">
        <f>VLOOKUP(Account_Appended[[#This Row],[Customer_ID]],Customer_Info_Appended[],4,0)</f>
        <v>Male</v>
      </c>
      <c r="K1524" t="str">
        <f>VLOOKUP(Account_Appended[[#This Row],[Customer_ID]],Customer_Info_Appended[],6,0)</f>
        <v>Bago</v>
      </c>
      <c r="L1524" t="str">
        <f>VLOOKUP(Account_Appended[[#This Row],[Balance]],balance_t[],3,1)</f>
        <v>High</v>
      </c>
      <c r="M1524" t="str">
        <f>VLOOKUP(Account_Appended[[#This Row],[Age]],age_t[],3,1)</f>
        <v>Senior</v>
      </c>
      <c r="N1524" t="str">
        <f>Account_Appended[[#This Row],[Age Group]]&amp; "-" &amp;Account_Appended[[#This Row],[Balace Group]]</f>
        <v>Senior-High</v>
      </c>
    </row>
    <row r="1525" spans="2:14" x14ac:dyDescent="0.25">
      <c r="B1525" t="s">
        <v>6648</v>
      </c>
      <c r="C1525" t="s">
        <v>4008</v>
      </c>
      <c r="D1525" t="s">
        <v>5134</v>
      </c>
      <c r="E1525" s="22">
        <v>20309423</v>
      </c>
      <c r="F1525" t="s">
        <v>5126</v>
      </c>
      <c r="G1525" s="20">
        <v>46082</v>
      </c>
      <c r="H1525" t="s">
        <v>3117</v>
      </c>
      <c r="I1525">
        <f>VLOOKUP(Account_Appended[[#This Row],[Customer_ID]],Customer_Info_Appended[],3,0)</f>
        <v>69</v>
      </c>
      <c r="J1525" t="str">
        <f>VLOOKUP(Account_Appended[[#This Row],[Customer_ID]],Customer_Info_Appended[],4,0)</f>
        <v>Male</v>
      </c>
      <c r="K1525" t="str">
        <f>VLOOKUP(Account_Appended[[#This Row],[Customer_ID]],Customer_Info_Appended[],6,0)</f>
        <v>Bago</v>
      </c>
      <c r="L1525" t="str">
        <f>VLOOKUP(Account_Appended[[#This Row],[Balance]],balance_t[],3,1)</f>
        <v>High</v>
      </c>
      <c r="M1525" t="str">
        <f>VLOOKUP(Account_Appended[[#This Row],[Age]],age_t[],3,1)</f>
        <v>Senior</v>
      </c>
      <c r="N1525" t="str">
        <f>Account_Appended[[#This Row],[Age Group]]&amp; "-" &amp;Account_Appended[[#This Row],[Balace Group]]</f>
        <v>Senior-High</v>
      </c>
    </row>
    <row r="1526" spans="2:14" x14ac:dyDescent="0.25">
      <c r="B1526" t="s">
        <v>6649</v>
      </c>
      <c r="C1526" t="s">
        <v>4008</v>
      </c>
      <c r="D1526" t="s">
        <v>5134</v>
      </c>
      <c r="E1526" s="22">
        <v>12956498</v>
      </c>
      <c r="F1526" t="s">
        <v>5126</v>
      </c>
      <c r="G1526" s="20">
        <v>46083</v>
      </c>
      <c r="H1526" t="s">
        <v>3117</v>
      </c>
      <c r="I1526">
        <f>VLOOKUP(Account_Appended[[#This Row],[Customer_ID]],Customer_Info_Appended[],3,0)</f>
        <v>69</v>
      </c>
      <c r="J1526" t="str">
        <f>VLOOKUP(Account_Appended[[#This Row],[Customer_ID]],Customer_Info_Appended[],4,0)</f>
        <v>Male</v>
      </c>
      <c r="K1526" t="str">
        <f>VLOOKUP(Account_Appended[[#This Row],[Customer_ID]],Customer_Info_Appended[],6,0)</f>
        <v>Bago</v>
      </c>
      <c r="L1526" t="str">
        <f>VLOOKUP(Account_Appended[[#This Row],[Balance]],balance_t[],3,1)</f>
        <v>Medium</v>
      </c>
      <c r="M1526" t="str">
        <f>VLOOKUP(Account_Appended[[#This Row],[Age]],age_t[],3,1)</f>
        <v>Senior</v>
      </c>
      <c r="N1526" t="str">
        <f>Account_Appended[[#This Row],[Age Group]]&amp; "-" &amp;Account_Appended[[#This Row],[Balace Group]]</f>
        <v>Senior-Medium</v>
      </c>
    </row>
    <row r="1527" spans="2:14" x14ac:dyDescent="0.25">
      <c r="B1527" t="s">
        <v>6650</v>
      </c>
      <c r="C1527" t="s">
        <v>4013</v>
      </c>
      <c r="D1527" t="s">
        <v>5134</v>
      </c>
      <c r="E1527" s="22">
        <v>9312367</v>
      </c>
      <c r="F1527" t="s">
        <v>5126</v>
      </c>
      <c r="G1527" s="20">
        <v>46084</v>
      </c>
      <c r="H1527" t="s">
        <v>3117</v>
      </c>
      <c r="I1527">
        <f>VLOOKUP(Account_Appended[[#This Row],[Customer_ID]],Customer_Info_Appended[],3,0)</f>
        <v>42</v>
      </c>
      <c r="J1527" t="str">
        <f>VLOOKUP(Account_Appended[[#This Row],[Customer_ID]],Customer_Info_Appended[],4,0)</f>
        <v>Male</v>
      </c>
      <c r="K1527" t="str">
        <f>VLOOKUP(Account_Appended[[#This Row],[Customer_ID]],Customer_Info_Appended[],6,0)</f>
        <v>Yangon</v>
      </c>
      <c r="L1527" t="str">
        <f>VLOOKUP(Account_Appended[[#This Row],[Balance]],balance_t[],3,1)</f>
        <v>Medium</v>
      </c>
      <c r="M1527" t="str">
        <f>VLOOKUP(Account_Appended[[#This Row],[Age]],age_t[],3,1)</f>
        <v>Middle</v>
      </c>
      <c r="N1527" t="str">
        <f>Account_Appended[[#This Row],[Age Group]]&amp; "-" &amp;Account_Appended[[#This Row],[Balace Group]]</f>
        <v>Middle-Medium</v>
      </c>
    </row>
    <row r="1528" spans="2:14" x14ac:dyDescent="0.25">
      <c r="B1528" t="s">
        <v>6651</v>
      </c>
      <c r="C1528" t="s">
        <v>4018</v>
      </c>
      <c r="D1528" t="s">
        <v>5134</v>
      </c>
      <c r="E1528" s="22">
        <v>28296679</v>
      </c>
      <c r="F1528" t="s">
        <v>5126</v>
      </c>
      <c r="G1528" s="20">
        <v>46085</v>
      </c>
      <c r="H1528" t="s">
        <v>3117</v>
      </c>
      <c r="I1528">
        <f>VLOOKUP(Account_Appended[[#This Row],[Customer_ID]],Customer_Info_Appended[],3,0)</f>
        <v>29</v>
      </c>
      <c r="J1528" t="str">
        <f>VLOOKUP(Account_Appended[[#This Row],[Customer_ID]],Customer_Info_Appended[],4,0)</f>
        <v>Male</v>
      </c>
      <c r="K1528" t="str">
        <f>VLOOKUP(Account_Appended[[#This Row],[Customer_ID]],Customer_Info_Appended[],6,0)</f>
        <v>Naypyitaw</v>
      </c>
      <c r="L1528" t="str">
        <f>VLOOKUP(Account_Appended[[#This Row],[Balance]],balance_t[],3,1)</f>
        <v>High</v>
      </c>
      <c r="M1528" t="str">
        <f>VLOOKUP(Account_Appended[[#This Row],[Age]],age_t[],3,1)</f>
        <v>Young</v>
      </c>
      <c r="N1528" t="str">
        <f>Account_Appended[[#This Row],[Age Group]]&amp; "-" &amp;Account_Appended[[#This Row],[Balace Group]]</f>
        <v>Young-High</v>
      </c>
    </row>
    <row r="1529" spans="2:14" x14ac:dyDescent="0.25">
      <c r="B1529" t="s">
        <v>6652</v>
      </c>
      <c r="C1529" t="s">
        <v>4023</v>
      </c>
      <c r="D1529" t="s">
        <v>5125</v>
      </c>
      <c r="E1529" s="22">
        <v>21406491</v>
      </c>
      <c r="F1529" t="s">
        <v>5126</v>
      </c>
      <c r="G1529" s="20">
        <v>46086</v>
      </c>
      <c r="H1529" t="s">
        <v>3117</v>
      </c>
      <c r="I1529">
        <f>VLOOKUP(Account_Appended[[#This Row],[Customer_ID]],Customer_Info_Appended[],3,0)</f>
        <v>18</v>
      </c>
      <c r="J1529" t="str">
        <f>VLOOKUP(Account_Appended[[#This Row],[Customer_ID]],Customer_Info_Appended[],4,0)</f>
        <v>Female</v>
      </c>
      <c r="K1529" t="str">
        <f>VLOOKUP(Account_Appended[[#This Row],[Customer_ID]],Customer_Info_Appended[],6,0)</f>
        <v>Shan</v>
      </c>
      <c r="L1529" t="str">
        <f>VLOOKUP(Account_Appended[[#This Row],[Balance]],balance_t[],3,1)</f>
        <v>High</v>
      </c>
      <c r="M1529" t="str">
        <f>VLOOKUP(Account_Appended[[#This Row],[Age]],age_t[],3,1)</f>
        <v>Young</v>
      </c>
      <c r="N1529" t="str">
        <f>Account_Appended[[#This Row],[Age Group]]&amp; "-" &amp;Account_Appended[[#This Row],[Balace Group]]</f>
        <v>Young-High</v>
      </c>
    </row>
    <row r="1530" spans="2:14" x14ac:dyDescent="0.25">
      <c r="B1530" t="s">
        <v>6653</v>
      </c>
      <c r="C1530" t="s">
        <v>4028</v>
      </c>
      <c r="D1530" t="s">
        <v>5125</v>
      </c>
      <c r="E1530" s="22">
        <v>8619792</v>
      </c>
      <c r="F1530" t="s">
        <v>5126</v>
      </c>
      <c r="G1530" s="20">
        <v>46087</v>
      </c>
      <c r="H1530" t="s">
        <v>3117</v>
      </c>
      <c r="I1530">
        <f>VLOOKUP(Account_Appended[[#This Row],[Customer_ID]],Customer_Info_Appended[],3,0)</f>
        <v>39</v>
      </c>
      <c r="J1530" t="str">
        <f>VLOOKUP(Account_Appended[[#This Row],[Customer_ID]],Customer_Info_Appended[],4,0)</f>
        <v>Female</v>
      </c>
      <c r="K1530" t="str">
        <f>VLOOKUP(Account_Appended[[#This Row],[Customer_ID]],Customer_Info_Appended[],6,0)</f>
        <v>Naypyitaw</v>
      </c>
      <c r="L1530" t="str">
        <f>VLOOKUP(Account_Appended[[#This Row],[Balance]],balance_t[],3,1)</f>
        <v>Medium</v>
      </c>
      <c r="M1530" t="str">
        <f>VLOOKUP(Account_Appended[[#This Row],[Age]],age_t[],3,1)</f>
        <v>Middle</v>
      </c>
      <c r="N1530" t="str">
        <f>Account_Appended[[#This Row],[Age Group]]&amp; "-" &amp;Account_Appended[[#This Row],[Balace Group]]</f>
        <v>Middle-Medium</v>
      </c>
    </row>
    <row r="1531" spans="2:14" x14ac:dyDescent="0.25">
      <c r="B1531" t="s">
        <v>6654</v>
      </c>
      <c r="C1531" t="s">
        <v>4028</v>
      </c>
      <c r="D1531" t="s">
        <v>5134</v>
      </c>
      <c r="E1531" s="22">
        <v>18012843</v>
      </c>
      <c r="F1531" t="s">
        <v>5126</v>
      </c>
      <c r="G1531" s="20">
        <v>46088</v>
      </c>
      <c r="H1531" t="s">
        <v>3117</v>
      </c>
      <c r="I1531">
        <f>VLOOKUP(Account_Appended[[#This Row],[Customer_ID]],Customer_Info_Appended[],3,0)</f>
        <v>39</v>
      </c>
      <c r="J1531" t="str">
        <f>VLOOKUP(Account_Appended[[#This Row],[Customer_ID]],Customer_Info_Appended[],4,0)</f>
        <v>Female</v>
      </c>
      <c r="K1531" t="str">
        <f>VLOOKUP(Account_Appended[[#This Row],[Customer_ID]],Customer_Info_Appended[],6,0)</f>
        <v>Naypyitaw</v>
      </c>
      <c r="L1531" t="str">
        <f>VLOOKUP(Account_Appended[[#This Row],[Balance]],balance_t[],3,1)</f>
        <v>High</v>
      </c>
      <c r="M1531" t="str">
        <f>VLOOKUP(Account_Appended[[#This Row],[Age]],age_t[],3,1)</f>
        <v>Middle</v>
      </c>
      <c r="N1531" t="str">
        <f>Account_Appended[[#This Row],[Age Group]]&amp; "-" &amp;Account_Appended[[#This Row],[Balace Group]]</f>
        <v>Middle-High</v>
      </c>
    </row>
    <row r="1532" spans="2:14" x14ac:dyDescent="0.25">
      <c r="B1532" t="s">
        <v>6655</v>
      </c>
      <c r="C1532" t="s">
        <v>4033</v>
      </c>
      <c r="D1532" t="s">
        <v>5131</v>
      </c>
      <c r="E1532" s="22">
        <v>27513629</v>
      </c>
      <c r="F1532" t="s">
        <v>5126</v>
      </c>
      <c r="G1532" s="20">
        <v>46089</v>
      </c>
      <c r="H1532" t="s">
        <v>3117</v>
      </c>
      <c r="I1532">
        <f>VLOOKUP(Account_Appended[[#This Row],[Customer_ID]],Customer_Info_Appended[],3,0)</f>
        <v>57</v>
      </c>
      <c r="J1532" t="str">
        <f>VLOOKUP(Account_Appended[[#This Row],[Customer_ID]],Customer_Info_Appended[],4,0)</f>
        <v>Female</v>
      </c>
      <c r="K1532" t="str">
        <f>VLOOKUP(Account_Appended[[#This Row],[Customer_ID]],Customer_Info_Appended[],6,0)</f>
        <v>Naypyitaw</v>
      </c>
      <c r="L1532" t="str">
        <f>VLOOKUP(Account_Appended[[#This Row],[Balance]],balance_t[],3,1)</f>
        <v>High</v>
      </c>
      <c r="M1532" t="str">
        <f>VLOOKUP(Account_Appended[[#This Row],[Age]],age_t[],3,1)</f>
        <v>Senior</v>
      </c>
      <c r="N1532" t="str">
        <f>Account_Appended[[#This Row],[Age Group]]&amp; "-" &amp;Account_Appended[[#This Row],[Balace Group]]</f>
        <v>Senior-High</v>
      </c>
    </row>
    <row r="1533" spans="2:14" x14ac:dyDescent="0.25">
      <c r="B1533" t="s">
        <v>6656</v>
      </c>
      <c r="C1533" t="s">
        <v>4033</v>
      </c>
      <c r="D1533" t="s">
        <v>5125</v>
      </c>
      <c r="E1533" s="22">
        <v>345300</v>
      </c>
      <c r="F1533" t="s">
        <v>5126</v>
      </c>
      <c r="G1533" s="20">
        <v>46090</v>
      </c>
      <c r="H1533" t="s">
        <v>3117</v>
      </c>
      <c r="I1533">
        <f>VLOOKUP(Account_Appended[[#This Row],[Customer_ID]],Customer_Info_Appended[],3,0)</f>
        <v>57</v>
      </c>
      <c r="J1533" t="str">
        <f>VLOOKUP(Account_Appended[[#This Row],[Customer_ID]],Customer_Info_Appended[],4,0)</f>
        <v>Female</v>
      </c>
      <c r="K1533" t="str">
        <f>VLOOKUP(Account_Appended[[#This Row],[Customer_ID]],Customer_Info_Appended[],6,0)</f>
        <v>Naypyitaw</v>
      </c>
      <c r="L1533" t="str">
        <f>VLOOKUP(Account_Appended[[#This Row],[Balance]],balance_t[],3,1)</f>
        <v>Low</v>
      </c>
      <c r="M1533" t="str">
        <f>VLOOKUP(Account_Appended[[#This Row],[Age]],age_t[],3,1)</f>
        <v>Senior</v>
      </c>
      <c r="N1533" t="str">
        <f>Account_Appended[[#This Row],[Age Group]]&amp; "-" &amp;Account_Appended[[#This Row],[Balace Group]]</f>
        <v>Senior-Low</v>
      </c>
    </row>
    <row r="1534" spans="2:14" x14ac:dyDescent="0.25">
      <c r="B1534" t="s">
        <v>6657</v>
      </c>
      <c r="C1534" t="s">
        <v>4038</v>
      </c>
      <c r="D1534" t="s">
        <v>5131</v>
      </c>
      <c r="E1534" s="22">
        <v>42627050</v>
      </c>
      <c r="F1534" t="s">
        <v>5126</v>
      </c>
      <c r="G1534" s="20">
        <v>46091</v>
      </c>
      <c r="H1534" t="s">
        <v>3117</v>
      </c>
      <c r="I1534">
        <f>VLOOKUP(Account_Appended[[#This Row],[Customer_ID]],Customer_Info_Appended[],3,0)</f>
        <v>54</v>
      </c>
      <c r="J1534" t="str">
        <f>VLOOKUP(Account_Appended[[#This Row],[Customer_ID]],Customer_Info_Appended[],4,0)</f>
        <v>Male</v>
      </c>
      <c r="K1534" t="str">
        <f>VLOOKUP(Account_Appended[[#This Row],[Customer_ID]],Customer_Info_Appended[],6,0)</f>
        <v>Naypyitaw</v>
      </c>
      <c r="L1534" t="str">
        <f>VLOOKUP(Account_Appended[[#This Row],[Balance]],balance_t[],3,1)</f>
        <v>High</v>
      </c>
      <c r="M1534" t="str">
        <f>VLOOKUP(Account_Appended[[#This Row],[Age]],age_t[],3,1)</f>
        <v>Senior</v>
      </c>
      <c r="N1534" t="str">
        <f>Account_Appended[[#This Row],[Age Group]]&amp; "-" &amp;Account_Appended[[#This Row],[Balace Group]]</f>
        <v>Senior-High</v>
      </c>
    </row>
    <row r="1535" spans="2:14" x14ac:dyDescent="0.25">
      <c r="B1535" t="s">
        <v>6658</v>
      </c>
      <c r="C1535" t="s">
        <v>4038</v>
      </c>
      <c r="D1535" t="s">
        <v>5125</v>
      </c>
      <c r="E1535" s="22">
        <v>16969252</v>
      </c>
      <c r="F1535" t="s">
        <v>5126</v>
      </c>
      <c r="G1535" s="20">
        <v>46092</v>
      </c>
      <c r="H1535" t="s">
        <v>3117</v>
      </c>
      <c r="I1535">
        <f>VLOOKUP(Account_Appended[[#This Row],[Customer_ID]],Customer_Info_Appended[],3,0)</f>
        <v>54</v>
      </c>
      <c r="J1535" t="str">
        <f>VLOOKUP(Account_Appended[[#This Row],[Customer_ID]],Customer_Info_Appended[],4,0)</f>
        <v>Male</v>
      </c>
      <c r="K1535" t="str">
        <f>VLOOKUP(Account_Appended[[#This Row],[Customer_ID]],Customer_Info_Appended[],6,0)</f>
        <v>Naypyitaw</v>
      </c>
      <c r="L1535" t="str">
        <f>VLOOKUP(Account_Appended[[#This Row],[Balance]],balance_t[],3,1)</f>
        <v>High</v>
      </c>
      <c r="M1535" t="str">
        <f>VLOOKUP(Account_Appended[[#This Row],[Age]],age_t[],3,1)</f>
        <v>Senior</v>
      </c>
      <c r="N1535" t="str">
        <f>Account_Appended[[#This Row],[Age Group]]&amp; "-" &amp;Account_Appended[[#This Row],[Balace Group]]</f>
        <v>Senior-High</v>
      </c>
    </row>
    <row r="1536" spans="2:14" x14ac:dyDescent="0.25">
      <c r="B1536" t="s">
        <v>6659</v>
      </c>
      <c r="C1536" t="s">
        <v>4038</v>
      </c>
      <c r="D1536" t="s">
        <v>5134</v>
      </c>
      <c r="E1536" s="22">
        <v>39650234</v>
      </c>
      <c r="F1536" t="s">
        <v>5126</v>
      </c>
      <c r="G1536" s="20">
        <v>46093</v>
      </c>
      <c r="H1536" t="s">
        <v>3117</v>
      </c>
      <c r="I1536">
        <f>VLOOKUP(Account_Appended[[#This Row],[Customer_ID]],Customer_Info_Appended[],3,0)</f>
        <v>54</v>
      </c>
      <c r="J1536" t="str">
        <f>VLOOKUP(Account_Appended[[#This Row],[Customer_ID]],Customer_Info_Appended[],4,0)</f>
        <v>Male</v>
      </c>
      <c r="K1536" t="str">
        <f>VLOOKUP(Account_Appended[[#This Row],[Customer_ID]],Customer_Info_Appended[],6,0)</f>
        <v>Naypyitaw</v>
      </c>
      <c r="L1536" t="str">
        <f>VLOOKUP(Account_Appended[[#This Row],[Balance]],balance_t[],3,1)</f>
        <v>High</v>
      </c>
      <c r="M1536" t="str">
        <f>VLOOKUP(Account_Appended[[#This Row],[Age]],age_t[],3,1)</f>
        <v>Senior</v>
      </c>
      <c r="N1536" t="str">
        <f>Account_Appended[[#This Row],[Age Group]]&amp; "-" &amp;Account_Appended[[#This Row],[Balace Group]]</f>
        <v>Senior-High</v>
      </c>
    </row>
    <row r="1537" spans="2:14" x14ac:dyDescent="0.25">
      <c r="B1537" t="s">
        <v>6660</v>
      </c>
      <c r="C1537" t="s">
        <v>4043</v>
      </c>
      <c r="D1537" t="s">
        <v>5125</v>
      </c>
      <c r="E1537" s="22">
        <v>23316267</v>
      </c>
      <c r="F1537" t="s">
        <v>5126</v>
      </c>
      <c r="G1537" s="20">
        <v>46094</v>
      </c>
      <c r="H1537" t="s">
        <v>3117</v>
      </c>
      <c r="I1537">
        <f>VLOOKUP(Account_Appended[[#This Row],[Customer_ID]],Customer_Info_Appended[],3,0)</f>
        <v>64</v>
      </c>
      <c r="J1537" t="str">
        <f>VLOOKUP(Account_Appended[[#This Row],[Customer_ID]],Customer_Info_Appended[],4,0)</f>
        <v>Female</v>
      </c>
      <c r="K1537" t="str">
        <f>VLOOKUP(Account_Appended[[#This Row],[Customer_ID]],Customer_Info_Appended[],6,0)</f>
        <v>Mandalay</v>
      </c>
      <c r="L1537" t="str">
        <f>VLOOKUP(Account_Appended[[#This Row],[Balance]],balance_t[],3,1)</f>
        <v>High</v>
      </c>
      <c r="M1537" t="str">
        <f>VLOOKUP(Account_Appended[[#This Row],[Age]],age_t[],3,1)</f>
        <v>Senior</v>
      </c>
      <c r="N1537" t="str">
        <f>Account_Appended[[#This Row],[Age Group]]&amp; "-" &amp;Account_Appended[[#This Row],[Balace Group]]</f>
        <v>Senior-High</v>
      </c>
    </row>
    <row r="1538" spans="2:14" x14ac:dyDescent="0.25">
      <c r="B1538" t="s">
        <v>6661</v>
      </c>
      <c r="C1538" t="s">
        <v>4048</v>
      </c>
      <c r="D1538" t="s">
        <v>5134</v>
      </c>
      <c r="E1538" s="22">
        <v>25547520</v>
      </c>
      <c r="F1538" t="s">
        <v>5126</v>
      </c>
      <c r="G1538" s="20">
        <v>46095</v>
      </c>
      <c r="H1538" t="s">
        <v>3117</v>
      </c>
      <c r="I1538">
        <f>VLOOKUP(Account_Appended[[#This Row],[Customer_ID]],Customer_Info_Appended[],3,0)</f>
        <v>18</v>
      </c>
      <c r="J1538" t="str">
        <f>VLOOKUP(Account_Appended[[#This Row],[Customer_ID]],Customer_Info_Appended[],4,0)</f>
        <v>Male</v>
      </c>
      <c r="K1538" t="str">
        <f>VLOOKUP(Account_Appended[[#This Row],[Customer_ID]],Customer_Info_Appended[],6,0)</f>
        <v>Naypyitaw</v>
      </c>
      <c r="L1538" t="str">
        <f>VLOOKUP(Account_Appended[[#This Row],[Balance]],balance_t[],3,1)</f>
        <v>High</v>
      </c>
      <c r="M1538" t="str">
        <f>VLOOKUP(Account_Appended[[#This Row],[Age]],age_t[],3,1)</f>
        <v>Young</v>
      </c>
      <c r="N1538" t="str">
        <f>Account_Appended[[#This Row],[Age Group]]&amp; "-" &amp;Account_Appended[[#This Row],[Balace Group]]</f>
        <v>Young-High</v>
      </c>
    </row>
    <row r="1539" spans="2:14" x14ac:dyDescent="0.25">
      <c r="B1539" t="s">
        <v>6662</v>
      </c>
      <c r="C1539" t="s">
        <v>4053</v>
      </c>
      <c r="D1539" t="s">
        <v>5125</v>
      </c>
      <c r="E1539" s="22">
        <v>37316772</v>
      </c>
      <c r="F1539" t="s">
        <v>5126</v>
      </c>
      <c r="G1539" s="20">
        <v>46096</v>
      </c>
      <c r="H1539" t="s">
        <v>3117</v>
      </c>
      <c r="I1539">
        <f>VLOOKUP(Account_Appended[[#This Row],[Customer_ID]],Customer_Info_Appended[],3,0)</f>
        <v>18</v>
      </c>
      <c r="J1539" t="str">
        <f>VLOOKUP(Account_Appended[[#This Row],[Customer_ID]],Customer_Info_Appended[],4,0)</f>
        <v>Female</v>
      </c>
      <c r="K1539" t="str">
        <f>VLOOKUP(Account_Appended[[#This Row],[Customer_ID]],Customer_Info_Appended[],6,0)</f>
        <v>Naypyitaw</v>
      </c>
      <c r="L1539" t="str">
        <f>VLOOKUP(Account_Appended[[#This Row],[Balance]],balance_t[],3,1)</f>
        <v>High</v>
      </c>
      <c r="M1539" t="str">
        <f>VLOOKUP(Account_Appended[[#This Row],[Age]],age_t[],3,1)</f>
        <v>Young</v>
      </c>
      <c r="N1539" t="str">
        <f>Account_Appended[[#This Row],[Age Group]]&amp; "-" &amp;Account_Appended[[#This Row],[Balace Group]]</f>
        <v>Young-High</v>
      </c>
    </row>
    <row r="1540" spans="2:14" x14ac:dyDescent="0.25">
      <c r="B1540" t="s">
        <v>6663</v>
      </c>
      <c r="C1540" t="s">
        <v>4053</v>
      </c>
      <c r="D1540" t="s">
        <v>5134</v>
      </c>
      <c r="E1540" s="22">
        <v>12918331</v>
      </c>
      <c r="F1540" t="s">
        <v>5126</v>
      </c>
      <c r="G1540" s="20">
        <v>46097</v>
      </c>
      <c r="H1540" t="s">
        <v>3117</v>
      </c>
      <c r="I1540">
        <f>VLOOKUP(Account_Appended[[#This Row],[Customer_ID]],Customer_Info_Appended[],3,0)</f>
        <v>18</v>
      </c>
      <c r="J1540" t="str">
        <f>VLOOKUP(Account_Appended[[#This Row],[Customer_ID]],Customer_Info_Appended[],4,0)</f>
        <v>Female</v>
      </c>
      <c r="K1540" t="str">
        <f>VLOOKUP(Account_Appended[[#This Row],[Customer_ID]],Customer_Info_Appended[],6,0)</f>
        <v>Naypyitaw</v>
      </c>
      <c r="L1540" t="str">
        <f>VLOOKUP(Account_Appended[[#This Row],[Balance]],balance_t[],3,1)</f>
        <v>Medium</v>
      </c>
      <c r="M1540" t="str">
        <f>VLOOKUP(Account_Appended[[#This Row],[Age]],age_t[],3,1)</f>
        <v>Young</v>
      </c>
      <c r="N1540" t="str">
        <f>Account_Appended[[#This Row],[Age Group]]&amp; "-" &amp;Account_Appended[[#This Row],[Balace Group]]</f>
        <v>Young-Medium</v>
      </c>
    </row>
    <row r="1541" spans="2:14" x14ac:dyDescent="0.25">
      <c r="B1541" t="s">
        <v>6664</v>
      </c>
      <c r="C1541" t="s">
        <v>4058</v>
      </c>
      <c r="D1541" t="s">
        <v>5134</v>
      </c>
      <c r="E1541" s="22">
        <v>25239317</v>
      </c>
      <c r="F1541" t="s">
        <v>5126</v>
      </c>
      <c r="G1541" s="20">
        <v>46098</v>
      </c>
      <c r="H1541" t="s">
        <v>3117</v>
      </c>
      <c r="I1541">
        <f>VLOOKUP(Account_Appended[[#This Row],[Customer_ID]],Customer_Info_Appended[],3,0)</f>
        <v>59</v>
      </c>
      <c r="J1541" t="str">
        <f>VLOOKUP(Account_Appended[[#This Row],[Customer_ID]],Customer_Info_Appended[],4,0)</f>
        <v>Male</v>
      </c>
      <c r="K1541" t="str">
        <f>VLOOKUP(Account_Appended[[#This Row],[Customer_ID]],Customer_Info_Appended[],6,0)</f>
        <v>Mandalay</v>
      </c>
      <c r="L1541" t="str">
        <f>VLOOKUP(Account_Appended[[#This Row],[Balance]],balance_t[],3,1)</f>
        <v>High</v>
      </c>
      <c r="M1541" t="str">
        <f>VLOOKUP(Account_Appended[[#This Row],[Age]],age_t[],3,1)</f>
        <v>Senior</v>
      </c>
      <c r="N1541" t="str">
        <f>Account_Appended[[#This Row],[Age Group]]&amp; "-" &amp;Account_Appended[[#This Row],[Balace Group]]</f>
        <v>Senior-High</v>
      </c>
    </row>
    <row r="1542" spans="2:14" x14ac:dyDescent="0.25">
      <c r="B1542" t="s">
        <v>6665</v>
      </c>
      <c r="C1542" t="s">
        <v>4063</v>
      </c>
      <c r="D1542" t="s">
        <v>5134</v>
      </c>
      <c r="E1542" s="22">
        <v>10879706</v>
      </c>
      <c r="F1542" t="s">
        <v>5126</v>
      </c>
      <c r="G1542" s="20">
        <v>46099</v>
      </c>
      <c r="H1542" t="s">
        <v>3117</v>
      </c>
      <c r="I1542">
        <f>VLOOKUP(Account_Appended[[#This Row],[Customer_ID]],Customer_Info_Appended[],3,0)</f>
        <v>59</v>
      </c>
      <c r="J1542" t="str">
        <f>VLOOKUP(Account_Appended[[#This Row],[Customer_ID]],Customer_Info_Appended[],4,0)</f>
        <v>Male</v>
      </c>
      <c r="K1542" t="str">
        <f>VLOOKUP(Account_Appended[[#This Row],[Customer_ID]],Customer_Info_Appended[],6,0)</f>
        <v>Mandalay</v>
      </c>
      <c r="L1542" t="str">
        <f>VLOOKUP(Account_Appended[[#This Row],[Balance]],balance_t[],3,1)</f>
        <v>Medium</v>
      </c>
      <c r="M1542" t="str">
        <f>VLOOKUP(Account_Appended[[#This Row],[Age]],age_t[],3,1)</f>
        <v>Senior</v>
      </c>
      <c r="N1542" t="str">
        <f>Account_Appended[[#This Row],[Age Group]]&amp; "-" &amp;Account_Appended[[#This Row],[Balace Group]]</f>
        <v>Senior-Medium</v>
      </c>
    </row>
    <row r="1543" spans="2:14" x14ac:dyDescent="0.25">
      <c r="B1543" t="s">
        <v>6666</v>
      </c>
      <c r="C1543" t="s">
        <v>4063</v>
      </c>
      <c r="D1543" t="s">
        <v>5134</v>
      </c>
      <c r="E1543" s="22">
        <v>19463133</v>
      </c>
      <c r="F1543" t="s">
        <v>5126</v>
      </c>
      <c r="G1543" s="20">
        <v>46100</v>
      </c>
      <c r="H1543" t="s">
        <v>3117</v>
      </c>
      <c r="I1543">
        <f>VLOOKUP(Account_Appended[[#This Row],[Customer_ID]],Customer_Info_Appended[],3,0)</f>
        <v>59</v>
      </c>
      <c r="J1543" t="str">
        <f>VLOOKUP(Account_Appended[[#This Row],[Customer_ID]],Customer_Info_Appended[],4,0)</f>
        <v>Male</v>
      </c>
      <c r="K1543" t="str">
        <f>VLOOKUP(Account_Appended[[#This Row],[Customer_ID]],Customer_Info_Appended[],6,0)</f>
        <v>Mandalay</v>
      </c>
      <c r="L1543" t="str">
        <f>VLOOKUP(Account_Appended[[#This Row],[Balance]],balance_t[],3,1)</f>
        <v>High</v>
      </c>
      <c r="M1543" t="str">
        <f>VLOOKUP(Account_Appended[[#This Row],[Age]],age_t[],3,1)</f>
        <v>Senior</v>
      </c>
      <c r="N1543" t="str">
        <f>Account_Appended[[#This Row],[Age Group]]&amp; "-" &amp;Account_Appended[[#This Row],[Balace Group]]</f>
        <v>Senior-High</v>
      </c>
    </row>
    <row r="1544" spans="2:14" x14ac:dyDescent="0.25">
      <c r="B1544" t="s">
        <v>6667</v>
      </c>
      <c r="C1544" t="s">
        <v>4068</v>
      </c>
      <c r="D1544" t="s">
        <v>5131</v>
      </c>
      <c r="E1544" s="22">
        <v>24987345</v>
      </c>
      <c r="F1544" t="s">
        <v>5126</v>
      </c>
      <c r="G1544" s="20">
        <v>46101</v>
      </c>
      <c r="H1544" t="s">
        <v>3117</v>
      </c>
      <c r="I1544">
        <f>VLOOKUP(Account_Appended[[#This Row],[Customer_ID]],Customer_Info_Appended[],3,0)</f>
        <v>38</v>
      </c>
      <c r="J1544" t="str">
        <f>VLOOKUP(Account_Appended[[#This Row],[Customer_ID]],Customer_Info_Appended[],4,0)</f>
        <v>Female</v>
      </c>
      <c r="K1544" t="str">
        <f>VLOOKUP(Account_Appended[[#This Row],[Customer_ID]],Customer_Info_Appended[],6,0)</f>
        <v>Shan</v>
      </c>
      <c r="L1544" t="str">
        <f>VLOOKUP(Account_Appended[[#This Row],[Balance]],balance_t[],3,1)</f>
        <v>High</v>
      </c>
      <c r="M1544" t="str">
        <f>VLOOKUP(Account_Appended[[#This Row],[Age]],age_t[],3,1)</f>
        <v>Middle</v>
      </c>
      <c r="N1544" t="str">
        <f>Account_Appended[[#This Row],[Age Group]]&amp; "-" &amp;Account_Appended[[#This Row],[Balace Group]]</f>
        <v>Middle-High</v>
      </c>
    </row>
    <row r="1545" spans="2:14" x14ac:dyDescent="0.25">
      <c r="B1545" t="s">
        <v>6668</v>
      </c>
      <c r="C1545" t="s">
        <v>4073</v>
      </c>
      <c r="D1545" t="s">
        <v>5134</v>
      </c>
      <c r="E1545" s="22">
        <v>46880271</v>
      </c>
      <c r="F1545" t="s">
        <v>5126</v>
      </c>
      <c r="G1545" s="20">
        <v>46102</v>
      </c>
      <c r="H1545" t="s">
        <v>3117</v>
      </c>
      <c r="I1545">
        <f>VLOOKUP(Account_Appended[[#This Row],[Customer_ID]],Customer_Info_Appended[],3,0)</f>
        <v>32</v>
      </c>
      <c r="J1545" t="str">
        <f>VLOOKUP(Account_Appended[[#This Row],[Customer_ID]],Customer_Info_Appended[],4,0)</f>
        <v>Male</v>
      </c>
      <c r="K1545" t="str">
        <f>VLOOKUP(Account_Appended[[#This Row],[Customer_ID]],Customer_Info_Appended[],6,0)</f>
        <v>Bago</v>
      </c>
      <c r="L1545" t="str">
        <f>VLOOKUP(Account_Appended[[#This Row],[Balance]],balance_t[],3,1)</f>
        <v>High</v>
      </c>
      <c r="M1545" t="str">
        <f>VLOOKUP(Account_Appended[[#This Row],[Age]],age_t[],3,1)</f>
        <v>Middle</v>
      </c>
      <c r="N1545" t="str">
        <f>Account_Appended[[#This Row],[Age Group]]&amp; "-" &amp;Account_Appended[[#This Row],[Balace Group]]</f>
        <v>Middle-High</v>
      </c>
    </row>
    <row r="1546" spans="2:14" x14ac:dyDescent="0.25">
      <c r="B1546" t="s">
        <v>6669</v>
      </c>
      <c r="C1546" t="s">
        <v>4073</v>
      </c>
      <c r="D1546" t="s">
        <v>5131</v>
      </c>
      <c r="E1546" s="22">
        <v>23024776</v>
      </c>
      <c r="F1546" t="s">
        <v>5126</v>
      </c>
      <c r="G1546" s="20">
        <v>46103</v>
      </c>
      <c r="H1546" t="s">
        <v>3117</v>
      </c>
      <c r="I1546">
        <f>VLOOKUP(Account_Appended[[#This Row],[Customer_ID]],Customer_Info_Appended[],3,0)</f>
        <v>32</v>
      </c>
      <c r="J1546" t="str">
        <f>VLOOKUP(Account_Appended[[#This Row],[Customer_ID]],Customer_Info_Appended[],4,0)</f>
        <v>Male</v>
      </c>
      <c r="K1546" t="str">
        <f>VLOOKUP(Account_Appended[[#This Row],[Customer_ID]],Customer_Info_Appended[],6,0)</f>
        <v>Bago</v>
      </c>
      <c r="L1546" t="str">
        <f>VLOOKUP(Account_Appended[[#This Row],[Balance]],balance_t[],3,1)</f>
        <v>High</v>
      </c>
      <c r="M1546" t="str">
        <f>VLOOKUP(Account_Appended[[#This Row],[Age]],age_t[],3,1)</f>
        <v>Middle</v>
      </c>
      <c r="N1546" t="str">
        <f>Account_Appended[[#This Row],[Age Group]]&amp; "-" &amp;Account_Appended[[#This Row],[Balace Group]]</f>
        <v>Middle-High</v>
      </c>
    </row>
    <row r="1547" spans="2:14" x14ac:dyDescent="0.25">
      <c r="B1547" t="s">
        <v>6670</v>
      </c>
      <c r="C1547" t="s">
        <v>4073</v>
      </c>
      <c r="D1547" t="s">
        <v>5131</v>
      </c>
      <c r="E1547" s="22">
        <v>24435061</v>
      </c>
      <c r="F1547" t="s">
        <v>5126</v>
      </c>
      <c r="G1547" s="20">
        <v>46104</v>
      </c>
      <c r="H1547" t="s">
        <v>3117</v>
      </c>
      <c r="I1547">
        <f>VLOOKUP(Account_Appended[[#This Row],[Customer_ID]],Customer_Info_Appended[],3,0)</f>
        <v>32</v>
      </c>
      <c r="J1547" t="str">
        <f>VLOOKUP(Account_Appended[[#This Row],[Customer_ID]],Customer_Info_Appended[],4,0)</f>
        <v>Male</v>
      </c>
      <c r="K1547" t="str">
        <f>VLOOKUP(Account_Appended[[#This Row],[Customer_ID]],Customer_Info_Appended[],6,0)</f>
        <v>Bago</v>
      </c>
      <c r="L1547" t="str">
        <f>VLOOKUP(Account_Appended[[#This Row],[Balance]],balance_t[],3,1)</f>
        <v>High</v>
      </c>
      <c r="M1547" t="str">
        <f>VLOOKUP(Account_Appended[[#This Row],[Age]],age_t[],3,1)</f>
        <v>Middle</v>
      </c>
      <c r="N1547" t="str">
        <f>Account_Appended[[#This Row],[Age Group]]&amp; "-" &amp;Account_Appended[[#This Row],[Balace Group]]</f>
        <v>Middle-High</v>
      </c>
    </row>
    <row r="1548" spans="2:14" x14ac:dyDescent="0.25">
      <c r="B1548" t="s">
        <v>6671</v>
      </c>
      <c r="C1548" t="s">
        <v>4078</v>
      </c>
      <c r="D1548" t="s">
        <v>5134</v>
      </c>
      <c r="E1548" s="22">
        <v>18702180</v>
      </c>
      <c r="F1548" t="s">
        <v>5126</v>
      </c>
      <c r="G1548" s="20">
        <v>46105</v>
      </c>
      <c r="H1548" t="s">
        <v>3117</v>
      </c>
      <c r="I1548">
        <f>VLOOKUP(Account_Appended[[#This Row],[Customer_ID]],Customer_Info_Appended[],3,0)</f>
        <v>34</v>
      </c>
      <c r="J1548" t="str">
        <f>VLOOKUP(Account_Appended[[#This Row],[Customer_ID]],Customer_Info_Appended[],4,0)</f>
        <v>Female</v>
      </c>
      <c r="K1548" t="str">
        <f>VLOOKUP(Account_Appended[[#This Row],[Customer_ID]],Customer_Info_Appended[],6,0)</f>
        <v>Yangon</v>
      </c>
      <c r="L1548" t="str">
        <f>VLOOKUP(Account_Appended[[#This Row],[Balance]],balance_t[],3,1)</f>
        <v>High</v>
      </c>
      <c r="M1548" t="str">
        <f>VLOOKUP(Account_Appended[[#This Row],[Age]],age_t[],3,1)</f>
        <v>Middle</v>
      </c>
      <c r="N1548" t="str">
        <f>Account_Appended[[#This Row],[Age Group]]&amp; "-" &amp;Account_Appended[[#This Row],[Balace Group]]</f>
        <v>Middle-High</v>
      </c>
    </row>
    <row r="1549" spans="2:14" x14ac:dyDescent="0.25">
      <c r="B1549" t="s">
        <v>6672</v>
      </c>
      <c r="C1549" t="s">
        <v>4083</v>
      </c>
      <c r="D1549" t="s">
        <v>5131</v>
      </c>
      <c r="E1549" s="22">
        <v>41379354</v>
      </c>
      <c r="F1549" t="s">
        <v>5126</v>
      </c>
      <c r="G1549" s="20">
        <v>46106</v>
      </c>
      <c r="H1549" t="s">
        <v>3117</v>
      </c>
      <c r="I1549">
        <f>VLOOKUP(Account_Appended[[#This Row],[Customer_ID]],Customer_Info_Appended[],3,0)</f>
        <v>39</v>
      </c>
      <c r="J1549" t="str">
        <f>VLOOKUP(Account_Appended[[#This Row],[Customer_ID]],Customer_Info_Appended[],4,0)</f>
        <v>Male</v>
      </c>
      <c r="K1549" t="str">
        <f>VLOOKUP(Account_Appended[[#This Row],[Customer_ID]],Customer_Info_Appended[],6,0)</f>
        <v>Yangon</v>
      </c>
      <c r="L1549" t="str">
        <f>VLOOKUP(Account_Appended[[#This Row],[Balance]],balance_t[],3,1)</f>
        <v>High</v>
      </c>
      <c r="M1549" t="str">
        <f>VLOOKUP(Account_Appended[[#This Row],[Age]],age_t[],3,1)</f>
        <v>Middle</v>
      </c>
      <c r="N1549" t="str">
        <f>Account_Appended[[#This Row],[Age Group]]&amp; "-" &amp;Account_Appended[[#This Row],[Balace Group]]</f>
        <v>Middle-High</v>
      </c>
    </row>
    <row r="1550" spans="2:14" x14ac:dyDescent="0.25">
      <c r="B1550" t="s">
        <v>6673</v>
      </c>
      <c r="C1550" t="s">
        <v>4088</v>
      </c>
      <c r="D1550" t="s">
        <v>5125</v>
      </c>
      <c r="E1550" s="22">
        <v>41806945</v>
      </c>
      <c r="F1550" t="s">
        <v>5126</v>
      </c>
      <c r="G1550" s="20">
        <v>46107</v>
      </c>
      <c r="H1550" t="s">
        <v>3117</v>
      </c>
      <c r="I1550">
        <f>VLOOKUP(Account_Appended[[#This Row],[Customer_ID]],Customer_Info_Appended[],3,0)</f>
        <v>55</v>
      </c>
      <c r="J1550" t="str">
        <f>VLOOKUP(Account_Appended[[#This Row],[Customer_ID]],Customer_Info_Appended[],4,0)</f>
        <v>Female</v>
      </c>
      <c r="K1550" t="str">
        <f>VLOOKUP(Account_Appended[[#This Row],[Customer_ID]],Customer_Info_Appended[],6,0)</f>
        <v>Naypyitaw</v>
      </c>
      <c r="L1550" t="str">
        <f>VLOOKUP(Account_Appended[[#This Row],[Balance]],balance_t[],3,1)</f>
        <v>High</v>
      </c>
      <c r="M1550" t="str">
        <f>VLOOKUP(Account_Appended[[#This Row],[Age]],age_t[],3,1)</f>
        <v>Senior</v>
      </c>
      <c r="N1550" t="str">
        <f>Account_Appended[[#This Row],[Age Group]]&amp; "-" &amp;Account_Appended[[#This Row],[Balace Group]]</f>
        <v>Senior-High</v>
      </c>
    </row>
    <row r="1551" spans="2:14" x14ac:dyDescent="0.25">
      <c r="B1551" t="s">
        <v>6674</v>
      </c>
      <c r="C1551" t="s">
        <v>4088</v>
      </c>
      <c r="D1551" t="s">
        <v>5134</v>
      </c>
      <c r="E1551" s="22">
        <v>9877117</v>
      </c>
      <c r="F1551" t="s">
        <v>5126</v>
      </c>
      <c r="G1551" s="20">
        <v>46108</v>
      </c>
      <c r="H1551" t="s">
        <v>3117</v>
      </c>
      <c r="I1551">
        <f>VLOOKUP(Account_Appended[[#This Row],[Customer_ID]],Customer_Info_Appended[],3,0)</f>
        <v>55</v>
      </c>
      <c r="J1551" t="str">
        <f>VLOOKUP(Account_Appended[[#This Row],[Customer_ID]],Customer_Info_Appended[],4,0)</f>
        <v>Female</v>
      </c>
      <c r="K1551" t="str">
        <f>VLOOKUP(Account_Appended[[#This Row],[Customer_ID]],Customer_Info_Appended[],6,0)</f>
        <v>Naypyitaw</v>
      </c>
      <c r="L1551" t="str">
        <f>VLOOKUP(Account_Appended[[#This Row],[Balance]],balance_t[],3,1)</f>
        <v>Medium</v>
      </c>
      <c r="M1551" t="str">
        <f>VLOOKUP(Account_Appended[[#This Row],[Age]],age_t[],3,1)</f>
        <v>Senior</v>
      </c>
      <c r="N1551" t="str">
        <f>Account_Appended[[#This Row],[Age Group]]&amp; "-" &amp;Account_Appended[[#This Row],[Balace Group]]</f>
        <v>Senior-Medium</v>
      </c>
    </row>
    <row r="1552" spans="2:14" x14ac:dyDescent="0.25">
      <c r="B1552" t="s">
        <v>6675</v>
      </c>
      <c r="C1552" t="s">
        <v>4093</v>
      </c>
      <c r="D1552" t="s">
        <v>5131</v>
      </c>
      <c r="E1552" s="22">
        <v>27764038</v>
      </c>
      <c r="F1552" t="s">
        <v>5126</v>
      </c>
      <c r="G1552" s="20">
        <v>46109</v>
      </c>
      <c r="H1552" t="s">
        <v>3117</v>
      </c>
      <c r="I1552">
        <f>VLOOKUP(Account_Appended[[#This Row],[Customer_ID]],Customer_Info_Appended[],3,0)</f>
        <v>52</v>
      </c>
      <c r="J1552" t="str">
        <f>VLOOKUP(Account_Appended[[#This Row],[Customer_ID]],Customer_Info_Appended[],4,0)</f>
        <v>Female</v>
      </c>
      <c r="K1552" t="str">
        <f>VLOOKUP(Account_Appended[[#This Row],[Customer_ID]],Customer_Info_Appended[],6,0)</f>
        <v>Shan</v>
      </c>
      <c r="L1552" t="str">
        <f>VLOOKUP(Account_Appended[[#This Row],[Balance]],balance_t[],3,1)</f>
        <v>High</v>
      </c>
      <c r="M1552" t="str">
        <f>VLOOKUP(Account_Appended[[#This Row],[Age]],age_t[],3,1)</f>
        <v>Senior</v>
      </c>
      <c r="N1552" t="str">
        <f>Account_Appended[[#This Row],[Age Group]]&amp; "-" &amp;Account_Appended[[#This Row],[Balace Group]]</f>
        <v>Senior-High</v>
      </c>
    </row>
    <row r="1553" spans="2:14" x14ac:dyDescent="0.25">
      <c r="B1553" t="s">
        <v>6676</v>
      </c>
      <c r="C1553" t="s">
        <v>4098</v>
      </c>
      <c r="D1553" t="s">
        <v>5134</v>
      </c>
      <c r="E1553" s="22">
        <v>29943907</v>
      </c>
      <c r="F1553" t="s">
        <v>5126</v>
      </c>
      <c r="G1553" s="20">
        <v>46110</v>
      </c>
      <c r="H1553" t="s">
        <v>3117</v>
      </c>
      <c r="I1553">
        <f>VLOOKUP(Account_Appended[[#This Row],[Customer_ID]],Customer_Info_Appended[],3,0)</f>
        <v>62</v>
      </c>
      <c r="J1553" t="str">
        <f>VLOOKUP(Account_Appended[[#This Row],[Customer_ID]],Customer_Info_Appended[],4,0)</f>
        <v>Male</v>
      </c>
      <c r="K1553" t="str">
        <f>VLOOKUP(Account_Appended[[#This Row],[Customer_ID]],Customer_Info_Appended[],6,0)</f>
        <v>Naypyitaw</v>
      </c>
      <c r="L1553" t="str">
        <f>VLOOKUP(Account_Appended[[#This Row],[Balance]],balance_t[],3,1)</f>
        <v>High</v>
      </c>
      <c r="M1553" t="str">
        <f>VLOOKUP(Account_Appended[[#This Row],[Age]],age_t[],3,1)</f>
        <v>Senior</v>
      </c>
      <c r="N1553" t="str">
        <f>Account_Appended[[#This Row],[Age Group]]&amp; "-" &amp;Account_Appended[[#This Row],[Balace Group]]</f>
        <v>Senior-High</v>
      </c>
    </row>
    <row r="1554" spans="2:14" x14ac:dyDescent="0.25">
      <c r="B1554" t="s">
        <v>6677</v>
      </c>
      <c r="C1554" t="s">
        <v>4103</v>
      </c>
      <c r="D1554" t="s">
        <v>5134</v>
      </c>
      <c r="E1554" s="22">
        <v>4864812</v>
      </c>
      <c r="F1554" t="s">
        <v>5126</v>
      </c>
      <c r="G1554" s="20">
        <v>46111</v>
      </c>
      <c r="H1554" t="s">
        <v>3117</v>
      </c>
      <c r="I1554">
        <f>VLOOKUP(Account_Appended[[#This Row],[Customer_ID]],Customer_Info_Appended[],3,0)</f>
        <v>33</v>
      </c>
      <c r="J1554" t="str">
        <f>VLOOKUP(Account_Appended[[#This Row],[Customer_ID]],Customer_Info_Appended[],4,0)</f>
        <v>Female</v>
      </c>
      <c r="K1554" t="str">
        <f>VLOOKUP(Account_Appended[[#This Row],[Customer_ID]],Customer_Info_Appended[],6,0)</f>
        <v>Yangon</v>
      </c>
      <c r="L1554" t="str">
        <f>VLOOKUP(Account_Appended[[#This Row],[Balance]],balance_t[],3,1)</f>
        <v>Low</v>
      </c>
      <c r="M1554" t="str">
        <f>VLOOKUP(Account_Appended[[#This Row],[Age]],age_t[],3,1)</f>
        <v>Middle</v>
      </c>
      <c r="N1554" t="str">
        <f>Account_Appended[[#This Row],[Age Group]]&amp; "-" &amp;Account_Appended[[#This Row],[Balace Group]]</f>
        <v>Middle-Low</v>
      </c>
    </row>
    <row r="1555" spans="2:14" x14ac:dyDescent="0.25">
      <c r="B1555" t="s">
        <v>6678</v>
      </c>
      <c r="C1555" t="s">
        <v>4103</v>
      </c>
      <c r="D1555" t="s">
        <v>5134</v>
      </c>
      <c r="E1555" s="22">
        <v>15612659</v>
      </c>
      <c r="F1555" t="s">
        <v>5126</v>
      </c>
      <c r="G1555" s="20">
        <v>46112</v>
      </c>
      <c r="H1555" t="s">
        <v>3117</v>
      </c>
      <c r="I1555">
        <f>VLOOKUP(Account_Appended[[#This Row],[Customer_ID]],Customer_Info_Appended[],3,0)</f>
        <v>33</v>
      </c>
      <c r="J1555" t="str">
        <f>VLOOKUP(Account_Appended[[#This Row],[Customer_ID]],Customer_Info_Appended[],4,0)</f>
        <v>Female</v>
      </c>
      <c r="K1555" t="str">
        <f>VLOOKUP(Account_Appended[[#This Row],[Customer_ID]],Customer_Info_Appended[],6,0)</f>
        <v>Yangon</v>
      </c>
      <c r="L1555" t="str">
        <f>VLOOKUP(Account_Appended[[#This Row],[Balance]],balance_t[],3,1)</f>
        <v>High</v>
      </c>
      <c r="M1555" t="str">
        <f>VLOOKUP(Account_Appended[[#This Row],[Age]],age_t[],3,1)</f>
        <v>Middle</v>
      </c>
      <c r="N1555" t="str">
        <f>Account_Appended[[#This Row],[Age Group]]&amp; "-" &amp;Account_Appended[[#This Row],[Balace Group]]</f>
        <v>Middle-High</v>
      </c>
    </row>
    <row r="1556" spans="2:14" x14ac:dyDescent="0.25">
      <c r="B1556" t="s">
        <v>6679</v>
      </c>
      <c r="C1556" t="s">
        <v>4108</v>
      </c>
      <c r="D1556" t="s">
        <v>5131</v>
      </c>
      <c r="E1556" s="22">
        <v>31376622</v>
      </c>
      <c r="F1556" t="s">
        <v>5126</v>
      </c>
      <c r="G1556" s="20">
        <v>46113</v>
      </c>
      <c r="H1556" t="s">
        <v>3117</v>
      </c>
      <c r="I1556">
        <f>VLOOKUP(Account_Appended[[#This Row],[Customer_ID]],Customer_Info_Appended[],3,0)</f>
        <v>25</v>
      </c>
      <c r="J1556" t="str">
        <f>VLOOKUP(Account_Appended[[#This Row],[Customer_ID]],Customer_Info_Appended[],4,0)</f>
        <v>Male</v>
      </c>
      <c r="K1556" t="str">
        <f>VLOOKUP(Account_Appended[[#This Row],[Customer_ID]],Customer_Info_Appended[],6,0)</f>
        <v>Mandalay</v>
      </c>
      <c r="L1556" t="str">
        <f>VLOOKUP(Account_Appended[[#This Row],[Balance]],balance_t[],3,1)</f>
        <v>High</v>
      </c>
      <c r="M1556" t="str">
        <f>VLOOKUP(Account_Appended[[#This Row],[Age]],age_t[],3,1)</f>
        <v>Young</v>
      </c>
      <c r="N1556" t="str">
        <f>Account_Appended[[#This Row],[Age Group]]&amp; "-" &amp;Account_Appended[[#This Row],[Balace Group]]</f>
        <v>Young-High</v>
      </c>
    </row>
    <row r="1557" spans="2:14" x14ac:dyDescent="0.25">
      <c r="B1557" t="s">
        <v>6680</v>
      </c>
      <c r="C1557" t="s">
        <v>4108</v>
      </c>
      <c r="D1557" t="s">
        <v>5125</v>
      </c>
      <c r="E1557" s="22">
        <v>29374326</v>
      </c>
      <c r="F1557" t="s">
        <v>5126</v>
      </c>
      <c r="G1557" s="20">
        <v>46114</v>
      </c>
      <c r="H1557" t="s">
        <v>3117</v>
      </c>
      <c r="I1557">
        <f>VLOOKUP(Account_Appended[[#This Row],[Customer_ID]],Customer_Info_Appended[],3,0)</f>
        <v>25</v>
      </c>
      <c r="J1557" t="str">
        <f>VLOOKUP(Account_Appended[[#This Row],[Customer_ID]],Customer_Info_Appended[],4,0)</f>
        <v>Male</v>
      </c>
      <c r="K1557" t="str">
        <f>VLOOKUP(Account_Appended[[#This Row],[Customer_ID]],Customer_Info_Appended[],6,0)</f>
        <v>Mandalay</v>
      </c>
      <c r="L1557" t="str">
        <f>VLOOKUP(Account_Appended[[#This Row],[Balance]],balance_t[],3,1)</f>
        <v>High</v>
      </c>
      <c r="M1557" t="str">
        <f>VLOOKUP(Account_Appended[[#This Row],[Age]],age_t[],3,1)</f>
        <v>Young</v>
      </c>
      <c r="N1557" t="str">
        <f>Account_Appended[[#This Row],[Age Group]]&amp; "-" &amp;Account_Appended[[#This Row],[Balace Group]]</f>
        <v>Young-High</v>
      </c>
    </row>
    <row r="1558" spans="2:14" x14ac:dyDescent="0.25">
      <c r="B1558" t="s">
        <v>6681</v>
      </c>
      <c r="C1558" t="s">
        <v>4108</v>
      </c>
      <c r="D1558" t="s">
        <v>5125</v>
      </c>
      <c r="E1558" s="22">
        <v>49458349</v>
      </c>
      <c r="F1558" t="s">
        <v>5126</v>
      </c>
      <c r="G1558" s="20">
        <v>46115</v>
      </c>
      <c r="H1558" t="s">
        <v>3117</v>
      </c>
      <c r="I1558">
        <f>VLOOKUP(Account_Appended[[#This Row],[Customer_ID]],Customer_Info_Appended[],3,0)</f>
        <v>25</v>
      </c>
      <c r="J1558" t="str">
        <f>VLOOKUP(Account_Appended[[#This Row],[Customer_ID]],Customer_Info_Appended[],4,0)</f>
        <v>Male</v>
      </c>
      <c r="K1558" t="str">
        <f>VLOOKUP(Account_Appended[[#This Row],[Customer_ID]],Customer_Info_Appended[],6,0)</f>
        <v>Mandalay</v>
      </c>
      <c r="L1558" t="str">
        <f>VLOOKUP(Account_Appended[[#This Row],[Balance]],balance_t[],3,1)</f>
        <v>High</v>
      </c>
      <c r="M1558" t="str">
        <f>VLOOKUP(Account_Appended[[#This Row],[Age]],age_t[],3,1)</f>
        <v>Young</v>
      </c>
      <c r="N1558" t="str">
        <f>Account_Appended[[#This Row],[Age Group]]&amp; "-" &amp;Account_Appended[[#This Row],[Balace Group]]</f>
        <v>Young-High</v>
      </c>
    </row>
    <row r="1559" spans="2:14" x14ac:dyDescent="0.25">
      <c r="B1559" t="s">
        <v>6682</v>
      </c>
      <c r="C1559" t="s">
        <v>4113</v>
      </c>
      <c r="D1559" t="s">
        <v>5131</v>
      </c>
      <c r="E1559" s="22">
        <v>17360671</v>
      </c>
      <c r="F1559" t="s">
        <v>5126</v>
      </c>
      <c r="G1559" s="20">
        <v>46116</v>
      </c>
      <c r="H1559" t="s">
        <v>3117</v>
      </c>
      <c r="I1559">
        <f>VLOOKUP(Account_Appended[[#This Row],[Customer_ID]],Customer_Info_Appended[],3,0)</f>
        <v>64</v>
      </c>
      <c r="J1559" t="str">
        <f>VLOOKUP(Account_Appended[[#This Row],[Customer_ID]],Customer_Info_Appended[],4,0)</f>
        <v>Female</v>
      </c>
      <c r="K1559" t="str">
        <f>VLOOKUP(Account_Appended[[#This Row],[Customer_ID]],Customer_Info_Appended[],6,0)</f>
        <v>Bago</v>
      </c>
      <c r="L1559" t="str">
        <f>VLOOKUP(Account_Appended[[#This Row],[Balance]],balance_t[],3,1)</f>
        <v>High</v>
      </c>
      <c r="M1559" t="str">
        <f>VLOOKUP(Account_Appended[[#This Row],[Age]],age_t[],3,1)</f>
        <v>Senior</v>
      </c>
      <c r="N1559" t="str">
        <f>Account_Appended[[#This Row],[Age Group]]&amp; "-" &amp;Account_Appended[[#This Row],[Balace Group]]</f>
        <v>Senior-High</v>
      </c>
    </row>
    <row r="1560" spans="2:14" x14ac:dyDescent="0.25">
      <c r="B1560" t="s">
        <v>6683</v>
      </c>
      <c r="C1560" t="s">
        <v>4113</v>
      </c>
      <c r="D1560" t="s">
        <v>5134</v>
      </c>
      <c r="E1560" s="22">
        <v>4136405</v>
      </c>
      <c r="F1560" t="s">
        <v>5126</v>
      </c>
      <c r="G1560" s="20">
        <v>46117</v>
      </c>
      <c r="H1560" t="s">
        <v>3117</v>
      </c>
      <c r="I1560">
        <f>VLOOKUP(Account_Appended[[#This Row],[Customer_ID]],Customer_Info_Appended[],3,0)</f>
        <v>64</v>
      </c>
      <c r="J1560" t="str">
        <f>VLOOKUP(Account_Appended[[#This Row],[Customer_ID]],Customer_Info_Appended[],4,0)</f>
        <v>Female</v>
      </c>
      <c r="K1560" t="str">
        <f>VLOOKUP(Account_Appended[[#This Row],[Customer_ID]],Customer_Info_Appended[],6,0)</f>
        <v>Bago</v>
      </c>
      <c r="L1560" t="str">
        <f>VLOOKUP(Account_Appended[[#This Row],[Balance]],balance_t[],3,1)</f>
        <v>Low</v>
      </c>
      <c r="M1560" t="str">
        <f>VLOOKUP(Account_Appended[[#This Row],[Age]],age_t[],3,1)</f>
        <v>Senior</v>
      </c>
      <c r="N1560" t="str">
        <f>Account_Appended[[#This Row],[Age Group]]&amp; "-" &amp;Account_Appended[[#This Row],[Balace Group]]</f>
        <v>Senior-Low</v>
      </c>
    </row>
    <row r="1561" spans="2:14" x14ac:dyDescent="0.25">
      <c r="B1561" t="s">
        <v>6684</v>
      </c>
      <c r="C1561" t="s">
        <v>4113</v>
      </c>
      <c r="D1561" t="s">
        <v>5131</v>
      </c>
      <c r="E1561" s="22">
        <v>31679612</v>
      </c>
      <c r="F1561" t="s">
        <v>5126</v>
      </c>
      <c r="G1561" s="20">
        <v>46118</v>
      </c>
      <c r="H1561" t="s">
        <v>3117</v>
      </c>
      <c r="I1561">
        <f>VLOOKUP(Account_Appended[[#This Row],[Customer_ID]],Customer_Info_Appended[],3,0)</f>
        <v>64</v>
      </c>
      <c r="J1561" t="str">
        <f>VLOOKUP(Account_Appended[[#This Row],[Customer_ID]],Customer_Info_Appended[],4,0)</f>
        <v>Female</v>
      </c>
      <c r="K1561" t="str">
        <f>VLOOKUP(Account_Appended[[#This Row],[Customer_ID]],Customer_Info_Appended[],6,0)</f>
        <v>Bago</v>
      </c>
      <c r="L1561" t="str">
        <f>VLOOKUP(Account_Appended[[#This Row],[Balance]],balance_t[],3,1)</f>
        <v>High</v>
      </c>
      <c r="M1561" t="str">
        <f>VLOOKUP(Account_Appended[[#This Row],[Age]],age_t[],3,1)</f>
        <v>Senior</v>
      </c>
      <c r="N1561" t="str">
        <f>Account_Appended[[#This Row],[Age Group]]&amp; "-" &amp;Account_Appended[[#This Row],[Balace Group]]</f>
        <v>Senior-High</v>
      </c>
    </row>
    <row r="1562" spans="2:14" x14ac:dyDescent="0.25">
      <c r="B1562" t="s">
        <v>6685</v>
      </c>
      <c r="C1562" t="s">
        <v>4119</v>
      </c>
      <c r="D1562" t="s">
        <v>5131</v>
      </c>
      <c r="E1562" s="22">
        <v>32840087</v>
      </c>
      <c r="F1562" t="s">
        <v>5126</v>
      </c>
      <c r="G1562" s="20">
        <v>46119</v>
      </c>
      <c r="H1562" t="s">
        <v>3117</v>
      </c>
      <c r="I1562">
        <f>VLOOKUP(Account_Appended[[#This Row],[Customer_ID]],Customer_Info_Appended[],3,0)</f>
        <v>34</v>
      </c>
      <c r="J1562" t="str">
        <f>VLOOKUP(Account_Appended[[#This Row],[Customer_ID]],Customer_Info_Appended[],4,0)</f>
        <v>Female</v>
      </c>
      <c r="K1562" t="str">
        <f>VLOOKUP(Account_Appended[[#This Row],[Customer_ID]],Customer_Info_Appended[],6,0)</f>
        <v>Shan</v>
      </c>
      <c r="L1562" t="str">
        <f>VLOOKUP(Account_Appended[[#This Row],[Balance]],balance_t[],3,1)</f>
        <v>High</v>
      </c>
      <c r="M1562" t="str">
        <f>VLOOKUP(Account_Appended[[#This Row],[Age]],age_t[],3,1)</f>
        <v>Middle</v>
      </c>
      <c r="N1562" t="str">
        <f>Account_Appended[[#This Row],[Age Group]]&amp; "-" &amp;Account_Appended[[#This Row],[Balace Group]]</f>
        <v>Middle-High</v>
      </c>
    </row>
    <row r="1563" spans="2:14" x14ac:dyDescent="0.25">
      <c r="B1563" t="s">
        <v>6686</v>
      </c>
      <c r="C1563" t="s">
        <v>4119</v>
      </c>
      <c r="D1563" t="s">
        <v>5131</v>
      </c>
      <c r="E1563" s="22">
        <v>25813043</v>
      </c>
      <c r="F1563" t="s">
        <v>5126</v>
      </c>
      <c r="G1563" s="20">
        <v>46120</v>
      </c>
      <c r="H1563" t="s">
        <v>3117</v>
      </c>
      <c r="I1563">
        <f>VLOOKUP(Account_Appended[[#This Row],[Customer_ID]],Customer_Info_Appended[],3,0)</f>
        <v>34</v>
      </c>
      <c r="J1563" t="str">
        <f>VLOOKUP(Account_Appended[[#This Row],[Customer_ID]],Customer_Info_Appended[],4,0)</f>
        <v>Female</v>
      </c>
      <c r="K1563" t="str">
        <f>VLOOKUP(Account_Appended[[#This Row],[Customer_ID]],Customer_Info_Appended[],6,0)</f>
        <v>Shan</v>
      </c>
      <c r="L1563" t="str">
        <f>VLOOKUP(Account_Appended[[#This Row],[Balance]],balance_t[],3,1)</f>
        <v>High</v>
      </c>
      <c r="M1563" t="str">
        <f>VLOOKUP(Account_Appended[[#This Row],[Age]],age_t[],3,1)</f>
        <v>Middle</v>
      </c>
      <c r="N1563" t="str">
        <f>Account_Appended[[#This Row],[Age Group]]&amp; "-" &amp;Account_Appended[[#This Row],[Balace Group]]</f>
        <v>Middle-High</v>
      </c>
    </row>
    <row r="1564" spans="2:14" x14ac:dyDescent="0.25">
      <c r="B1564" t="s">
        <v>6687</v>
      </c>
      <c r="C1564" t="s">
        <v>4124</v>
      </c>
      <c r="D1564" t="s">
        <v>5134</v>
      </c>
      <c r="E1564" s="22">
        <v>46030833</v>
      </c>
      <c r="F1564" t="s">
        <v>5126</v>
      </c>
      <c r="G1564" s="20">
        <v>46121</v>
      </c>
      <c r="H1564" t="s">
        <v>3117</v>
      </c>
      <c r="I1564">
        <f>VLOOKUP(Account_Appended[[#This Row],[Customer_ID]],Customer_Info_Appended[],3,0)</f>
        <v>34</v>
      </c>
      <c r="J1564" t="str">
        <f>VLOOKUP(Account_Appended[[#This Row],[Customer_ID]],Customer_Info_Appended[],4,0)</f>
        <v>Female</v>
      </c>
      <c r="K1564" t="str">
        <f>VLOOKUP(Account_Appended[[#This Row],[Customer_ID]],Customer_Info_Appended[],6,0)</f>
        <v>Mandalay</v>
      </c>
      <c r="L1564" t="str">
        <f>VLOOKUP(Account_Appended[[#This Row],[Balance]],balance_t[],3,1)</f>
        <v>High</v>
      </c>
      <c r="M1564" t="str">
        <f>VLOOKUP(Account_Appended[[#This Row],[Age]],age_t[],3,1)</f>
        <v>Middle</v>
      </c>
      <c r="N1564" t="str">
        <f>Account_Appended[[#This Row],[Age Group]]&amp; "-" &amp;Account_Appended[[#This Row],[Balace Group]]</f>
        <v>Middle-High</v>
      </c>
    </row>
    <row r="1565" spans="2:14" x14ac:dyDescent="0.25">
      <c r="B1565" t="s">
        <v>6688</v>
      </c>
      <c r="C1565" t="s">
        <v>4124</v>
      </c>
      <c r="D1565" t="s">
        <v>5131</v>
      </c>
      <c r="E1565" s="22">
        <v>16302558</v>
      </c>
      <c r="F1565" t="s">
        <v>5126</v>
      </c>
      <c r="G1565" s="20">
        <v>46122</v>
      </c>
      <c r="H1565" t="s">
        <v>3117</v>
      </c>
      <c r="I1565">
        <f>VLOOKUP(Account_Appended[[#This Row],[Customer_ID]],Customer_Info_Appended[],3,0)</f>
        <v>34</v>
      </c>
      <c r="J1565" t="str">
        <f>VLOOKUP(Account_Appended[[#This Row],[Customer_ID]],Customer_Info_Appended[],4,0)</f>
        <v>Female</v>
      </c>
      <c r="K1565" t="str">
        <f>VLOOKUP(Account_Appended[[#This Row],[Customer_ID]],Customer_Info_Appended[],6,0)</f>
        <v>Mandalay</v>
      </c>
      <c r="L1565" t="str">
        <f>VLOOKUP(Account_Appended[[#This Row],[Balance]],balance_t[],3,1)</f>
        <v>High</v>
      </c>
      <c r="M1565" t="str">
        <f>VLOOKUP(Account_Appended[[#This Row],[Age]],age_t[],3,1)</f>
        <v>Middle</v>
      </c>
      <c r="N1565" t="str">
        <f>Account_Appended[[#This Row],[Age Group]]&amp; "-" &amp;Account_Appended[[#This Row],[Balace Group]]</f>
        <v>Middle-High</v>
      </c>
    </row>
    <row r="1566" spans="2:14" x14ac:dyDescent="0.25">
      <c r="B1566" t="s">
        <v>6689</v>
      </c>
      <c r="C1566" t="s">
        <v>4129</v>
      </c>
      <c r="D1566" t="s">
        <v>5134</v>
      </c>
      <c r="E1566" s="22">
        <v>43667817</v>
      </c>
      <c r="F1566" t="s">
        <v>5126</v>
      </c>
      <c r="G1566" s="20">
        <v>46123</v>
      </c>
      <c r="H1566" t="s">
        <v>3117</v>
      </c>
      <c r="I1566">
        <f>VLOOKUP(Account_Appended[[#This Row],[Customer_ID]],Customer_Info_Appended[],3,0)</f>
        <v>43</v>
      </c>
      <c r="J1566" t="str">
        <f>VLOOKUP(Account_Appended[[#This Row],[Customer_ID]],Customer_Info_Appended[],4,0)</f>
        <v>Female</v>
      </c>
      <c r="K1566" t="str">
        <f>VLOOKUP(Account_Appended[[#This Row],[Customer_ID]],Customer_Info_Appended[],6,0)</f>
        <v>Bago</v>
      </c>
      <c r="L1566" t="str">
        <f>VLOOKUP(Account_Appended[[#This Row],[Balance]],balance_t[],3,1)</f>
        <v>High</v>
      </c>
      <c r="M1566" t="str">
        <f>VLOOKUP(Account_Appended[[#This Row],[Age]],age_t[],3,1)</f>
        <v>Middle</v>
      </c>
      <c r="N1566" t="str">
        <f>Account_Appended[[#This Row],[Age Group]]&amp; "-" &amp;Account_Appended[[#This Row],[Balace Group]]</f>
        <v>Middle-High</v>
      </c>
    </row>
    <row r="1567" spans="2:14" x14ac:dyDescent="0.25">
      <c r="B1567" t="s">
        <v>6690</v>
      </c>
      <c r="C1567" t="s">
        <v>4129</v>
      </c>
      <c r="D1567" t="s">
        <v>5131</v>
      </c>
      <c r="E1567" s="22">
        <v>36526088</v>
      </c>
      <c r="F1567" t="s">
        <v>5126</v>
      </c>
      <c r="G1567" s="20">
        <v>46124</v>
      </c>
      <c r="H1567" t="s">
        <v>3117</v>
      </c>
      <c r="I1567">
        <f>VLOOKUP(Account_Appended[[#This Row],[Customer_ID]],Customer_Info_Appended[],3,0)</f>
        <v>43</v>
      </c>
      <c r="J1567" t="str">
        <f>VLOOKUP(Account_Appended[[#This Row],[Customer_ID]],Customer_Info_Appended[],4,0)</f>
        <v>Female</v>
      </c>
      <c r="K1567" t="str">
        <f>VLOOKUP(Account_Appended[[#This Row],[Customer_ID]],Customer_Info_Appended[],6,0)</f>
        <v>Bago</v>
      </c>
      <c r="L1567" t="str">
        <f>VLOOKUP(Account_Appended[[#This Row],[Balance]],balance_t[],3,1)</f>
        <v>High</v>
      </c>
      <c r="M1567" t="str">
        <f>VLOOKUP(Account_Appended[[#This Row],[Age]],age_t[],3,1)</f>
        <v>Middle</v>
      </c>
      <c r="N1567" t="str">
        <f>Account_Appended[[#This Row],[Age Group]]&amp; "-" &amp;Account_Appended[[#This Row],[Balace Group]]</f>
        <v>Middle-High</v>
      </c>
    </row>
    <row r="1568" spans="2:14" x14ac:dyDescent="0.25">
      <c r="B1568" t="s">
        <v>6691</v>
      </c>
      <c r="C1568" t="s">
        <v>4134</v>
      </c>
      <c r="D1568" t="s">
        <v>5125</v>
      </c>
      <c r="E1568" s="22">
        <v>49409063</v>
      </c>
      <c r="F1568" t="s">
        <v>5126</v>
      </c>
      <c r="G1568" s="20">
        <v>46125</v>
      </c>
      <c r="H1568" t="s">
        <v>3117</v>
      </c>
      <c r="I1568">
        <f>VLOOKUP(Account_Appended[[#This Row],[Customer_ID]],Customer_Info_Appended[],3,0)</f>
        <v>30</v>
      </c>
      <c r="J1568" t="str">
        <f>VLOOKUP(Account_Appended[[#This Row],[Customer_ID]],Customer_Info_Appended[],4,0)</f>
        <v>Male</v>
      </c>
      <c r="K1568" t="str">
        <f>VLOOKUP(Account_Appended[[#This Row],[Customer_ID]],Customer_Info_Appended[],6,0)</f>
        <v>Shan</v>
      </c>
      <c r="L1568" t="str">
        <f>VLOOKUP(Account_Appended[[#This Row],[Balance]],balance_t[],3,1)</f>
        <v>High</v>
      </c>
      <c r="M1568" t="str">
        <f>VLOOKUP(Account_Appended[[#This Row],[Age]],age_t[],3,1)</f>
        <v>Young</v>
      </c>
      <c r="N1568" t="str">
        <f>Account_Appended[[#This Row],[Age Group]]&amp; "-" &amp;Account_Appended[[#This Row],[Balace Group]]</f>
        <v>Young-High</v>
      </c>
    </row>
    <row r="1569" spans="2:14" x14ac:dyDescent="0.25">
      <c r="B1569" t="s">
        <v>6692</v>
      </c>
      <c r="C1569" t="s">
        <v>4134</v>
      </c>
      <c r="D1569" t="s">
        <v>5131</v>
      </c>
      <c r="E1569" s="22">
        <v>21585785</v>
      </c>
      <c r="F1569" t="s">
        <v>5126</v>
      </c>
      <c r="G1569" s="20">
        <v>46126</v>
      </c>
      <c r="H1569" t="s">
        <v>3117</v>
      </c>
      <c r="I1569">
        <f>VLOOKUP(Account_Appended[[#This Row],[Customer_ID]],Customer_Info_Appended[],3,0)</f>
        <v>30</v>
      </c>
      <c r="J1569" t="str">
        <f>VLOOKUP(Account_Appended[[#This Row],[Customer_ID]],Customer_Info_Appended[],4,0)</f>
        <v>Male</v>
      </c>
      <c r="K1569" t="str">
        <f>VLOOKUP(Account_Appended[[#This Row],[Customer_ID]],Customer_Info_Appended[],6,0)</f>
        <v>Shan</v>
      </c>
      <c r="L1569" t="str">
        <f>VLOOKUP(Account_Appended[[#This Row],[Balance]],balance_t[],3,1)</f>
        <v>High</v>
      </c>
      <c r="M1569" t="str">
        <f>VLOOKUP(Account_Appended[[#This Row],[Age]],age_t[],3,1)</f>
        <v>Young</v>
      </c>
      <c r="N1569" t="str">
        <f>Account_Appended[[#This Row],[Age Group]]&amp; "-" &amp;Account_Appended[[#This Row],[Balace Group]]</f>
        <v>Young-High</v>
      </c>
    </row>
    <row r="1570" spans="2:14" x14ac:dyDescent="0.25">
      <c r="B1570" t="s">
        <v>6693</v>
      </c>
      <c r="C1570" t="s">
        <v>4139</v>
      </c>
      <c r="D1570" t="s">
        <v>5131</v>
      </c>
      <c r="E1570" s="22">
        <v>13311292</v>
      </c>
      <c r="F1570" t="s">
        <v>5126</v>
      </c>
      <c r="G1570" s="20">
        <v>46127</v>
      </c>
      <c r="H1570" t="s">
        <v>3117</v>
      </c>
      <c r="I1570">
        <f>VLOOKUP(Account_Appended[[#This Row],[Customer_ID]],Customer_Info_Appended[],3,0)</f>
        <v>34</v>
      </c>
      <c r="J1570" t="str">
        <f>VLOOKUP(Account_Appended[[#This Row],[Customer_ID]],Customer_Info_Appended[],4,0)</f>
        <v>Female</v>
      </c>
      <c r="K1570" t="str">
        <f>VLOOKUP(Account_Appended[[#This Row],[Customer_ID]],Customer_Info_Appended[],6,0)</f>
        <v>Shan</v>
      </c>
      <c r="L1570" t="str">
        <f>VLOOKUP(Account_Appended[[#This Row],[Balance]],balance_t[],3,1)</f>
        <v>Medium</v>
      </c>
      <c r="M1570" t="str">
        <f>VLOOKUP(Account_Appended[[#This Row],[Age]],age_t[],3,1)</f>
        <v>Middle</v>
      </c>
      <c r="N1570" t="str">
        <f>Account_Appended[[#This Row],[Age Group]]&amp; "-" &amp;Account_Appended[[#This Row],[Balace Group]]</f>
        <v>Middle-Medium</v>
      </c>
    </row>
    <row r="1571" spans="2:14" x14ac:dyDescent="0.25">
      <c r="B1571" t="s">
        <v>6694</v>
      </c>
      <c r="C1571" t="s">
        <v>4139</v>
      </c>
      <c r="D1571" t="s">
        <v>5125</v>
      </c>
      <c r="E1571" s="22">
        <v>35981161</v>
      </c>
      <c r="F1571" t="s">
        <v>5126</v>
      </c>
      <c r="G1571" s="20">
        <v>46128</v>
      </c>
      <c r="H1571" t="s">
        <v>3117</v>
      </c>
      <c r="I1571">
        <f>VLOOKUP(Account_Appended[[#This Row],[Customer_ID]],Customer_Info_Appended[],3,0)</f>
        <v>34</v>
      </c>
      <c r="J1571" t="str">
        <f>VLOOKUP(Account_Appended[[#This Row],[Customer_ID]],Customer_Info_Appended[],4,0)</f>
        <v>Female</v>
      </c>
      <c r="K1571" t="str">
        <f>VLOOKUP(Account_Appended[[#This Row],[Customer_ID]],Customer_Info_Appended[],6,0)</f>
        <v>Shan</v>
      </c>
      <c r="L1571" t="str">
        <f>VLOOKUP(Account_Appended[[#This Row],[Balance]],balance_t[],3,1)</f>
        <v>High</v>
      </c>
      <c r="M1571" t="str">
        <f>VLOOKUP(Account_Appended[[#This Row],[Age]],age_t[],3,1)</f>
        <v>Middle</v>
      </c>
      <c r="N1571" t="str">
        <f>Account_Appended[[#This Row],[Age Group]]&amp; "-" &amp;Account_Appended[[#This Row],[Balace Group]]</f>
        <v>Middle-High</v>
      </c>
    </row>
    <row r="1572" spans="2:14" x14ac:dyDescent="0.25">
      <c r="B1572" t="s">
        <v>6695</v>
      </c>
      <c r="C1572" t="s">
        <v>4144</v>
      </c>
      <c r="D1572" t="s">
        <v>5134</v>
      </c>
      <c r="E1572" s="22">
        <v>32267952</v>
      </c>
      <c r="F1572" t="s">
        <v>5126</v>
      </c>
      <c r="G1572" s="20">
        <v>46129</v>
      </c>
      <c r="H1572" t="s">
        <v>3117</v>
      </c>
      <c r="I1572">
        <f>VLOOKUP(Account_Appended[[#This Row],[Customer_ID]],Customer_Info_Appended[],3,0)</f>
        <v>55</v>
      </c>
      <c r="J1572" t="str">
        <f>VLOOKUP(Account_Appended[[#This Row],[Customer_ID]],Customer_Info_Appended[],4,0)</f>
        <v>Female</v>
      </c>
      <c r="K1572" t="str">
        <f>VLOOKUP(Account_Appended[[#This Row],[Customer_ID]],Customer_Info_Appended[],6,0)</f>
        <v>Yangon</v>
      </c>
      <c r="L1572" t="str">
        <f>VLOOKUP(Account_Appended[[#This Row],[Balance]],balance_t[],3,1)</f>
        <v>High</v>
      </c>
      <c r="M1572" t="str">
        <f>VLOOKUP(Account_Appended[[#This Row],[Age]],age_t[],3,1)</f>
        <v>Senior</v>
      </c>
      <c r="N1572" t="str">
        <f>Account_Appended[[#This Row],[Age Group]]&amp; "-" &amp;Account_Appended[[#This Row],[Balace Group]]</f>
        <v>Senior-High</v>
      </c>
    </row>
    <row r="1573" spans="2:14" x14ac:dyDescent="0.25">
      <c r="B1573" t="s">
        <v>6696</v>
      </c>
      <c r="C1573" t="s">
        <v>4144</v>
      </c>
      <c r="D1573" t="s">
        <v>5134</v>
      </c>
      <c r="E1573" s="22">
        <v>40349665</v>
      </c>
      <c r="F1573" t="s">
        <v>5126</v>
      </c>
      <c r="G1573" s="20">
        <v>46130</v>
      </c>
      <c r="H1573" t="s">
        <v>3117</v>
      </c>
      <c r="I1573">
        <f>VLOOKUP(Account_Appended[[#This Row],[Customer_ID]],Customer_Info_Appended[],3,0)</f>
        <v>55</v>
      </c>
      <c r="J1573" t="str">
        <f>VLOOKUP(Account_Appended[[#This Row],[Customer_ID]],Customer_Info_Appended[],4,0)</f>
        <v>Female</v>
      </c>
      <c r="K1573" t="str">
        <f>VLOOKUP(Account_Appended[[#This Row],[Customer_ID]],Customer_Info_Appended[],6,0)</f>
        <v>Yangon</v>
      </c>
      <c r="L1573" t="str">
        <f>VLOOKUP(Account_Appended[[#This Row],[Balance]],balance_t[],3,1)</f>
        <v>High</v>
      </c>
      <c r="M1573" t="str">
        <f>VLOOKUP(Account_Appended[[#This Row],[Age]],age_t[],3,1)</f>
        <v>Senior</v>
      </c>
      <c r="N1573" t="str">
        <f>Account_Appended[[#This Row],[Age Group]]&amp; "-" &amp;Account_Appended[[#This Row],[Balace Group]]</f>
        <v>Senior-High</v>
      </c>
    </row>
    <row r="1574" spans="2:14" x14ac:dyDescent="0.25">
      <c r="B1574" t="s">
        <v>6697</v>
      </c>
      <c r="C1574" t="s">
        <v>4144</v>
      </c>
      <c r="D1574" t="s">
        <v>5131</v>
      </c>
      <c r="E1574" s="22">
        <v>8374437</v>
      </c>
      <c r="F1574" t="s">
        <v>5126</v>
      </c>
      <c r="G1574" s="20">
        <v>46131</v>
      </c>
      <c r="H1574" t="s">
        <v>3117</v>
      </c>
      <c r="I1574">
        <f>VLOOKUP(Account_Appended[[#This Row],[Customer_ID]],Customer_Info_Appended[],3,0)</f>
        <v>55</v>
      </c>
      <c r="J1574" t="str">
        <f>VLOOKUP(Account_Appended[[#This Row],[Customer_ID]],Customer_Info_Appended[],4,0)</f>
        <v>Female</v>
      </c>
      <c r="K1574" t="str">
        <f>VLOOKUP(Account_Appended[[#This Row],[Customer_ID]],Customer_Info_Appended[],6,0)</f>
        <v>Yangon</v>
      </c>
      <c r="L1574" t="str">
        <f>VLOOKUP(Account_Appended[[#This Row],[Balance]],balance_t[],3,1)</f>
        <v>Medium</v>
      </c>
      <c r="M1574" t="str">
        <f>VLOOKUP(Account_Appended[[#This Row],[Age]],age_t[],3,1)</f>
        <v>Senior</v>
      </c>
      <c r="N1574" t="str">
        <f>Account_Appended[[#This Row],[Age Group]]&amp; "-" &amp;Account_Appended[[#This Row],[Balace Group]]</f>
        <v>Senior-Medium</v>
      </c>
    </row>
    <row r="1575" spans="2:14" x14ac:dyDescent="0.25">
      <c r="B1575" t="s">
        <v>6698</v>
      </c>
      <c r="C1575" t="s">
        <v>4149</v>
      </c>
      <c r="D1575" t="s">
        <v>5125</v>
      </c>
      <c r="E1575" s="22">
        <v>4007129</v>
      </c>
      <c r="F1575" t="s">
        <v>5126</v>
      </c>
      <c r="G1575" s="20">
        <v>46132</v>
      </c>
      <c r="H1575" t="s">
        <v>3117</v>
      </c>
      <c r="I1575">
        <f>VLOOKUP(Account_Appended[[#This Row],[Customer_ID]],Customer_Info_Appended[],3,0)</f>
        <v>34</v>
      </c>
      <c r="J1575" t="str">
        <f>VLOOKUP(Account_Appended[[#This Row],[Customer_ID]],Customer_Info_Appended[],4,0)</f>
        <v>Male</v>
      </c>
      <c r="K1575" t="str">
        <f>VLOOKUP(Account_Appended[[#This Row],[Customer_ID]],Customer_Info_Appended[],6,0)</f>
        <v>Mandalay</v>
      </c>
      <c r="L1575" t="str">
        <f>VLOOKUP(Account_Appended[[#This Row],[Balance]],balance_t[],3,1)</f>
        <v>Low</v>
      </c>
      <c r="M1575" t="str">
        <f>VLOOKUP(Account_Appended[[#This Row],[Age]],age_t[],3,1)</f>
        <v>Middle</v>
      </c>
      <c r="N1575" t="str">
        <f>Account_Appended[[#This Row],[Age Group]]&amp; "-" &amp;Account_Appended[[#This Row],[Balace Group]]</f>
        <v>Middle-Low</v>
      </c>
    </row>
    <row r="1576" spans="2:14" x14ac:dyDescent="0.25">
      <c r="B1576" t="s">
        <v>6699</v>
      </c>
      <c r="C1576" t="s">
        <v>4149</v>
      </c>
      <c r="D1576" t="s">
        <v>5134</v>
      </c>
      <c r="E1576" s="22">
        <v>16972772</v>
      </c>
      <c r="F1576" t="s">
        <v>5126</v>
      </c>
      <c r="G1576" s="20">
        <v>46133</v>
      </c>
      <c r="H1576" t="s">
        <v>3117</v>
      </c>
      <c r="I1576">
        <f>VLOOKUP(Account_Appended[[#This Row],[Customer_ID]],Customer_Info_Appended[],3,0)</f>
        <v>34</v>
      </c>
      <c r="J1576" t="str">
        <f>VLOOKUP(Account_Appended[[#This Row],[Customer_ID]],Customer_Info_Appended[],4,0)</f>
        <v>Male</v>
      </c>
      <c r="K1576" t="str">
        <f>VLOOKUP(Account_Appended[[#This Row],[Customer_ID]],Customer_Info_Appended[],6,0)</f>
        <v>Mandalay</v>
      </c>
      <c r="L1576" t="str">
        <f>VLOOKUP(Account_Appended[[#This Row],[Balance]],balance_t[],3,1)</f>
        <v>High</v>
      </c>
      <c r="M1576" t="str">
        <f>VLOOKUP(Account_Appended[[#This Row],[Age]],age_t[],3,1)</f>
        <v>Middle</v>
      </c>
      <c r="N1576" t="str">
        <f>Account_Appended[[#This Row],[Age Group]]&amp; "-" &amp;Account_Appended[[#This Row],[Balace Group]]</f>
        <v>Middle-High</v>
      </c>
    </row>
    <row r="1577" spans="2:14" x14ac:dyDescent="0.25">
      <c r="B1577" t="s">
        <v>6700</v>
      </c>
      <c r="C1577" t="s">
        <v>4149</v>
      </c>
      <c r="D1577" t="s">
        <v>5131</v>
      </c>
      <c r="E1577" s="22">
        <v>43940923</v>
      </c>
      <c r="F1577" t="s">
        <v>5126</v>
      </c>
      <c r="G1577" s="20">
        <v>46134</v>
      </c>
      <c r="H1577" t="s">
        <v>3117</v>
      </c>
      <c r="I1577">
        <f>VLOOKUP(Account_Appended[[#This Row],[Customer_ID]],Customer_Info_Appended[],3,0)</f>
        <v>34</v>
      </c>
      <c r="J1577" t="str">
        <f>VLOOKUP(Account_Appended[[#This Row],[Customer_ID]],Customer_Info_Appended[],4,0)</f>
        <v>Male</v>
      </c>
      <c r="K1577" t="str">
        <f>VLOOKUP(Account_Appended[[#This Row],[Customer_ID]],Customer_Info_Appended[],6,0)</f>
        <v>Mandalay</v>
      </c>
      <c r="L1577" t="str">
        <f>VLOOKUP(Account_Appended[[#This Row],[Balance]],balance_t[],3,1)</f>
        <v>High</v>
      </c>
      <c r="M1577" t="str">
        <f>VLOOKUP(Account_Appended[[#This Row],[Age]],age_t[],3,1)</f>
        <v>Middle</v>
      </c>
      <c r="N1577" t="str">
        <f>Account_Appended[[#This Row],[Age Group]]&amp; "-" &amp;Account_Appended[[#This Row],[Balace Group]]</f>
        <v>Middle-High</v>
      </c>
    </row>
    <row r="1578" spans="2:14" x14ac:dyDescent="0.25">
      <c r="B1578" t="s">
        <v>6701</v>
      </c>
      <c r="C1578" t="s">
        <v>4154</v>
      </c>
      <c r="D1578" t="s">
        <v>5125</v>
      </c>
      <c r="E1578" s="22">
        <v>37124424</v>
      </c>
      <c r="F1578" t="s">
        <v>5126</v>
      </c>
      <c r="G1578" s="20">
        <v>46135</v>
      </c>
      <c r="H1578" t="s">
        <v>3117</v>
      </c>
      <c r="I1578">
        <f>VLOOKUP(Account_Appended[[#This Row],[Customer_ID]],Customer_Info_Appended[],3,0)</f>
        <v>65</v>
      </c>
      <c r="J1578" t="str">
        <f>VLOOKUP(Account_Appended[[#This Row],[Customer_ID]],Customer_Info_Appended[],4,0)</f>
        <v>Male</v>
      </c>
      <c r="K1578" t="str">
        <f>VLOOKUP(Account_Appended[[#This Row],[Customer_ID]],Customer_Info_Appended[],6,0)</f>
        <v>Shan</v>
      </c>
      <c r="L1578" t="str">
        <f>VLOOKUP(Account_Appended[[#This Row],[Balance]],balance_t[],3,1)</f>
        <v>High</v>
      </c>
      <c r="M1578" t="str">
        <f>VLOOKUP(Account_Appended[[#This Row],[Age]],age_t[],3,1)</f>
        <v>Senior</v>
      </c>
      <c r="N1578" t="str">
        <f>Account_Appended[[#This Row],[Age Group]]&amp; "-" &amp;Account_Appended[[#This Row],[Balace Group]]</f>
        <v>Senior-High</v>
      </c>
    </row>
    <row r="1579" spans="2:14" x14ac:dyDescent="0.25">
      <c r="B1579" t="s">
        <v>6702</v>
      </c>
      <c r="C1579" t="s">
        <v>4154</v>
      </c>
      <c r="D1579" t="s">
        <v>5134</v>
      </c>
      <c r="E1579" s="22">
        <v>15175268</v>
      </c>
      <c r="F1579" t="s">
        <v>5126</v>
      </c>
      <c r="G1579" s="20">
        <v>46136</v>
      </c>
      <c r="H1579" t="s">
        <v>3117</v>
      </c>
      <c r="I1579">
        <f>VLOOKUP(Account_Appended[[#This Row],[Customer_ID]],Customer_Info_Appended[],3,0)</f>
        <v>65</v>
      </c>
      <c r="J1579" t="str">
        <f>VLOOKUP(Account_Appended[[#This Row],[Customer_ID]],Customer_Info_Appended[],4,0)</f>
        <v>Male</v>
      </c>
      <c r="K1579" t="str">
        <f>VLOOKUP(Account_Appended[[#This Row],[Customer_ID]],Customer_Info_Appended[],6,0)</f>
        <v>Shan</v>
      </c>
      <c r="L1579" t="str">
        <f>VLOOKUP(Account_Appended[[#This Row],[Balance]],balance_t[],3,1)</f>
        <v>High</v>
      </c>
      <c r="M1579" t="str">
        <f>VLOOKUP(Account_Appended[[#This Row],[Age]],age_t[],3,1)</f>
        <v>Senior</v>
      </c>
      <c r="N1579" t="str">
        <f>Account_Appended[[#This Row],[Age Group]]&amp; "-" &amp;Account_Appended[[#This Row],[Balace Group]]</f>
        <v>Senior-High</v>
      </c>
    </row>
    <row r="1580" spans="2:14" x14ac:dyDescent="0.25">
      <c r="B1580" t="s">
        <v>6703</v>
      </c>
      <c r="C1580" t="s">
        <v>4159</v>
      </c>
      <c r="D1580" t="s">
        <v>5134</v>
      </c>
      <c r="E1580" s="22">
        <v>10044145</v>
      </c>
      <c r="F1580" t="s">
        <v>5126</v>
      </c>
      <c r="G1580" s="20">
        <v>46137</v>
      </c>
      <c r="H1580" t="s">
        <v>3117</v>
      </c>
      <c r="I1580">
        <f>VLOOKUP(Account_Appended[[#This Row],[Customer_ID]],Customer_Info_Appended[],3,0)</f>
        <v>31</v>
      </c>
      <c r="J1580" t="str">
        <f>VLOOKUP(Account_Appended[[#This Row],[Customer_ID]],Customer_Info_Appended[],4,0)</f>
        <v>Male</v>
      </c>
      <c r="K1580" t="str">
        <f>VLOOKUP(Account_Appended[[#This Row],[Customer_ID]],Customer_Info_Appended[],6,0)</f>
        <v>Shan</v>
      </c>
      <c r="L1580" t="str">
        <f>VLOOKUP(Account_Appended[[#This Row],[Balance]],balance_t[],3,1)</f>
        <v>Medium</v>
      </c>
      <c r="M1580" t="str">
        <f>VLOOKUP(Account_Appended[[#This Row],[Age]],age_t[],3,1)</f>
        <v>Middle</v>
      </c>
      <c r="N1580" t="str">
        <f>Account_Appended[[#This Row],[Age Group]]&amp; "-" &amp;Account_Appended[[#This Row],[Balace Group]]</f>
        <v>Middle-Medium</v>
      </c>
    </row>
    <row r="1581" spans="2:14" x14ac:dyDescent="0.25">
      <c r="B1581" t="s">
        <v>6704</v>
      </c>
      <c r="C1581" t="s">
        <v>4164</v>
      </c>
      <c r="D1581" t="s">
        <v>5125</v>
      </c>
      <c r="E1581" s="22">
        <v>6239353</v>
      </c>
      <c r="F1581" t="s">
        <v>5126</v>
      </c>
      <c r="G1581" s="20">
        <v>46138</v>
      </c>
      <c r="H1581" t="s">
        <v>3117</v>
      </c>
      <c r="I1581">
        <f>VLOOKUP(Account_Appended[[#This Row],[Customer_ID]],Customer_Info_Appended[],3,0)</f>
        <v>62</v>
      </c>
      <c r="J1581" t="str">
        <f>VLOOKUP(Account_Appended[[#This Row],[Customer_ID]],Customer_Info_Appended[],4,0)</f>
        <v>Male</v>
      </c>
      <c r="K1581" t="str">
        <f>VLOOKUP(Account_Appended[[#This Row],[Customer_ID]],Customer_Info_Appended[],6,0)</f>
        <v>Bago</v>
      </c>
      <c r="L1581" t="str">
        <f>VLOOKUP(Account_Appended[[#This Row],[Balance]],balance_t[],3,1)</f>
        <v>Medium</v>
      </c>
      <c r="M1581" t="str">
        <f>VLOOKUP(Account_Appended[[#This Row],[Age]],age_t[],3,1)</f>
        <v>Senior</v>
      </c>
      <c r="N1581" t="str">
        <f>Account_Appended[[#This Row],[Age Group]]&amp; "-" &amp;Account_Appended[[#This Row],[Balace Group]]</f>
        <v>Senior-Medium</v>
      </c>
    </row>
    <row r="1582" spans="2:14" x14ac:dyDescent="0.25">
      <c r="B1582" t="s">
        <v>6705</v>
      </c>
      <c r="C1582" t="s">
        <v>4164</v>
      </c>
      <c r="D1582" t="s">
        <v>5125</v>
      </c>
      <c r="E1582" s="22">
        <v>17529971</v>
      </c>
      <c r="F1582" t="s">
        <v>5126</v>
      </c>
      <c r="G1582" s="20">
        <v>46139</v>
      </c>
      <c r="H1582" t="s">
        <v>3117</v>
      </c>
      <c r="I1582">
        <f>VLOOKUP(Account_Appended[[#This Row],[Customer_ID]],Customer_Info_Appended[],3,0)</f>
        <v>62</v>
      </c>
      <c r="J1582" t="str">
        <f>VLOOKUP(Account_Appended[[#This Row],[Customer_ID]],Customer_Info_Appended[],4,0)</f>
        <v>Male</v>
      </c>
      <c r="K1582" t="str">
        <f>VLOOKUP(Account_Appended[[#This Row],[Customer_ID]],Customer_Info_Appended[],6,0)</f>
        <v>Bago</v>
      </c>
      <c r="L1582" t="str">
        <f>VLOOKUP(Account_Appended[[#This Row],[Balance]],balance_t[],3,1)</f>
        <v>High</v>
      </c>
      <c r="M1582" t="str">
        <f>VLOOKUP(Account_Appended[[#This Row],[Age]],age_t[],3,1)</f>
        <v>Senior</v>
      </c>
      <c r="N1582" t="str">
        <f>Account_Appended[[#This Row],[Age Group]]&amp; "-" &amp;Account_Appended[[#This Row],[Balace Group]]</f>
        <v>Senior-High</v>
      </c>
    </row>
    <row r="1583" spans="2:14" x14ac:dyDescent="0.25">
      <c r="B1583" t="s">
        <v>6706</v>
      </c>
      <c r="C1583" t="s">
        <v>4169</v>
      </c>
      <c r="D1583" t="s">
        <v>5125</v>
      </c>
      <c r="E1583" s="22">
        <v>3766344</v>
      </c>
      <c r="F1583" t="s">
        <v>5126</v>
      </c>
      <c r="G1583" s="20">
        <v>46140</v>
      </c>
      <c r="H1583" t="s">
        <v>3117</v>
      </c>
      <c r="I1583">
        <f>VLOOKUP(Account_Appended[[#This Row],[Customer_ID]],Customer_Info_Appended[],3,0)</f>
        <v>23</v>
      </c>
      <c r="J1583" t="str">
        <f>VLOOKUP(Account_Appended[[#This Row],[Customer_ID]],Customer_Info_Appended[],4,0)</f>
        <v>Male</v>
      </c>
      <c r="K1583" t="str">
        <f>VLOOKUP(Account_Appended[[#This Row],[Customer_ID]],Customer_Info_Appended[],6,0)</f>
        <v>Yangon</v>
      </c>
      <c r="L1583" t="str">
        <f>VLOOKUP(Account_Appended[[#This Row],[Balance]],balance_t[],3,1)</f>
        <v>Low</v>
      </c>
      <c r="M1583" t="str">
        <f>VLOOKUP(Account_Appended[[#This Row],[Age]],age_t[],3,1)</f>
        <v>Young</v>
      </c>
      <c r="N1583" t="str">
        <f>Account_Appended[[#This Row],[Age Group]]&amp; "-" &amp;Account_Appended[[#This Row],[Balace Group]]</f>
        <v>Young-Low</v>
      </c>
    </row>
    <row r="1584" spans="2:14" x14ac:dyDescent="0.25">
      <c r="B1584" t="s">
        <v>6707</v>
      </c>
      <c r="C1584" t="s">
        <v>4174</v>
      </c>
      <c r="D1584" t="s">
        <v>5125</v>
      </c>
      <c r="E1584" s="22">
        <v>5750352</v>
      </c>
      <c r="F1584" t="s">
        <v>5126</v>
      </c>
      <c r="G1584" s="20">
        <v>46141</v>
      </c>
      <c r="H1584" t="s">
        <v>3117</v>
      </c>
      <c r="I1584">
        <f>VLOOKUP(Account_Appended[[#This Row],[Customer_ID]],Customer_Info_Appended[],3,0)</f>
        <v>52</v>
      </c>
      <c r="J1584" t="str">
        <f>VLOOKUP(Account_Appended[[#This Row],[Customer_ID]],Customer_Info_Appended[],4,0)</f>
        <v>Male</v>
      </c>
      <c r="K1584" t="str">
        <f>VLOOKUP(Account_Appended[[#This Row],[Customer_ID]],Customer_Info_Appended[],6,0)</f>
        <v>Naypyitaw</v>
      </c>
      <c r="L1584" t="str">
        <f>VLOOKUP(Account_Appended[[#This Row],[Balance]],balance_t[],3,1)</f>
        <v>Medium</v>
      </c>
      <c r="M1584" t="str">
        <f>VLOOKUP(Account_Appended[[#This Row],[Age]],age_t[],3,1)</f>
        <v>Senior</v>
      </c>
      <c r="N1584" t="str">
        <f>Account_Appended[[#This Row],[Age Group]]&amp; "-" &amp;Account_Appended[[#This Row],[Balace Group]]</f>
        <v>Senior-Medium</v>
      </c>
    </row>
    <row r="1585" spans="2:14" x14ac:dyDescent="0.25">
      <c r="B1585" t="s">
        <v>6708</v>
      </c>
      <c r="C1585" t="s">
        <v>4174</v>
      </c>
      <c r="D1585" t="s">
        <v>5131</v>
      </c>
      <c r="E1585" s="22">
        <v>12014970</v>
      </c>
      <c r="F1585" t="s">
        <v>5126</v>
      </c>
      <c r="G1585" s="20">
        <v>46142</v>
      </c>
      <c r="H1585" t="s">
        <v>3117</v>
      </c>
      <c r="I1585">
        <f>VLOOKUP(Account_Appended[[#This Row],[Customer_ID]],Customer_Info_Appended[],3,0)</f>
        <v>52</v>
      </c>
      <c r="J1585" t="str">
        <f>VLOOKUP(Account_Appended[[#This Row],[Customer_ID]],Customer_Info_Appended[],4,0)</f>
        <v>Male</v>
      </c>
      <c r="K1585" t="str">
        <f>VLOOKUP(Account_Appended[[#This Row],[Customer_ID]],Customer_Info_Appended[],6,0)</f>
        <v>Naypyitaw</v>
      </c>
      <c r="L1585" t="str">
        <f>VLOOKUP(Account_Appended[[#This Row],[Balance]],balance_t[],3,1)</f>
        <v>Medium</v>
      </c>
      <c r="M1585" t="str">
        <f>VLOOKUP(Account_Appended[[#This Row],[Age]],age_t[],3,1)</f>
        <v>Senior</v>
      </c>
      <c r="N1585" t="str">
        <f>Account_Appended[[#This Row],[Age Group]]&amp; "-" &amp;Account_Appended[[#This Row],[Balace Group]]</f>
        <v>Senior-Medium</v>
      </c>
    </row>
    <row r="1586" spans="2:14" x14ac:dyDescent="0.25">
      <c r="B1586" t="s">
        <v>6709</v>
      </c>
      <c r="C1586" t="s">
        <v>4179</v>
      </c>
      <c r="D1586" t="s">
        <v>5125</v>
      </c>
      <c r="E1586" s="22">
        <v>17620304</v>
      </c>
      <c r="F1586" t="s">
        <v>5126</v>
      </c>
      <c r="G1586" s="20">
        <v>46143</v>
      </c>
      <c r="H1586" t="s">
        <v>3117</v>
      </c>
      <c r="I1586">
        <f>VLOOKUP(Account_Appended[[#This Row],[Customer_ID]],Customer_Info_Appended[],3,0)</f>
        <v>63</v>
      </c>
      <c r="J1586" t="str">
        <f>VLOOKUP(Account_Appended[[#This Row],[Customer_ID]],Customer_Info_Appended[],4,0)</f>
        <v>Female</v>
      </c>
      <c r="K1586" t="str">
        <f>VLOOKUP(Account_Appended[[#This Row],[Customer_ID]],Customer_Info_Appended[],6,0)</f>
        <v>Yangon</v>
      </c>
      <c r="L1586" t="str">
        <f>VLOOKUP(Account_Appended[[#This Row],[Balance]],balance_t[],3,1)</f>
        <v>High</v>
      </c>
      <c r="M1586" t="str">
        <f>VLOOKUP(Account_Appended[[#This Row],[Age]],age_t[],3,1)</f>
        <v>Senior</v>
      </c>
      <c r="N1586" t="str">
        <f>Account_Appended[[#This Row],[Age Group]]&amp; "-" &amp;Account_Appended[[#This Row],[Balace Group]]</f>
        <v>Senior-High</v>
      </c>
    </row>
    <row r="1587" spans="2:14" x14ac:dyDescent="0.25">
      <c r="B1587" t="s">
        <v>6710</v>
      </c>
      <c r="C1587" t="s">
        <v>4179</v>
      </c>
      <c r="D1587" t="s">
        <v>5134</v>
      </c>
      <c r="E1587" s="22">
        <v>30110571</v>
      </c>
      <c r="F1587" t="s">
        <v>5126</v>
      </c>
      <c r="G1587" s="20">
        <v>46144</v>
      </c>
      <c r="H1587" t="s">
        <v>3117</v>
      </c>
      <c r="I1587">
        <f>VLOOKUP(Account_Appended[[#This Row],[Customer_ID]],Customer_Info_Appended[],3,0)</f>
        <v>63</v>
      </c>
      <c r="J1587" t="str">
        <f>VLOOKUP(Account_Appended[[#This Row],[Customer_ID]],Customer_Info_Appended[],4,0)</f>
        <v>Female</v>
      </c>
      <c r="K1587" t="str">
        <f>VLOOKUP(Account_Appended[[#This Row],[Customer_ID]],Customer_Info_Appended[],6,0)</f>
        <v>Yangon</v>
      </c>
      <c r="L1587" t="str">
        <f>VLOOKUP(Account_Appended[[#This Row],[Balance]],balance_t[],3,1)</f>
        <v>High</v>
      </c>
      <c r="M1587" t="str">
        <f>VLOOKUP(Account_Appended[[#This Row],[Age]],age_t[],3,1)</f>
        <v>Senior</v>
      </c>
      <c r="N1587" t="str">
        <f>Account_Appended[[#This Row],[Age Group]]&amp; "-" &amp;Account_Appended[[#This Row],[Balace Group]]</f>
        <v>Senior-High</v>
      </c>
    </row>
    <row r="1588" spans="2:14" x14ac:dyDescent="0.25">
      <c r="B1588" t="s">
        <v>6711</v>
      </c>
      <c r="C1588" t="s">
        <v>4184</v>
      </c>
      <c r="D1588" t="s">
        <v>5134</v>
      </c>
      <c r="E1588" s="22">
        <v>49673446</v>
      </c>
      <c r="F1588" t="s">
        <v>5126</v>
      </c>
      <c r="G1588" s="20">
        <v>46145</v>
      </c>
      <c r="H1588" t="s">
        <v>3117</v>
      </c>
      <c r="I1588">
        <f>VLOOKUP(Account_Appended[[#This Row],[Customer_ID]],Customer_Info_Appended[],3,0)</f>
        <v>31</v>
      </c>
      <c r="J1588" t="str">
        <f>VLOOKUP(Account_Appended[[#This Row],[Customer_ID]],Customer_Info_Appended[],4,0)</f>
        <v>Male</v>
      </c>
      <c r="K1588" t="str">
        <f>VLOOKUP(Account_Appended[[#This Row],[Customer_ID]],Customer_Info_Appended[],6,0)</f>
        <v>Naypyitaw</v>
      </c>
      <c r="L1588" t="str">
        <f>VLOOKUP(Account_Appended[[#This Row],[Balance]],balance_t[],3,1)</f>
        <v>High</v>
      </c>
      <c r="M1588" t="str">
        <f>VLOOKUP(Account_Appended[[#This Row],[Age]],age_t[],3,1)</f>
        <v>Middle</v>
      </c>
      <c r="N1588" t="str">
        <f>Account_Appended[[#This Row],[Age Group]]&amp; "-" &amp;Account_Appended[[#This Row],[Balace Group]]</f>
        <v>Middle-High</v>
      </c>
    </row>
    <row r="1589" spans="2:14" x14ac:dyDescent="0.25">
      <c r="B1589" t="s">
        <v>6712</v>
      </c>
      <c r="C1589" t="s">
        <v>4184</v>
      </c>
      <c r="D1589" t="s">
        <v>5131</v>
      </c>
      <c r="E1589" s="22">
        <v>9583017</v>
      </c>
      <c r="F1589" t="s">
        <v>5126</v>
      </c>
      <c r="G1589" s="20">
        <v>46146</v>
      </c>
      <c r="H1589" t="s">
        <v>3117</v>
      </c>
      <c r="I1589">
        <f>VLOOKUP(Account_Appended[[#This Row],[Customer_ID]],Customer_Info_Appended[],3,0)</f>
        <v>31</v>
      </c>
      <c r="J1589" t="str">
        <f>VLOOKUP(Account_Appended[[#This Row],[Customer_ID]],Customer_Info_Appended[],4,0)</f>
        <v>Male</v>
      </c>
      <c r="K1589" t="str">
        <f>VLOOKUP(Account_Appended[[#This Row],[Customer_ID]],Customer_Info_Appended[],6,0)</f>
        <v>Naypyitaw</v>
      </c>
      <c r="L1589" t="str">
        <f>VLOOKUP(Account_Appended[[#This Row],[Balance]],balance_t[],3,1)</f>
        <v>Medium</v>
      </c>
      <c r="M1589" t="str">
        <f>VLOOKUP(Account_Appended[[#This Row],[Age]],age_t[],3,1)</f>
        <v>Middle</v>
      </c>
      <c r="N1589" t="str">
        <f>Account_Appended[[#This Row],[Age Group]]&amp; "-" &amp;Account_Appended[[#This Row],[Balace Group]]</f>
        <v>Middle-Medium</v>
      </c>
    </row>
    <row r="1590" spans="2:14" x14ac:dyDescent="0.25">
      <c r="B1590" t="s">
        <v>6713</v>
      </c>
      <c r="C1590" t="s">
        <v>4184</v>
      </c>
      <c r="D1590" t="s">
        <v>5134</v>
      </c>
      <c r="E1590" s="22">
        <v>5103361</v>
      </c>
      <c r="F1590" t="s">
        <v>5126</v>
      </c>
      <c r="G1590" s="20">
        <v>46147</v>
      </c>
      <c r="H1590" t="s">
        <v>3117</v>
      </c>
      <c r="I1590">
        <f>VLOOKUP(Account_Appended[[#This Row],[Customer_ID]],Customer_Info_Appended[],3,0)</f>
        <v>31</v>
      </c>
      <c r="J1590" t="str">
        <f>VLOOKUP(Account_Appended[[#This Row],[Customer_ID]],Customer_Info_Appended[],4,0)</f>
        <v>Male</v>
      </c>
      <c r="K1590" t="str">
        <f>VLOOKUP(Account_Appended[[#This Row],[Customer_ID]],Customer_Info_Appended[],6,0)</f>
        <v>Naypyitaw</v>
      </c>
      <c r="L1590" t="str">
        <f>VLOOKUP(Account_Appended[[#This Row],[Balance]],balance_t[],3,1)</f>
        <v>Medium</v>
      </c>
      <c r="M1590" t="str">
        <f>VLOOKUP(Account_Appended[[#This Row],[Age]],age_t[],3,1)</f>
        <v>Middle</v>
      </c>
      <c r="N1590" t="str">
        <f>Account_Appended[[#This Row],[Age Group]]&amp; "-" &amp;Account_Appended[[#This Row],[Balace Group]]</f>
        <v>Middle-Medium</v>
      </c>
    </row>
    <row r="1591" spans="2:14" x14ac:dyDescent="0.25">
      <c r="B1591" t="s">
        <v>6714</v>
      </c>
      <c r="C1591" t="s">
        <v>4189</v>
      </c>
      <c r="D1591" t="s">
        <v>5134</v>
      </c>
      <c r="E1591" s="22">
        <v>24952258</v>
      </c>
      <c r="F1591" t="s">
        <v>5126</v>
      </c>
      <c r="G1591" s="20">
        <v>46148</v>
      </c>
      <c r="H1591" t="s">
        <v>3117</v>
      </c>
      <c r="I1591">
        <f>VLOOKUP(Account_Appended[[#This Row],[Customer_ID]],Customer_Info_Appended[],3,0)</f>
        <v>64</v>
      </c>
      <c r="J1591" t="str">
        <f>VLOOKUP(Account_Appended[[#This Row],[Customer_ID]],Customer_Info_Appended[],4,0)</f>
        <v>Female</v>
      </c>
      <c r="K1591" t="str">
        <f>VLOOKUP(Account_Appended[[#This Row],[Customer_ID]],Customer_Info_Appended[],6,0)</f>
        <v>Mandalay</v>
      </c>
      <c r="L1591" t="str">
        <f>VLOOKUP(Account_Appended[[#This Row],[Balance]],balance_t[],3,1)</f>
        <v>High</v>
      </c>
      <c r="M1591" t="str">
        <f>VLOOKUP(Account_Appended[[#This Row],[Age]],age_t[],3,1)</f>
        <v>Senior</v>
      </c>
      <c r="N1591" t="str">
        <f>Account_Appended[[#This Row],[Age Group]]&amp; "-" &amp;Account_Appended[[#This Row],[Balace Group]]</f>
        <v>Senior-High</v>
      </c>
    </row>
    <row r="1592" spans="2:14" x14ac:dyDescent="0.25">
      <c r="B1592" t="s">
        <v>6715</v>
      </c>
      <c r="C1592" t="s">
        <v>4194</v>
      </c>
      <c r="D1592" t="s">
        <v>5125</v>
      </c>
      <c r="E1592" s="22">
        <v>12593007</v>
      </c>
      <c r="F1592" t="s">
        <v>5126</v>
      </c>
      <c r="G1592" s="20">
        <v>46149</v>
      </c>
      <c r="H1592" t="s">
        <v>3117</v>
      </c>
      <c r="I1592">
        <f>VLOOKUP(Account_Appended[[#This Row],[Customer_ID]],Customer_Info_Appended[],3,0)</f>
        <v>25</v>
      </c>
      <c r="J1592" t="str">
        <f>VLOOKUP(Account_Appended[[#This Row],[Customer_ID]],Customer_Info_Appended[],4,0)</f>
        <v>Male</v>
      </c>
      <c r="K1592" t="str">
        <f>VLOOKUP(Account_Appended[[#This Row],[Customer_ID]],Customer_Info_Appended[],6,0)</f>
        <v>Mandalay</v>
      </c>
      <c r="L1592" t="str">
        <f>VLOOKUP(Account_Appended[[#This Row],[Balance]],balance_t[],3,1)</f>
        <v>Medium</v>
      </c>
      <c r="M1592" t="str">
        <f>VLOOKUP(Account_Appended[[#This Row],[Age]],age_t[],3,1)</f>
        <v>Young</v>
      </c>
      <c r="N1592" t="str">
        <f>Account_Appended[[#This Row],[Age Group]]&amp; "-" &amp;Account_Appended[[#This Row],[Balace Group]]</f>
        <v>Young-Medium</v>
      </c>
    </row>
    <row r="1593" spans="2:14" x14ac:dyDescent="0.25">
      <c r="B1593" t="s">
        <v>6716</v>
      </c>
      <c r="C1593" t="s">
        <v>4199</v>
      </c>
      <c r="D1593" t="s">
        <v>5134</v>
      </c>
      <c r="E1593" s="22">
        <v>24583329</v>
      </c>
      <c r="F1593" t="s">
        <v>5126</v>
      </c>
      <c r="G1593" s="20">
        <v>46150</v>
      </c>
      <c r="H1593" t="s">
        <v>3117</v>
      </c>
      <c r="I1593">
        <f>VLOOKUP(Account_Appended[[#This Row],[Customer_ID]],Customer_Info_Appended[],3,0)</f>
        <v>32</v>
      </c>
      <c r="J1593" t="str">
        <f>VLOOKUP(Account_Appended[[#This Row],[Customer_ID]],Customer_Info_Appended[],4,0)</f>
        <v>Female</v>
      </c>
      <c r="K1593" t="str">
        <f>VLOOKUP(Account_Appended[[#This Row],[Customer_ID]],Customer_Info_Appended[],6,0)</f>
        <v>Shan</v>
      </c>
      <c r="L1593" t="str">
        <f>VLOOKUP(Account_Appended[[#This Row],[Balance]],balance_t[],3,1)</f>
        <v>High</v>
      </c>
      <c r="M1593" t="str">
        <f>VLOOKUP(Account_Appended[[#This Row],[Age]],age_t[],3,1)</f>
        <v>Middle</v>
      </c>
      <c r="N1593" t="str">
        <f>Account_Appended[[#This Row],[Age Group]]&amp; "-" &amp;Account_Appended[[#This Row],[Balace Group]]</f>
        <v>Middle-High</v>
      </c>
    </row>
    <row r="1594" spans="2:14" x14ac:dyDescent="0.25">
      <c r="B1594" t="s">
        <v>6717</v>
      </c>
      <c r="C1594" t="s">
        <v>4199</v>
      </c>
      <c r="D1594" t="s">
        <v>5131</v>
      </c>
      <c r="E1594" s="22">
        <v>26778907</v>
      </c>
      <c r="F1594" t="s">
        <v>5126</v>
      </c>
      <c r="G1594" s="20">
        <v>46151</v>
      </c>
      <c r="H1594" t="s">
        <v>3117</v>
      </c>
      <c r="I1594">
        <f>VLOOKUP(Account_Appended[[#This Row],[Customer_ID]],Customer_Info_Appended[],3,0)</f>
        <v>32</v>
      </c>
      <c r="J1594" t="str">
        <f>VLOOKUP(Account_Appended[[#This Row],[Customer_ID]],Customer_Info_Appended[],4,0)</f>
        <v>Female</v>
      </c>
      <c r="K1594" t="str">
        <f>VLOOKUP(Account_Appended[[#This Row],[Customer_ID]],Customer_Info_Appended[],6,0)</f>
        <v>Shan</v>
      </c>
      <c r="L1594" t="str">
        <f>VLOOKUP(Account_Appended[[#This Row],[Balance]],balance_t[],3,1)</f>
        <v>High</v>
      </c>
      <c r="M1594" t="str">
        <f>VLOOKUP(Account_Appended[[#This Row],[Age]],age_t[],3,1)</f>
        <v>Middle</v>
      </c>
      <c r="N1594" t="str">
        <f>Account_Appended[[#This Row],[Age Group]]&amp; "-" &amp;Account_Appended[[#This Row],[Balace Group]]</f>
        <v>Middle-High</v>
      </c>
    </row>
    <row r="1595" spans="2:14" x14ac:dyDescent="0.25">
      <c r="B1595" t="s">
        <v>6718</v>
      </c>
      <c r="C1595" t="s">
        <v>4199</v>
      </c>
      <c r="D1595" t="s">
        <v>5125</v>
      </c>
      <c r="E1595" s="22">
        <v>11830711</v>
      </c>
      <c r="F1595" t="s">
        <v>5126</v>
      </c>
      <c r="G1595" s="20">
        <v>46152</v>
      </c>
      <c r="H1595" t="s">
        <v>3117</v>
      </c>
      <c r="I1595">
        <f>VLOOKUP(Account_Appended[[#This Row],[Customer_ID]],Customer_Info_Appended[],3,0)</f>
        <v>32</v>
      </c>
      <c r="J1595" t="str">
        <f>VLOOKUP(Account_Appended[[#This Row],[Customer_ID]],Customer_Info_Appended[],4,0)</f>
        <v>Female</v>
      </c>
      <c r="K1595" t="str">
        <f>VLOOKUP(Account_Appended[[#This Row],[Customer_ID]],Customer_Info_Appended[],6,0)</f>
        <v>Shan</v>
      </c>
      <c r="L1595" t="str">
        <f>VLOOKUP(Account_Appended[[#This Row],[Balance]],balance_t[],3,1)</f>
        <v>Medium</v>
      </c>
      <c r="M1595" t="str">
        <f>VLOOKUP(Account_Appended[[#This Row],[Age]],age_t[],3,1)</f>
        <v>Middle</v>
      </c>
      <c r="N1595" t="str">
        <f>Account_Appended[[#This Row],[Age Group]]&amp; "-" &amp;Account_Appended[[#This Row],[Balace Group]]</f>
        <v>Middle-Medium</v>
      </c>
    </row>
    <row r="1596" spans="2:14" x14ac:dyDescent="0.25">
      <c r="B1596" t="s">
        <v>6719</v>
      </c>
      <c r="C1596" t="s">
        <v>4204</v>
      </c>
      <c r="D1596" t="s">
        <v>5125</v>
      </c>
      <c r="E1596" s="22">
        <v>2273513</v>
      </c>
      <c r="F1596" t="s">
        <v>5126</v>
      </c>
      <c r="G1596" s="20">
        <v>46153</v>
      </c>
      <c r="H1596" t="s">
        <v>3117</v>
      </c>
      <c r="I1596">
        <f>VLOOKUP(Account_Appended[[#This Row],[Customer_ID]],Customer_Info_Appended[],3,0)</f>
        <v>44</v>
      </c>
      <c r="J1596" t="str">
        <f>VLOOKUP(Account_Appended[[#This Row],[Customer_ID]],Customer_Info_Appended[],4,0)</f>
        <v>Female</v>
      </c>
      <c r="K1596" t="str">
        <f>VLOOKUP(Account_Appended[[#This Row],[Customer_ID]],Customer_Info_Appended[],6,0)</f>
        <v>Mandalay</v>
      </c>
      <c r="L1596" t="str">
        <f>VLOOKUP(Account_Appended[[#This Row],[Balance]],balance_t[],3,1)</f>
        <v>Low</v>
      </c>
      <c r="M1596" t="str">
        <f>VLOOKUP(Account_Appended[[#This Row],[Age]],age_t[],3,1)</f>
        <v>Middle</v>
      </c>
      <c r="N1596" t="str">
        <f>Account_Appended[[#This Row],[Age Group]]&amp; "-" &amp;Account_Appended[[#This Row],[Balace Group]]</f>
        <v>Middle-Low</v>
      </c>
    </row>
    <row r="1597" spans="2:14" x14ac:dyDescent="0.25">
      <c r="B1597" t="s">
        <v>6720</v>
      </c>
      <c r="C1597" t="s">
        <v>4204</v>
      </c>
      <c r="D1597" t="s">
        <v>5131</v>
      </c>
      <c r="E1597" s="22">
        <v>9887557</v>
      </c>
      <c r="F1597" t="s">
        <v>5126</v>
      </c>
      <c r="G1597" s="20">
        <v>46154</v>
      </c>
      <c r="H1597" t="s">
        <v>3117</v>
      </c>
      <c r="I1597">
        <f>VLOOKUP(Account_Appended[[#This Row],[Customer_ID]],Customer_Info_Appended[],3,0)</f>
        <v>44</v>
      </c>
      <c r="J1597" t="str">
        <f>VLOOKUP(Account_Appended[[#This Row],[Customer_ID]],Customer_Info_Appended[],4,0)</f>
        <v>Female</v>
      </c>
      <c r="K1597" t="str">
        <f>VLOOKUP(Account_Appended[[#This Row],[Customer_ID]],Customer_Info_Appended[],6,0)</f>
        <v>Mandalay</v>
      </c>
      <c r="L1597" t="str">
        <f>VLOOKUP(Account_Appended[[#This Row],[Balance]],balance_t[],3,1)</f>
        <v>Medium</v>
      </c>
      <c r="M1597" t="str">
        <f>VLOOKUP(Account_Appended[[#This Row],[Age]],age_t[],3,1)</f>
        <v>Middle</v>
      </c>
      <c r="N1597" t="str">
        <f>Account_Appended[[#This Row],[Age Group]]&amp; "-" &amp;Account_Appended[[#This Row],[Balace Group]]</f>
        <v>Middle-Medium</v>
      </c>
    </row>
    <row r="1598" spans="2:14" x14ac:dyDescent="0.25">
      <c r="B1598" t="s">
        <v>6721</v>
      </c>
      <c r="C1598" t="s">
        <v>4204</v>
      </c>
      <c r="D1598" t="s">
        <v>5125</v>
      </c>
      <c r="E1598" s="22">
        <v>14346041</v>
      </c>
      <c r="F1598" t="s">
        <v>5126</v>
      </c>
      <c r="G1598" s="20">
        <v>46155</v>
      </c>
      <c r="H1598" t="s">
        <v>3117</v>
      </c>
      <c r="I1598">
        <f>VLOOKUP(Account_Appended[[#This Row],[Customer_ID]],Customer_Info_Appended[],3,0)</f>
        <v>44</v>
      </c>
      <c r="J1598" t="str">
        <f>VLOOKUP(Account_Appended[[#This Row],[Customer_ID]],Customer_Info_Appended[],4,0)</f>
        <v>Female</v>
      </c>
      <c r="K1598" t="str">
        <f>VLOOKUP(Account_Appended[[#This Row],[Customer_ID]],Customer_Info_Appended[],6,0)</f>
        <v>Mandalay</v>
      </c>
      <c r="L1598" t="str">
        <f>VLOOKUP(Account_Appended[[#This Row],[Balance]],balance_t[],3,1)</f>
        <v>Medium</v>
      </c>
      <c r="M1598" t="str">
        <f>VLOOKUP(Account_Appended[[#This Row],[Age]],age_t[],3,1)</f>
        <v>Middle</v>
      </c>
      <c r="N1598" t="str">
        <f>Account_Appended[[#This Row],[Age Group]]&amp; "-" &amp;Account_Appended[[#This Row],[Balace Group]]</f>
        <v>Middle-Medium</v>
      </c>
    </row>
    <row r="1599" spans="2:14" x14ac:dyDescent="0.25">
      <c r="B1599" t="s">
        <v>6722</v>
      </c>
      <c r="C1599" t="s">
        <v>4209</v>
      </c>
      <c r="D1599" t="s">
        <v>5125</v>
      </c>
      <c r="E1599" s="22">
        <v>42565194</v>
      </c>
      <c r="F1599" t="s">
        <v>5126</v>
      </c>
      <c r="G1599" s="20">
        <v>46156</v>
      </c>
      <c r="H1599" t="s">
        <v>3117</v>
      </c>
      <c r="I1599">
        <f>VLOOKUP(Account_Appended[[#This Row],[Customer_ID]],Customer_Info_Appended[],3,0)</f>
        <v>30</v>
      </c>
      <c r="J1599" t="str">
        <f>VLOOKUP(Account_Appended[[#This Row],[Customer_ID]],Customer_Info_Appended[],4,0)</f>
        <v>Female</v>
      </c>
      <c r="K1599" t="str">
        <f>VLOOKUP(Account_Appended[[#This Row],[Customer_ID]],Customer_Info_Appended[],6,0)</f>
        <v>Shan</v>
      </c>
      <c r="L1599" t="str">
        <f>VLOOKUP(Account_Appended[[#This Row],[Balance]],balance_t[],3,1)</f>
        <v>High</v>
      </c>
      <c r="M1599" t="str">
        <f>VLOOKUP(Account_Appended[[#This Row],[Age]],age_t[],3,1)</f>
        <v>Young</v>
      </c>
      <c r="N1599" t="str">
        <f>Account_Appended[[#This Row],[Age Group]]&amp; "-" &amp;Account_Appended[[#This Row],[Balace Group]]</f>
        <v>Young-High</v>
      </c>
    </row>
    <row r="1600" spans="2:14" x14ac:dyDescent="0.25">
      <c r="B1600" t="s">
        <v>6723</v>
      </c>
      <c r="C1600" t="s">
        <v>4209</v>
      </c>
      <c r="D1600" t="s">
        <v>5131</v>
      </c>
      <c r="E1600" s="22">
        <v>7013462</v>
      </c>
      <c r="F1600" t="s">
        <v>5126</v>
      </c>
      <c r="G1600" s="20">
        <v>46157</v>
      </c>
      <c r="H1600" t="s">
        <v>3117</v>
      </c>
      <c r="I1600">
        <f>VLOOKUP(Account_Appended[[#This Row],[Customer_ID]],Customer_Info_Appended[],3,0)</f>
        <v>30</v>
      </c>
      <c r="J1600" t="str">
        <f>VLOOKUP(Account_Appended[[#This Row],[Customer_ID]],Customer_Info_Appended[],4,0)</f>
        <v>Female</v>
      </c>
      <c r="K1600" t="str">
        <f>VLOOKUP(Account_Appended[[#This Row],[Customer_ID]],Customer_Info_Appended[],6,0)</f>
        <v>Shan</v>
      </c>
      <c r="L1600" t="str">
        <f>VLOOKUP(Account_Appended[[#This Row],[Balance]],balance_t[],3,1)</f>
        <v>Medium</v>
      </c>
      <c r="M1600" t="str">
        <f>VLOOKUP(Account_Appended[[#This Row],[Age]],age_t[],3,1)</f>
        <v>Young</v>
      </c>
      <c r="N1600" t="str">
        <f>Account_Appended[[#This Row],[Age Group]]&amp; "-" &amp;Account_Appended[[#This Row],[Balace Group]]</f>
        <v>Young-Medium</v>
      </c>
    </row>
    <row r="1601" spans="2:14" x14ac:dyDescent="0.25">
      <c r="B1601" t="s">
        <v>6724</v>
      </c>
      <c r="C1601" t="s">
        <v>4209</v>
      </c>
      <c r="D1601" t="s">
        <v>5125</v>
      </c>
      <c r="E1601" s="22">
        <v>1111930</v>
      </c>
      <c r="F1601" t="s">
        <v>5126</v>
      </c>
      <c r="G1601" s="20">
        <v>46158</v>
      </c>
      <c r="H1601" t="s">
        <v>3117</v>
      </c>
      <c r="I1601">
        <f>VLOOKUP(Account_Appended[[#This Row],[Customer_ID]],Customer_Info_Appended[],3,0)</f>
        <v>30</v>
      </c>
      <c r="J1601" t="str">
        <f>VLOOKUP(Account_Appended[[#This Row],[Customer_ID]],Customer_Info_Appended[],4,0)</f>
        <v>Female</v>
      </c>
      <c r="K1601" t="str">
        <f>VLOOKUP(Account_Appended[[#This Row],[Customer_ID]],Customer_Info_Appended[],6,0)</f>
        <v>Shan</v>
      </c>
      <c r="L1601" t="str">
        <f>VLOOKUP(Account_Appended[[#This Row],[Balance]],balance_t[],3,1)</f>
        <v>Low</v>
      </c>
      <c r="M1601" t="str">
        <f>VLOOKUP(Account_Appended[[#This Row],[Age]],age_t[],3,1)</f>
        <v>Young</v>
      </c>
      <c r="N1601" t="str">
        <f>Account_Appended[[#This Row],[Age Group]]&amp; "-" &amp;Account_Appended[[#This Row],[Balace Group]]</f>
        <v>Young-Low</v>
      </c>
    </row>
    <row r="1602" spans="2:14" x14ac:dyDescent="0.25">
      <c r="B1602" t="s">
        <v>6725</v>
      </c>
      <c r="C1602" t="s">
        <v>4214</v>
      </c>
      <c r="D1602" t="s">
        <v>5131</v>
      </c>
      <c r="E1602" s="22">
        <v>15764622</v>
      </c>
      <c r="F1602" t="s">
        <v>5126</v>
      </c>
      <c r="G1602" s="20">
        <v>46159</v>
      </c>
      <c r="H1602" t="s">
        <v>3117</v>
      </c>
      <c r="I1602">
        <f>VLOOKUP(Account_Appended[[#This Row],[Customer_ID]],Customer_Info_Appended[],3,0)</f>
        <v>66</v>
      </c>
      <c r="J1602" t="str">
        <f>VLOOKUP(Account_Appended[[#This Row],[Customer_ID]],Customer_Info_Appended[],4,0)</f>
        <v>Male</v>
      </c>
      <c r="K1602" t="str">
        <f>VLOOKUP(Account_Appended[[#This Row],[Customer_ID]],Customer_Info_Appended[],6,0)</f>
        <v>Yangon</v>
      </c>
      <c r="L1602" t="str">
        <f>VLOOKUP(Account_Appended[[#This Row],[Balance]],balance_t[],3,1)</f>
        <v>High</v>
      </c>
      <c r="M1602" t="str">
        <f>VLOOKUP(Account_Appended[[#This Row],[Age]],age_t[],3,1)</f>
        <v>Senior</v>
      </c>
      <c r="N1602" t="str">
        <f>Account_Appended[[#This Row],[Age Group]]&amp; "-" &amp;Account_Appended[[#This Row],[Balace Group]]</f>
        <v>Senior-High</v>
      </c>
    </row>
    <row r="1603" spans="2:14" x14ac:dyDescent="0.25">
      <c r="B1603" t="s">
        <v>6726</v>
      </c>
      <c r="C1603" t="s">
        <v>4214</v>
      </c>
      <c r="D1603" t="s">
        <v>5131</v>
      </c>
      <c r="E1603" s="22">
        <v>25157299</v>
      </c>
      <c r="F1603" t="s">
        <v>5126</v>
      </c>
      <c r="G1603" s="20">
        <v>46160</v>
      </c>
      <c r="H1603" t="s">
        <v>3117</v>
      </c>
      <c r="I1603">
        <f>VLOOKUP(Account_Appended[[#This Row],[Customer_ID]],Customer_Info_Appended[],3,0)</f>
        <v>66</v>
      </c>
      <c r="J1603" t="str">
        <f>VLOOKUP(Account_Appended[[#This Row],[Customer_ID]],Customer_Info_Appended[],4,0)</f>
        <v>Male</v>
      </c>
      <c r="K1603" t="str">
        <f>VLOOKUP(Account_Appended[[#This Row],[Customer_ID]],Customer_Info_Appended[],6,0)</f>
        <v>Yangon</v>
      </c>
      <c r="L1603" t="str">
        <f>VLOOKUP(Account_Appended[[#This Row],[Balance]],balance_t[],3,1)</f>
        <v>High</v>
      </c>
      <c r="M1603" t="str">
        <f>VLOOKUP(Account_Appended[[#This Row],[Age]],age_t[],3,1)</f>
        <v>Senior</v>
      </c>
      <c r="N1603" t="str">
        <f>Account_Appended[[#This Row],[Age Group]]&amp; "-" &amp;Account_Appended[[#This Row],[Balace Group]]</f>
        <v>Senior-High</v>
      </c>
    </row>
    <row r="1604" spans="2:14" x14ac:dyDescent="0.25">
      <c r="B1604" t="s">
        <v>6727</v>
      </c>
      <c r="C1604" t="s">
        <v>4214</v>
      </c>
      <c r="D1604" t="s">
        <v>5134</v>
      </c>
      <c r="E1604" s="22">
        <v>1885818</v>
      </c>
      <c r="F1604" t="s">
        <v>5126</v>
      </c>
      <c r="G1604" s="20">
        <v>46161</v>
      </c>
      <c r="H1604" t="s">
        <v>3117</v>
      </c>
      <c r="I1604">
        <f>VLOOKUP(Account_Appended[[#This Row],[Customer_ID]],Customer_Info_Appended[],3,0)</f>
        <v>66</v>
      </c>
      <c r="J1604" t="str">
        <f>VLOOKUP(Account_Appended[[#This Row],[Customer_ID]],Customer_Info_Appended[],4,0)</f>
        <v>Male</v>
      </c>
      <c r="K1604" t="str">
        <f>VLOOKUP(Account_Appended[[#This Row],[Customer_ID]],Customer_Info_Appended[],6,0)</f>
        <v>Yangon</v>
      </c>
      <c r="L1604" t="str">
        <f>VLOOKUP(Account_Appended[[#This Row],[Balance]],balance_t[],3,1)</f>
        <v>Low</v>
      </c>
      <c r="M1604" t="str">
        <f>VLOOKUP(Account_Appended[[#This Row],[Age]],age_t[],3,1)</f>
        <v>Senior</v>
      </c>
      <c r="N1604" t="str">
        <f>Account_Appended[[#This Row],[Age Group]]&amp; "-" &amp;Account_Appended[[#This Row],[Balace Group]]</f>
        <v>Senior-Low</v>
      </c>
    </row>
    <row r="1605" spans="2:14" x14ac:dyDescent="0.25">
      <c r="B1605" t="s">
        <v>6728</v>
      </c>
      <c r="C1605" t="s">
        <v>4219</v>
      </c>
      <c r="D1605" t="s">
        <v>5134</v>
      </c>
      <c r="E1605" s="22">
        <v>36606152</v>
      </c>
      <c r="F1605" t="s">
        <v>5126</v>
      </c>
      <c r="G1605" s="20">
        <v>46162</v>
      </c>
      <c r="H1605" t="s">
        <v>4118</v>
      </c>
      <c r="I1605">
        <f>VLOOKUP(Account_Appended[[#This Row],[Customer_ID]],Customer_Info_Appended[],3,0)</f>
        <v>48</v>
      </c>
      <c r="J1605" t="str">
        <f>VLOOKUP(Account_Appended[[#This Row],[Customer_ID]],Customer_Info_Appended[],4,0)</f>
        <v>Male</v>
      </c>
      <c r="K1605" t="str">
        <f>VLOOKUP(Account_Appended[[#This Row],[Customer_ID]],Customer_Info_Appended[],6,0)</f>
        <v>Mandalay</v>
      </c>
      <c r="L1605" t="str">
        <f>VLOOKUP(Account_Appended[[#This Row],[Balance]],balance_t[],3,1)</f>
        <v>High</v>
      </c>
      <c r="M1605" t="str">
        <f>VLOOKUP(Account_Appended[[#This Row],[Age]],age_t[],3,1)</f>
        <v>Middle</v>
      </c>
      <c r="N1605" t="str">
        <f>Account_Appended[[#This Row],[Age Group]]&amp; "-" &amp;Account_Appended[[#This Row],[Balace Group]]</f>
        <v>Middle-High</v>
      </c>
    </row>
    <row r="1606" spans="2:14" x14ac:dyDescent="0.25">
      <c r="B1606" t="s">
        <v>6729</v>
      </c>
      <c r="C1606" t="s">
        <v>4224</v>
      </c>
      <c r="D1606" t="s">
        <v>5125</v>
      </c>
      <c r="E1606" s="22">
        <v>35737395</v>
      </c>
      <c r="F1606" t="s">
        <v>5126</v>
      </c>
      <c r="G1606" s="20">
        <v>46163</v>
      </c>
      <c r="H1606" t="s">
        <v>4118</v>
      </c>
      <c r="I1606">
        <f>VLOOKUP(Account_Appended[[#This Row],[Customer_ID]],Customer_Info_Appended[],3,0)</f>
        <v>52</v>
      </c>
      <c r="J1606" t="str">
        <f>VLOOKUP(Account_Appended[[#This Row],[Customer_ID]],Customer_Info_Appended[],4,0)</f>
        <v>Male</v>
      </c>
      <c r="K1606" t="str">
        <f>VLOOKUP(Account_Appended[[#This Row],[Customer_ID]],Customer_Info_Appended[],6,0)</f>
        <v>Yangon</v>
      </c>
      <c r="L1606" t="str">
        <f>VLOOKUP(Account_Appended[[#This Row],[Balance]],balance_t[],3,1)</f>
        <v>High</v>
      </c>
      <c r="M1606" t="str">
        <f>VLOOKUP(Account_Appended[[#This Row],[Age]],age_t[],3,1)</f>
        <v>Senior</v>
      </c>
      <c r="N1606" t="str">
        <f>Account_Appended[[#This Row],[Age Group]]&amp; "-" &amp;Account_Appended[[#This Row],[Balace Group]]</f>
        <v>Senior-High</v>
      </c>
    </row>
    <row r="1607" spans="2:14" x14ac:dyDescent="0.25">
      <c r="B1607" t="s">
        <v>6730</v>
      </c>
      <c r="C1607" t="s">
        <v>4229</v>
      </c>
      <c r="D1607" t="s">
        <v>5125</v>
      </c>
      <c r="E1607" s="22">
        <v>22840075</v>
      </c>
      <c r="F1607" t="s">
        <v>5126</v>
      </c>
      <c r="G1607" s="20">
        <v>46164</v>
      </c>
      <c r="H1607" t="s">
        <v>4118</v>
      </c>
      <c r="I1607">
        <f>VLOOKUP(Account_Appended[[#This Row],[Customer_ID]],Customer_Info_Appended[],3,0)</f>
        <v>23</v>
      </c>
      <c r="J1607" t="str">
        <f>VLOOKUP(Account_Appended[[#This Row],[Customer_ID]],Customer_Info_Appended[],4,0)</f>
        <v>Male</v>
      </c>
      <c r="K1607" t="str">
        <f>VLOOKUP(Account_Appended[[#This Row],[Customer_ID]],Customer_Info_Appended[],6,0)</f>
        <v>Yangon</v>
      </c>
      <c r="L1607" t="str">
        <f>VLOOKUP(Account_Appended[[#This Row],[Balance]],balance_t[],3,1)</f>
        <v>High</v>
      </c>
      <c r="M1607" t="str">
        <f>VLOOKUP(Account_Appended[[#This Row],[Age]],age_t[],3,1)</f>
        <v>Young</v>
      </c>
      <c r="N1607" t="str">
        <f>Account_Appended[[#This Row],[Age Group]]&amp; "-" &amp;Account_Appended[[#This Row],[Balace Group]]</f>
        <v>Young-High</v>
      </c>
    </row>
    <row r="1608" spans="2:14" x14ac:dyDescent="0.25">
      <c r="B1608" t="s">
        <v>6731</v>
      </c>
      <c r="C1608" t="s">
        <v>4229</v>
      </c>
      <c r="D1608" t="s">
        <v>5131</v>
      </c>
      <c r="E1608" s="22">
        <v>21133362</v>
      </c>
      <c r="F1608" t="s">
        <v>5126</v>
      </c>
      <c r="G1608" s="20">
        <v>46165</v>
      </c>
      <c r="H1608" t="s">
        <v>4118</v>
      </c>
      <c r="I1608">
        <f>VLOOKUP(Account_Appended[[#This Row],[Customer_ID]],Customer_Info_Appended[],3,0)</f>
        <v>23</v>
      </c>
      <c r="J1608" t="str">
        <f>VLOOKUP(Account_Appended[[#This Row],[Customer_ID]],Customer_Info_Appended[],4,0)</f>
        <v>Male</v>
      </c>
      <c r="K1608" t="str">
        <f>VLOOKUP(Account_Appended[[#This Row],[Customer_ID]],Customer_Info_Appended[],6,0)</f>
        <v>Yangon</v>
      </c>
      <c r="L1608" t="str">
        <f>VLOOKUP(Account_Appended[[#This Row],[Balance]],balance_t[],3,1)</f>
        <v>High</v>
      </c>
      <c r="M1608" t="str">
        <f>VLOOKUP(Account_Appended[[#This Row],[Age]],age_t[],3,1)</f>
        <v>Young</v>
      </c>
      <c r="N1608" t="str">
        <f>Account_Appended[[#This Row],[Age Group]]&amp; "-" &amp;Account_Appended[[#This Row],[Balace Group]]</f>
        <v>Young-High</v>
      </c>
    </row>
    <row r="1609" spans="2:14" x14ac:dyDescent="0.25">
      <c r="B1609" t="s">
        <v>6732</v>
      </c>
      <c r="C1609" t="s">
        <v>4234</v>
      </c>
      <c r="D1609" t="s">
        <v>5125</v>
      </c>
      <c r="E1609" s="22">
        <v>33943566</v>
      </c>
      <c r="F1609" t="s">
        <v>5126</v>
      </c>
      <c r="G1609" s="20">
        <v>46166</v>
      </c>
      <c r="H1609" t="s">
        <v>4118</v>
      </c>
      <c r="I1609">
        <f>VLOOKUP(Account_Appended[[#This Row],[Customer_ID]],Customer_Info_Appended[],3,0)</f>
        <v>22</v>
      </c>
      <c r="J1609" t="str">
        <f>VLOOKUP(Account_Appended[[#This Row],[Customer_ID]],Customer_Info_Appended[],4,0)</f>
        <v>Female</v>
      </c>
      <c r="K1609" t="str">
        <f>VLOOKUP(Account_Appended[[#This Row],[Customer_ID]],Customer_Info_Appended[],6,0)</f>
        <v>Mandalay</v>
      </c>
      <c r="L1609" t="str">
        <f>VLOOKUP(Account_Appended[[#This Row],[Balance]],balance_t[],3,1)</f>
        <v>High</v>
      </c>
      <c r="M1609" t="str">
        <f>VLOOKUP(Account_Appended[[#This Row],[Age]],age_t[],3,1)</f>
        <v>Young</v>
      </c>
      <c r="N1609" t="str">
        <f>Account_Appended[[#This Row],[Age Group]]&amp; "-" &amp;Account_Appended[[#This Row],[Balace Group]]</f>
        <v>Young-High</v>
      </c>
    </row>
    <row r="1610" spans="2:14" x14ac:dyDescent="0.25">
      <c r="B1610" t="s">
        <v>6733</v>
      </c>
      <c r="C1610" t="s">
        <v>4234</v>
      </c>
      <c r="D1610" t="s">
        <v>5131</v>
      </c>
      <c r="E1610" s="22">
        <v>28034529</v>
      </c>
      <c r="F1610" t="s">
        <v>5126</v>
      </c>
      <c r="G1610" s="20">
        <v>46167</v>
      </c>
      <c r="H1610" t="s">
        <v>4118</v>
      </c>
      <c r="I1610">
        <f>VLOOKUP(Account_Appended[[#This Row],[Customer_ID]],Customer_Info_Appended[],3,0)</f>
        <v>22</v>
      </c>
      <c r="J1610" t="str">
        <f>VLOOKUP(Account_Appended[[#This Row],[Customer_ID]],Customer_Info_Appended[],4,0)</f>
        <v>Female</v>
      </c>
      <c r="K1610" t="str">
        <f>VLOOKUP(Account_Appended[[#This Row],[Customer_ID]],Customer_Info_Appended[],6,0)</f>
        <v>Mandalay</v>
      </c>
      <c r="L1610" t="str">
        <f>VLOOKUP(Account_Appended[[#This Row],[Balance]],balance_t[],3,1)</f>
        <v>High</v>
      </c>
      <c r="M1610" t="str">
        <f>VLOOKUP(Account_Appended[[#This Row],[Age]],age_t[],3,1)</f>
        <v>Young</v>
      </c>
      <c r="N1610" t="str">
        <f>Account_Appended[[#This Row],[Age Group]]&amp; "-" &amp;Account_Appended[[#This Row],[Balace Group]]</f>
        <v>Young-High</v>
      </c>
    </row>
    <row r="1611" spans="2:14" x14ac:dyDescent="0.25">
      <c r="B1611" t="s">
        <v>6734</v>
      </c>
      <c r="C1611" t="s">
        <v>4239</v>
      </c>
      <c r="D1611" t="s">
        <v>5131</v>
      </c>
      <c r="E1611" s="22">
        <v>7732285</v>
      </c>
      <c r="F1611" t="s">
        <v>5126</v>
      </c>
      <c r="G1611" s="20">
        <v>46168</v>
      </c>
      <c r="H1611" t="s">
        <v>4118</v>
      </c>
      <c r="I1611">
        <f>VLOOKUP(Account_Appended[[#This Row],[Customer_ID]],Customer_Info_Appended[],3,0)</f>
        <v>39</v>
      </c>
      <c r="J1611" t="str">
        <f>VLOOKUP(Account_Appended[[#This Row],[Customer_ID]],Customer_Info_Appended[],4,0)</f>
        <v>Male</v>
      </c>
      <c r="K1611" t="str">
        <f>VLOOKUP(Account_Appended[[#This Row],[Customer_ID]],Customer_Info_Appended[],6,0)</f>
        <v>Yangon</v>
      </c>
      <c r="L1611" t="str">
        <f>VLOOKUP(Account_Appended[[#This Row],[Balance]],balance_t[],3,1)</f>
        <v>Medium</v>
      </c>
      <c r="M1611" t="str">
        <f>VLOOKUP(Account_Appended[[#This Row],[Age]],age_t[],3,1)</f>
        <v>Middle</v>
      </c>
      <c r="N1611" t="str">
        <f>Account_Appended[[#This Row],[Age Group]]&amp; "-" &amp;Account_Appended[[#This Row],[Balace Group]]</f>
        <v>Middle-Medium</v>
      </c>
    </row>
    <row r="1612" spans="2:14" x14ac:dyDescent="0.25">
      <c r="B1612" t="s">
        <v>6735</v>
      </c>
      <c r="C1612" t="s">
        <v>4239</v>
      </c>
      <c r="D1612" t="s">
        <v>5125</v>
      </c>
      <c r="E1612" s="22">
        <v>4424660</v>
      </c>
      <c r="F1612" t="s">
        <v>5126</v>
      </c>
      <c r="G1612" s="20">
        <v>46169</v>
      </c>
      <c r="H1612" t="s">
        <v>4118</v>
      </c>
      <c r="I1612">
        <f>VLOOKUP(Account_Appended[[#This Row],[Customer_ID]],Customer_Info_Appended[],3,0)</f>
        <v>39</v>
      </c>
      <c r="J1612" t="str">
        <f>VLOOKUP(Account_Appended[[#This Row],[Customer_ID]],Customer_Info_Appended[],4,0)</f>
        <v>Male</v>
      </c>
      <c r="K1612" t="str">
        <f>VLOOKUP(Account_Appended[[#This Row],[Customer_ID]],Customer_Info_Appended[],6,0)</f>
        <v>Yangon</v>
      </c>
      <c r="L1612" t="str">
        <f>VLOOKUP(Account_Appended[[#This Row],[Balance]],balance_t[],3,1)</f>
        <v>Low</v>
      </c>
      <c r="M1612" t="str">
        <f>VLOOKUP(Account_Appended[[#This Row],[Age]],age_t[],3,1)</f>
        <v>Middle</v>
      </c>
      <c r="N1612" t="str">
        <f>Account_Appended[[#This Row],[Age Group]]&amp; "-" &amp;Account_Appended[[#This Row],[Balace Group]]</f>
        <v>Middle-Low</v>
      </c>
    </row>
    <row r="1613" spans="2:14" x14ac:dyDescent="0.25">
      <c r="B1613" t="s">
        <v>6736</v>
      </c>
      <c r="C1613" t="s">
        <v>4239</v>
      </c>
      <c r="D1613" t="s">
        <v>5131</v>
      </c>
      <c r="E1613" s="22">
        <v>2966069</v>
      </c>
      <c r="F1613" t="s">
        <v>5126</v>
      </c>
      <c r="G1613" s="20">
        <v>46170</v>
      </c>
      <c r="H1613" t="s">
        <v>4118</v>
      </c>
      <c r="I1613">
        <f>VLOOKUP(Account_Appended[[#This Row],[Customer_ID]],Customer_Info_Appended[],3,0)</f>
        <v>39</v>
      </c>
      <c r="J1613" t="str">
        <f>VLOOKUP(Account_Appended[[#This Row],[Customer_ID]],Customer_Info_Appended[],4,0)</f>
        <v>Male</v>
      </c>
      <c r="K1613" t="str">
        <f>VLOOKUP(Account_Appended[[#This Row],[Customer_ID]],Customer_Info_Appended[],6,0)</f>
        <v>Yangon</v>
      </c>
      <c r="L1613" t="str">
        <f>VLOOKUP(Account_Appended[[#This Row],[Balance]],balance_t[],3,1)</f>
        <v>Low</v>
      </c>
      <c r="M1613" t="str">
        <f>VLOOKUP(Account_Appended[[#This Row],[Age]],age_t[],3,1)</f>
        <v>Middle</v>
      </c>
      <c r="N1613" t="str">
        <f>Account_Appended[[#This Row],[Age Group]]&amp; "-" &amp;Account_Appended[[#This Row],[Balace Group]]</f>
        <v>Middle-Low</v>
      </c>
    </row>
    <row r="1614" spans="2:14" x14ac:dyDescent="0.25">
      <c r="B1614" t="s">
        <v>6737</v>
      </c>
      <c r="C1614" t="s">
        <v>4244</v>
      </c>
      <c r="D1614" t="s">
        <v>5134</v>
      </c>
      <c r="E1614" s="22">
        <v>3935598</v>
      </c>
      <c r="F1614" t="s">
        <v>5126</v>
      </c>
      <c r="G1614" s="20">
        <v>46171</v>
      </c>
      <c r="H1614" t="s">
        <v>4118</v>
      </c>
      <c r="I1614">
        <f>VLOOKUP(Account_Appended[[#This Row],[Customer_ID]],Customer_Info_Appended[],3,0)</f>
        <v>66</v>
      </c>
      <c r="J1614" t="str">
        <f>VLOOKUP(Account_Appended[[#This Row],[Customer_ID]],Customer_Info_Appended[],4,0)</f>
        <v>Female</v>
      </c>
      <c r="K1614" t="str">
        <f>VLOOKUP(Account_Appended[[#This Row],[Customer_ID]],Customer_Info_Appended[],6,0)</f>
        <v>Mandalay</v>
      </c>
      <c r="L1614" t="str">
        <f>VLOOKUP(Account_Appended[[#This Row],[Balance]],balance_t[],3,1)</f>
        <v>Low</v>
      </c>
      <c r="M1614" t="str">
        <f>VLOOKUP(Account_Appended[[#This Row],[Age]],age_t[],3,1)</f>
        <v>Senior</v>
      </c>
      <c r="N1614" t="str">
        <f>Account_Appended[[#This Row],[Age Group]]&amp; "-" &amp;Account_Appended[[#This Row],[Balace Group]]</f>
        <v>Senior-Low</v>
      </c>
    </row>
    <row r="1615" spans="2:14" x14ac:dyDescent="0.25">
      <c r="B1615" t="s">
        <v>6738</v>
      </c>
      <c r="C1615" t="s">
        <v>4244</v>
      </c>
      <c r="D1615" t="s">
        <v>5125</v>
      </c>
      <c r="E1615" s="22">
        <v>5082042</v>
      </c>
      <c r="F1615" t="s">
        <v>5126</v>
      </c>
      <c r="G1615" s="20">
        <v>46172</v>
      </c>
      <c r="H1615" t="s">
        <v>4118</v>
      </c>
      <c r="I1615">
        <f>VLOOKUP(Account_Appended[[#This Row],[Customer_ID]],Customer_Info_Appended[],3,0)</f>
        <v>66</v>
      </c>
      <c r="J1615" t="str">
        <f>VLOOKUP(Account_Appended[[#This Row],[Customer_ID]],Customer_Info_Appended[],4,0)</f>
        <v>Female</v>
      </c>
      <c r="K1615" t="str">
        <f>VLOOKUP(Account_Appended[[#This Row],[Customer_ID]],Customer_Info_Appended[],6,0)</f>
        <v>Mandalay</v>
      </c>
      <c r="L1615" t="str">
        <f>VLOOKUP(Account_Appended[[#This Row],[Balance]],balance_t[],3,1)</f>
        <v>Medium</v>
      </c>
      <c r="M1615" t="str">
        <f>VLOOKUP(Account_Appended[[#This Row],[Age]],age_t[],3,1)</f>
        <v>Senior</v>
      </c>
      <c r="N1615" t="str">
        <f>Account_Appended[[#This Row],[Age Group]]&amp; "-" &amp;Account_Appended[[#This Row],[Balace Group]]</f>
        <v>Senior-Medium</v>
      </c>
    </row>
    <row r="1616" spans="2:14" x14ac:dyDescent="0.25">
      <c r="B1616" t="s">
        <v>6739</v>
      </c>
      <c r="C1616" t="s">
        <v>4244</v>
      </c>
      <c r="D1616" t="s">
        <v>5134</v>
      </c>
      <c r="E1616" s="22">
        <v>17929641</v>
      </c>
      <c r="F1616" t="s">
        <v>5126</v>
      </c>
      <c r="G1616" s="20">
        <v>46173</v>
      </c>
      <c r="H1616" t="s">
        <v>4118</v>
      </c>
      <c r="I1616">
        <f>VLOOKUP(Account_Appended[[#This Row],[Customer_ID]],Customer_Info_Appended[],3,0)</f>
        <v>66</v>
      </c>
      <c r="J1616" t="str">
        <f>VLOOKUP(Account_Appended[[#This Row],[Customer_ID]],Customer_Info_Appended[],4,0)</f>
        <v>Female</v>
      </c>
      <c r="K1616" t="str">
        <f>VLOOKUP(Account_Appended[[#This Row],[Customer_ID]],Customer_Info_Appended[],6,0)</f>
        <v>Mandalay</v>
      </c>
      <c r="L1616" t="str">
        <f>VLOOKUP(Account_Appended[[#This Row],[Balance]],balance_t[],3,1)</f>
        <v>High</v>
      </c>
      <c r="M1616" t="str">
        <f>VLOOKUP(Account_Appended[[#This Row],[Age]],age_t[],3,1)</f>
        <v>Senior</v>
      </c>
      <c r="N1616" t="str">
        <f>Account_Appended[[#This Row],[Age Group]]&amp; "-" &amp;Account_Appended[[#This Row],[Balace Group]]</f>
        <v>Senior-High</v>
      </c>
    </row>
    <row r="1617" spans="2:14" x14ac:dyDescent="0.25">
      <c r="B1617" t="s">
        <v>6740</v>
      </c>
      <c r="C1617" t="s">
        <v>4249</v>
      </c>
      <c r="D1617" t="s">
        <v>5125</v>
      </c>
      <c r="E1617" s="22">
        <v>15153280</v>
      </c>
      <c r="F1617" t="s">
        <v>5126</v>
      </c>
      <c r="G1617" s="20">
        <v>46174</v>
      </c>
      <c r="H1617" t="s">
        <v>4118</v>
      </c>
      <c r="I1617">
        <f>VLOOKUP(Account_Appended[[#This Row],[Customer_ID]],Customer_Info_Appended[],3,0)</f>
        <v>40</v>
      </c>
      <c r="J1617" t="str">
        <f>VLOOKUP(Account_Appended[[#This Row],[Customer_ID]],Customer_Info_Appended[],4,0)</f>
        <v>Female</v>
      </c>
      <c r="K1617" t="str">
        <f>VLOOKUP(Account_Appended[[#This Row],[Customer_ID]],Customer_Info_Appended[],6,0)</f>
        <v>Mandalay</v>
      </c>
      <c r="L1617" t="str">
        <f>VLOOKUP(Account_Appended[[#This Row],[Balance]],balance_t[],3,1)</f>
        <v>High</v>
      </c>
      <c r="M1617" t="str">
        <f>VLOOKUP(Account_Appended[[#This Row],[Age]],age_t[],3,1)</f>
        <v>Middle</v>
      </c>
      <c r="N1617" t="str">
        <f>Account_Appended[[#This Row],[Age Group]]&amp; "-" &amp;Account_Appended[[#This Row],[Balace Group]]</f>
        <v>Middle-High</v>
      </c>
    </row>
    <row r="1618" spans="2:14" x14ac:dyDescent="0.25">
      <c r="B1618" t="s">
        <v>6741</v>
      </c>
      <c r="C1618" t="s">
        <v>4249</v>
      </c>
      <c r="D1618" t="s">
        <v>5131</v>
      </c>
      <c r="E1618" s="22">
        <v>877567</v>
      </c>
      <c r="F1618" t="s">
        <v>5126</v>
      </c>
      <c r="G1618" s="20">
        <v>46175</v>
      </c>
      <c r="H1618" t="s">
        <v>4118</v>
      </c>
      <c r="I1618">
        <f>VLOOKUP(Account_Appended[[#This Row],[Customer_ID]],Customer_Info_Appended[],3,0)</f>
        <v>40</v>
      </c>
      <c r="J1618" t="str">
        <f>VLOOKUP(Account_Appended[[#This Row],[Customer_ID]],Customer_Info_Appended[],4,0)</f>
        <v>Female</v>
      </c>
      <c r="K1618" t="str">
        <f>VLOOKUP(Account_Appended[[#This Row],[Customer_ID]],Customer_Info_Appended[],6,0)</f>
        <v>Mandalay</v>
      </c>
      <c r="L1618" t="str">
        <f>VLOOKUP(Account_Appended[[#This Row],[Balance]],balance_t[],3,1)</f>
        <v>Low</v>
      </c>
      <c r="M1618" t="str">
        <f>VLOOKUP(Account_Appended[[#This Row],[Age]],age_t[],3,1)</f>
        <v>Middle</v>
      </c>
      <c r="N1618" t="str">
        <f>Account_Appended[[#This Row],[Age Group]]&amp; "-" &amp;Account_Appended[[#This Row],[Balace Group]]</f>
        <v>Middle-Low</v>
      </c>
    </row>
    <row r="1619" spans="2:14" x14ac:dyDescent="0.25">
      <c r="B1619" t="s">
        <v>6742</v>
      </c>
      <c r="C1619" t="s">
        <v>4249</v>
      </c>
      <c r="D1619" t="s">
        <v>5125</v>
      </c>
      <c r="E1619" s="22">
        <v>2816207</v>
      </c>
      <c r="F1619" t="s">
        <v>5126</v>
      </c>
      <c r="G1619" s="20">
        <v>46176</v>
      </c>
      <c r="H1619" t="s">
        <v>4118</v>
      </c>
      <c r="I1619">
        <f>VLOOKUP(Account_Appended[[#This Row],[Customer_ID]],Customer_Info_Appended[],3,0)</f>
        <v>40</v>
      </c>
      <c r="J1619" t="str">
        <f>VLOOKUP(Account_Appended[[#This Row],[Customer_ID]],Customer_Info_Appended[],4,0)</f>
        <v>Female</v>
      </c>
      <c r="K1619" t="str">
        <f>VLOOKUP(Account_Appended[[#This Row],[Customer_ID]],Customer_Info_Appended[],6,0)</f>
        <v>Mandalay</v>
      </c>
      <c r="L1619" t="str">
        <f>VLOOKUP(Account_Appended[[#This Row],[Balance]],balance_t[],3,1)</f>
        <v>Low</v>
      </c>
      <c r="M1619" t="str">
        <f>VLOOKUP(Account_Appended[[#This Row],[Age]],age_t[],3,1)</f>
        <v>Middle</v>
      </c>
      <c r="N1619" t="str">
        <f>Account_Appended[[#This Row],[Age Group]]&amp; "-" &amp;Account_Appended[[#This Row],[Balace Group]]</f>
        <v>Middle-Low</v>
      </c>
    </row>
    <row r="1620" spans="2:14" x14ac:dyDescent="0.25">
      <c r="B1620" t="s">
        <v>6743</v>
      </c>
      <c r="C1620" t="s">
        <v>4254</v>
      </c>
      <c r="D1620" t="s">
        <v>5134</v>
      </c>
      <c r="E1620" s="22">
        <v>23430117</v>
      </c>
      <c r="F1620" t="s">
        <v>5126</v>
      </c>
      <c r="G1620" s="20">
        <v>46177</v>
      </c>
      <c r="H1620" t="s">
        <v>4118</v>
      </c>
      <c r="I1620">
        <f>VLOOKUP(Account_Appended[[#This Row],[Customer_ID]],Customer_Info_Appended[],3,0)</f>
        <v>42</v>
      </c>
      <c r="J1620" t="str">
        <f>VLOOKUP(Account_Appended[[#This Row],[Customer_ID]],Customer_Info_Appended[],4,0)</f>
        <v>Male</v>
      </c>
      <c r="K1620" t="str">
        <f>VLOOKUP(Account_Appended[[#This Row],[Customer_ID]],Customer_Info_Appended[],6,0)</f>
        <v>Mandalay</v>
      </c>
      <c r="L1620" t="str">
        <f>VLOOKUP(Account_Appended[[#This Row],[Balance]],balance_t[],3,1)</f>
        <v>High</v>
      </c>
      <c r="M1620" t="str">
        <f>VLOOKUP(Account_Appended[[#This Row],[Age]],age_t[],3,1)</f>
        <v>Middle</v>
      </c>
      <c r="N1620" t="str">
        <f>Account_Appended[[#This Row],[Age Group]]&amp; "-" &amp;Account_Appended[[#This Row],[Balace Group]]</f>
        <v>Middle-High</v>
      </c>
    </row>
    <row r="1621" spans="2:14" x14ac:dyDescent="0.25">
      <c r="B1621" t="s">
        <v>6744</v>
      </c>
      <c r="C1621" t="s">
        <v>4254</v>
      </c>
      <c r="D1621" t="s">
        <v>5131</v>
      </c>
      <c r="E1621" s="22">
        <v>1849736</v>
      </c>
      <c r="F1621" t="s">
        <v>5126</v>
      </c>
      <c r="G1621" s="20">
        <v>46178</v>
      </c>
      <c r="H1621" t="s">
        <v>4118</v>
      </c>
      <c r="I1621">
        <f>VLOOKUP(Account_Appended[[#This Row],[Customer_ID]],Customer_Info_Appended[],3,0)</f>
        <v>42</v>
      </c>
      <c r="J1621" t="str">
        <f>VLOOKUP(Account_Appended[[#This Row],[Customer_ID]],Customer_Info_Appended[],4,0)</f>
        <v>Male</v>
      </c>
      <c r="K1621" t="str">
        <f>VLOOKUP(Account_Appended[[#This Row],[Customer_ID]],Customer_Info_Appended[],6,0)</f>
        <v>Mandalay</v>
      </c>
      <c r="L1621" t="str">
        <f>VLOOKUP(Account_Appended[[#This Row],[Balance]],balance_t[],3,1)</f>
        <v>Low</v>
      </c>
      <c r="M1621" t="str">
        <f>VLOOKUP(Account_Appended[[#This Row],[Age]],age_t[],3,1)</f>
        <v>Middle</v>
      </c>
      <c r="N1621" t="str">
        <f>Account_Appended[[#This Row],[Age Group]]&amp; "-" &amp;Account_Appended[[#This Row],[Balace Group]]</f>
        <v>Middle-Low</v>
      </c>
    </row>
    <row r="1622" spans="2:14" x14ac:dyDescent="0.25">
      <c r="B1622" t="s">
        <v>6745</v>
      </c>
      <c r="C1622" t="s">
        <v>4259</v>
      </c>
      <c r="D1622" t="s">
        <v>5125</v>
      </c>
      <c r="E1622" s="22">
        <v>43613274</v>
      </c>
      <c r="F1622" t="s">
        <v>5126</v>
      </c>
      <c r="G1622" s="20">
        <v>46179</v>
      </c>
      <c r="H1622" t="s">
        <v>4118</v>
      </c>
      <c r="I1622">
        <f>VLOOKUP(Account_Appended[[#This Row],[Customer_ID]],Customer_Info_Appended[],3,0)</f>
        <v>51</v>
      </c>
      <c r="J1622" t="str">
        <f>VLOOKUP(Account_Appended[[#This Row],[Customer_ID]],Customer_Info_Appended[],4,0)</f>
        <v>Male</v>
      </c>
      <c r="K1622" t="str">
        <f>VLOOKUP(Account_Appended[[#This Row],[Customer_ID]],Customer_Info_Appended[],6,0)</f>
        <v>Naypyitaw</v>
      </c>
      <c r="L1622" t="str">
        <f>VLOOKUP(Account_Appended[[#This Row],[Balance]],balance_t[],3,1)</f>
        <v>High</v>
      </c>
      <c r="M1622" t="str">
        <f>VLOOKUP(Account_Appended[[#This Row],[Age]],age_t[],3,1)</f>
        <v>Senior</v>
      </c>
      <c r="N1622" t="str">
        <f>Account_Appended[[#This Row],[Age Group]]&amp; "-" &amp;Account_Appended[[#This Row],[Balace Group]]</f>
        <v>Senior-High</v>
      </c>
    </row>
    <row r="1623" spans="2:14" x14ac:dyDescent="0.25">
      <c r="B1623" t="s">
        <v>6746</v>
      </c>
      <c r="C1623" t="s">
        <v>4259</v>
      </c>
      <c r="D1623" t="s">
        <v>5125</v>
      </c>
      <c r="E1623" s="22">
        <v>23598851</v>
      </c>
      <c r="F1623" t="s">
        <v>5126</v>
      </c>
      <c r="G1623" s="20">
        <v>46180</v>
      </c>
      <c r="H1623" t="s">
        <v>4118</v>
      </c>
      <c r="I1623">
        <f>VLOOKUP(Account_Appended[[#This Row],[Customer_ID]],Customer_Info_Appended[],3,0)</f>
        <v>51</v>
      </c>
      <c r="J1623" t="str">
        <f>VLOOKUP(Account_Appended[[#This Row],[Customer_ID]],Customer_Info_Appended[],4,0)</f>
        <v>Male</v>
      </c>
      <c r="K1623" t="str">
        <f>VLOOKUP(Account_Appended[[#This Row],[Customer_ID]],Customer_Info_Appended[],6,0)</f>
        <v>Naypyitaw</v>
      </c>
      <c r="L1623" t="str">
        <f>VLOOKUP(Account_Appended[[#This Row],[Balance]],balance_t[],3,1)</f>
        <v>High</v>
      </c>
      <c r="M1623" t="str">
        <f>VLOOKUP(Account_Appended[[#This Row],[Age]],age_t[],3,1)</f>
        <v>Senior</v>
      </c>
      <c r="N1623" t="str">
        <f>Account_Appended[[#This Row],[Age Group]]&amp; "-" &amp;Account_Appended[[#This Row],[Balace Group]]</f>
        <v>Senior-High</v>
      </c>
    </row>
    <row r="1624" spans="2:14" x14ac:dyDescent="0.25">
      <c r="B1624" t="s">
        <v>6747</v>
      </c>
      <c r="C1624" t="s">
        <v>4264</v>
      </c>
      <c r="D1624" t="s">
        <v>5125</v>
      </c>
      <c r="E1624" s="22">
        <v>16928923</v>
      </c>
      <c r="F1624" t="s">
        <v>5126</v>
      </c>
      <c r="G1624" s="20">
        <v>46181</v>
      </c>
      <c r="H1624" t="s">
        <v>4118</v>
      </c>
      <c r="I1624">
        <f>VLOOKUP(Account_Appended[[#This Row],[Customer_ID]],Customer_Info_Appended[],3,0)</f>
        <v>43</v>
      </c>
      <c r="J1624" t="str">
        <f>VLOOKUP(Account_Appended[[#This Row],[Customer_ID]],Customer_Info_Appended[],4,0)</f>
        <v>Male</v>
      </c>
      <c r="K1624" t="str">
        <f>VLOOKUP(Account_Appended[[#This Row],[Customer_ID]],Customer_Info_Appended[],6,0)</f>
        <v>Yangon</v>
      </c>
      <c r="L1624" t="str">
        <f>VLOOKUP(Account_Appended[[#This Row],[Balance]],balance_t[],3,1)</f>
        <v>High</v>
      </c>
      <c r="M1624" t="str">
        <f>VLOOKUP(Account_Appended[[#This Row],[Age]],age_t[],3,1)</f>
        <v>Middle</v>
      </c>
      <c r="N1624" t="str">
        <f>Account_Appended[[#This Row],[Age Group]]&amp; "-" &amp;Account_Appended[[#This Row],[Balace Group]]</f>
        <v>Middle-High</v>
      </c>
    </row>
    <row r="1625" spans="2:14" x14ac:dyDescent="0.25">
      <c r="B1625" t="s">
        <v>6748</v>
      </c>
      <c r="C1625" t="s">
        <v>4264</v>
      </c>
      <c r="D1625" t="s">
        <v>5134</v>
      </c>
      <c r="E1625" s="22">
        <v>8769441</v>
      </c>
      <c r="F1625" t="s">
        <v>5126</v>
      </c>
      <c r="G1625" s="20">
        <v>46182</v>
      </c>
      <c r="H1625" t="s">
        <v>4118</v>
      </c>
      <c r="I1625">
        <f>VLOOKUP(Account_Appended[[#This Row],[Customer_ID]],Customer_Info_Appended[],3,0)</f>
        <v>43</v>
      </c>
      <c r="J1625" t="str">
        <f>VLOOKUP(Account_Appended[[#This Row],[Customer_ID]],Customer_Info_Appended[],4,0)</f>
        <v>Male</v>
      </c>
      <c r="K1625" t="str">
        <f>VLOOKUP(Account_Appended[[#This Row],[Customer_ID]],Customer_Info_Appended[],6,0)</f>
        <v>Yangon</v>
      </c>
      <c r="L1625" t="str">
        <f>VLOOKUP(Account_Appended[[#This Row],[Balance]],balance_t[],3,1)</f>
        <v>Medium</v>
      </c>
      <c r="M1625" t="str">
        <f>VLOOKUP(Account_Appended[[#This Row],[Age]],age_t[],3,1)</f>
        <v>Middle</v>
      </c>
      <c r="N1625" t="str">
        <f>Account_Appended[[#This Row],[Age Group]]&amp; "-" &amp;Account_Appended[[#This Row],[Balace Group]]</f>
        <v>Middle-Medium</v>
      </c>
    </row>
    <row r="1626" spans="2:14" x14ac:dyDescent="0.25">
      <c r="B1626" t="s">
        <v>6749</v>
      </c>
      <c r="C1626" t="s">
        <v>4269</v>
      </c>
      <c r="D1626" t="s">
        <v>5134</v>
      </c>
      <c r="E1626" s="22">
        <v>28964924</v>
      </c>
      <c r="F1626" t="s">
        <v>5126</v>
      </c>
      <c r="G1626" s="20">
        <v>46183</v>
      </c>
      <c r="H1626" t="s">
        <v>4118</v>
      </c>
      <c r="I1626">
        <f>VLOOKUP(Account_Appended[[#This Row],[Customer_ID]],Customer_Info_Appended[],3,0)</f>
        <v>64</v>
      </c>
      <c r="J1626" t="str">
        <f>VLOOKUP(Account_Appended[[#This Row],[Customer_ID]],Customer_Info_Appended[],4,0)</f>
        <v>Female</v>
      </c>
      <c r="K1626" t="str">
        <f>VLOOKUP(Account_Appended[[#This Row],[Customer_ID]],Customer_Info_Appended[],6,0)</f>
        <v>Bago</v>
      </c>
      <c r="L1626" t="str">
        <f>VLOOKUP(Account_Appended[[#This Row],[Balance]],balance_t[],3,1)</f>
        <v>High</v>
      </c>
      <c r="M1626" t="str">
        <f>VLOOKUP(Account_Appended[[#This Row],[Age]],age_t[],3,1)</f>
        <v>Senior</v>
      </c>
      <c r="N1626" t="str">
        <f>Account_Appended[[#This Row],[Age Group]]&amp; "-" &amp;Account_Appended[[#This Row],[Balace Group]]</f>
        <v>Senior-High</v>
      </c>
    </row>
    <row r="1627" spans="2:14" x14ac:dyDescent="0.25">
      <c r="B1627" t="s">
        <v>6750</v>
      </c>
      <c r="C1627" t="s">
        <v>4269</v>
      </c>
      <c r="D1627" t="s">
        <v>5125</v>
      </c>
      <c r="E1627" s="22">
        <v>9577571</v>
      </c>
      <c r="F1627" t="s">
        <v>5126</v>
      </c>
      <c r="G1627" s="20">
        <v>46184</v>
      </c>
      <c r="H1627" t="s">
        <v>4118</v>
      </c>
      <c r="I1627">
        <f>VLOOKUP(Account_Appended[[#This Row],[Customer_ID]],Customer_Info_Appended[],3,0)</f>
        <v>64</v>
      </c>
      <c r="J1627" t="str">
        <f>VLOOKUP(Account_Appended[[#This Row],[Customer_ID]],Customer_Info_Appended[],4,0)</f>
        <v>Female</v>
      </c>
      <c r="K1627" t="str">
        <f>VLOOKUP(Account_Appended[[#This Row],[Customer_ID]],Customer_Info_Appended[],6,0)</f>
        <v>Bago</v>
      </c>
      <c r="L1627" t="str">
        <f>VLOOKUP(Account_Appended[[#This Row],[Balance]],balance_t[],3,1)</f>
        <v>Medium</v>
      </c>
      <c r="M1627" t="str">
        <f>VLOOKUP(Account_Appended[[#This Row],[Age]],age_t[],3,1)</f>
        <v>Senior</v>
      </c>
      <c r="N1627" t="str">
        <f>Account_Appended[[#This Row],[Age Group]]&amp; "-" &amp;Account_Appended[[#This Row],[Balace Group]]</f>
        <v>Senior-Medium</v>
      </c>
    </row>
    <row r="1628" spans="2:14" x14ac:dyDescent="0.25">
      <c r="B1628" t="s">
        <v>6751</v>
      </c>
      <c r="C1628" t="s">
        <v>4274</v>
      </c>
      <c r="D1628" t="s">
        <v>5131</v>
      </c>
      <c r="E1628" s="22">
        <v>39758560</v>
      </c>
      <c r="F1628" t="s">
        <v>5126</v>
      </c>
      <c r="G1628" s="20">
        <v>46185</v>
      </c>
      <c r="H1628" t="s">
        <v>4118</v>
      </c>
      <c r="I1628">
        <f>VLOOKUP(Account_Appended[[#This Row],[Customer_ID]],Customer_Info_Appended[],3,0)</f>
        <v>22</v>
      </c>
      <c r="J1628" t="str">
        <f>VLOOKUP(Account_Appended[[#This Row],[Customer_ID]],Customer_Info_Appended[],4,0)</f>
        <v>Male</v>
      </c>
      <c r="K1628" t="str">
        <f>VLOOKUP(Account_Appended[[#This Row],[Customer_ID]],Customer_Info_Appended[],6,0)</f>
        <v>Mandalay</v>
      </c>
      <c r="L1628" t="str">
        <f>VLOOKUP(Account_Appended[[#This Row],[Balance]],balance_t[],3,1)</f>
        <v>High</v>
      </c>
      <c r="M1628" t="str">
        <f>VLOOKUP(Account_Appended[[#This Row],[Age]],age_t[],3,1)</f>
        <v>Young</v>
      </c>
      <c r="N1628" t="str">
        <f>Account_Appended[[#This Row],[Age Group]]&amp; "-" &amp;Account_Appended[[#This Row],[Balace Group]]</f>
        <v>Young-High</v>
      </c>
    </row>
    <row r="1629" spans="2:14" x14ac:dyDescent="0.25">
      <c r="B1629" t="s">
        <v>6752</v>
      </c>
      <c r="C1629" t="s">
        <v>4274</v>
      </c>
      <c r="D1629" t="s">
        <v>5131</v>
      </c>
      <c r="E1629" s="22">
        <v>33132786</v>
      </c>
      <c r="F1629" t="s">
        <v>5126</v>
      </c>
      <c r="G1629" s="20">
        <v>46186</v>
      </c>
      <c r="H1629" t="s">
        <v>4118</v>
      </c>
      <c r="I1629">
        <f>VLOOKUP(Account_Appended[[#This Row],[Customer_ID]],Customer_Info_Appended[],3,0)</f>
        <v>22</v>
      </c>
      <c r="J1629" t="str">
        <f>VLOOKUP(Account_Appended[[#This Row],[Customer_ID]],Customer_Info_Appended[],4,0)</f>
        <v>Male</v>
      </c>
      <c r="K1629" t="str">
        <f>VLOOKUP(Account_Appended[[#This Row],[Customer_ID]],Customer_Info_Appended[],6,0)</f>
        <v>Mandalay</v>
      </c>
      <c r="L1629" t="str">
        <f>VLOOKUP(Account_Appended[[#This Row],[Balance]],balance_t[],3,1)</f>
        <v>High</v>
      </c>
      <c r="M1629" t="str">
        <f>VLOOKUP(Account_Appended[[#This Row],[Age]],age_t[],3,1)</f>
        <v>Young</v>
      </c>
      <c r="N1629" t="str">
        <f>Account_Appended[[#This Row],[Age Group]]&amp; "-" &amp;Account_Appended[[#This Row],[Balace Group]]</f>
        <v>Young-High</v>
      </c>
    </row>
    <row r="1630" spans="2:14" x14ac:dyDescent="0.25">
      <c r="B1630" t="s">
        <v>6753</v>
      </c>
      <c r="C1630" t="s">
        <v>4279</v>
      </c>
      <c r="D1630" t="s">
        <v>5134</v>
      </c>
      <c r="E1630" s="22">
        <v>49856120</v>
      </c>
      <c r="F1630" t="s">
        <v>5126</v>
      </c>
      <c r="G1630" s="20">
        <v>46187</v>
      </c>
      <c r="H1630" t="s">
        <v>4118</v>
      </c>
      <c r="I1630">
        <f>VLOOKUP(Account_Appended[[#This Row],[Customer_ID]],Customer_Info_Appended[],3,0)</f>
        <v>43</v>
      </c>
      <c r="J1630" t="str">
        <f>VLOOKUP(Account_Appended[[#This Row],[Customer_ID]],Customer_Info_Appended[],4,0)</f>
        <v>Female</v>
      </c>
      <c r="K1630" t="str">
        <f>VLOOKUP(Account_Appended[[#This Row],[Customer_ID]],Customer_Info_Appended[],6,0)</f>
        <v>Yangon</v>
      </c>
      <c r="L1630" t="str">
        <f>VLOOKUP(Account_Appended[[#This Row],[Balance]],balance_t[],3,1)</f>
        <v>High</v>
      </c>
      <c r="M1630" t="str">
        <f>VLOOKUP(Account_Appended[[#This Row],[Age]],age_t[],3,1)</f>
        <v>Middle</v>
      </c>
      <c r="N1630" t="str">
        <f>Account_Appended[[#This Row],[Age Group]]&amp; "-" &amp;Account_Appended[[#This Row],[Balace Group]]</f>
        <v>Middle-High</v>
      </c>
    </row>
    <row r="1631" spans="2:14" x14ac:dyDescent="0.25">
      <c r="B1631" t="s">
        <v>6754</v>
      </c>
      <c r="C1631" t="s">
        <v>4279</v>
      </c>
      <c r="D1631" t="s">
        <v>5131</v>
      </c>
      <c r="E1631" s="22">
        <v>12483028</v>
      </c>
      <c r="F1631" t="s">
        <v>5126</v>
      </c>
      <c r="G1631" s="20">
        <v>46188</v>
      </c>
      <c r="H1631" t="s">
        <v>4118</v>
      </c>
      <c r="I1631">
        <f>VLOOKUP(Account_Appended[[#This Row],[Customer_ID]],Customer_Info_Appended[],3,0)</f>
        <v>43</v>
      </c>
      <c r="J1631" t="str">
        <f>VLOOKUP(Account_Appended[[#This Row],[Customer_ID]],Customer_Info_Appended[],4,0)</f>
        <v>Female</v>
      </c>
      <c r="K1631" t="str">
        <f>VLOOKUP(Account_Appended[[#This Row],[Customer_ID]],Customer_Info_Appended[],6,0)</f>
        <v>Yangon</v>
      </c>
      <c r="L1631" t="str">
        <f>VLOOKUP(Account_Appended[[#This Row],[Balance]],balance_t[],3,1)</f>
        <v>Medium</v>
      </c>
      <c r="M1631" t="str">
        <f>VLOOKUP(Account_Appended[[#This Row],[Age]],age_t[],3,1)</f>
        <v>Middle</v>
      </c>
      <c r="N1631" t="str">
        <f>Account_Appended[[#This Row],[Age Group]]&amp; "-" &amp;Account_Appended[[#This Row],[Balace Group]]</f>
        <v>Middle-Medium</v>
      </c>
    </row>
    <row r="1632" spans="2:14" x14ac:dyDescent="0.25">
      <c r="B1632" t="s">
        <v>6755</v>
      </c>
      <c r="C1632" t="s">
        <v>4284</v>
      </c>
      <c r="D1632" t="s">
        <v>5134</v>
      </c>
      <c r="E1632" s="22">
        <v>31179502</v>
      </c>
      <c r="F1632" t="s">
        <v>5126</v>
      </c>
      <c r="G1632" s="20">
        <v>46189</v>
      </c>
      <c r="H1632" t="s">
        <v>4118</v>
      </c>
      <c r="I1632">
        <f>VLOOKUP(Account_Appended[[#This Row],[Customer_ID]],Customer_Info_Appended[],3,0)</f>
        <v>37</v>
      </c>
      <c r="J1632" t="str">
        <f>VLOOKUP(Account_Appended[[#This Row],[Customer_ID]],Customer_Info_Appended[],4,0)</f>
        <v>Male</v>
      </c>
      <c r="K1632" t="str">
        <f>VLOOKUP(Account_Appended[[#This Row],[Customer_ID]],Customer_Info_Appended[],6,0)</f>
        <v>Shan</v>
      </c>
      <c r="L1632" t="str">
        <f>VLOOKUP(Account_Appended[[#This Row],[Balance]],balance_t[],3,1)</f>
        <v>High</v>
      </c>
      <c r="M1632" t="str">
        <f>VLOOKUP(Account_Appended[[#This Row],[Age]],age_t[],3,1)</f>
        <v>Middle</v>
      </c>
      <c r="N1632" t="str">
        <f>Account_Appended[[#This Row],[Age Group]]&amp; "-" &amp;Account_Appended[[#This Row],[Balace Group]]</f>
        <v>Middle-High</v>
      </c>
    </row>
    <row r="1633" spans="2:14" x14ac:dyDescent="0.25">
      <c r="B1633" t="s">
        <v>6756</v>
      </c>
      <c r="C1633" t="s">
        <v>4284</v>
      </c>
      <c r="D1633" t="s">
        <v>5125</v>
      </c>
      <c r="E1633" s="22">
        <v>42877914</v>
      </c>
      <c r="F1633" t="s">
        <v>5126</v>
      </c>
      <c r="G1633" s="20">
        <v>46190</v>
      </c>
      <c r="H1633" t="s">
        <v>4118</v>
      </c>
      <c r="I1633">
        <f>VLOOKUP(Account_Appended[[#This Row],[Customer_ID]],Customer_Info_Appended[],3,0)</f>
        <v>37</v>
      </c>
      <c r="J1633" t="str">
        <f>VLOOKUP(Account_Appended[[#This Row],[Customer_ID]],Customer_Info_Appended[],4,0)</f>
        <v>Male</v>
      </c>
      <c r="K1633" t="str">
        <f>VLOOKUP(Account_Appended[[#This Row],[Customer_ID]],Customer_Info_Appended[],6,0)</f>
        <v>Shan</v>
      </c>
      <c r="L1633" t="str">
        <f>VLOOKUP(Account_Appended[[#This Row],[Balance]],balance_t[],3,1)</f>
        <v>High</v>
      </c>
      <c r="M1633" t="str">
        <f>VLOOKUP(Account_Appended[[#This Row],[Age]],age_t[],3,1)</f>
        <v>Middle</v>
      </c>
      <c r="N1633" t="str">
        <f>Account_Appended[[#This Row],[Age Group]]&amp; "-" &amp;Account_Appended[[#This Row],[Balace Group]]</f>
        <v>Middle-High</v>
      </c>
    </row>
    <row r="1634" spans="2:14" x14ac:dyDescent="0.25">
      <c r="B1634" t="s">
        <v>6757</v>
      </c>
      <c r="C1634" t="s">
        <v>4289</v>
      </c>
      <c r="D1634" t="s">
        <v>5134</v>
      </c>
      <c r="E1634" s="22">
        <v>9378101</v>
      </c>
      <c r="F1634" t="s">
        <v>5126</v>
      </c>
      <c r="G1634" s="20">
        <v>46191</v>
      </c>
      <c r="H1634" t="s">
        <v>4118</v>
      </c>
      <c r="I1634">
        <f>VLOOKUP(Account_Appended[[#This Row],[Customer_ID]],Customer_Info_Appended[],3,0)</f>
        <v>23</v>
      </c>
      <c r="J1634" t="str">
        <f>VLOOKUP(Account_Appended[[#This Row],[Customer_ID]],Customer_Info_Appended[],4,0)</f>
        <v>Female</v>
      </c>
      <c r="K1634" t="str">
        <f>VLOOKUP(Account_Appended[[#This Row],[Customer_ID]],Customer_Info_Appended[],6,0)</f>
        <v>Mandalay</v>
      </c>
      <c r="L1634" t="str">
        <f>VLOOKUP(Account_Appended[[#This Row],[Balance]],balance_t[],3,1)</f>
        <v>Medium</v>
      </c>
      <c r="M1634" t="str">
        <f>VLOOKUP(Account_Appended[[#This Row],[Age]],age_t[],3,1)</f>
        <v>Young</v>
      </c>
      <c r="N1634" t="str">
        <f>Account_Appended[[#This Row],[Age Group]]&amp; "-" &amp;Account_Appended[[#This Row],[Balace Group]]</f>
        <v>Young-Medium</v>
      </c>
    </row>
    <row r="1635" spans="2:14" x14ac:dyDescent="0.25">
      <c r="B1635" t="s">
        <v>6758</v>
      </c>
      <c r="C1635" t="s">
        <v>4289</v>
      </c>
      <c r="D1635" t="s">
        <v>5134</v>
      </c>
      <c r="E1635" s="22">
        <v>6787666</v>
      </c>
      <c r="F1635" t="s">
        <v>5126</v>
      </c>
      <c r="G1635" s="20">
        <v>46192</v>
      </c>
      <c r="H1635" t="s">
        <v>4118</v>
      </c>
      <c r="I1635">
        <f>VLOOKUP(Account_Appended[[#This Row],[Customer_ID]],Customer_Info_Appended[],3,0)</f>
        <v>23</v>
      </c>
      <c r="J1635" t="str">
        <f>VLOOKUP(Account_Appended[[#This Row],[Customer_ID]],Customer_Info_Appended[],4,0)</f>
        <v>Female</v>
      </c>
      <c r="K1635" t="str">
        <f>VLOOKUP(Account_Appended[[#This Row],[Customer_ID]],Customer_Info_Appended[],6,0)</f>
        <v>Mandalay</v>
      </c>
      <c r="L1635" t="str">
        <f>VLOOKUP(Account_Appended[[#This Row],[Balance]],balance_t[],3,1)</f>
        <v>Medium</v>
      </c>
      <c r="M1635" t="str">
        <f>VLOOKUP(Account_Appended[[#This Row],[Age]],age_t[],3,1)</f>
        <v>Young</v>
      </c>
      <c r="N1635" t="str">
        <f>Account_Appended[[#This Row],[Age Group]]&amp; "-" &amp;Account_Appended[[#This Row],[Balace Group]]</f>
        <v>Young-Medium</v>
      </c>
    </row>
    <row r="1636" spans="2:14" x14ac:dyDescent="0.25">
      <c r="B1636" t="s">
        <v>6759</v>
      </c>
      <c r="C1636" t="s">
        <v>4289</v>
      </c>
      <c r="D1636" t="s">
        <v>5125</v>
      </c>
      <c r="E1636" s="22">
        <v>34433231</v>
      </c>
      <c r="F1636" t="s">
        <v>5126</v>
      </c>
      <c r="G1636" s="20">
        <v>46193</v>
      </c>
      <c r="H1636" t="s">
        <v>4118</v>
      </c>
      <c r="I1636">
        <f>VLOOKUP(Account_Appended[[#This Row],[Customer_ID]],Customer_Info_Appended[],3,0)</f>
        <v>23</v>
      </c>
      <c r="J1636" t="str">
        <f>VLOOKUP(Account_Appended[[#This Row],[Customer_ID]],Customer_Info_Appended[],4,0)</f>
        <v>Female</v>
      </c>
      <c r="K1636" t="str">
        <f>VLOOKUP(Account_Appended[[#This Row],[Customer_ID]],Customer_Info_Appended[],6,0)</f>
        <v>Mandalay</v>
      </c>
      <c r="L1636" t="str">
        <f>VLOOKUP(Account_Appended[[#This Row],[Balance]],balance_t[],3,1)</f>
        <v>High</v>
      </c>
      <c r="M1636" t="str">
        <f>VLOOKUP(Account_Appended[[#This Row],[Age]],age_t[],3,1)</f>
        <v>Young</v>
      </c>
      <c r="N1636" t="str">
        <f>Account_Appended[[#This Row],[Age Group]]&amp; "-" &amp;Account_Appended[[#This Row],[Balace Group]]</f>
        <v>Young-High</v>
      </c>
    </row>
    <row r="1637" spans="2:14" x14ac:dyDescent="0.25">
      <c r="B1637" t="s">
        <v>6760</v>
      </c>
      <c r="C1637" t="s">
        <v>4294</v>
      </c>
      <c r="D1637" t="s">
        <v>5131</v>
      </c>
      <c r="E1637" s="22">
        <v>28799540</v>
      </c>
      <c r="F1637" t="s">
        <v>5126</v>
      </c>
      <c r="G1637" s="20">
        <v>46194</v>
      </c>
      <c r="H1637" t="s">
        <v>4118</v>
      </c>
      <c r="I1637">
        <f>VLOOKUP(Account_Appended[[#This Row],[Customer_ID]],Customer_Info_Appended[],3,0)</f>
        <v>23</v>
      </c>
      <c r="J1637" t="str">
        <f>VLOOKUP(Account_Appended[[#This Row],[Customer_ID]],Customer_Info_Appended[],4,0)</f>
        <v>Male</v>
      </c>
      <c r="K1637" t="str">
        <f>VLOOKUP(Account_Appended[[#This Row],[Customer_ID]],Customer_Info_Appended[],6,0)</f>
        <v>Mandalay</v>
      </c>
      <c r="L1637" t="str">
        <f>VLOOKUP(Account_Appended[[#This Row],[Balance]],balance_t[],3,1)</f>
        <v>High</v>
      </c>
      <c r="M1637" t="str">
        <f>VLOOKUP(Account_Appended[[#This Row],[Age]],age_t[],3,1)</f>
        <v>Young</v>
      </c>
      <c r="N1637" t="str">
        <f>Account_Appended[[#This Row],[Age Group]]&amp; "-" &amp;Account_Appended[[#This Row],[Balace Group]]</f>
        <v>Young-High</v>
      </c>
    </row>
    <row r="1638" spans="2:14" x14ac:dyDescent="0.25">
      <c r="B1638" t="s">
        <v>6761</v>
      </c>
      <c r="C1638" t="s">
        <v>4294</v>
      </c>
      <c r="D1638" t="s">
        <v>5134</v>
      </c>
      <c r="E1638" s="22">
        <v>28773271</v>
      </c>
      <c r="F1638" t="s">
        <v>5126</v>
      </c>
      <c r="G1638" s="20">
        <v>46195</v>
      </c>
      <c r="H1638" t="s">
        <v>4118</v>
      </c>
      <c r="I1638">
        <f>VLOOKUP(Account_Appended[[#This Row],[Customer_ID]],Customer_Info_Appended[],3,0)</f>
        <v>23</v>
      </c>
      <c r="J1638" t="str">
        <f>VLOOKUP(Account_Appended[[#This Row],[Customer_ID]],Customer_Info_Appended[],4,0)</f>
        <v>Male</v>
      </c>
      <c r="K1638" t="str">
        <f>VLOOKUP(Account_Appended[[#This Row],[Customer_ID]],Customer_Info_Appended[],6,0)</f>
        <v>Mandalay</v>
      </c>
      <c r="L1638" t="str">
        <f>VLOOKUP(Account_Appended[[#This Row],[Balance]],balance_t[],3,1)</f>
        <v>High</v>
      </c>
      <c r="M1638" t="str">
        <f>VLOOKUP(Account_Appended[[#This Row],[Age]],age_t[],3,1)</f>
        <v>Young</v>
      </c>
      <c r="N1638" t="str">
        <f>Account_Appended[[#This Row],[Age Group]]&amp; "-" &amp;Account_Appended[[#This Row],[Balace Group]]</f>
        <v>Young-High</v>
      </c>
    </row>
    <row r="1639" spans="2:14" x14ac:dyDescent="0.25">
      <c r="B1639" t="s">
        <v>6762</v>
      </c>
      <c r="C1639" t="s">
        <v>4294</v>
      </c>
      <c r="D1639" t="s">
        <v>5134</v>
      </c>
      <c r="E1639" s="22">
        <v>40734133</v>
      </c>
      <c r="F1639" t="s">
        <v>5126</v>
      </c>
      <c r="G1639" s="20">
        <v>46196</v>
      </c>
      <c r="H1639" t="s">
        <v>4118</v>
      </c>
      <c r="I1639">
        <f>VLOOKUP(Account_Appended[[#This Row],[Customer_ID]],Customer_Info_Appended[],3,0)</f>
        <v>23</v>
      </c>
      <c r="J1639" t="str">
        <f>VLOOKUP(Account_Appended[[#This Row],[Customer_ID]],Customer_Info_Appended[],4,0)</f>
        <v>Male</v>
      </c>
      <c r="K1639" t="str">
        <f>VLOOKUP(Account_Appended[[#This Row],[Customer_ID]],Customer_Info_Appended[],6,0)</f>
        <v>Mandalay</v>
      </c>
      <c r="L1639" t="str">
        <f>VLOOKUP(Account_Appended[[#This Row],[Balance]],balance_t[],3,1)</f>
        <v>High</v>
      </c>
      <c r="M1639" t="str">
        <f>VLOOKUP(Account_Appended[[#This Row],[Age]],age_t[],3,1)</f>
        <v>Young</v>
      </c>
      <c r="N1639" t="str">
        <f>Account_Appended[[#This Row],[Age Group]]&amp; "-" &amp;Account_Appended[[#This Row],[Balace Group]]</f>
        <v>Young-High</v>
      </c>
    </row>
    <row r="1640" spans="2:14" x14ac:dyDescent="0.25">
      <c r="B1640" t="s">
        <v>6763</v>
      </c>
      <c r="C1640" t="s">
        <v>4299</v>
      </c>
      <c r="D1640" t="s">
        <v>5125</v>
      </c>
      <c r="E1640" s="22">
        <v>979459</v>
      </c>
      <c r="F1640" t="s">
        <v>5126</v>
      </c>
      <c r="G1640" s="20">
        <v>46197</v>
      </c>
      <c r="H1640" t="s">
        <v>4118</v>
      </c>
      <c r="I1640">
        <f>VLOOKUP(Account_Appended[[#This Row],[Customer_ID]],Customer_Info_Appended[],3,0)</f>
        <v>67</v>
      </c>
      <c r="J1640" t="str">
        <f>VLOOKUP(Account_Appended[[#This Row],[Customer_ID]],Customer_Info_Appended[],4,0)</f>
        <v>Male</v>
      </c>
      <c r="K1640" t="str">
        <f>VLOOKUP(Account_Appended[[#This Row],[Customer_ID]],Customer_Info_Appended[],6,0)</f>
        <v>Bago</v>
      </c>
      <c r="L1640" t="str">
        <f>VLOOKUP(Account_Appended[[#This Row],[Balance]],balance_t[],3,1)</f>
        <v>Low</v>
      </c>
      <c r="M1640" t="str">
        <f>VLOOKUP(Account_Appended[[#This Row],[Age]],age_t[],3,1)</f>
        <v>Senior</v>
      </c>
      <c r="N1640" t="str">
        <f>Account_Appended[[#This Row],[Age Group]]&amp; "-" &amp;Account_Appended[[#This Row],[Balace Group]]</f>
        <v>Senior-Low</v>
      </c>
    </row>
    <row r="1641" spans="2:14" x14ac:dyDescent="0.25">
      <c r="B1641" t="s">
        <v>6764</v>
      </c>
      <c r="C1641" t="s">
        <v>4299</v>
      </c>
      <c r="D1641" t="s">
        <v>5131</v>
      </c>
      <c r="E1641" s="22">
        <v>35477176</v>
      </c>
      <c r="F1641" t="s">
        <v>5126</v>
      </c>
      <c r="G1641" s="20">
        <v>46198</v>
      </c>
      <c r="H1641" t="s">
        <v>4118</v>
      </c>
      <c r="I1641">
        <f>VLOOKUP(Account_Appended[[#This Row],[Customer_ID]],Customer_Info_Appended[],3,0)</f>
        <v>67</v>
      </c>
      <c r="J1641" t="str">
        <f>VLOOKUP(Account_Appended[[#This Row],[Customer_ID]],Customer_Info_Appended[],4,0)</f>
        <v>Male</v>
      </c>
      <c r="K1641" t="str">
        <f>VLOOKUP(Account_Appended[[#This Row],[Customer_ID]],Customer_Info_Appended[],6,0)</f>
        <v>Bago</v>
      </c>
      <c r="L1641" t="str">
        <f>VLOOKUP(Account_Appended[[#This Row],[Balance]],balance_t[],3,1)</f>
        <v>High</v>
      </c>
      <c r="M1641" t="str">
        <f>VLOOKUP(Account_Appended[[#This Row],[Age]],age_t[],3,1)</f>
        <v>Senior</v>
      </c>
      <c r="N1641" t="str">
        <f>Account_Appended[[#This Row],[Age Group]]&amp; "-" &amp;Account_Appended[[#This Row],[Balace Group]]</f>
        <v>Senior-High</v>
      </c>
    </row>
    <row r="1642" spans="2:14" x14ac:dyDescent="0.25">
      <c r="B1642" t="s">
        <v>6765</v>
      </c>
      <c r="C1642" t="s">
        <v>4299</v>
      </c>
      <c r="D1642" t="s">
        <v>5134</v>
      </c>
      <c r="E1642" s="22">
        <v>15621772</v>
      </c>
      <c r="F1642" t="s">
        <v>5126</v>
      </c>
      <c r="G1642" s="20">
        <v>46199</v>
      </c>
      <c r="H1642" t="s">
        <v>4118</v>
      </c>
      <c r="I1642">
        <f>VLOOKUP(Account_Appended[[#This Row],[Customer_ID]],Customer_Info_Appended[],3,0)</f>
        <v>67</v>
      </c>
      <c r="J1642" t="str">
        <f>VLOOKUP(Account_Appended[[#This Row],[Customer_ID]],Customer_Info_Appended[],4,0)</f>
        <v>Male</v>
      </c>
      <c r="K1642" t="str">
        <f>VLOOKUP(Account_Appended[[#This Row],[Customer_ID]],Customer_Info_Appended[],6,0)</f>
        <v>Bago</v>
      </c>
      <c r="L1642" t="str">
        <f>VLOOKUP(Account_Appended[[#This Row],[Balance]],balance_t[],3,1)</f>
        <v>High</v>
      </c>
      <c r="M1642" t="str">
        <f>VLOOKUP(Account_Appended[[#This Row],[Age]],age_t[],3,1)</f>
        <v>Senior</v>
      </c>
      <c r="N1642" t="str">
        <f>Account_Appended[[#This Row],[Age Group]]&amp; "-" &amp;Account_Appended[[#This Row],[Balace Group]]</f>
        <v>Senior-High</v>
      </c>
    </row>
    <row r="1643" spans="2:14" x14ac:dyDescent="0.25">
      <c r="B1643" t="s">
        <v>6766</v>
      </c>
      <c r="C1643" t="s">
        <v>4304</v>
      </c>
      <c r="D1643" t="s">
        <v>5125</v>
      </c>
      <c r="E1643" s="22">
        <v>8267707</v>
      </c>
      <c r="F1643" t="s">
        <v>5126</v>
      </c>
      <c r="G1643" s="20">
        <v>46200</v>
      </c>
      <c r="H1643" t="s">
        <v>4118</v>
      </c>
      <c r="I1643">
        <f>VLOOKUP(Account_Appended[[#This Row],[Customer_ID]],Customer_Info_Appended[],3,0)</f>
        <v>35</v>
      </c>
      <c r="J1643" t="str">
        <f>VLOOKUP(Account_Appended[[#This Row],[Customer_ID]],Customer_Info_Appended[],4,0)</f>
        <v>Female</v>
      </c>
      <c r="K1643" t="str">
        <f>VLOOKUP(Account_Appended[[#This Row],[Customer_ID]],Customer_Info_Appended[],6,0)</f>
        <v>Naypyitaw</v>
      </c>
      <c r="L1643" t="str">
        <f>VLOOKUP(Account_Appended[[#This Row],[Balance]],balance_t[],3,1)</f>
        <v>Medium</v>
      </c>
      <c r="M1643" t="str">
        <f>VLOOKUP(Account_Appended[[#This Row],[Age]],age_t[],3,1)</f>
        <v>Middle</v>
      </c>
      <c r="N1643" t="str">
        <f>Account_Appended[[#This Row],[Age Group]]&amp; "-" &amp;Account_Appended[[#This Row],[Balace Group]]</f>
        <v>Middle-Medium</v>
      </c>
    </row>
    <row r="1644" spans="2:14" x14ac:dyDescent="0.25">
      <c r="B1644" t="s">
        <v>6767</v>
      </c>
      <c r="C1644" t="s">
        <v>4304</v>
      </c>
      <c r="D1644" t="s">
        <v>5134</v>
      </c>
      <c r="E1644" s="22">
        <v>10779744</v>
      </c>
      <c r="F1644" t="s">
        <v>5126</v>
      </c>
      <c r="G1644" s="20">
        <v>46201</v>
      </c>
      <c r="H1644" t="s">
        <v>4118</v>
      </c>
      <c r="I1644">
        <f>VLOOKUP(Account_Appended[[#This Row],[Customer_ID]],Customer_Info_Appended[],3,0)</f>
        <v>35</v>
      </c>
      <c r="J1644" t="str">
        <f>VLOOKUP(Account_Appended[[#This Row],[Customer_ID]],Customer_Info_Appended[],4,0)</f>
        <v>Female</v>
      </c>
      <c r="K1644" t="str">
        <f>VLOOKUP(Account_Appended[[#This Row],[Customer_ID]],Customer_Info_Appended[],6,0)</f>
        <v>Naypyitaw</v>
      </c>
      <c r="L1644" t="str">
        <f>VLOOKUP(Account_Appended[[#This Row],[Balance]],balance_t[],3,1)</f>
        <v>Medium</v>
      </c>
      <c r="M1644" t="str">
        <f>VLOOKUP(Account_Appended[[#This Row],[Age]],age_t[],3,1)</f>
        <v>Middle</v>
      </c>
      <c r="N1644" t="str">
        <f>Account_Appended[[#This Row],[Age Group]]&amp; "-" &amp;Account_Appended[[#This Row],[Balace Group]]</f>
        <v>Middle-Medium</v>
      </c>
    </row>
    <row r="1645" spans="2:14" x14ac:dyDescent="0.25">
      <c r="B1645" t="s">
        <v>6768</v>
      </c>
      <c r="C1645" t="s">
        <v>4304</v>
      </c>
      <c r="D1645" t="s">
        <v>5125</v>
      </c>
      <c r="E1645" s="22">
        <v>45684684</v>
      </c>
      <c r="F1645" t="s">
        <v>5126</v>
      </c>
      <c r="G1645" s="20">
        <v>46202</v>
      </c>
      <c r="H1645" t="s">
        <v>4118</v>
      </c>
      <c r="I1645">
        <f>VLOOKUP(Account_Appended[[#This Row],[Customer_ID]],Customer_Info_Appended[],3,0)</f>
        <v>35</v>
      </c>
      <c r="J1645" t="str">
        <f>VLOOKUP(Account_Appended[[#This Row],[Customer_ID]],Customer_Info_Appended[],4,0)</f>
        <v>Female</v>
      </c>
      <c r="K1645" t="str">
        <f>VLOOKUP(Account_Appended[[#This Row],[Customer_ID]],Customer_Info_Appended[],6,0)</f>
        <v>Naypyitaw</v>
      </c>
      <c r="L1645" t="str">
        <f>VLOOKUP(Account_Appended[[#This Row],[Balance]],balance_t[],3,1)</f>
        <v>High</v>
      </c>
      <c r="M1645" t="str">
        <f>VLOOKUP(Account_Appended[[#This Row],[Age]],age_t[],3,1)</f>
        <v>Middle</v>
      </c>
      <c r="N1645" t="str">
        <f>Account_Appended[[#This Row],[Age Group]]&amp; "-" &amp;Account_Appended[[#This Row],[Balace Group]]</f>
        <v>Middle-High</v>
      </c>
    </row>
    <row r="1646" spans="2:14" x14ac:dyDescent="0.25">
      <c r="B1646" t="s">
        <v>6769</v>
      </c>
      <c r="C1646" t="s">
        <v>4309</v>
      </c>
      <c r="D1646" t="s">
        <v>5131</v>
      </c>
      <c r="E1646" s="22">
        <v>20720355</v>
      </c>
      <c r="F1646" t="s">
        <v>5126</v>
      </c>
      <c r="G1646" s="20">
        <v>46203</v>
      </c>
      <c r="H1646" t="s">
        <v>4118</v>
      </c>
      <c r="I1646">
        <f>VLOOKUP(Account_Appended[[#This Row],[Customer_ID]],Customer_Info_Appended[],3,0)</f>
        <v>21</v>
      </c>
      <c r="J1646" t="str">
        <f>VLOOKUP(Account_Appended[[#This Row],[Customer_ID]],Customer_Info_Appended[],4,0)</f>
        <v>Male</v>
      </c>
      <c r="K1646" t="str">
        <f>VLOOKUP(Account_Appended[[#This Row],[Customer_ID]],Customer_Info_Appended[],6,0)</f>
        <v>Naypyitaw</v>
      </c>
      <c r="L1646" t="str">
        <f>VLOOKUP(Account_Appended[[#This Row],[Balance]],balance_t[],3,1)</f>
        <v>High</v>
      </c>
      <c r="M1646" t="str">
        <f>VLOOKUP(Account_Appended[[#This Row],[Age]],age_t[],3,1)</f>
        <v>Young</v>
      </c>
      <c r="N1646" t="str">
        <f>Account_Appended[[#This Row],[Age Group]]&amp; "-" &amp;Account_Appended[[#This Row],[Balace Group]]</f>
        <v>Young-High</v>
      </c>
    </row>
    <row r="1647" spans="2:14" x14ac:dyDescent="0.25">
      <c r="B1647" t="s">
        <v>6770</v>
      </c>
      <c r="C1647" t="s">
        <v>4309</v>
      </c>
      <c r="D1647" t="s">
        <v>5131</v>
      </c>
      <c r="E1647" s="22">
        <v>13421008</v>
      </c>
      <c r="F1647" t="s">
        <v>5126</v>
      </c>
      <c r="G1647" s="20">
        <v>46204</v>
      </c>
      <c r="H1647" t="s">
        <v>4118</v>
      </c>
      <c r="I1647">
        <f>VLOOKUP(Account_Appended[[#This Row],[Customer_ID]],Customer_Info_Appended[],3,0)</f>
        <v>21</v>
      </c>
      <c r="J1647" t="str">
        <f>VLOOKUP(Account_Appended[[#This Row],[Customer_ID]],Customer_Info_Appended[],4,0)</f>
        <v>Male</v>
      </c>
      <c r="K1647" t="str">
        <f>VLOOKUP(Account_Appended[[#This Row],[Customer_ID]],Customer_Info_Appended[],6,0)</f>
        <v>Naypyitaw</v>
      </c>
      <c r="L1647" t="str">
        <f>VLOOKUP(Account_Appended[[#This Row],[Balance]],balance_t[],3,1)</f>
        <v>Medium</v>
      </c>
      <c r="M1647" t="str">
        <f>VLOOKUP(Account_Appended[[#This Row],[Age]],age_t[],3,1)</f>
        <v>Young</v>
      </c>
      <c r="N1647" t="str">
        <f>Account_Appended[[#This Row],[Age Group]]&amp; "-" &amp;Account_Appended[[#This Row],[Balace Group]]</f>
        <v>Young-Medium</v>
      </c>
    </row>
    <row r="1648" spans="2:14" x14ac:dyDescent="0.25">
      <c r="B1648" t="s">
        <v>6771</v>
      </c>
      <c r="C1648" t="s">
        <v>4314</v>
      </c>
      <c r="D1648" t="s">
        <v>5131</v>
      </c>
      <c r="E1648" s="22">
        <v>46228264</v>
      </c>
      <c r="F1648" t="s">
        <v>5126</v>
      </c>
      <c r="G1648" s="20">
        <v>46205</v>
      </c>
      <c r="H1648" t="s">
        <v>4118</v>
      </c>
      <c r="I1648">
        <f>VLOOKUP(Account_Appended[[#This Row],[Customer_ID]],Customer_Info_Appended[],3,0)</f>
        <v>34</v>
      </c>
      <c r="J1648" t="str">
        <f>VLOOKUP(Account_Appended[[#This Row],[Customer_ID]],Customer_Info_Appended[],4,0)</f>
        <v>Male</v>
      </c>
      <c r="K1648" t="str">
        <f>VLOOKUP(Account_Appended[[#This Row],[Customer_ID]],Customer_Info_Appended[],6,0)</f>
        <v>Mandalay</v>
      </c>
      <c r="L1648" t="str">
        <f>VLOOKUP(Account_Appended[[#This Row],[Balance]],balance_t[],3,1)</f>
        <v>High</v>
      </c>
      <c r="M1648" t="str">
        <f>VLOOKUP(Account_Appended[[#This Row],[Age]],age_t[],3,1)</f>
        <v>Middle</v>
      </c>
      <c r="N1648" t="str">
        <f>Account_Appended[[#This Row],[Age Group]]&amp; "-" &amp;Account_Appended[[#This Row],[Balace Group]]</f>
        <v>Middle-High</v>
      </c>
    </row>
    <row r="1649" spans="2:14" x14ac:dyDescent="0.25">
      <c r="B1649" t="s">
        <v>6772</v>
      </c>
      <c r="C1649" t="s">
        <v>4319</v>
      </c>
      <c r="D1649" t="s">
        <v>5131</v>
      </c>
      <c r="E1649" s="22">
        <v>9340658</v>
      </c>
      <c r="F1649" t="s">
        <v>5126</v>
      </c>
      <c r="G1649" s="20">
        <v>46206</v>
      </c>
      <c r="H1649" t="s">
        <v>4118</v>
      </c>
      <c r="I1649">
        <f>VLOOKUP(Account_Appended[[#This Row],[Customer_ID]],Customer_Info_Appended[],3,0)</f>
        <v>31</v>
      </c>
      <c r="J1649" t="str">
        <f>VLOOKUP(Account_Appended[[#This Row],[Customer_ID]],Customer_Info_Appended[],4,0)</f>
        <v>Male</v>
      </c>
      <c r="K1649" t="str">
        <f>VLOOKUP(Account_Appended[[#This Row],[Customer_ID]],Customer_Info_Appended[],6,0)</f>
        <v>Yangon</v>
      </c>
      <c r="L1649" t="str">
        <f>VLOOKUP(Account_Appended[[#This Row],[Balance]],balance_t[],3,1)</f>
        <v>Medium</v>
      </c>
      <c r="M1649" t="str">
        <f>VLOOKUP(Account_Appended[[#This Row],[Age]],age_t[],3,1)</f>
        <v>Middle</v>
      </c>
      <c r="N1649" t="str">
        <f>Account_Appended[[#This Row],[Age Group]]&amp; "-" &amp;Account_Appended[[#This Row],[Balace Group]]</f>
        <v>Middle-Medium</v>
      </c>
    </row>
    <row r="1650" spans="2:14" x14ac:dyDescent="0.25">
      <c r="B1650" t="s">
        <v>6773</v>
      </c>
      <c r="C1650" t="s">
        <v>4319</v>
      </c>
      <c r="D1650" t="s">
        <v>5134</v>
      </c>
      <c r="E1650" s="22">
        <v>19238432</v>
      </c>
      <c r="F1650" t="s">
        <v>5126</v>
      </c>
      <c r="G1650" s="20">
        <v>46207</v>
      </c>
      <c r="H1650" t="s">
        <v>4118</v>
      </c>
      <c r="I1650">
        <f>VLOOKUP(Account_Appended[[#This Row],[Customer_ID]],Customer_Info_Appended[],3,0)</f>
        <v>31</v>
      </c>
      <c r="J1650" t="str">
        <f>VLOOKUP(Account_Appended[[#This Row],[Customer_ID]],Customer_Info_Appended[],4,0)</f>
        <v>Male</v>
      </c>
      <c r="K1650" t="str">
        <f>VLOOKUP(Account_Appended[[#This Row],[Customer_ID]],Customer_Info_Appended[],6,0)</f>
        <v>Yangon</v>
      </c>
      <c r="L1650" t="str">
        <f>VLOOKUP(Account_Appended[[#This Row],[Balance]],balance_t[],3,1)</f>
        <v>High</v>
      </c>
      <c r="M1650" t="str">
        <f>VLOOKUP(Account_Appended[[#This Row],[Age]],age_t[],3,1)</f>
        <v>Middle</v>
      </c>
      <c r="N1650" t="str">
        <f>Account_Appended[[#This Row],[Age Group]]&amp; "-" &amp;Account_Appended[[#This Row],[Balace Group]]</f>
        <v>Middle-High</v>
      </c>
    </row>
    <row r="1651" spans="2:14" x14ac:dyDescent="0.25">
      <c r="B1651" t="s">
        <v>6774</v>
      </c>
      <c r="C1651" t="s">
        <v>4324</v>
      </c>
      <c r="D1651" t="s">
        <v>5134</v>
      </c>
      <c r="E1651" s="22">
        <v>7546153</v>
      </c>
      <c r="F1651" t="s">
        <v>5126</v>
      </c>
      <c r="G1651" s="20">
        <v>46208</v>
      </c>
      <c r="H1651" t="s">
        <v>4118</v>
      </c>
      <c r="I1651">
        <f>VLOOKUP(Account_Appended[[#This Row],[Customer_ID]],Customer_Info_Appended[],3,0)</f>
        <v>31</v>
      </c>
      <c r="J1651" t="str">
        <f>VLOOKUP(Account_Appended[[#This Row],[Customer_ID]],Customer_Info_Appended[],4,0)</f>
        <v>Male</v>
      </c>
      <c r="K1651" t="str">
        <f>VLOOKUP(Account_Appended[[#This Row],[Customer_ID]],Customer_Info_Appended[],6,0)</f>
        <v>Shan</v>
      </c>
      <c r="L1651" t="str">
        <f>VLOOKUP(Account_Appended[[#This Row],[Balance]],balance_t[],3,1)</f>
        <v>Medium</v>
      </c>
      <c r="M1651" t="str">
        <f>VLOOKUP(Account_Appended[[#This Row],[Age]],age_t[],3,1)</f>
        <v>Middle</v>
      </c>
      <c r="N1651" t="str">
        <f>Account_Appended[[#This Row],[Age Group]]&amp; "-" &amp;Account_Appended[[#This Row],[Balace Group]]</f>
        <v>Middle-Medium</v>
      </c>
    </row>
    <row r="1652" spans="2:14" x14ac:dyDescent="0.25">
      <c r="B1652" t="s">
        <v>6775</v>
      </c>
      <c r="C1652" t="s">
        <v>4329</v>
      </c>
      <c r="D1652" t="s">
        <v>5131</v>
      </c>
      <c r="E1652" s="22">
        <v>36222019</v>
      </c>
      <c r="F1652" t="s">
        <v>5126</v>
      </c>
      <c r="G1652" s="20">
        <v>46209</v>
      </c>
      <c r="H1652" t="s">
        <v>4118</v>
      </c>
      <c r="I1652">
        <f>VLOOKUP(Account_Appended[[#This Row],[Customer_ID]],Customer_Info_Appended[],3,0)</f>
        <v>30</v>
      </c>
      <c r="J1652" t="str">
        <f>VLOOKUP(Account_Appended[[#This Row],[Customer_ID]],Customer_Info_Appended[],4,0)</f>
        <v>Male</v>
      </c>
      <c r="K1652" t="str">
        <f>VLOOKUP(Account_Appended[[#This Row],[Customer_ID]],Customer_Info_Appended[],6,0)</f>
        <v>Shan</v>
      </c>
      <c r="L1652" t="str">
        <f>VLOOKUP(Account_Appended[[#This Row],[Balance]],balance_t[],3,1)</f>
        <v>High</v>
      </c>
      <c r="M1652" t="str">
        <f>VLOOKUP(Account_Appended[[#This Row],[Age]],age_t[],3,1)</f>
        <v>Young</v>
      </c>
      <c r="N1652" t="str">
        <f>Account_Appended[[#This Row],[Age Group]]&amp; "-" &amp;Account_Appended[[#This Row],[Balace Group]]</f>
        <v>Young-High</v>
      </c>
    </row>
    <row r="1653" spans="2:14" x14ac:dyDescent="0.25">
      <c r="B1653" t="s">
        <v>6776</v>
      </c>
      <c r="C1653" t="s">
        <v>4329</v>
      </c>
      <c r="D1653" t="s">
        <v>5131</v>
      </c>
      <c r="E1653" s="22">
        <v>30061288</v>
      </c>
      <c r="F1653" t="s">
        <v>5126</v>
      </c>
      <c r="G1653" s="20">
        <v>46210</v>
      </c>
      <c r="H1653" t="s">
        <v>4118</v>
      </c>
      <c r="I1653">
        <f>VLOOKUP(Account_Appended[[#This Row],[Customer_ID]],Customer_Info_Appended[],3,0)</f>
        <v>30</v>
      </c>
      <c r="J1653" t="str">
        <f>VLOOKUP(Account_Appended[[#This Row],[Customer_ID]],Customer_Info_Appended[],4,0)</f>
        <v>Male</v>
      </c>
      <c r="K1653" t="str">
        <f>VLOOKUP(Account_Appended[[#This Row],[Customer_ID]],Customer_Info_Appended[],6,0)</f>
        <v>Shan</v>
      </c>
      <c r="L1653" t="str">
        <f>VLOOKUP(Account_Appended[[#This Row],[Balance]],balance_t[],3,1)</f>
        <v>High</v>
      </c>
      <c r="M1653" t="str">
        <f>VLOOKUP(Account_Appended[[#This Row],[Age]],age_t[],3,1)</f>
        <v>Young</v>
      </c>
      <c r="N1653" t="str">
        <f>Account_Appended[[#This Row],[Age Group]]&amp; "-" &amp;Account_Appended[[#This Row],[Balace Group]]</f>
        <v>Young-High</v>
      </c>
    </row>
    <row r="1654" spans="2:14" x14ac:dyDescent="0.25">
      <c r="B1654" t="s">
        <v>6777</v>
      </c>
      <c r="C1654" t="s">
        <v>4329</v>
      </c>
      <c r="D1654" t="s">
        <v>5131</v>
      </c>
      <c r="E1654" s="22">
        <v>33918669</v>
      </c>
      <c r="F1654" t="s">
        <v>5126</v>
      </c>
      <c r="G1654" s="20">
        <v>46211</v>
      </c>
      <c r="H1654" t="s">
        <v>4118</v>
      </c>
      <c r="I1654">
        <f>VLOOKUP(Account_Appended[[#This Row],[Customer_ID]],Customer_Info_Appended[],3,0)</f>
        <v>30</v>
      </c>
      <c r="J1654" t="str">
        <f>VLOOKUP(Account_Appended[[#This Row],[Customer_ID]],Customer_Info_Appended[],4,0)</f>
        <v>Male</v>
      </c>
      <c r="K1654" t="str">
        <f>VLOOKUP(Account_Appended[[#This Row],[Customer_ID]],Customer_Info_Appended[],6,0)</f>
        <v>Shan</v>
      </c>
      <c r="L1654" t="str">
        <f>VLOOKUP(Account_Appended[[#This Row],[Balance]],balance_t[],3,1)</f>
        <v>High</v>
      </c>
      <c r="M1654" t="str">
        <f>VLOOKUP(Account_Appended[[#This Row],[Age]],age_t[],3,1)</f>
        <v>Young</v>
      </c>
      <c r="N1654" t="str">
        <f>Account_Appended[[#This Row],[Age Group]]&amp; "-" &amp;Account_Appended[[#This Row],[Balace Group]]</f>
        <v>Young-High</v>
      </c>
    </row>
    <row r="1655" spans="2:14" x14ac:dyDescent="0.25">
      <c r="B1655" t="s">
        <v>6778</v>
      </c>
      <c r="C1655" t="s">
        <v>4334</v>
      </c>
      <c r="D1655" t="s">
        <v>5134</v>
      </c>
      <c r="E1655" s="22">
        <v>4569353</v>
      </c>
      <c r="F1655" t="s">
        <v>5126</v>
      </c>
      <c r="G1655" s="20">
        <v>46212</v>
      </c>
      <c r="H1655" t="s">
        <v>4118</v>
      </c>
      <c r="I1655">
        <f>VLOOKUP(Account_Appended[[#This Row],[Customer_ID]],Customer_Info_Appended[],3,0)</f>
        <v>24</v>
      </c>
      <c r="J1655" t="str">
        <f>VLOOKUP(Account_Appended[[#This Row],[Customer_ID]],Customer_Info_Appended[],4,0)</f>
        <v>Male</v>
      </c>
      <c r="K1655" t="str">
        <f>VLOOKUP(Account_Appended[[#This Row],[Customer_ID]],Customer_Info_Appended[],6,0)</f>
        <v>Yangon</v>
      </c>
      <c r="L1655" t="str">
        <f>VLOOKUP(Account_Appended[[#This Row],[Balance]],balance_t[],3,1)</f>
        <v>Low</v>
      </c>
      <c r="M1655" t="str">
        <f>VLOOKUP(Account_Appended[[#This Row],[Age]],age_t[],3,1)</f>
        <v>Young</v>
      </c>
      <c r="N1655" t="str">
        <f>Account_Appended[[#This Row],[Age Group]]&amp; "-" &amp;Account_Appended[[#This Row],[Balace Group]]</f>
        <v>Young-Low</v>
      </c>
    </row>
    <row r="1656" spans="2:14" x14ac:dyDescent="0.25">
      <c r="B1656" t="s">
        <v>6779</v>
      </c>
      <c r="C1656" t="s">
        <v>4334</v>
      </c>
      <c r="D1656" t="s">
        <v>5131</v>
      </c>
      <c r="E1656" s="22">
        <v>21717567</v>
      </c>
      <c r="F1656" t="s">
        <v>5126</v>
      </c>
      <c r="G1656" s="20">
        <v>46213</v>
      </c>
      <c r="H1656" t="s">
        <v>4118</v>
      </c>
      <c r="I1656">
        <f>VLOOKUP(Account_Appended[[#This Row],[Customer_ID]],Customer_Info_Appended[],3,0)</f>
        <v>24</v>
      </c>
      <c r="J1656" t="str">
        <f>VLOOKUP(Account_Appended[[#This Row],[Customer_ID]],Customer_Info_Appended[],4,0)</f>
        <v>Male</v>
      </c>
      <c r="K1656" t="str">
        <f>VLOOKUP(Account_Appended[[#This Row],[Customer_ID]],Customer_Info_Appended[],6,0)</f>
        <v>Yangon</v>
      </c>
      <c r="L1656" t="str">
        <f>VLOOKUP(Account_Appended[[#This Row],[Balance]],balance_t[],3,1)</f>
        <v>High</v>
      </c>
      <c r="M1656" t="str">
        <f>VLOOKUP(Account_Appended[[#This Row],[Age]],age_t[],3,1)</f>
        <v>Young</v>
      </c>
      <c r="N1656" t="str">
        <f>Account_Appended[[#This Row],[Age Group]]&amp; "-" &amp;Account_Appended[[#This Row],[Balace Group]]</f>
        <v>Young-High</v>
      </c>
    </row>
    <row r="1657" spans="2:14" x14ac:dyDescent="0.25">
      <c r="B1657" t="s">
        <v>6780</v>
      </c>
      <c r="C1657" t="s">
        <v>4339</v>
      </c>
      <c r="D1657" t="s">
        <v>5131</v>
      </c>
      <c r="E1657" s="22">
        <v>2614719</v>
      </c>
      <c r="F1657" t="s">
        <v>5126</v>
      </c>
      <c r="G1657" s="20">
        <v>46214</v>
      </c>
      <c r="H1657" t="s">
        <v>4118</v>
      </c>
      <c r="I1657">
        <f>VLOOKUP(Account_Appended[[#This Row],[Customer_ID]],Customer_Info_Appended[],3,0)</f>
        <v>61</v>
      </c>
      <c r="J1657" t="str">
        <f>VLOOKUP(Account_Appended[[#This Row],[Customer_ID]],Customer_Info_Appended[],4,0)</f>
        <v>Male</v>
      </c>
      <c r="K1657" t="str">
        <f>VLOOKUP(Account_Appended[[#This Row],[Customer_ID]],Customer_Info_Appended[],6,0)</f>
        <v>Mandalay</v>
      </c>
      <c r="L1657" t="str">
        <f>VLOOKUP(Account_Appended[[#This Row],[Balance]],balance_t[],3,1)</f>
        <v>Low</v>
      </c>
      <c r="M1657" t="str">
        <f>VLOOKUP(Account_Appended[[#This Row],[Age]],age_t[],3,1)</f>
        <v>Senior</v>
      </c>
      <c r="N1657" t="str">
        <f>Account_Appended[[#This Row],[Age Group]]&amp; "-" &amp;Account_Appended[[#This Row],[Balace Group]]</f>
        <v>Senior-Low</v>
      </c>
    </row>
    <row r="1658" spans="2:14" x14ac:dyDescent="0.25">
      <c r="B1658" t="s">
        <v>6781</v>
      </c>
      <c r="C1658" t="s">
        <v>4339</v>
      </c>
      <c r="D1658" t="s">
        <v>5131</v>
      </c>
      <c r="E1658" s="22">
        <v>49676197</v>
      </c>
      <c r="F1658" t="s">
        <v>5126</v>
      </c>
      <c r="G1658" s="20">
        <v>46215</v>
      </c>
      <c r="H1658" t="s">
        <v>4118</v>
      </c>
      <c r="I1658">
        <f>VLOOKUP(Account_Appended[[#This Row],[Customer_ID]],Customer_Info_Appended[],3,0)</f>
        <v>61</v>
      </c>
      <c r="J1658" t="str">
        <f>VLOOKUP(Account_Appended[[#This Row],[Customer_ID]],Customer_Info_Appended[],4,0)</f>
        <v>Male</v>
      </c>
      <c r="K1658" t="str">
        <f>VLOOKUP(Account_Appended[[#This Row],[Customer_ID]],Customer_Info_Appended[],6,0)</f>
        <v>Mandalay</v>
      </c>
      <c r="L1658" t="str">
        <f>VLOOKUP(Account_Appended[[#This Row],[Balance]],balance_t[],3,1)</f>
        <v>High</v>
      </c>
      <c r="M1658" t="str">
        <f>VLOOKUP(Account_Appended[[#This Row],[Age]],age_t[],3,1)</f>
        <v>Senior</v>
      </c>
      <c r="N1658" t="str">
        <f>Account_Appended[[#This Row],[Age Group]]&amp; "-" &amp;Account_Appended[[#This Row],[Balace Group]]</f>
        <v>Senior-High</v>
      </c>
    </row>
    <row r="1659" spans="2:14" x14ac:dyDescent="0.25">
      <c r="B1659" t="s">
        <v>6782</v>
      </c>
      <c r="C1659" t="s">
        <v>4339</v>
      </c>
      <c r="D1659" t="s">
        <v>5125</v>
      </c>
      <c r="E1659" s="22">
        <v>35563343</v>
      </c>
      <c r="F1659" t="s">
        <v>5126</v>
      </c>
      <c r="G1659" s="20">
        <v>46216</v>
      </c>
      <c r="H1659" t="s">
        <v>4118</v>
      </c>
      <c r="I1659">
        <f>VLOOKUP(Account_Appended[[#This Row],[Customer_ID]],Customer_Info_Appended[],3,0)</f>
        <v>61</v>
      </c>
      <c r="J1659" t="str">
        <f>VLOOKUP(Account_Appended[[#This Row],[Customer_ID]],Customer_Info_Appended[],4,0)</f>
        <v>Male</v>
      </c>
      <c r="K1659" t="str">
        <f>VLOOKUP(Account_Appended[[#This Row],[Customer_ID]],Customer_Info_Appended[],6,0)</f>
        <v>Mandalay</v>
      </c>
      <c r="L1659" t="str">
        <f>VLOOKUP(Account_Appended[[#This Row],[Balance]],balance_t[],3,1)</f>
        <v>High</v>
      </c>
      <c r="M1659" t="str">
        <f>VLOOKUP(Account_Appended[[#This Row],[Age]],age_t[],3,1)</f>
        <v>Senior</v>
      </c>
      <c r="N1659" t="str">
        <f>Account_Appended[[#This Row],[Age Group]]&amp; "-" &amp;Account_Appended[[#This Row],[Balace Group]]</f>
        <v>Senior-High</v>
      </c>
    </row>
    <row r="1660" spans="2:14" x14ac:dyDescent="0.25">
      <c r="B1660" t="s">
        <v>6783</v>
      </c>
      <c r="C1660" t="s">
        <v>4344</v>
      </c>
      <c r="D1660" t="s">
        <v>5131</v>
      </c>
      <c r="E1660" s="22">
        <v>37657413</v>
      </c>
      <c r="F1660" t="s">
        <v>5126</v>
      </c>
      <c r="G1660" s="20">
        <v>46217</v>
      </c>
      <c r="H1660" t="s">
        <v>4118</v>
      </c>
      <c r="I1660">
        <f>VLOOKUP(Account_Appended[[#This Row],[Customer_ID]],Customer_Info_Appended[],3,0)</f>
        <v>32</v>
      </c>
      <c r="J1660" t="str">
        <f>VLOOKUP(Account_Appended[[#This Row],[Customer_ID]],Customer_Info_Appended[],4,0)</f>
        <v>Female</v>
      </c>
      <c r="K1660" t="str">
        <f>VLOOKUP(Account_Appended[[#This Row],[Customer_ID]],Customer_Info_Appended[],6,0)</f>
        <v>Shan</v>
      </c>
      <c r="L1660" t="str">
        <f>VLOOKUP(Account_Appended[[#This Row],[Balance]],balance_t[],3,1)</f>
        <v>High</v>
      </c>
      <c r="M1660" t="str">
        <f>VLOOKUP(Account_Appended[[#This Row],[Age]],age_t[],3,1)</f>
        <v>Middle</v>
      </c>
      <c r="N1660" t="str">
        <f>Account_Appended[[#This Row],[Age Group]]&amp; "-" &amp;Account_Appended[[#This Row],[Balace Group]]</f>
        <v>Middle-High</v>
      </c>
    </row>
    <row r="1661" spans="2:14" x14ac:dyDescent="0.25">
      <c r="B1661" t="s">
        <v>6784</v>
      </c>
      <c r="C1661" t="s">
        <v>4344</v>
      </c>
      <c r="D1661" t="s">
        <v>5125</v>
      </c>
      <c r="E1661" s="22">
        <v>35074352</v>
      </c>
      <c r="F1661" t="s">
        <v>5126</v>
      </c>
      <c r="G1661" s="20">
        <v>46218</v>
      </c>
      <c r="H1661" t="s">
        <v>4118</v>
      </c>
      <c r="I1661">
        <f>VLOOKUP(Account_Appended[[#This Row],[Customer_ID]],Customer_Info_Appended[],3,0)</f>
        <v>32</v>
      </c>
      <c r="J1661" t="str">
        <f>VLOOKUP(Account_Appended[[#This Row],[Customer_ID]],Customer_Info_Appended[],4,0)</f>
        <v>Female</v>
      </c>
      <c r="K1661" t="str">
        <f>VLOOKUP(Account_Appended[[#This Row],[Customer_ID]],Customer_Info_Appended[],6,0)</f>
        <v>Shan</v>
      </c>
      <c r="L1661" t="str">
        <f>VLOOKUP(Account_Appended[[#This Row],[Balance]],balance_t[],3,1)</f>
        <v>High</v>
      </c>
      <c r="M1661" t="str">
        <f>VLOOKUP(Account_Appended[[#This Row],[Age]],age_t[],3,1)</f>
        <v>Middle</v>
      </c>
      <c r="N1661" t="str">
        <f>Account_Appended[[#This Row],[Age Group]]&amp; "-" &amp;Account_Appended[[#This Row],[Balace Group]]</f>
        <v>Middle-High</v>
      </c>
    </row>
    <row r="1662" spans="2:14" x14ac:dyDescent="0.25">
      <c r="B1662" t="s">
        <v>6785</v>
      </c>
      <c r="C1662" t="s">
        <v>4349</v>
      </c>
      <c r="D1662" t="s">
        <v>5125</v>
      </c>
      <c r="E1662" s="22">
        <v>35833873</v>
      </c>
      <c r="F1662" t="s">
        <v>5126</v>
      </c>
      <c r="G1662" s="20">
        <v>46219</v>
      </c>
      <c r="H1662" t="s">
        <v>4118</v>
      </c>
      <c r="I1662">
        <f>VLOOKUP(Account_Appended[[#This Row],[Customer_ID]],Customer_Info_Appended[],3,0)</f>
        <v>36</v>
      </c>
      <c r="J1662" t="str">
        <f>VLOOKUP(Account_Appended[[#This Row],[Customer_ID]],Customer_Info_Appended[],4,0)</f>
        <v>Female</v>
      </c>
      <c r="K1662" t="str">
        <f>VLOOKUP(Account_Appended[[#This Row],[Customer_ID]],Customer_Info_Appended[],6,0)</f>
        <v>Naypyitaw</v>
      </c>
      <c r="L1662" t="str">
        <f>VLOOKUP(Account_Appended[[#This Row],[Balance]],balance_t[],3,1)</f>
        <v>High</v>
      </c>
      <c r="M1662" t="str">
        <f>VLOOKUP(Account_Appended[[#This Row],[Age]],age_t[],3,1)</f>
        <v>Middle</v>
      </c>
      <c r="N1662" t="str">
        <f>Account_Appended[[#This Row],[Age Group]]&amp; "-" &amp;Account_Appended[[#This Row],[Balace Group]]</f>
        <v>Middle-High</v>
      </c>
    </row>
    <row r="1663" spans="2:14" x14ac:dyDescent="0.25">
      <c r="B1663" t="s">
        <v>6786</v>
      </c>
      <c r="C1663" t="s">
        <v>4349</v>
      </c>
      <c r="D1663" t="s">
        <v>5131</v>
      </c>
      <c r="E1663" s="22">
        <v>36392378</v>
      </c>
      <c r="F1663" t="s">
        <v>5126</v>
      </c>
      <c r="G1663" s="20">
        <v>46220</v>
      </c>
      <c r="H1663" t="s">
        <v>4118</v>
      </c>
      <c r="I1663">
        <f>VLOOKUP(Account_Appended[[#This Row],[Customer_ID]],Customer_Info_Appended[],3,0)</f>
        <v>36</v>
      </c>
      <c r="J1663" t="str">
        <f>VLOOKUP(Account_Appended[[#This Row],[Customer_ID]],Customer_Info_Appended[],4,0)</f>
        <v>Female</v>
      </c>
      <c r="K1663" t="str">
        <f>VLOOKUP(Account_Appended[[#This Row],[Customer_ID]],Customer_Info_Appended[],6,0)</f>
        <v>Naypyitaw</v>
      </c>
      <c r="L1663" t="str">
        <f>VLOOKUP(Account_Appended[[#This Row],[Balance]],balance_t[],3,1)</f>
        <v>High</v>
      </c>
      <c r="M1663" t="str">
        <f>VLOOKUP(Account_Appended[[#This Row],[Age]],age_t[],3,1)</f>
        <v>Middle</v>
      </c>
      <c r="N1663" t="str">
        <f>Account_Appended[[#This Row],[Age Group]]&amp; "-" &amp;Account_Appended[[#This Row],[Balace Group]]</f>
        <v>Middle-High</v>
      </c>
    </row>
    <row r="1664" spans="2:14" x14ac:dyDescent="0.25">
      <c r="B1664" t="s">
        <v>6787</v>
      </c>
      <c r="C1664" t="s">
        <v>4349</v>
      </c>
      <c r="D1664" t="s">
        <v>5125</v>
      </c>
      <c r="E1664" s="22">
        <v>26627060</v>
      </c>
      <c r="F1664" t="s">
        <v>5126</v>
      </c>
      <c r="G1664" s="20">
        <v>46221</v>
      </c>
      <c r="H1664" t="s">
        <v>4118</v>
      </c>
      <c r="I1664">
        <f>VLOOKUP(Account_Appended[[#This Row],[Customer_ID]],Customer_Info_Appended[],3,0)</f>
        <v>36</v>
      </c>
      <c r="J1664" t="str">
        <f>VLOOKUP(Account_Appended[[#This Row],[Customer_ID]],Customer_Info_Appended[],4,0)</f>
        <v>Female</v>
      </c>
      <c r="K1664" t="str">
        <f>VLOOKUP(Account_Appended[[#This Row],[Customer_ID]],Customer_Info_Appended[],6,0)</f>
        <v>Naypyitaw</v>
      </c>
      <c r="L1664" t="str">
        <f>VLOOKUP(Account_Appended[[#This Row],[Balance]],balance_t[],3,1)</f>
        <v>High</v>
      </c>
      <c r="M1664" t="str">
        <f>VLOOKUP(Account_Appended[[#This Row],[Age]],age_t[],3,1)</f>
        <v>Middle</v>
      </c>
      <c r="N1664" t="str">
        <f>Account_Appended[[#This Row],[Age Group]]&amp; "-" &amp;Account_Appended[[#This Row],[Balace Group]]</f>
        <v>Middle-High</v>
      </c>
    </row>
    <row r="1665" spans="2:14" x14ac:dyDescent="0.25">
      <c r="B1665" t="s">
        <v>6788</v>
      </c>
      <c r="C1665" t="s">
        <v>4354</v>
      </c>
      <c r="D1665" t="s">
        <v>5131</v>
      </c>
      <c r="E1665" s="22">
        <v>35742494</v>
      </c>
      <c r="F1665" t="s">
        <v>5126</v>
      </c>
      <c r="G1665" s="20">
        <v>46222</v>
      </c>
      <c r="H1665" t="s">
        <v>4118</v>
      </c>
      <c r="I1665">
        <f>VLOOKUP(Account_Appended[[#This Row],[Customer_ID]],Customer_Info_Appended[],3,0)</f>
        <v>60</v>
      </c>
      <c r="J1665" t="str">
        <f>VLOOKUP(Account_Appended[[#This Row],[Customer_ID]],Customer_Info_Appended[],4,0)</f>
        <v>Male</v>
      </c>
      <c r="K1665" t="str">
        <f>VLOOKUP(Account_Appended[[#This Row],[Customer_ID]],Customer_Info_Appended[],6,0)</f>
        <v>Yangon</v>
      </c>
      <c r="L1665" t="str">
        <f>VLOOKUP(Account_Appended[[#This Row],[Balance]],balance_t[],3,1)</f>
        <v>High</v>
      </c>
      <c r="M1665" t="str">
        <f>VLOOKUP(Account_Appended[[#This Row],[Age]],age_t[],3,1)</f>
        <v>Senior</v>
      </c>
      <c r="N1665" t="str">
        <f>Account_Appended[[#This Row],[Age Group]]&amp; "-" &amp;Account_Appended[[#This Row],[Balace Group]]</f>
        <v>Senior-High</v>
      </c>
    </row>
    <row r="1666" spans="2:14" x14ac:dyDescent="0.25">
      <c r="B1666" t="s">
        <v>6789</v>
      </c>
      <c r="C1666" t="s">
        <v>4359</v>
      </c>
      <c r="D1666" t="s">
        <v>5134</v>
      </c>
      <c r="E1666" s="22">
        <v>44399672</v>
      </c>
      <c r="F1666" t="s">
        <v>5126</v>
      </c>
      <c r="G1666" s="20">
        <v>46223</v>
      </c>
      <c r="H1666" t="s">
        <v>4118</v>
      </c>
      <c r="I1666">
        <f>VLOOKUP(Account_Appended[[#This Row],[Customer_ID]],Customer_Info_Appended[],3,0)</f>
        <v>64</v>
      </c>
      <c r="J1666" t="str">
        <f>VLOOKUP(Account_Appended[[#This Row],[Customer_ID]],Customer_Info_Appended[],4,0)</f>
        <v>Male</v>
      </c>
      <c r="K1666" t="str">
        <f>VLOOKUP(Account_Appended[[#This Row],[Customer_ID]],Customer_Info_Appended[],6,0)</f>
        <v>Bago</v>
      </c>
      <c r="L1666" t="str">
        <f>VLOOKUP(Account_Appended[[#This Row],[Balance]],balance_t[],3,1)</f>
        <v>High</v>
      </c>
      <c r="M1666" t="str">
        <f>VLOOKUP(Account_Appended[[#This Row],[Age]],age_t[],3,1)</f>
        <v>Senior</v>
      </c>
      <c r="N1666" t="str">
        <f>Account_Appended[[#This Row],[Age Group]]&amp; "-" &amp;Account_Appended[[#This Row],[Balace Group]]</f>
        <v>Senior-High</v>
      </c>
    </row>
    <row r="1667" spans="2:14" x14ac:dyDescent="0.25">
      <c r="B1667" t="s">
        <v>6790</v>
      </c>
      <c r="C1667" t="s">
        <v>4364</v>
      </c>
      <c r="D1667" t="s">
        <v>5134</v>
      </c>
      <c r="E1667" s="22">
        <v>8452110</v>
      </c>
      <c r="F1667" t="s">
        <v>5126</v>
      </c>
      <c r="G1667" s="20">
        <v>46224</v>
      </c>
      <c r="H1667" t="s">
        <v>4118</v>
      </c>
      <c r="I1667">
        <f>VLOOKUP(Account_Appended[[#This Row],[Customer_ID]],Customer_Info_Appended[],3,0)</f>
        <v>61</v>
      </c>
      <c r="J1667" t="str">
        <f>VLOOKUP(Account_Appended[[#This Row],[Customer_ID]],Customer_Info_Appended[],4,0)</f>
        <v>Male</v>
      </c>
      <c r="K1667" t="str">
        <f>VLOOKUP(Account_Appended[[#This Row],[Customer_ID]],Customer_Info_Appended[],6,0)</f>
        <v>Mandalay</v>
      </c>
      <c r="L1667" t="str">
        <f>VLOOKUP(Account_Appended[[#This Row],[Balance]],balance_t[],3,1)</f>
        <v>Medium</v>
      </c>
      <c r="M1667" t="str">
        <f>VLOOKUP(Account_Appended[[#This Row],[Age]],age_t[],3,1)</f>
        <v>Senior</v>
      </c>
      <c r="N1667" t="str">
        <f>Account_Appended[[#This Row],[Age Group]]&amp; "-" &amp;Account_Appended[[#This Row],[Balace Group]]</f>
        <v>Senior-Medium</v>
      </c>
    </row>
    <row r="1668" spans="2:14" x14ac:dyDescent="0.25">
      <c r="B1668" t="s">
        <v>6791</v>
      </c>
      <c r="C1668" t="s">
        <v>4369</v>
      </c>
      <c r="D1668" t="s">
        <v>5134</v>
      </c>
      <c r="E1668" s="22">
        <v>37516206</v>
      </c>
      <c r="F1668" t="s">
        <v>5126</v>
      </c>
      <c r="G1668" s="20">
        <v>46225</v>
      </c>
      <c r="H1668" t="s">
        <v>4118</v>
      </c>
      <c r="I1668">
        <f>VLOOKUP(Account_Appended[[#This Row],[Customer_ID]],Customer_Info_Appended[],3,0)</f>
        <v>52</v>
      </c>
      <c r="J1668" t="str">
        <f>VLOOKUP(Account_Appended[[#This Row],[Customer_ID]],Customer_Info_Appended[],4,0)</f>
        <v>Female</v>
      </c>
      <c r="K1668" t="str">
        <f>VLOOKUP(Account_Appended[[#This Row],[Customer_ID]],Customer_Info_Appended[],6,0)</f>
        <v>Yangon</v>
      </c>
      <c r="L1668" t="str">
        <f>VLOOKUP(Account_Appended[[#This Row],[Balance]],balance_t[],3,1)</f>
        <v>High</v>
      </c>
      <c r="M1668" t="str">
        <f>VLOOKUP(Account_Appended[[#This Row],[Age]],age_t[],3,1)</f>
        <v>Senior</v>
      </c>
      <c r="N1668" t="str">
        <f>Account_Appended[[#This Row],[Age Group]]&amp; "-" &amp;Account_Appended[[#This Row],[Balace Group]]</f>
        <v>Senior-High</v>
      </c>
    </row>
    <row r="1669" spans="2:14" x14ac:dyDescent="0.25">
      <c r="B1669" t="s">
        <v>6792</v>
      </c>
      <c r="C1669" t="s">
        <v>4369</v>
      </c>
      <c r="D1669" t="s">
        <v>5134</v>
      </c>
      <c r="E1669" s="22">
        <v>20511011</v>
      </c>
      <c r="F1669" t="s">
        <v>5126</v>
      </c>
      <c r="G1669" s="20">
        <v>46226</v>
      </c>
      <c r="H1669" t="s">
        <v>4118</v>
      </c>
      <c r="I1669">
        <f>VLOOKUP(Account_Appended[[#This Row],[Customer_ID]],Customer_Info_Appended[],3,0)</f>
        <v>52</v>
      </c>
      <c r="J1669" t="str">
        <f>VLOOKUP(Account_Appended[[#This Row],[Customer_ID]],Customer_Info_Appended[],4,0)</f>
        <v>Female</v>
      </c>
      <c r="K1669" t="str">
        <f>VLOOKUP(Account_Appended[[#This Row],[Customer_ID]],Customer_Info_Appended[],6,0)</f>
        <v>Yangon</v>
      </c>
      <c r="L1669" t="str">
        <f>VLOOKUP(Account_Appended[[#This Row],[Balance]],balance_t[],3,1)</f>
        <v>High</v>
      </c>
      <c r="M1669" t="str">
        <f>VLOOKUP(Account_Appended[[#This Row],[Age]],age_t[],3,1)</f>
        <v>Senior</v>
      </c>
      <c r="N1669" t="str">
        <f>Account_Appended[[#This Row],[Age Group]]&amp; "-" &amp;Account_Appended[[#This Row],[Balace Group]]</f>
        <v>Senior-High</v>
      </c>
    </row>
    <row r="1670" spans="2:14" x14ac:dyDescent="0.25">
      <c r="B1670" t="s">
        <v>6793</v>
      </c>
      <c r="C1670" t="s">
        <v>4374</v>
      </c>
      <c r="D1670" t="s">
        <v>5125</v>
      </c>
      <c r="E1670" s="22">
        <v>20276968</v>
      </c>
      <c r="F1670" t="s">
        <v>5126</v>
      </c>
      <c r="G1670" s="20">
        <v>46227</v>
      </c>
      <c r="H1670" t="s">
        <v>4118</v>
      </c>
      <c r="I1670">
        <f>VLOOKUP(Account_Appended[[#This Row],[Customer_ID]],Customer_Info_Appended[],3,0)</f>
        <v>34</v>
      </c>
      <c r="J1670" t="str">
        <f>VLOOKUP(Account_Appended[[#This Row],[Customer_ID]],Customer_Info_Appended[],4,0)</f>
        <v>Female</v>
      </c>
      <c r="K1670" t="str">
        <f>VLOOKUP(Account_Appended[[#This Row],[Customer_ID]],Customer_Info_Appended[],6,0)</f>
        <v>Shan</v>
      </c>
      <c r="L1670" t="str">
        <f>VLOOKUP(Account_Appended[[#This Row],[Balance]],balance_t[],3,1)</f>
        <v>High</v>
      </c>
      <c r="M1670" t="str">
        <f>VLOOKUP(Account_Appended[[#This Row],[Age]],age_t[],3,1)</f>
        <v>Middle</v>
      </c>
      <c r="N1670" t="str">
        <f>Account_Appended[[#This Row],[Age Group]]&amp; "-" &amp;Account_Appended[[#This Row],[Balace Group]]</f>
        <v>Middle-High</v>
      </c>
    </row>
    <row r="1671" spans="2:14" x14ac:dyDescent="0.25">
      <c r="B1671" t="s">
        <v>6794</v>
      </c>
      <c r="C1671" t="s">
        <v>4379</v>
      </c>
      <c r="D1671" t="s">
        <v>5131</v>
      </c>
      <c r="E1671" s="22">
        <v>3900986</v>
      </c>
      <c r="F1671" t="s">
        <v>5126</v>
      </c>
      <c r="G1671" s="20">
        <v>46228</v>
      </c>
      <c r="H1671" t="s">
        <v>4118</v>
      </c>
      <c r="I1671">
        <f>VLOOKUP(Account_Appended[[#This Row],[Customer_ID]],Customer_Info_Appended[],3,0)</f>
        <v>52</v>
      </c>
      <c r="J1671" t="str">
        <f>VLOOKUP(Account_Appended[[#This Row],[Customer_ID]],Customer_Info_Appended[],4,0)</f>
        <v>Male</v>
      </c>
      <c r="K1671" t="str">
        <f>VLOOKUP(Account_Appended[[#This Row],[Customer_ID]],Customer_Info_Appended[],6,0)</f>
        <v>Mandalay</v>
      </c>
      <c r="L1671" t="str">
        <f>VLOOKUP(Account_Appended[[#This Row],[Balance]],balance_t[],3,1)</f>
        <v>Low</v>
      </c>
      <c r="M1671" t="str">
        <f>VLOOKUP(Account_Appended[[#This Row],[Age]],age_t[],3,1)</f>
        <v>Senior</v>
      </c>
      <c r="N1671" t="str">
        <f>Account_Appended[[#This Row],[Age Group]]&amp; "-" &amp;Account_Appended[[#This Row],[Balace Group]]</f>
        <v>Senior-Low</v>
      </c>
    </row>
    <row r="1672" spans="2:14" x14ac:dyDescent="0.25">
      <c r="B1672" t="s">
        <v>6795</v>
      </c>
      <c r="C1672" t="s">
        <v>4379</v>
      </c>
      <c r="D1672" t="s">
        <v>5131</v>
      </c>
      <c r="E1672" s="22">
        <v>38987321</v>
      </c>
      <c r="F1672" t="s">
        <v>5126</v>
      </c>
      <c r="G1672" s="20">
        <v>46229</v>
      </c>
      <c r="H1672" t="s">
        <v>4118</v>
      </c>
      <c r="I1672">
        <f>VLOOKUP(Account_Appended[[#This Row],[Customer_ID]],Customer_Info_Appended[],3,0)</f>
        <v>52</v>
      </c>
      <c r="J1672" t="str">
        <f>VLOOKUP(Account_Appended[[#This Row],[Customer_ID]],Customer_Info_Appended[],4,0)</f>
        <v>Male</v>
      </c>
      <c r="K1672" t="str">
        <f>VLOOKUP(Account_Appended[[#This Row],[Customer_ID]],Customer_Info_Appended[],6,0)</f>
        <v>Mandalay</v>
      </c>
      <c r="L1672" t="str">
        <f>VLOOKUP(Account_Appended[[#This Row],[Balance]],balance_t[],3,1)</f>
        <v>High</v>
      </c>
      <c r="M1672" t="str">
        <f>VLOOKUP(Account_Appended[[#This Row],[Age]],age_t[],3,1)</f>
        <v>Senior</v>
      </c>
      <c r="N1672" t="str">
        <f>Account_Appended[[#This Row],[Age Group]]&amp; "-" &amp;Account_Appended[[#This Row],[Balace Group]]</f>
        <v>Senior-High</v>
      </c>
    </row>
    <row r="1673" spans="2:14" x14ac:dyDescent="0.25">
      <c r="B1673" t="s">
        <v>6796</v>
      </c>
      <c r="C1673" t="s">
        <v>4384</v>
      </c>
      <c r="D1673" t="s">
        <v>5131</v>
      </c>
      <c r="E1673" s="22">
        <v>48757655</v>
      </c>
      <c r="F1673" t="s">
        <v>5126</v>
      </c>
      <c r="G1673" s="20">
        <v>46230</v>
      </c>
      <c r="H1673" t="s">
        <v>4118</v>
      </c>
      <c r="I1673">
        <f>VLOOKUP(Account_Appended[[#This Row],[Customer_ID]],Customer_Info_Appended[],3,0)</f>
        <v>36</v>
      </c>
      <c r="J1673" t="str">
        <f>VLOOKUP(Account_Appended[[#This Row],[Customer_ID]],Customer_Info_Appended[],4,0)</f>
        <v>Female</v>
      </c>
      <c r="K1673" t="str">
        <f>VLOOKUP(Account_Appended[[#This Row],[Customer_ID]],Customer_Info_Appended[],6,0)</f>
        <v>Naypyitaw</v>
      </c>
      <c r="L1673" t="str">
        <f>VLOOKUP(Account_Appended[[#This Row],[Balance]],balance_t[],3,1)</f>
        <v>High</v>
      </c>
      <c r="M1673" t="str">
        <f>VLOOKUP(Account_Appended[[#This Row],[Age]],age_t[],3,1)</f>
        <v>Middle</v>
      </c>
      <c r="N1673" t="str">
        <f>Account_Appended[[#This Row],[Age Group]]&amp; "-" &amp;Account_Appended[[#This Row],[Balace Group]]</f>
        <v>Middle-High</v>
      </c>
    </row>
    <row r="1674" spans="2:14" x14ac:dyDescent="0.25">
      <c r="B1674" t="s">
        <v>6797</v>
      </c>
      <c r="C1674" t="s">
        <v>4389</v>
      </c>
      <c r="D1674" t="s">
        <v>5134</v>
      </c>
      <c r="E1674" s="22">
        <v>44861947</v>
      </c>
      <c r="F1674" t="s">
        <v>5126</v>
      </c>
      <c r="G1674" s="20">
        <v>46231</v>
      </c>
      <c r="H1674" t="s">
        <v>4118</v>
      </c>
      <c r="I1674">
        <f>VLOOKUP(Account_Appended[[#This Row],[Customer_ID]],Customer_Info_Appended[],3,0)</f>
        <v>37</v>
      </c>
      <c r="J1674" t="str">
        <f>VLOOKUP(Account_Appended[[#This Row],[Customer_ID]],Customer_Info_Appended[],4,0)</f>
        <v>Male</v>
      </c>
      <c r="K1674" t="str">
        <f>VLOOKUP(Account_Appended[[#This Row],[Customer_ID]],Customer_Info_Appended[],6,0)</f>
        <v>Mandalay</v>
      </c>
      <c r="L1674" t="str">
        <f>VLOOKUP(Account_Appended[[#This Row],[Balance]],balance_t[],3,1)</f>
        <v>High</v>
      </c>
      <c r="M1674" t="str">
        <f>VLOOKUP(Account_Appended[[#This Row],[Age]],age_t[],3,1)</f>
        <v>Middle</v>
      </c>
      <c r="N1674" t="str">
        <f>Account_Appended[[#This Row],[Age Group]]&amp; "-" &amp;Account_Appended[[#This Row],[Balace Group]]</f>
        <v>Middle-High</v>
      </c>
    </row>
    <row r="1675" spans="2:14" x14ac:dyDescent="0.25">
      <c r="B1675" t="s">
        <v>6798</v>
      </c>
      <c r="C1675" t="s">
        <v>4394</v>
      </c>
      <c r="D1675" t="s">
        <v>5134</v>
      </c>
      <c r="E1675" s="22">
        <v>16922032</v>
      </c>
      <c r="F1675" t="s">
        <v>5126</v>
      </c>
      <c r="G1675" s="20">
        <v>46232</v>
      </c>
      <c r="H1675" t="s">
        <v>4118</v>
      </c>
      <c r="I1675">
        <f>VLOOKUP(Account_Appended[[#This Row],[Customer_ID]],Customer_Info_Appended[],3,0)</f>
        <v>53</v>
      </c>
      <c r="J1675" t="str">
        <f>VLOOKUP(Account_Appended[[#This Row],[Customer_ID]],Customer_Info_Appended[],4,0)</f>
        <v>Male</v>
      </c>
      <c r="K1675" t="str">
        <f>VLOOKUP(Account_Appended[[#This Row],[Customer_ID]],Customer_Info_Appended[],6,0)</f>
        <v>Mandalay</v>
      </c>
      <c r="L1675" t="str">
        <f>VLOOKUP(Account_Appended[[#This Row],[Balance]],balance_t[],3,1)</f>
        <v>High</v>
      </c>
      <c r="M1675" t="str">
        <f>VLOOKUP(Account_Appended[[#This Row],[Age]],age_t[],3,1)</f>
        <v>Senior</v>
      </c>
      <c r="N1675" t="str">
        <f>Account_Appended[[#This Row],[Age Group]]&amp; "-" &amp;Account_Appended[[#This Row],[Balace Group]]</f>
        <v>Senior-High</v>
      </c>
    </row>
    <row r="1676" spans="2:14" x14ac:dyDescent="0.25">
      <c r="B1676" t="s">
        <v>6799</v>
      </c>
      <c r="C1676" t="s">
        <v>4394</v>
      </c>
      <c r="D1676" t="s">
        <v>5131</v>
      </c>
      <c r="E1676" s="22">
        <v>104138</v>
      </c>
      <c r="F1676" t="s">
        <v>5126</v>
      </c>
      <c r="G1676" s="20">
        <v>46233</v>
      </c>
      <c r="H1676" t="s">
        <v>4118</v>
      </c>
      <c r="I1676">
        <f>VLOOKUP(Account_Appended[[#This Row],[Customer_ID]],Customer_Info_Appended[],3,0)</f>
        <v>53</v>
      </c>
      <c r="J1676" t="str">
        <f>VLOOKUP(Account_Appended[[#This Row],[Customer_ID]],Customer_Info_Appended[],4,0)</f>
        <v>Male</v>
      </c>
      <c r="K1676" t="str">
        <f>VLOOKUP(Account_Appended[[#This Row],[Customer_ID]],Customer_Info_Appended[],6,0)</f>
        <v>Mandalay</v>
      </c>
      <c r="L1676" t="str">
        <f>VLOOKUP(Account_Appended[[#This Row],[Balance]],balance_t[],3,1)</f>
        <v>Low</v>
      </c>
      <c r="M1676" t="str">
        <f>VLOOKUP(Account_Appended[[#This Row],[Age]],age_t[],3,1)</f>
        <v>Senior</v>
      </c>
      <c r="N1676" t="str">
        <f>Account_Appended[[#This Row],[Age Group]]&amp; "-" &amp;Account_Appended[[#This Row],[Balace Group]]</f>
        <v>Senior-Low</v>
      </c>
    </row>
    <row r="1677" spans="2:14" x14ac:dyDescent="0.25">
      <c r="B1677" t="s">
        <v>6800</v>
      </c>
      <c r="C1677" t="s">
        <v>4399</v>
      </c>
      <c r="D1677" t="s">
        <v>5134</v>
      </c>
      <c r="E1677" s="22">
        <v>32943945</v>
      </c>
      <c r="F1677" t="s">
        <v>5126</v>
      </c>
      <c r="G1677" s="20">
        <v>46234</v>
      </c>
      <c r="H1677" t="s">
        <v>4118</v>
      </c>
      <c r="I1677">
        <f>VLOOKUP(Account_Appended[[#This Row],[Customer_ID]],Customer_Info_Appended[],3,0)</f>
        <v>52</v>
      </c>
      <c r="J1677" t="str">
        <f>VLOOKUP(Account_Appended[[#This Row],[Customer_ID]],Customer_Info_Appended[],4,0)</f>
        <v>Male</v>
      </c>
      <c r="K1677" t="str">
        <f>VLOOKUP(Account_Appended[[#This Row],[Customer_ID]],Customer_Info_Appended[],6,0)</f>
        <v>Naypyitaw</v>
      </c>
      <c r="L1677" t="str">
        <f>VLOOKUP(Account_Appended[[#This Row],[Balance]],balance_t[],3,1)</f>
        <v>High</v>
      </c>
      <c r="M1677" t="str">
        <f>VLOOKUP(Account_Appended[[#This Row],[Age]],age_t[],3,1)</f>
        <v>Senior</v>
      </c>
      <c r="N1677" t="str">
        <f>Account_Appended[[#This Row],[Age Group]]&amp; "-" &amp;Account_Appended[[#This Row],[Balace Group]]</f>
        <v>Senior-High</v>
      </c>
    </row>
    <row r="1678" spans="2:14" x14ac:dyDescent="0.25">
      <c r="B1678" t="s">
        <v>6801</v>
      </c>
      <c r="C1678" t="s">
        <v>4399</v>
      </c>
      <c r="D1678" t="s">
        <v>5131</v>
      </c>
      <c r="E1678" s="22">
        <v>47034227</v>
      </c>
      <c r="F1678" t="s">
        <v>5126</v>
      </c>
      <c r="G1678" s="20">
        <v>46235</v>
      </c>
      <c r="H1678" t="s">
        <v>4118</v>
      </c>
      <c r="I1678">
        <f>VLOOKUP(Account_Appended[[#This Row],[Customer_ID]],Customer_Info_Appended[],3,0)</f>
        <v>52</v>
      </c>
      <c r="J1678" t="str">
        <f>VLOOKUP(Account_Appended[[#This Row],[Customer_ID]],Customer_Info_Appended[],4,0)</f>
        <v>Male</v>
      </c>
      <c r="K1678" t="str">
        <f>VLOOKUP(Account_Appended[[#This Row],[Customer_ID]],Customer_Info_Appended[],6,0)</f>
        <v>Naypyitaw</v>
      </c>
      <c r="L1678" t="str">
        <f>VLOOKUP(Account_Appended[[#This Row],[Balance]],balance_t[],3,1)</f>
        <v>High</v>
      </c>
      <c r="M1678" t="str">
        <f>VLOOKUP(Account_Appended[[#This Row],[Age]],age_t[],3,1)</f>
        <v>Senior</v>
      </c>
      <c r="N1678" t="str">
        <f>Account_Appended[[#This Row],[Age Group]]&amp; "-" &amp;Account_Appended[[#This Row],[Balace Group]]</f>
        <v>Senior-High</v>
      </c>
    </row>
    <row r="1679" spans="2:14" x14ac:dyDescent="0.25">
      <c r="B1679" t="s">
        <v>6802</v>
      </c>
      <c r="C1679" t="s">
        <v>4404</v>
      </c>
      <c r="D1679" t="s">
        <v>5131</v>
      </c>
      <c r="E1679" s="22">
        <v>3964044</v>
      </c>
      <c r="F1679" t="s">
        <v>5126</v>
      </c>
      <c r="G1679" s="20">
        <v>46236</v>
      </c>
      <c r="H1679" t="s">
        <v>4118</v>
      </c>
      <c r="I1679">
        <f>VLOOKUP(Account_Appended[[#This Row],[Customer_ID]],Customer_Info_Appended[],3,0)</f>
        <v>49</v>
      </c>
      <c r="J1679" t="str">
        <f>VLOOKUP(Account_Appended[[#This Row],[Customer_ID]],Customer_Info_Appended[],4,0)</f>
        <v>Male</v>
      </c>
      <c r="K1679" t="str">
        <f>VLOOKUP(Account_Appended[[#This Row],[Customer_ID]],Customer_Info_Appended[],6,0)</f>
        <v>Naypyitaw</v>
      </c>
      <c r="L1679" t="str">
        <f>VLOOKUP(Account_Appended[[#This Row],[Balance]],balance_t[],3,1)</f>
        <v>Low</v>
      </c>
      <c r="M1679" t="str">
        <f>VLOOKUP(Account_Appended[[#This Row],[Age]],age_t[],3,1)</f>
        <v>Middle</v>
      </c>
      <c r="N1679" t="str">
        <f>Account_Appended[[#This Row],[Age Group]]&amp; "-" &amp;Account_Appended[[#This Row],[Balace Group]]</f>
        <v>Middle-Low</v>
      </c>
    </row>
    <row r="1680" spans="2:14" x14ac:dyDescent="0.25">
      <c r="B1680" t="s">
        <v>6803</v>
      </c>
      <c r="C1680" t="s">
        <v>4409</v>
      </c>
      <c r="D1680" t="s">
        <v>5131</v>
      </c>
      <c r="E1680" s="22">
        <v>25309588</v>
      </c>
      <c r="F1680" t="s">
        <v>5126</v>
      </c>
      <c r="G1680" s="20">
        <v>46237</v>
      </c>
      <c r="H1680" t="s">
        <v>4118</v>
      </c>
      <c r="I1680">
        <f>VLOOKUP(Account_Appended[[#This Row],[Customer_ID]],Customer_Info_Appended[],3,0)</f>
        <v>65</v>
      </c>
      <c r="J1680" t="str">
        <f>VLOOKUP(Account_Appended[[#This Row],[Customer_ID]],Customer_Info_Appended[],4,0)</f>
        <v>Female</v>
      </c>
      <c r="K1680" t="str">
        <f>VLOOKUP(Account_Appended[[#This Row],[Customer_ID]],Customer_Info_Appended[],6,0)</f>
        <v>Mandalay</v>
      </c>
      <c r="L1680" t="str">
        <f>VLOOKUP(Account_Appended[[#This Row],[Balance]],balance_t[],3,1)</f>
        <v>High</v>
      </c>
      <c r="M1680" t="str">
        <f>VLOOKUP(Account_Appended[[#This Row],[Age]],age_t[],3,1)</f>
        <v>Senior</v>
      </c>
      <c r="N1680" t="str">
        <f>Account_Appended[[#This Row],[Age Group]]&amp; "-" &amp;Account_Appended[[#This Row],[Balace Group]]</f>
        <v>Senior-High</v>
      </c>
    </row>
    <row r="1681" spans="2:14" x14ac:dyDescent="0.25">
      <c r="B1681" t="s">
        <v>6804</v>
      </c>
      <c r="C1681" t="s">
        <v>4409</v>
      </c>
      <c r="D1681" t="s">
        <v>5131</v>
      </c>
      <c r="E1681" s="22">
        <v>10708790</v>
      </c>
      <c r="F1681" t="s">
        <v>5126</v>
      </c>
      <c r="G1681" s="20">
        <v>46238</v>
      </c>
      <c r="H1681" t="s">
        <v>4118</v>
      </c>
      <c r="I1681">
        <f>VLOOKUP(Account_Appended[[#This Row],[Customer_ID]],Customer_Info_Appended[],3,0)</f>
        <v>65</v>
      </c>
      <c r="J1681" t="str">
        <f>VLOOKUP(Account_Appended[[#This Row],[Customer_ID]],Customer_Info_Appended[],4,0)</f>
        <v>Female</v>
      </c>
      <c r="K1681" t="str">
        <f>VLOOKUP(Account_Appended[[#This Row],[Customer_ID]],Customer_Info_Appended[],6,0)</f>
        <v>Mandalay</v>
      </c>
      <c r="L1681" t="str">
        <f>VLOOKUP(Account_Appended[[#This Row],[Balance]],balance_t[],3,1)</f>
        <v>Medium</v>
      </c>
      <c r="M1681" t="str">
        <f>VLOOKUP(Account_Appended[[#This Row],[Age]],age_t[],3,1)</f>
        <v>Senior</v>
      </c>
      <c r="N1681" t="str">
        <f>Account_Appended[[#This Row],[Age Group]]&amp; "-" &amp;Account_Appended[[#This Row],[Balace Group]]</f>
        <v>Senior-Medium</v>
      </c>
    </row>
    <row r="1682" spans="2:14" x14ac:dyDescent="0.25">
      <c r="B1682" t="s">
        <v>6805</v>
      </c>
      <c r="C1682" t="s">
        <v>4414</v>
      </c>
      <c r="D1682" t="s">
        <v>5131</v>
      </c>
      <c r="E1682" s="22">
        <v>13601550</v>
      </c>
      <c r="F1682" t="s">
        <v>5126</v>
      </c>
      <c r="G1682" s="20">
        <v>46239</v>
      </c>
      <c r="H1682" t="s">
        <v>4118</v>
      </c>
      <c r="I1682">
        <f>VLOOKUP(Account_Appended[[#This Row],[Customer_ID]],Customer_Info_Appended[],3,0)</f>
        <v>61</v>
      </c>
      <c r="J1682" t="str">
        <f>VLOOKUP(Account_Appended[[#This Row],[Customer_ID]],Customer_Info_Appended[],4,0)</f>
        <v>Female</v>
      </c>
      <c r="K1682" t="str">
        <f>VLOOKUP(Account_Appended[[#This Row],[Customer_ID]],Customer_Info_Appended[],6,0)</f>
        <v>Naypyitaw</v>
      </c>
      <c r="L1682" t="str">
        <f>VLOOKUP(Account_Appended[[#This Row],[Balance]],balance_t[],3,1)</f>
        <v>Medium</v>
      </c>
      <c r="M1682" t="str">
        <f>VLOOKUP(Account_Appended[[#This Row],[Age]],age_t[],3,1)</f>
        <v>Senior</v>
      </c>
      <c r="N1682" t="str">
        <f>Account_Appended[[#This Row],[Age Group]]&amp; "-" &amp;Account_Appended[[#This Row],[Balace Group]]</f>
        <v>Senior-Medium</v>
      </c>
    </row>
    <row r="1683" spans="2:14" x14ac:dyDescent="0.25">
      <c r="B1683" t="s">
        <v>6806</v>
      </c>
      <c r="C1683" t="s">
        <v>4419</v>
      </c>
      <c r="D1683" t="s">
        <v>5131</v>
      </c>
      <c r="E1683" s="22">
        <v>18775167</v>
      </c>
      <c r="F1683" t="s">
        <v>5126</v>
      </c>
      <c r="G1683" s="20">
        <v>46240</v>
      </c>
      <c r="H1683" t="s">
        <v>4118</v>
      </c>
      <c r="I1683">
        <f>VLOOKUP(Account_Appended[[#This Row],[Customer_ID]],Customer_Info_Appended[],3,0)</f>
        <v>57</v>
      </c>
      <c r="J1683" t="str">
        <f>VLOOKUP(Account_Appended[[#This Row],[Customer_ID]],Customer_Info_Appended[],4,0)</f>
        <v>Male</v>
      </c>
      <c r="K1683" t="str">
        <f>VLOOKUP(Account_Appended[[#This Row],[Customer_ID]],Customer_Info_Appended[],6,0)</f>
        <v>Yangon</v>
      </c>
      <c r="L1683" t="str">
        <f>VLOOKUP(Account_Appended[[#This Row],[Balance]],balance_t[],3,1)</f>
        <v>High</v>
      </c>
      <c r="M1683" t="str">
        <f>VLOOKUP(Account_Appended[[#This Row],[Age]],age_t[],3,1)</f>
        <v>Senior</v>
      </c>
      <c r="N1683" t="str">
        <f>Account_Appended[[#This Row],[Age Group]]&amp; "-" &amp;Account_Appended[[#This Row],[Balace Group]]</f>
        <v>Senior-High</v>
      </c>
    </row>
    <row r="1684" spans="2:14" x14ac:dyDescent="0.25">
      <c r="B1684" t="s">
        <v>6807</v>
      </c>
      <c r="C1684" t="s">
        <v>4419</v>
      </c>
      <c r="D1684" t="s">
        <v>5131</v>
      </c>
      <c r="E1684" s="22">
        <v>22740051</v>
      </c>
      <c r="F1684" t="s">
        <v>5126</v>
      </c>
      <c r="G1684" s="20">
        <v>46241</v>
      </c>
      <c r="H1684" t="s">
        <v>4118</v>
      </c>
      <c r="I1684">
        <f>VLOOKUP(Account_Appended[[#This Row],[Customer_ID]],Customer_Info_Appended[],3,0)</f>
        <v>57</v>
      </c>
      <c r="J1684" t="str">
        <f>VLOOKUP(Account_Appended[[#This Row],[Customer_ID]],Customer_Info_Appended[],4,0)</f>
        <v>Male</v>
      </c>
      <c r="K1684" t="str">
        <f>VLOOKUP(Account_Appended[[#This Row],[Customer_ID]],Customer_Info_Appended[],6,0)</f>
        <v>Yangon</v>
      </c>
      <c r="L1684" t="str">
        <f>VLOOKUP(Account_Appended[[#This Row],[Balance]],balance_t[],3,1)</f>
        <v>High</v>
      </c>
      <c r="M1684" t="str">
        <f>VLOOKUP(Account_Appended[[#This Row],[Age]],age_t[],3,1)</f>
        <v>Senior</v>
      </c>
      <c r="N1684" t="str">
        <f>Account_Appended[[#This Row],[Age Group]]&amp; "-" &amp;Account_Appended[[#This Row],[Balace Group]]</f>
        <v>Senior-High</v>
      </c>
    </row>
    <row r="1685" spans="2:14" x14ac:dyDescent="0.25">
      <c r="B1685" t="s">
        <v>6808</v>
      </c>
      <c r="C1685" t="s">
        <v>4424</v>
      </c>
      <c r="D1685" t="s">
        <v>5134</v>
      </c>
      <c r="E1685" s="22">
        <v>48553624</v>
      </c>
      <c r="F1685" t="s">
        <v>5126</v>
      </c>
      <c r="G1685" s="20">
        <v>46242</v>
      </c>
      <c r="H1685" t="s">
        <v>4118</v>
      </c>
      <c r="I1685">
        <f>VLOOKUP(Account_Appended[[#This Row],[Customer_ID]],Customer_Info_Appended[],3,0)</f>
        <v>41</v>
      </c>
      <c r="J1685" t="str">
        <f>VLOOKUP(Account_Appended[[#This Row],[Customer_ID]],Customer_Info_Appended[],4,0)</f>
        <v>Female</v>
      </c>
      <c r="K1685" t="str">
        <f>VLOOKUP(Account_Appended[[#This Row],[Customer_ID]],Customer_Info_Appended[],6,0)</f>
        <v>Naypyitaw</v>
      </c>
      <c r="L1685" t="str">
        <f>VLOOKUP(Account_Appended[[#This Row],[Balance]],balance_t[],3,1)</f>
        <v>High</v>
      </c>
      <c r="M1685" t="str">
        <f>VLOOKUP(Account_Appended[[#This Row],[Age]],age_t[],3,1)</f>
        <v>Middle</v>
      </c>
      <c r="N1685" t="str">
        <f>Account_Appended[[#This Row],[Age Group]]&amp; "-" &amp;Account_Appended[[#This Row],[Balace Group]]</f>
        <v>Middle-High</v>
      </c>
    </row>
    <row r="1686" spans="2:14" x14ac:dyDescent="0.25">
      <c r="B1686" t="s">
        <v>6809</v>
      </c>
      <c r="C1686" t="s">
        <v>4424</v>
      </c>
      <c r="D1686" t="s">
        <v>5131</v>
      </c>
      <c r="E1686" s="22">
        <v>908301</v>
      </c>
      <c r="F1686" t="s">
        <v>5126</v>
      </c>
      <c r="G1686" s="20">
        <v>46243</v>
      </c>
      <c r="H1686" t="s">
        <v>4118</v>
      </c>
      <c r="I1686">
        <f>VLOOKUP(Account_Appended[[#This Row],[Customer_ID]],Customer_Info_Appended[],3,0)</f>
        <v>41</v>
      </c>
      <c r="J1686" t="str">
        <f>VLOOKUP(Account_Appended[[#This Row],[Customer_ID]],Customer_Info_Appended[],4,0)</f>
        <v>Female</v>
      </c>
      <c r="K1686" t="str">
        <f>VLOOKUP(Account_Appended[[#This Row],[Customer_ID]],Customer_Info_Appended[],6,0)</f>
        <v>Naypyitaw</v>
      </c>
      <c r="L1686" t="str">
        <f>VLOOKUP(Account_Appended[[#This Row],[Balance]],balance_t[],3,1)</f>
        <v>Low</v>
      </c>
      <c r="M1686" t="str">
        <f>VLOOKUP(Account_Appended[[#This Row],[Age]],age_t[],3,1)</f>
        <v>Middle</v>
      </c>
      <c r="N1686" t="str">
        <f>Account_Appended[[#This Row],[Age Group]]&amp; "-" &amp;Account_Appended[[#This Row],[Balace Group]]</f>
        <v>Middle-Low</v>
      </c>
    </row>
    <row r="1687" spans="2:14" x14ac:dyDescent="0.25">
      <c r="B1687" t="s">
        <v>6810</v>
      </c>
      <c r="C1687" t="s">
        <v>4424</v>
      </c>
      <c r="D1687" t="s">
        <v>5131</v>
      </c>
      <c r="E1687" s="22">
        <v>22353636</v>
      </c>
      <c r="F1687" t="s">
        <v>5126</v>
      </c>
      <c r="G1687" s="20">
        <v>46244</v>
      </c>
      <c r="H1687" t="s">
        <v>4118</v>
      </c>
      <c r="I1687">
        <f>VLOOKUP(Account_Appended[[#This Row],[Customer_ID]],Customer_Info_Appended[],3,0)</f>
        <v>41</v>
      </c>
      <c r="J1687" t="str">
        <f>VLOOKUP(Account_Appended[[#This Row],[Customer_ID]],Customer_Info_Appended[],4,0)</f>
        <v>Female</v>
      </c>
      <c r="K1687" t="str">
        <f>VLOOKUP(Account_Appended[[#This Row],[Customer_ID]],Customer_Info_Appended[],6,0)</f>
        <v>Naypyitaw</v>
      </c>
      <c r="L1687" t="str">
        <f>VLOOKUP(Account_Appended[[#This Row],[Balance]],balance_t[],3,1)</f>
        <v>High</v>
      </c>
      <c r="M1687" t="str">
        <f>VLOOKUP(Account_Appended[[#This Row],[Age]],age_t[],3,1)</f>
        <v>Middle</v>
      </c>
      <c r="N1687" t="str">
        <f>Account_Appended[[#This Row],[Age Group]]&amp; "-" &amp;Account_Appended[[#This Row],[Balace Group]]</f>
        <v>Middle-High</v>
      </c>
    </row>
    <row r="1688" spans="2:14" x14ac:dyDescent="0.25">
      <c r="B1688" t="s">
        <v>6811</v>
      </c>
      <c r="C1688" t="s">
        <v>4429</v>
      </c>
      <c r="D1688" t="s">
        <v>5134</v>
      </c>
      <c r="E1688" s="22">
        <v>21223873</v>
      </c>
      <c r="F1688" t="s">
        <v>5126</v>
      </c>
      <c r="G1688" s="20">
        <v>46245</v>
      </c>
      <c r="H1688" t="s">
        <v>4118</v>
      </c>
      <c r="I1688">
        <f>VLOOKUP(Account_Appended[[#This Row],[Customer_ID]],Customer_Info_Appended[],3,0)</f>
        <v>34</v>
      </c>
      <c r="J1688" t="str">
        <f>VLOOKUP(Account_Appended[[#This Row],[Customer_ID]],Customer_Info_Appended[],4,0)</f>
        <v>Female</v>
      </c>
      <c r="K1688" t="str">
        <f>VLOOKUP(Account_Appended[[#This Row],[Customer_ID]],Customer_Info_Appended[],6,0)</f>
        <v>Naypyitaw</v>
      </c>
      <c r="L1688" t="str">
        <f>VLOOKUP(Account_Appended[[#This Row],[Balance]],balance_t[],3,1)</f>
        <v>High</v>
      </c>
      <c r="M1688" t="str">
        <f>VLOOKUP(Account_Appended[[#This Row],[Age]],age_t[],3,1)</f>
        <v>Middle</v>
      </c>
      <c r="N1688" t="str">
        <f>Account_Appended[[#This Row],[Age Group]]&amp; "-" &amp;Account_Appended[[#This Row],[Balace Group]]</f>
        <v>Middle-High</v>
      </c>
    </row>
    <row r="1689" spans="2:14" x14ac:dyDescent="0.25">
      <c r="B1689" t="s">
        <v>6812</v>
      </c>
      <c r="C1689" t="s">
        <v>4429</v>
      </c>
      <c r="D1689" t="s">
        <v>5134</v>
      </c>
      <c r="E1689" s="22">
        <v>212935</v>
      </c>
      <c r="F1689" t="s">
        <v>5126</v>
      </c>
      <c r="G1689" s="20">
        <v>46246</v>
      </c>
      <c r="H1689" t="s">
        <v>4118</v>
      </c>
      <c r="I1689">
        <f>VLOOKUP(Account_Appended[[#This Row],[Customer_ID]],Customer_Info_Appended[],3,0)</f>
        <v>34</v>
      </c>
      <c r="J1689" t="str">
        <f>VLOOKUP(Account_Appended[[#This Row],[Customer_ID]],Customer_Info_Appended[],4,0)</f>
        <v>Female</v>
      </c>
      <c r="K1689" t="str">
        <f>VLOOKUP(Account_Appended[[#This Row],[Customer_ID]],Customer_Info_Appended[],6,0)</f>
        <v>Naypyitaw</v>
      </c>
      <c r="L1689" t="str">
        <f>VLOOKUP(Account_Appended[[#This Row],[Balance]],balance_t[],3,1)</f>
        <v>Low</v>
      </c>
      <c r="M1689" t="str">
        <f>VLOOKUP(Account_Appended[[#This Row],[Age]],age_t[],3,1)</f>
        <v>Middle</v>
      </c>
      <c r="N1689" t="str">
        <f>Account_Appended[[#This Row],[Age Group]]&amp; "-" &amp;Account_Appended[[#This Row],[Balace Group]]</f>
        <v>Middle-Low</v>
      </c>
    </row>
    <row r="1690" spans="2:14" x14ac:dyDescent="0.25">
      <c r="B1690" t="s">
        <v>6813</v>
      </c>
      <c r="C1690" t="s">
        <v>4429</v>
      </c>
      <c r="D1690" t="s">
        <v>5134</v>
      </c>
      <c r="E1690" s="22">
        <v>47820650</v>
      </c>
      <c r="F1690" t="s">
        <v>5126</v>
      </c>
      <c r="G1690" s="20">
        <v>46247</v>
      </c>
      <c r="H1690" t="s">
        <v>4118</v>
      </c>
      <c r="I1690">
        <f>VLOOKUP(Account_Appended[[#This Row],[Customer_ID]],Customer_Info_Appended[],3,0)</f>
        <v>34</v>
      </c>
      <c r="J1690" t="str">
        <f>VLOOKUP(Account_Appended[[#This Row],[Customer_ID]],Customer_Info_Appended[],4,0)</f>
        <v>Female</v>
      </c>
      <c r="K1690" t="str">
        <f>VLOOKUP(Account_Appended[[#This Row],[Customer_ID]],Customer_Info_Appended[],6,0)</f>
        <v>Naypyitaw</v>
      </c>
      <c r="L1690" t="str">
        <f>VLOOKUP(Account_Appended[[#This Row],[Balance]],balance_t[],3,1)</f>
        <v>High</v>
      </c>
      <c r="M1690" t="str">
        <f>VLOOKUP(Account_Appended[[#This Row],[Age]],age_t[],3,1)</f>
        <v>Middle</v>
      </c>
      <c r="N1690" t="str">
        <f>Account_Appended[[#This Row],[Age Group]]&amp; "-" &amp;Account_Appended[[#This Row],[Balace Group]]</f>
        <v>Middle-High</v>
      </c>
    </row>
    <row r="1691" spans="2:14" x14ac:dyDescent="0.25">
      <c r="B1691" t="s">
        <v>6814</v>
      </c>
      <c r="C1691" t="s">
        <v>4434</v>
      </c>
      <c r="D1691" t="s">
        <v>5131</v>
      </c>
      <c r="E1691" s="22">
        <v>25077468</v>
      </c>
      <c r="F1691" t="s">
        <v>5126</v>
      </c>
      <c r="G1691" s="20">
        <v>46248</v>
      </c>
      <c r="H1691" t="s">
        <v>4118</v>
      </c>
      <c r="I1691">
        <f>VLOOKUP(Account_Appended[[#This Row],[Customer_ID]],Customer_Info_Appended[],3,0)</f>
        <v>24</v>
      </c>
      <c r="J1691" t="str">
        <f>VLOOKUP(Account_Appended[[#This Row],[Customer_ID]],Customer_Info_Appended[],4,0)</f>
        <v>Male</v>
      </c>
      <c r="K1691" t="str">
        <f>VLOOKUP(Account_Appended[[#This Row],[Customer_ID]],Customer_Info_Appended[],6,0)</f>
        <v>Mandalay</v>
      </c>
      <c r="L1691" t="str">
        <f>VLOOKUP(Account_Appended[[#This Row],[Balance]],balance_t[],3,1)</f>
        <v>High</v>
      </c>
      <c r="M1691" t="str">
        <f>VLOOKUP(Account_Appended[[#This Row],[Age]],age_t[],3,1)</f>
        <v>Young</v>
      </c>
      <c r="N1691" t="str">
        <f>Account_Appended[[#This Row],[Age Group]]&amp; "-" &amp;Account_Appended[[#This Row],[Balace Group]]</f>
        <v>Young-High</v>
      </c>
    </row>
    <row r="1692" spans="2:14" x14ac:dyDescent="0.25">
      <c r="B1692" t="s">
        <v>6815</v>
      </c>
      <c r="C1692" t="s">
        <v>4434</v>
      </c>
      <c r="D1692" t="s">
        <v>5125</v>
      </c>
      <c r="E1692" s="22">
        <v>12540497</v>
      </c>
      <c r="F1692" t="s">
        <v>5126</v>
      </c>
      <c r="G1692" s="20">
        <v>46249</v>
      </c>
      <c r="H1692" t="s">
        <v>4118</v>
      </c>
      <c r="I1692">
        <f>VLOOKUP(Account_Appended[[#This Row],[Customer_ID]],Customer_Info_Appended[],3,0)</f>
        <v>24</v>
      </c>
      <c r="J1692" t="str">
        <f>VLOOKUP(Account_Appended[[#This Row],[Customer_ID]],Customer_Info_Appended[],4,0)</f>
        <v>Male</v>
      </c>
      <c r="K1692" t="str">
        <f>VLOOKUP(Account_Appended[[#This Row],[Customer_ID]],Customer_Info_Appended[],6,0)</f>
        <v>Mandalay</v>
      </c>
      <c r="L1692" t="str">
        <f>VLOOKUP(Account_Appended[[#This Row],[Balance]],balance_t[],3,1)</f>
        <v>Medium</v>
      </c>
      <c r="M1692" t="str">
        <f>VLOOKUP(Account_Appended[[#This Row],[Age]],age_t[],3,1)</f>
        <v>Young</v>
      </c>
      <c r="N1692" t="str">
        <f>Account_Appended[[#This Row],[Age Group]]&amp; "-" &amp;Account_Appended[[#This Row],[Balace Group]]</f>
        <v>Young-Medium</v>
      </c>
    </row>
    <row r="1693" spans="2:14" x14ac:dyDescent="0.25">
      <c r="B1693" t="s">
        <v>6816</v>
      </c>
      <c r="C1693" t="s">
        <v>4434</v>
      </c>
      <c r="D1693" t="s">
        <v>5125</v>
      </c>
      <c r="E1693" s="22">
        <v>14469952</v>
      </c>
      <c r="F1693" t="s">
        <v>5126</v>
      </c>
      <c r="G1693" s="20">
        <v>46250</v>
      </c>
      <c r="H1693" t="s">
        <v>4118</v>
      </c>
      <c r="I1693">
        <f>VLOOKUP(Account_Appended[[#This Row],[Customer_ID]],Customer_Info_Appended[],3,0)</f>
        <v>24</v>
      </c>
      <c r="J1693" t="str">
        <f>VLOOKUP(Account_Appended[[#This Row],[Customer_ID]],Customer_Info_Appended[],4,0)</f>
        <v>Male</v>
      </c>
      <c r="K1693" t="str">
        <f>VLOOKUP(Account_Appended[[#This Row],[Customer_ID]],Customer_Info_Appended[],6,0)</f>
        <v>Mandalay</v>
      </c>
      <c r="L1693" t="str">
        <f>VLOOKUP(Account_Appended[[#This Row],[Balance]],balance_t[],3,1)</f>
        <v>Medium</v>
      </c>
      <c r="M1693" t="str">
        <f>VLOOKUP(Account_Appended[[#This Row],[Age]],age_t[],3,1)</f>
        <v>Young</v>
      </c>
      <c r="N1693" t="str">
        <f>Account_Appended[[#This Row],[Age Group]]&amp; "-" &amp;Account_Appended[[#This Row],[Balace Group]]</f>
        <v>Young-Medium</v>
      </c>
    </row>
    <row r="1694" spans="2:14" x14ac:dyDescent="0.25">
      <c r="B1694" t="s">
        <v>6817</v>
      </c>
      <c r="C1694" t="s">
        <v>4439</v>
      </c>
      <c r="D1694" t="s">
        <v>5134</v>
      </c>
      <c r="E1694" s="22">
        <v>4380650</v>
      </c>
      <c r="F1694" t="s">
        <v>5126</v>
      </c>
      <c r="G1694" s="20">
        <v>46251</v>
      </c>
      <c r="H1694" t="s">
        <v>4118</v>
      </c>
      <c r="I1694">
        <f>VLOOKUP(Account_Appended[[#This Row],[Customer_ID]],Customer_Info_Appended[],3,0)</f>
        <v>60</v>
      </c>
      <c r="J1694" t="str">
        <f>VLOOKUP(Account_Appended[[#This Row],[Customer_ID]],Customer_Info_Appended[],4,0)</f>
        <v>Female</v>
      </c>
      <c r="K1694" t="str">
        <f>VLOOKUP(Account_Appended[[#This Row],[Customer_ID]],Customer_Info_Appended[],6,0)</f>
        <v>Yangon</v>
      </c>
      <c r="L1694" t="str">
        <f>VLOOKUP(Account_Appended[[#This Row],[Balance]],balance_t[],3,1)</f>
        <v>Low</v>
      </c>
      <c r="M1694" t="str">
        <f>VLOOKUP(Account_Appended[[#This Row],[Age]],age_t[],3,1)</f>
        <v>Senior</v>
      </c>
      <c r="N1694" t="str">
        <f>Account_Appended[[#This Row],[Age Group]]&amp; "-" &amp;Account_Appended[[#This Row],[Balace Group]]</f>
        <v>Senior-Low</v>
      </c>
    </row>
    <row r="1695" spans="2:14" x14ac:dyDescent="0.25">
      <c r="B1695" t="s">
        <v>6818</v>
      </c>
      <c r="C1695" t="s">
        <v>4439</v>
      </c>
      <c r="D1695" t="s">
        <v>5125</v>
      </c>
      <c r="E1695" s="22">
        <v>4623535</v>
      </c>
      <c r="F1695" t="s">
        <v>5126</v>
      </c>
      <c r="G1695" s="20">
        <v>46252</v>
      </c>
      <c r="H1695" t="s">
        <v>4118</v>
      </c>
      <c r="I1695">
        <f>VLOOKUP(Account_Appended[[#This Row],[Customer_ID]],Customer_Info_Appended[],3,0)</f>
        <v>60</v>
      </c>
      <c r="J1695" t="str">
        <f>VLOOKUP(Account_Appended[[#This Row],[Customer_ID]],Customer_Info_Appended[],4,0)</f>
        <v>Female</v>
      </c>
      <c r="K1695" t="str">
        <f>VLOOKUP(Account_Appended[[#This Row],[Customer_ID]],Customer_Info_Appended[],6,0)</f>
        <v>Yangon</v>
      </c>
      <c r="L1695" t="str">
        <f>VLOOKUP(Account_Appended[[#This Row],[Balance]],balance_t[],3,1)</f>
        <v>Low</v>
      </c>
      <c r="M1695" t="str">
        <f>VLOOKUP(Account_Appended[[#This Row],[Age]],age_t[],3,1)</f>
        <v>Senior</v>
      </c>
      <c r="N1695" t="str">
        <f>Account_Appended[[#This Row],[Age Group]]&amp; "-" &amp;Account_Appended[[#This Row],[Balace Group]]</f>
        <v>Senior-Low</v>
      </c>
    </row>
    <row r="1696" spans="2:14" x14ac:dyDescent="0.25">
      <c r="B1696" t="s">
        <v>6819</v>
      </c>
      <c r="C1696" t="s">
        <v>4439</v>
      </c>
      <c r="D1696" t="s">
        <v>5134</v>
      </c>
      <c r="E1696" s="22">
        <v>13088753</v>
      </c>
      <c r="F1696" t="s">
        <v>5126</v>
      </c>
      <c r="G1696" s="20">
        <v>46253</v>
      </c>
      <c r="H1696" t="s">
        <v>4118</v>
      </c>
      <c r="I1696">
        <f>VLOOKUP(Account_Appended[[#This Row],[Customer_ID]],Customer_Info_Appended[],3,0)</f>
        <v>60</v>
      </c>
      <c r="J1696" t="str">
        <f>VLOOKUP(Account_Appended[[#This Row],[Customer_ID]],Customer_Info_Appended[],4,0)</f>
        <v>Female</v>
      </c>
      <c r="K1696" t="str">
        <f>VLOOKUP(Account_Appended[[#This Row],[Customer_ID]],Customer_Info_Appended[],6,0)</f>
        <v>Yangon</v>
      </c>
      <c r="L1696" t="str">
        <f>VLOOKUP(Account_Appended[[#This Row],[Balance]],balance_t[],3,1)</f>
        <v>Medium</v>
      </c>
      <c r="M1696" t="str">
        <f>VLOOKUP(Account_Appended[[#This Row],[Age]],age_t[],3,1)</f>
        <v>Senior</v>
      </c>
      <c r="N1696" t="str">
        <f>Account_Appended[[#This Row],[Age Group]]&amp; "-" &amp;Account_Appended[[#This Row],[Balace Group]]</f>
        <v>Senior-Medium</v>
      </c>
    </row>
    <row r="1697" spans="2:14" x14ac:dyDescent="0.25">
      <c r="B1697" t="s">
        <v>6820</v>
      </c>
      <c r="C1697" t="s">
        <v>4444</v>
      </c>
      <c r="D1697" t="s">
        <v>5131</v>
      </c>
      <c r="E1697" s="22">
        <v>21187734</v>
      </c>
      <c r="F1697" t="s">
        <v>5126</v>
      </c>
      <c r="G1697" s="20">
        <v>46254</v>
      </c>
      <c r="H1697" t="s">
        <v>4118</v>
      </c>
      <c r="I1697">
        <f>VLOOKUP(Account_Appended[[#This Row],[Customer_ID]],Customer_Info_Appended[],3,0)</f>
        <v>67</v>
      </c>
      <c r="J1697" t="str">
        <f>VLOOKUP(Account_Appended[[#This Row],[Customer_ID]],Customer_Info_Appended[],4,0)</f>
        <v>Male</v>
      </c>
      <c r="K1697" t="str">
        <f>VLOOKUP(Account_Appended[[#This Row],[Customer_ID]],Customer_Info_Appended[],6,0)</f>
        <v>Bago</v>
      </c>
      <c r="L1697" t="str">
        <f>VLOOKUP(Account_Appended[[#This Row],[Balance]],balance_t[],3,1)</f>
        <v>High</v>
      </c>
      <c r="M1697" t="str">
        <f>VLOOKUP(Account_Appended[[#This Row],[Age]],age_t[],3,1)</f>
        <v>Senior</v>
      </c>
      <c r="N1697" t="str">
        <f>Account_Appended[[#This Row],[Age Group]]&amp; "-" &amp;Account_Appended[[#This Row],[Balace Group]]</f>
        <v>Senior-High</v>
      </c>
    </row>
    <row r="1698" spans="2:14" x14ac:dyDescent="0.25">
      <c r="B1698" t="s">
        <v>6821</v>
      </c>
      <c r="C1698" t="s">
        <v>4444</v>
      </c>
      <c r="D1698" t="s">
        <v>5125</v>
      </c>
      <c r="E1698" s="22">
        <v>44625193</v>
      </c>
      <c r="F1698" t="s">
        <v>5126</v>
      </c>
      <c r="G1698" s="20">
        <v>46255</v>
      </c>
      <c r="H1698" t="s">
        <v>4118</v>
      </c>
      <c r="I1698">
        <f>VLOOKUP(Account_Appended[[#This Row],[Customer_ID]],Customer_Info_Appended[],3,0)</f>
        <v>67</v>
      </c>
      <c r="J1698" t="str">
        <f>VLOOKUP(Account_Appended[[#This Row],[Customer_ID]],Customer_Info_Appended[],4,0)</f>
        <v>Male</v>
      </c>
      <c r="K1698" t="str">
        <f>VLOOKUP(Account_Appended[[#This Row],[Customer_ID]],Customer_Info_Appended[],6,0)</f>
        <v>Bago</v>
      </c>
      <c r="L1698" t="str">
        <f>VLOOKUP(Account_Appended[[#This Row],[Balance]],balance_t[],3,1)</f>
        <v>High</v>
      </c>
      <c r="M1698" t="str">
        <f>VLOOKUP(Account_Appended[[#This Row],[Age]],age_t[],3,1)</f>
        <v>Senior</v>
      </c>
      <c r="N1698" t="str">
        <f>Account_Appended[[#This Row],[Age Group]]&amp; "-" &amp;Account_Appended[[#This Row],[Balace Group]]</f>
        <v>Senior-High</v>
      </c>
    </row>
    <row r="1699" spans="2:14" x14ac:dyDescent="0.25">
      <c r="B1699" t="s">
        <v>6822</v>
      </c>
      <c r="C1699" t="s">
        <v>4444</v>
      </c>
      <c r="D1699" t="s">
        <v>5131</v>
      </c>
      <c r="E1699" s="22">
        <v>42896369</v>
      </c>
      <c r="F1699" t="s">
        <v>5126</v>
      </c>
      <c r="G1699" s="20">
        <v>46256</v>
      </c>
      <c r="H1699" t="s">
        <v>4118</v>
      </c>
      <c r="I1699">
        <f>VLOOKUP(Account_Appended[[#This Row],[Customer_ID]],Customer_Info_Appended[],3,0)</f>
        <v>67</v>
      </c>
      <c r="J1699" t="str">
        <f>VLOOKUP(Account_Appended[[#This Row],[Customer_ID]],Customer_Info_Appended[],4,0)</f>
        <v>Male</v>
      </c>
      <c r="K1699" t="str">
        <f>VLOOKUP(Account_Appended[[#This Row],[Customer_ID]],Customer_Info_Appended[],6,0)</f>
        <v>Bago</v>
      </c>
      <c r="L1699" t="str">
        <f>VLOOKUP(Account_Appended[[#This Row],[Balance]],balance_t[],3,1)</f>
        <v>High</v>
      </c>
      <c r="M1699" t="str">
        <f>VLOOKUP(Account_Appended[[#This Row],[Age]],age_t[],3,1)</f>
        <v>Senior</v>
      </c>
      <c r="N1699" t="str">
        <f>Account_Appended[[#This Row],[Age Group]]&amp; "-" &amp;Account_Appended[[#This Row],[Balace Group]]</f>
        <v>Senior-High</v>
      </c>
    </row>
    <row r="1700" spans="2:14" x14ac:dyDescent="0.25">
      <c r="B1700" t="s">
        <v>6823</v>
      </c>
      <c r="C1700" t="s">
        <v>4449</v>
      </c>
      <c r="D1700" t="s">
        <v>5125</v>
      </c>
      <c r="E1700" s="22">
        <v>35384517</v>
      </c>
      <c r="F1700" t="s">
        <v>5126</v>
      </c>
      <c r="G1700" s="20">
        <v>46257</v>
      </c>
      <c r="H1700" t="s">
        <v>4118</v>
      </c>
      <c r="I1700">
        <f>VLOOKUP(Account_Appended[[#This Row],[Customer_ID]],Customer_Info_Appended[],3,0)</f>
        <v>18</v>
      </c>
      <c r="J1700" t="str">
        <f>VLOOKUP(Account_Appended[[#This Row],[Customer_ID]],Customer_Info_Appended[],4,0)</f>
        <v>Male</v>
      </c>
      <c r="K1700" t="str">
        <f>VLOOKUP(Account_Appended[[#This Row],[Customer_ID]],Customer_Info_Appended[],6,0)</f>
        <v>Bago</v>
      </c>
      <c r="L1700" t="str">
        <f>VLOOKUP(Account_Appended[[#This Row],[Balance]],balance_t[],3,1)</f>
        <v>High</v>
      </c>
      <c r="M1700" t="str">
        <f>VLOOKUP(Account_Appended[[#This Row],[Age]],age_t[],3,1)</f>
        <v>Young</v>
      </c>
      <c r="N1700" t="str">
        <f>Account_Appended[[#This Row],[Age Group]]&amp; "-" &amp;Account_Appended[[#This Row],[Balace Group]]</f>
        <v>Young-High</v>
      </c>
    </row>
    <row r="1701" spans="2:14" x14ac:dyDescent="0.25">
      <c r="B1701" t="s">
        <v>6824</v>
      </c>
      <c r="C1701" t="s">
        <v>4454</v>
      </c>
      <c r="D1701" t="s">
        <v>5131</v>
      </c>
      <c r="E1701" s="22">
        <v>35680542</v>
      </c>
      <c r="F1701" t="s">
        <v>5126</v>
      </c>
      <c r="G1701" s="20">
        <v>46258</v>
      </c>
      <c r="H1701" t="s">
        <v>4118</v>
      </c>
      <c r="I1701">
        <f>VLOOKUP(Account_Appended[[#This Row],[Customer_ID]],Customer_Info_Appended[],3,0)</f>
        <v>52</v>
      </c>
      <c r="J1701" t="str">
        <f>VLOOKUP(Account_Appended[[#This Row],[Customer_ID]],Customer_Info_Appended[],4,0)</f>
        <v>Male</v>
      </c>
      <c r="K1701" t="str">
        <f>VLOOKUP(Account_Appended[[#This Row],[Customer_ID]],Customer_Info_Appended[],6,0)</f>
        <v>Shan</v>
      </c>
      <c r="L1701" t="str">
        <f>VLOOKUP(Account_Appended[[#This Row],[Balance]],balance_t[],3,1)</f>
        <v>High</v>
      </c>
      <c r="M1701" t="str">
        <f>VLOOKUP(Account_Appended[[#This Row],[Age]],age_t[],3,1)</f>
        <v>Senior</v>
      </c>
      <c r="N1701" t="str">
        <f>Account_Appended[[#This Row],[Age Group]]&amp; "-" &amp;Account_Appended[[#This Row],[Balace Group]]</f>
        <v>Senior-High</v>
      </c>
    </row>
    <row r="1702" spans="2:14" x14ac:dyDescent="0.25">
      <c r="B1702" t="s">
        <v>6825</v>
      </c>
      <c r="C1702" t="s">
        <v>4454</v>
      </c>
      <c r="D1702" t="s">
        <v>5125</v>
      </c>
      <c r="E1702" s="22">
        <v>45127602</v>
      </c>
      <c r="F1702" t="s">
        <v>5126</v>
      </c>
      <c r="G1702" s="20">
        <v>46259</v>
      </c>
      <c r="H1702" t="s">
        <v>4118</v>
      </c>
      <c r="I1702">
        <f>VLOOKUP(Account_Appended[[#This Row],[Customer_ID]],Customer_Info_Appended[],3,0)</f>
        <v>52</v>
      </c>
      <c r="J1702" t="str">
        <f>VLOOKUP(Account_Appended[[#This Row],[Customer_ID]],Customer_Info_Appended[],4,0)</f>
        <v>Male</v>
      </c>
      <c r="K1702" t="str">
        <f>VLOOKUP(Account_Appended[[#This Row],[Customer_ID]],Customer_Info_Appended[],6,0)</f>
        <v>Shan</v>
      </c>
      <c r="L1702" t="str">
        <f>VLOOKUP(Account_Appended[[#This Row],[Balance]],balance_t[],3,1)</f>
        <v>High</v>
      </c>
      <c r="M1702" t="str">
        <f>VLOOKUP(Account_Appended[[#This Row],[Age]],age_t[],3,1)</f>
        <v>Senior</v>
      </c>
      <c r="N1702" t="str">
        <f>Account_Appended[[#This Row],[Age Group]]&amp; "-" &amp;Account_Appended[[#This Row],[Balace Group]]</f>
        <v>Senior-High</v>
      </c>
    </row>
    <row r="1703" spans="2:14" x14ac:dyDescent="0.25">
      <c r="B1703" t="s">
        <v>6826</v>
      </c>
      <c r="C1703" t="s">
        <v>4454</v>
      </c>
      <c r="D1703" t="s">
        <v>5131</v>
      </c>
      <c r="E1703" s="22">
        <v>39295811</v>
      </c>
      <c r="F1703" t="s">
        <v>5126</v>
      </c>
      <c r="G1703" s="20">
        <v>46260</v>
      </c>
      <c r="H1703" t="s">
        <v>4118</v>
      </c>
      <c r="I1703">
        <f>VLOOKUP(Account_Appended[[#This Row],[Customer_ID]],Customer_Info_Appended[],3,0)</f>
        <v>52</v>
      </c>
      <c r="J1703" t="str">
        <f>VLOOKUP(Account_Appended[[#This Row],[Customer_ID]],Customer_Info_Appended[],4,0)</f>
        <v>Male</v>
      </c>
      <c r="K1703" t="str">
        <f>VLOOKUP(Account_Appended[[#This Row],[Customer_ID]],Customer_Info_Appended[],6,0)</f>
        <v>Shan</v>
      </c>
      <c r="L1703" t="str">
        <f>VLOOKUP(Account_Appended[[#This Row],[Balance]],balance_t[],3,1)</f>
        <v>High</v>
      </c>
      <c r="M1703" t="str">
        <f>VLOOKUP(Account_Appended[[#This Row],[Age]],age_t[],3,1)</f>
        <v>Senior</v>
      </c>
      <c r="N1703" t="str">
        <f>Account_Appended[[#This Row],[Age Group]]&amp; "-" &amp;Account_Appended[[#This Row],[Balace Group]]</f>
        <v>Senior-High</v>
      </c>
    </row>
    <row r="1704" spans="2:14" x14ac:dyDescent="0.25">
      <c r="B1704" t="s">
        <v>6827</v>
      </c>
      <c r="C1704" t="s">
        <v>4459</v>
      </c>
      <c r="D1704" t="s">
        <v>5131</v>
      </c>
      <c r="E1704" s="22">
        <v>46638170</v>
      </c>
      <c r="F1704" t="s">
        <v>5126</v>
      </c>
      <c r="G1704" s="20">
        <v>46261</v>
      </c>
      <c r="H1704" t="s">
        <v>4118</v>
      </c>
      <c r="I1704">
        <f>VLOOKUP(Account_Appended[[#This Row],[Customer_ID]],Customer_Info_Appended[],3,0)</f>
        <v>49</v>
      </c>
      <c r="J1704" t="str">
        <f>VLOOKUP(Account_Appended[[#This Row],[Customer_ID]],Customer_Info_Appended[],4,0)</f>
        <v>Male</v>
      </c>
      <c r="K1704" t="str">
        <f>VLOOKUP(Account_Appended[[#This Row],[Customer_ID]],Customer_Info_Appended[],6,0)</f>
        <v>Naypyitaw</v>
      </c>
      <c r="L1704" t="str">
        <f>VLOOKUP(Account_Appended[[#This Row],[Balance]],balance_t[],3,1)</f>
        <v>High</v>
      </c>
      <c r="M1704" t="str">
        <f>VLOOKUP(Account_Appended[[#This Row],[Age]],age_t[],3,1)</f>
        <v>Middle</v>
      </c>
      <c r="N1704" t="str">
        <f>Account_Appended[[#This Row],[Age Group]]&amp; "-" &amp;Account_Appended[[#This Row],[Balace Group]]</f>
        <v>Middle-High</v>
      </c>
    </row>
    <row r="1705" spans="2:14" x14ac:dyDescent="0.25">
      <c r="B1705" t="s">
        <v>6828</v>
      </c>
      <c r="C1705" t="s">
        <v>4459</v>
      </c>
      <c r="D1705" t="s">
        <v>5125</v>
      </c>
      <c r="E1705" s="22">
        <v>8925150</v>
      </c>
      <c r="F1705" t="s">
        <v>5126</v>
      </c>
      <c r="G1705" s="20">
        <v>46262</v>
      </c>
      <c r="H1705" t="s">
        <v>4118</v>
      </c>
      <c r="I1705">
        <f>VLOOKUP(Account_Appended[[#This Row],[Customer_ID]],Customer_Info_Appended[],3,0)</f>
        <v>49</v>
      </c>
      <c r="J1705" t="str">
        <f>VLOOKUP(Account_Appended[[#This Row],[Customer_ID]],Customer_Info_Appended[],4,0)</f>
        <v>Male</v>
      </c>
      <c r="K1705" t="str">
        <f>VLOOKUP(Account_Appended[[#This Row],[Customer_ID]],Customer_Info_Appended[],6,0)</f>
        <v>Naypyitaw</v>
      </c>
      <c r="L1705" t="str">
        <f>VLOOKUP(Account_Appended[[#This Row],[Balance]],balance_t[],3,1)</f>
        <v>Medium</v>
      </c>
      <c r="M1705" t="str">
        <f>VLOOKUP(Account_Appended[[#This Row],[Age]],age_t[],3,1)</f>
        <v>Middle</v>
      </c>
      <c r="N1705" t="str">
        <f>Account_Appended[[#This Row],[Age Group]]&amp; "-" &amp;Account_Appended[[#This Row],[Balace Group]]</f>
        <v>Middle-Medium</v>
      </c>
    </row>
    <row r="1706" spans="2:14" x14ac:dyDescent="0.25">
      <c r="B1706" t="s">
        <v>6829</v>
      </c>
      <c r="C1706" t="s">
        <v>4459</v>
      </c>
      <c r="D1706" t="s">
        <v>5131</v>
      </c>
      <c r="E1706" s="22">
        <v>23806103</v>
      </c>
      <c r="F1706" t="s">
        <v>5126</v>
      </c>
      <c r="G1706" s="20">
        <v>46263</v>
      </c>
      <c r="H1706" t="s">
        <v>4118</v>
      </c>
      <c r="I1706">
        <f>VLOOKUP(Account_Appended[[#This Row],[Customer_ID]],Customer_Info_Appended[],3,0)</f>
        <v>49</v>
      </c>
      <c r="J1706" t="str">
        <f>VLOOKUP(Account_Appended[[#This Row],[Customer_ID]],Customer_Info_Appended[],4,0)</f>
        <v>Male</v>
      </c>
      <c r="K1706" t="str">
        <f>VLOOKUP(Account_Appended[[#This Row],[Customer_ID]],Customer_Info_Appended[],6,0)</f>
        <v>Naypyitaw</v>
      </c>
      <c r="L1706" t="str">
        <f>VLOOKUP(Account_Appended[[#This Row],[Balance]],balance_t[],3,1)</f>
        <v>High</v>
      </c>
      <c r="M1706" t="str">
        <f>VLOOKUP(Account_Appended[[#This Row],[Age]],age_t[],3,1)</f>
        <v>Middle</v>
      </c>
      <c r="N1706" t="str">
        <f>Account_Appended[[#This Row],[Age Group]]&amp; "-" &amp;Account_Appended[[#This Row],[Balace Group]]</f>
        <v>Middle-High</v>
      </c>
    </row>
    <row r="1707" spans="2:14" x14ac:dyDescent="0.25">
      <c r="B1707" t="s">
        <v>6830</v>
      </c>
      <c r="C1707" t="s">
        <v>4464</v>
      </c>
      <c r="D1707" t="s">
        <v>5131</v>
      </c>
      <c r="E1707" s="22">
        <v>29405218</v>
      </c>
      <c r="F1707" t="s">
        <v>5126</v>
      </c>
      <c r="G1707" s="20">
        <v>46264</v>
      </c>
      <c r="H1707" t="s">
        <v>4118</v>
      </c>
      <c r="I1707">
        <f>VLOOKUP(Account_Appended[[#This Row],[Customer_ID]],Customer_Info_Appended[],3,0)</f>
        <v>53</v>
      </c>
      <c r="J1707" t="str">
        <f>VLOOKUP(Account_Appended[[#This Row],[Customer_ID]],Customer_Info_Appended[],4,0)</f>
        <v>Female</v>
      </c>
      <c r="K1707" t="str">
        <f>VLOOKUP(Account_Appended[[#This Row],[Customer_ID]],Customer_Info_Appended[],6,0)</f>
        <v>Naypyitaw</v>
      </c>
      <c r="L1707" t="str">
        <f>VLOOKUP(Account_Appended[[#This Row],[Balance]],balance_t[],3,1)</f>
        <v>High</v>
      </c>
      <c r="M1707" t="str">
        <f>VLOOKUP(Account_Appended[[#This Row],[Age]],age_t[],3,1)</f>
        <v>Senior</v>
      </c>
      <c r="N1707" t="str">
        <f>Account_Appended[[#This Row],[Age Group]]&amp; "-" &amp;Account_Appended[[#This Row],[Balace Group]]</f>
        <v>Senior-High</v>
      </c>
    </row>
    <row r="1708" spans="2:14" x14ac:dyDescent="0.25">
      <c r="B1708" t="s">
        <v>6831</v>
      </c>
      <c r="C1708" t="s">
        <v>4464</v>
      </c>
      <c r="D1708" t="s">
        <v>5131</v>
      </c>
      <c r="E1708" s="22">
        <v>31919721</v>
      </c>
      <c r="F1708" t="s">
        <v>5126</v>
      </c>
      <c r="G1708" s="20">
        <v>46265</v>
      </c>
      <c r="H1708" t="s">
        <v>4118</v>
      </c>
      <c r="I1708">
        <f>VLOOKUP(Account_Appended[[#This Row],[Customer_ID]],Customer_Info_Appended[],3,0)</f>
        <v>53</v>
      </c>
      <c r="J1708" t="str">
        <f>VLOOKUP(Account_Appended[[#This Row],[Customer_ID]],Customer_Info_Appended[],4,0)</f>
        <v>Female</v>
      </c>
      <c r="K1708" t="str">
        <f>VLOOKUP(Account_Appended[[#This Row],[Customer_ID]],Customer_Info_Appended[],6,0)</f>
        <v>Naypyitaw</v>
      </c>
      <c r="L1708" t="str">
        <f>VLOOKUP(Account_Appended[[#This Row],[Balance]],balance_t[],3,1)</f>
        <v>High</v>
      </c>
      <c r="M1708" t="str">
        <f>VLOOKUP(Account_Appended[[#This Row],[Age]],age_t[],3,1)</f>
        <v>Senior</v>
      </c>
      <c r="N1708" t="str">
        <f>Account_Appended[[#This Row],[Age Group]]&amp; "-" &amp;Account_Appended[[#This Row],[Balace Group]]</f>
        <v>Senior-High</v>
      </c>
    </row>
    <row r="1709" spans="2:14" x14ac:dyDescent="0.25">
      <c r="B1709" t="s">
        <v>6832</v>
      </c>
      <c r="C1709" t="s">
        <v>4464</v>
      </c>
      <c r="D1709" t="s">
        <v>5125</v>
      </c>
      <c r="E1709" s="22">
        <v>36635104</v>
      </c>
      <c r="F1709" t="s">
        <v>5126</v>
      </c>
      <c r="G1709" s="20">
        <v>46266</v>
      </c>
      <c r="H1709" t="s">
        <v>4118</v>
      </c>
      <c r="I1709">
        <f>VLOOKUP(Account_Appended[[#This Row],[Customer_ID]],Customer_Info_Appended[],3,0)</f>
        <v>53</v>
      </c>
      <c r="J1709" t="str">
        <f>VLOOKUP(Account_Appended[[#This Row],[Customer_ID]],Customer_Info_Appended[],4,0)</f>
        <v>Female</v>
      </c>
      <c r="K1709" t="str">
        <f>VLOOKUP(Account_Appended[[#This Row],[Customer_ID]],Customer_Info_Appended[],6,0)</f>
        <v>Naypyitaw</v>
      </c>
      <c r="L1709" t="str">
        <f>VLOOKUP(Account_Appended[[#This Row],[Balance]],balance_t[],3,1)</f>
        <v>High</v>
      </c>
      <c r="M1709" t="str">
        <f>VLOOKUP(Account_Appended[[#This Row],[Age]],age_t[],3,1)</f>
        <v>Senior</v>
      </c>
      <c r="N1709" t="str">
        <f>Account_Appended[[#This Row],[Age Group]]&amp; "-" &amp;Account_Appended[[#This Row],[Balace Group]]</f>
        <v>Senior-High</v>
      </c>
    </row>
    <row r="1710" spans="2:14" x14ac:dyDescent="0.25">
      <c r="B1710" t="s">
        <v>6833</v>
      </c>
      <c r="C1710" t="s">
        <v>4469</v>
      </c>
      <c r="D1710" t="s">
        <v>5125</v>
      </c>
      <c r="E1710" s="22">
        <v>14518934</v>
      </c>
      <c r="F1710" t="s">
        <v>5126</v>
      </c>
      <c r="G1710" s="20">
        <v>46267</v>
      </c>
      <c r="H1710" t="s">
        <v>4118</v>
      </c>
      <c r="I1710">
        <f>VLOOKUP(Account_Appended[[#This Row],[Customer_ID]],Customer_Info_Appended[],3,0)</f>
        <v>30</v>
      </c>
      <c r="J1710" t="str">
        <f>VLOOKUP(Account_Appended[[#This Row],[Customer_ID]],Customer_Info_Appended[],4,0)</f>
        <v>Male</v>
      </c>
      <c r="K1710" t="str">
        <f>VLOOKUP(Account_Appended[[#This Row],[Customer_ID]],Customer_Info_Appended[],6,0)</f>
        <v>Yangon</v>
      </c>
      <c r="L1710" t="str">
        <f>VLOOKUP(Account_Appended[[#This Row],[Balance]],balance_t[],3,1)</f>
        <v>Medium</v>
      </c>
      <c r="M1710" t="str">
        <f>VLOOKUP(Account_Appended[[#This Row],[Age]],age_t[],3,1)</f>
        <v>Young</v>
      </c>
      <c r="N1710" t="str">
        <f>Account_Appended[[#This Row],[Age Group]]&amp; "-" &amp;Account_Appended[[#This Row],[Balace Group]]</f>
        <v>Young-Medium</v>
      </c>
    </row>
    <row r="1711" spans="2:14" x14ac:dyDescent="0.25">
      <c r="B1711" t="s">
        <v>6834</v>
      </c>
      <c r="C1711" t="s">
        <v>4469</v>
      </c>
      <c r="D1711" t="s">
        <v>5131</v>
      </c>
      <c r="E1711" s="22">
        <v>15314455</v>
      </c>
      <c r="F1711" t="s">
        <v>5126</v>
      </c>
      <c r="G1711" s="20">
        <v>46268</v>
      </c>
      <c r="H1711" t="s">
        <v>4118</v>
      </c>
      <c r="I1711">
        <f>VLOOKUP(Account_Appended[[#This Row],[Customer_ID]],Customer_Info_Appended[],3,0)</f>
        <v>30</v>
      </c>
      <c r="J1711" t="str">
        <f>VLOOKUP(Account_Appended[[#This Row],[Customer_ID]],Customer_Info_Appended[],4,0)</f>
        <v>Male</v>
      </c>
      <c r="K1711" t="str">
        <f>VLOOKUP(Account_Appended[[#This Row],[Customer_ID]],Customer_Info_Appended[],6,0)</f>
        <v>Yangon</v>
      </c>
      <c r="L1711" t="str">
        <f>VLOOKUP(Account_Appended[[#This Row],[Balance]],balance_t[],3,1)</f>
        <v>High</v>
      </c>
      <c r="M1711" t="str">
        <f>VLOOKUP(Account_Appended[[#This Row],[Age]],age_t[],3,1)</f>
        <v>Young</v>
      </c>
      <c r="N1711" t="str">
        <f>Account_Appended[[#This Row],[Age Group]]&amp; "-" &amp;Account_Appended[[#This Row],[Balace Group]]</f>
        <v>Young-High</v>
      </c>
    </row>
    <row r="1712" spans="2:14" x14ac:dyDescent="0.25">
      <c r="B1712" t="s">
        <v>6835</v>
      </c>
      <c r="C1712" t="s">
        <v>4469</v>
      </c>
      <c r="D1712" t="s">
        <v>5131</v>
      </c>
      <c r="E1712" s="22">
        <v>14207226</v>
      </c>
      <c r="F1712" t="s">
        <v>5126</v>
      </c>
      <c r="G1712" s="20">
        <v>46269</v>
      </c>
      <c r="H1712" t="s">
        <v>4118</v>
      </c>
      <c r="I1712">
        <f>VLOOKUP(Account_Appended[[#This Row],[Customer_ID]],Customer_Info_Appended[],3,0)</f>
        <v>30</v>
      </c>
      <c r="J1712" t="str">
        <f>VLOOKUP(Account_Appended[[#This Row],[Customer_ID]],Customer_Info_Appended[],4,0)</f>
        <v>Male</v>
      </c>
      <c r="K1712" t="str">
        <f>VLOOKUP(Account_Appended[[#This Row],[Customer_ID]],Customer_Info_Appended[],6,0)</f>
        <v>Yangon</v>
      </c>
      <c r="L1712" t="str">
        <f>VLOOKUP(Account_Appended[[#This Row],[Balance]],balance_t[],3,1)</f>
        <v>Medium</v>
      </c>
      <c r="M1712" t="str">
        <f>VLOOKUP(Account_Appended[[#This Row],[Age]],age_t[],3,1)</f>
        <v>Young</v>
      </c>
      <c r="N1712" t="str">
        <f>Account_Appended[[#This Row],[Age Group]]&amp; "-" &amp;Account_Appended[[#This Row],[Balace Group]]</f>
        <v>Young-Medium</v>
      </c>
    </row>
    <row r="1713" spans="2:14" x14ac:dyDescent="0.25">
      <c r="B1713" t="s">
        <v>6836</v>
      </c>
      <c r="C1713" t="s">
        <v>4474</v>
      </c>
      <c r="D1713" t="s">
        <v>5125</v>
      </c>
      <c r="E1713" s="22">
        <v>25113997</v>
      </c>
      <c r="F1713" t="s">
        <v>5126</v>
      </c>
      <c r="G1713" s="20">
        <v>46270</v>
      </c>
      <c r="H1713" t="s">
        <v>4118</v>
      </c>
      <c r="I1713">
        <f>VLOOKUP(Account_Appended[[#This Row],[Customer_ID]],Customer_Info_Appended[],3,0)</f>
        <v>23</v>
      </c>
      <c r="J1713" t="str">
        <f>VLOOKUP(Account_Appended[[#This Row],[Customer_ID]],Customer_Info_Appended[],4,0)</f>
        <v>Female</v>
      </c>
      <c r="K1713" t="str">
        <f>VLOOKUP(Account_Appended[[#This Row],[Customer_ID]],Customer_Info_Appended[],6,0)</f>
        <v>Bago</v>
      </c>
      <c r="L1713" t="str">
        <f>VLOOKUP(Account_Appended[[#This Row],[Balance]],balance_t[],3,1)</f>
        <v>High</v>
      </c>
      <c r="M1713" t="str">
        <f>VLOOKUP(Account_Appended[[#This Row],[Age]],age_t[],3,1)</f>
        <v>Young</v>
      </c>
      <c r="N1713" t="str">
        <f>Account_Appended[[#This Row],[Age Group]]&amp; "-" &amp;Account_Appended[[#This Row],[Balace Group]]</f>
        <v>Young-High</v>
      </c>
    </row>
    <row r="1714" spans="2:14" x14ac:dyDescent="0.25">
      <c r="B1714" t="s">
        <v>6837</v>
      </c>
      <c r="C1714" t="s">
        <v>4474</v>
      </c>
      <c r="D1714" t="s">
        <v>5125</v>
      </c>
      <c r="E1714" s="22">
        <v>44105127</v>
      </c>
      <c r="F1714" t="s">
        <v>5126</v>
      </c>
      <c r="G1714" s="20">
        <v>46271</v>
      </c>
      <c r="H1714" t="s">
        <v>4118</v>
      </c>
      <c r="I1714">
        <f>VLOOKUP(Account_Appended[[#This Row],[Customer_ID]],Customer_Info_Appended[],3,0)</f>
        <v>23</v>
      </c>
      <c r="J1714" t="str">
        <f>VLOOKUP(Account_Appended[[#This Row],[Customer_ID]],Customer_Info_Appended[],4,0)</f>
        <v>Female</v>
      </c>
      <c r="K1714" t="str">
        <f>VLOOKUP(Account_Appended[[#This Row],[Customer_ID]],Customer_Info_Appended[],6,0)</f>
        <v>Bago</v>
      </c>
      <c r="L1714" t="str">
        <f>VLOOKUP(Account_Appended[[#This Row],[Balance]],balance_t[],3,1)</f>
        <v>High</v>
      </c>
      <c r="M1714" t="str">
        <f>VLOOKUP(Account_Appended[[#This Row],[Age]],age_t[],3,1)</f>
        <v>Young</v>
      </c>
      <c r="N1714" t="str">
        <f>Account_Appended[[#This Row],[Age Group]]&amp; "-" &amp;Account_Appended[[#This Row],[Balace Group]]</f>
        <v>Young-High</v>
      </c>
    </row>
    <row r="1715" spans="2:14" x14ac:dyDescent="0.25">
      <c r="B1715" t="s">
        <v>6838</v>
      </c>
      <c r="C1715" t="s">
        <v>4479</v>
      </c>
      <c r="D1715" t="s">
        <v>5131</v>
      </c>
      <c r="E1715" s="22">
        <v>25692498</v>
      </c>
      <c r="F1715" t="s">
        <v>5126</v>
      </c>
      <c r="G1715" s="20">
        <v>46272</v>
      </c>
      <c r="H1715" t="s">
        <v>4118</v>
      </c>
      <c r="I1715">
        <f>VLOOKUP(Account_Appended[[#This Row],[Customer_ID]],Customer_Info_Appended[],3,0)</f>
        <v>31</v>
      </c>
      <c r="J1715" t="str">
        <f>VLOOKUP(Account_Appended[[#This Row],[Customer_ID]],Customer_Info_Appended[],4,0)</f>
        <v>Male</v>
      </c>
      <c r="K1715" t="str">
        <f>VLOOKUP(Account_Appended[[#This Row],[Customer_ID]],Customer_Info_Appended[],6,0)</f>
        <v>Shan</v>
      </c>
      <c r="L1715" t="str">
        <f>VLOOKUP(Account_Appended[[#This Row],[Balance]],balance_t[],3,1)</f>
        <v>High</v>
      </c>
      <c r="M1715" t="str">
        <f>VLOOKUP(Account_Appended[[#This Row],[Age]],age_t[],3,1)</f>
        <v>Middle</v>
      </c>
      <c r="N1715" t="str">
        <f>Account_Appended[[#This Row],[Age Group]]&amp; "-" &amp;Account_Appended[[#This Row],[Balace Group]]</f>
        <v>Middle-High</v>
      </c>
    </row>
    <row r="1716" spans="2:14" x14ac:dyDescent="0.25">
      <c r="B1716" t="s">
        <v>6839</v>
      </c>
      <c r="C1716" t="s">
        <v>4484</v>
      </c>
      <c r="D1716" t="s">
        <v>5131</v>
      </c>
      <c r="E1716" s="22">
        <v>22079629</v>
      </c>
      <c r="F1716" t="s">
        <v>5126</v>
      </c>
      <c r="G1716" s="20">
        <v>46273</v>
      </c>
      <c r="H1716" t="s">
        <v>4118</v>
      </c>
      <c r="I1716">
        <f>VLOOKUP(Account_Appended[[#This Row],[Customer_ID]],Customer_Info_Appended[],3,0)</f>
        <v>54</v>
      </c>
      <c r="J1716" t="str">
        <f>VLOOKUP(Account_Appended[[#This Row],[Customer_ID]],Customer_Info_Appended[],4,0)</f>
        <v>Male</v>
      </c>
      <c r="K1716" t="str">
        <f>VLOOKUP(Account_Appended[[#This Row],[Customer_ID]],Customer_Info_Appended[],6,0)</f>
        <v>Yangon</v>
      </c>
      <c r="L1716" t="str">
        <f>VLOOKUP(Account_Appended[[#This Row],[Balance]],balance_t[],3,1)</f>
        <v>High</v>
      </c>
      <c r="M1716" t="str">
        <f>VLOOKUP(Account_Appended[[#This Row],[Age]],age_t[],3,1)</f>
        <v>Senior</v>
      </c>
      <c r="N1716" t="str">
        <f>Account_Appended[[#This Row],[Age Group]]&amp; "-" &amp;Account_Appended[[#This Row],[Balace Group]]</f>
        <v>Senior-High</v>
      </c>
    </row>
    <row r="1717" spans="2:14" x14ac:dyDescent="0.25">
      <c r="B1717" t="s">
        <v>6840</v>
      </c>
      <c r="C1717" t="s">
        <v>4484</v>
      </c>
      <c r="D1717" t="s">
        <v>5131</v>
      </c>
      <c r="E1717" s="22">
        <v>24240496</v>
      </c>
      <c r="F1717" t="s">
        <v>5126</v>
      </c>
      <c r="G1717" s="20">
        <v>46274</v>
      </c>
      <c r="H1717" t="s">
        <v>4118</v>
      </c>
      <c r="I1717">
        <f>VLOOKUP(Account_Appended[[#This Row],[Customer_ID]],Customer_Info_Appended[],3,0)</f>
        <v>54</v>
      </c>
      <c r="J1717" t="str">
        <f>VLOOKUP(Account_Appended[[#This Row],[Customer_ID]],Customer_Info_Appended[],4,0)</f>
        <v>Male</v>
      </c>
      <c r="K1717" t="str">
        <f>VLOOKUP(Account_Appended[[#This Row],[Customer_ID]],Customer_Info_Appended[],6,0)</f>
        <v>Yangon</v>
      </c>
      <c r="L1717" t="str">
        <f>VLOOKUP(Account_Appended[[#This Row],[Balance]],balance_t[],3,1)</f>
        <v>High</v>
      </c>
      <c r="M1717" t="str">
        <f>VLOOKUP(Account_Appended[[#This Row],[Age]],age_t[],3,1)</f>
        <v>Senior</v>
      </c>
      <c r="N1717" t="str">
        <f>Account_Appended[[#This Row],[Age Group]]&amp; "-" &amp;Account_Appended[[#This Row],[Balace Group]]</f>
        <v>Senior-High</v>
      </c>
    </row>
    <row r="1718" spans="2:14" x14ac:dyDescent="0.25">
      <c r="B1718" t="s">
        <v>6841</v>
      </c>
      <c r="C1718" t="s">
        <v>4484</v>
      </c>
      <c r="D1718" t="s">
        <v>5134</v>
      </c>
      <c r="E1718" s="22">
        <v>13381788</v>
      </c>
      <c r="F1718" t="s">
        <v>5126</v>
      </c>
      <c r="G1718" s="20">
        <v>46275</v>
      </c>
      <c r="H1718" t="s">
        <v>4118</v>
      </c>
      <c r="I1718">
        <f>VLOOKUP(Account_Appended[[#This Row],[Customer_ID]],Customer_Info_Appended[],3,0)</f>
        <v>54</v>
      </c>
      <c r="J1718" t="str">
        <f>VLOOKUP(Account_Appended[[#This Row],[Customer_ID]],Customer_Info_Appended[],4,0)</f>
        <v>Male</v>
      </c>
      <c r="K1718" t="str">
        <f>VLOOKUP(Account_Appended[[#This Row],[Customer_ID]],Customer_Info_Appended[],6,0)</f>
        <v>Yangon</v>
      </c>
      <c r="L1718" t="str">
        <f>VLOOKUP(Account_Appended[[#This Row],[Balance]],balance_t[],3,1)</f>
        <v>Medium</v>
      </c>
      <c r="M1718" t="str">
        <f>VLOOKUP(Account_Appended[[#This Row],[Age]],age_t[],3,1)</f>
        <v>Senior</v>
      </c>
      <c r="N1718" t="str">
        <f>Account_Appended[[#This Row],[Age Group]]&amp; "-" &amp;Account_Appended[[#This Row],[Balace Group]]</f>
        <v>Senior-Medium</v>
      </c>
    </row>
    <row r="1719" spans="2:14" x14ac:dyDescent="0.25">
      <c r="B1719" t="s">
        <v>6842</v>
      </c>
      <c r="C1719" t="s">
        <v>4489</v>
      </c>
      <c r="D1719" t="s">
        <v>5125</v>
      </c>
      <c r="E1719" s="22">
        <v>27260965</v>
      </c>
      <c r="F1719" t="s">
        <v>5126</v>
      </c>
      <c r="G1719" s="20">
        <v>46276</v>
      </c>
      <c r="H1719" t="s">
        <v>4118</v>
      </c>
      <c r="I1719">
        <f>VLOOKUP(Account_Appended[[#This Row],[Customer_ID]],Customer_Info_Appended[],3,0)</f>
        <v>65</v>
      </c>
      <c r="J1719" t="str">
        <f>VLOOKUP(Account_Appended[[#This Row],[Customer_ID]],Customer_Info_Appended[],4,0)</f>
        <v>Female</v>
      </c>
      <c r="K1719" t="str">
        <f>VLOOKUP(Account_Appended[[#This Row],[Customer_ID]],Customer_Info_Appended[],6,0)</f>
        <v>Naypyitaw</v>
      </c>
      <c r="L1719" t="str">
        <f>VLOOKUP(Account_Appended[[#This Row],[Balance]],balance_t[],3,1)</f>
        <v>High</v>
      </c>
      <c r="M1719" t="str">
        <f>VLOOKUP(Account_Appended[[#This Row],[Age]],age_t[],3,1)</f>
        <v>Senior</v>
      </c>
      <c r="N1719" t="str">
        <f>Account_Appended[[#This Row],[Age Group]]&amp; "-" &amp;Account_Appended[[#This Row],[Balace Group]]</f>
        <v>Senior-High</v>
      </c>
    </row>
    <row r="1720" spans="2:14" x14ac:dyDescent="0.25">
      <c r="B1720" t="s">
        <v>6843</v>
      </c>
      <c r="C1720" t="s">
        <v>4489</v>
      </c>
      <c r="D1720" t="s">
        <v>5134</v>
      </c>
      <c r="E1720" s="22">
        <v>12313866</v>
      </c>
      <c r="F1720" t="s">
        <v>5126</v>
      </c>
      <c r="G1720" s="20">
        <v>46277</v>
      </c>
      <c r="H1720" t="s">
        <v>4118</v>
      </c>
      <c r="I1720">
        <f>VLOOKUP(Account_Appended[[#This Row],[Customer_ID]],Customer_Info_Appended[],3,0)</f>
        <v>65</v>
      </c>
      <c r="J1720" t="str">
        <f>VLOOKUP(Account_Appended[[#This Row],[Customer_ID]],Customer_Info_Appended[],4,0)</f>
        <v>Female</v>
      </c>
      <c r="K1720" t="str">
        <f>VLOOKUP(Account_Appended[[#This Row],[Customer_ID]],Customer_Info_Appended[],6,0)</f>
        <v>Naypyitaw</v>
      </c>
      <c r="L1720" t="str">
        <f>VLOOKUP(Account_Appended[[#This Row],[Balance]],balance_t[],3,1)</f>
        <v>Medium</v>
      </c>
      <c r="M1720" t="str">
        <f>VLOOKUP(Account_Appended[[#This Row],[Age]],age_t[],3,1)</f>
        <v>Senior</v>
      </c>
      <c r="N1720" t="str">
        <f>Account_Appended[[#This Row],[Age Group]]&amp; "-" &amp;Account_Appended[[#This Row],[Balace Group]]</f>
        <v>Senior-Medium</v>
      </c>
    </row>
    <row r="1721" spans="2:14" x14ac:dyDescent="0.25">
      <c r="B1721" t="s">
        <v>6844</v>
      </c>
      <c r="C1721" t="s">
        <v>4489</v>
      </c>
      <c r="D1721" t="s">
        <v>5125</v>
      </c>
      <c r="E1721" s="22">
        <v>30516728</v>
      </c>
      <c r="F1721" t="s">
        <v>5126</v>
      </c>
      <c r="G1721" s="20">
        <v>46278</v>
      </c>
      <c r="H1721" t="s">
        <v>4118</v>
      </c>
      <c r="I1721">
        <f>VLOOKUP(Account_Appended[[#This Row],[Customer_ID]],Customer_Info_Appended[],3,0)</f>
        <v>65</v>
      </c>
      <c r="J1721" t="str">
        <f>VLOOKUP(Account_Appended[[#This Row],[Customer_ID]],Customer_Info_Appended[],4,0)</f>
        <v>Female</v>
      </c>
      <c r="K1721" t="str">
        <f>VLOOKUP(Account_Appended[[#This Row],[Customer_ID]],Customer_Info_Appended[],6,0)</f>
        <v>Naypyitaw</v>
      </c>
      <c r="L1721" t="str">
        <f>VLOOKUP(Account_Appended[[#This Row],[Balance]],balance_t[],3,1)</f>
        <v>High</v>
      </c>
      <c r="M1721" t="str">
        <f>VLOOKUP(Account_Appended[[#This Row],[Age]],age_t[],3,1)</f>
        <v>Senior</v>
      </c>
      <c r="N1721" t="str">
        <f>Account_Appended[[#This Row],[Age Group]]&amp; "-" &amp;Account_Appended[[#This Row],[Balace Group]]</f>
        <v>Senior-High</v>
      </c>
    </row>
    <row r="1722" spans="2:14" x14ac:dyDescent="0.25">
      <c r="B1722" t="s">
        <v>6845</v>
      </c>
      <c r="C1722" t="s">
        <v>4494</v>
      </c>
      <c r="D1722" t="s">
        <v>5125</v>
      </c>
      <c r="E1722" s="22">
        <v>23644102</v>
      </c>
      <c r="F1722" t="s">
        <v>5126</v>
      </c>
      <c r="G1722" s="20">
        <v>46279</v>
      </c>
      <c r="H1722" t="s">
        <v>4118</v>
      </c>
      <c r="I1722">
        <f>VLOOKUP(Account_Appended[[#This Row],[Customer_ID]],Customer_Info_Appended[],3,0)</f>
        <v>32</v>
      </c>
      <c r="J1722" t="str">
        <f>VLOOKUP(Account_Appended[[#This Row],[Customer_ID]],Customer_Info_Appended[],4,0)</f>
        <v>Male</v>
      </c>
      <c r="K1722" t="str">
        <f>VLOOKUP(Account_Appended[[#This Row],[Customer_ID]],Customer_Info_Appended[],6,0)</f>
        <v>Bago</v>
      </c>
      <c r="L1722" t="str">
        <f>VLOOKUP(Account_Appended[[#This Row],[Balance]],balance_t[],3,1)</f>
        <v>High</v>
      </c>
      <c r="M1722" t="str">
        <f>VLOOKUP(Account_Appended[[#This Row],[Age]],age_t[],3,1)</f>
        <v>Middle</v>
      </c>
      <c r="N1722" t="str">
        <f>Account_Appended[[#This Row],[Age Group]]&amp; "-" &amp;Account_Appended[[#This Row],[Balace Group]]</f>
        <v>Middle-High</v>
      </c>
    </row>
    <row r="1723" spans="2:14" x14ac:dyDescent="0.25">
      <c r="B1723" t="s">
        <v>6846</v>
      </c>
      <c r="C1723" t="s">
        <v>4494</v>
      </c>
      <c r="D1723" t="s">
        <v>5125</v>
      </c>
      <c r="E1723" s="22">
        <v>13966352</v>
      </c>
      <c r="F1723" t="s">
        <v>5126</v>
      </c>
      <c r="G1723" s="20">
        <v>46280</v>
      </c>
      <c r="H1723" t="s">
        <v>4118</v>
      </c>
      <c r="I1723">
        <f>VLOOKUP(Account_Appended[[#This Row],[Customer_ID]],Customer_Info_Appended[],3,0)</f>
        <v>32</v>
      </c>
      <c r="J1723" t="str">
        <f>VLOOKUP(Account_Appended[[#This Row],[Customer_ID]],Customer_Info_Appended[],4,0)</f>
        <v>Male</v>
      </c>
      <c r="K1723" t="str">
        <f>VLOOKUP(Account_Appended[[#This Row],[Customer_ID]],Customer_Info_Appended[],6,0)</f>
        <v>Bago</v>
      </c>
      <c r="L1723" t="str">
        <f>VLOOKUP(Account_Appended[[#This Row],[Balance]],balance_t[],3,1)</f>
        <v>Medium</v>
      </c>
      <c r="M1723" t="str">
        <f>VLOOKUP(Account_Appended[[#This Row],[Age]],age_t[],3,1)</f>
        <v>Middle</v>
      </c>
      <c r="N1723" t="str">
        <f>Account_Appended[[#This Row],[Age Group]]&amp; "-" &amp;Account_Appended[[#This Row],[Balace Group]]</f>
        <v>Middle-Medium</v>
      </c>
    </row>
    <row r="1724" spans="2:14" x14ac:dyDescent="0.25">
      <c r="B1724" t="s">
        <v>6847</v>
      </c>
      <c r="C1724" t="s">
        <v>4494</v>
      </c>
      <c r="D1724" t="s">
        <v>5125</v>
      </c>
      <c r="E1724" s="22">
        <v>25089627</v>
      </c>
      <c r="F1724" t="s">
        <v>5126</v>
      </c>
      <c r="G1724" s="20">
        <v>46281</v>
      </c>
      <c r="H1724" t="s">
        <v>4118</v>
      </c>
      <c r="I1724">
        <f>VLOOKUP(Account_Appended[[#This Row],[Customer_ID]],Customer_Info_Appended[],3,0)</f>
        <v>32</v>
      </c>
      <c r="J1724" t="str">
        <f>VLOOKUP(Account_Appended[[#This Row],[Customer_ID]],Customer_Info_Appended[],4,0)</f>
        <v>Male</v>
      </c>
      <c r="K1724" t="str">
        <f>VLOOKUP(Account_Appended[[#This Row],[Customer_ID]],Customer_Info_Appended[],6,0)</f>
        <v>Bago</v>
      </c>
      <c r="L1724" t="str">
        <f>VLOOKUP(Account_Appended[[#This Row],[Balance]],balance_t[],3,1)</f>
        <v>High</v>
      </c>
      <c r="M1724" t="str">
        <f>VLOOKUP(Account_Appended[[#This Row],[Age]],age_t[],3,1)</f>
        <v>Middle</v>
      </c>
      <c r="N1724" t="str">
        <f>Account_Appended[[#This Row],[Age Group]]&amp; "-" &amp;Account_Appended[[#This Row],[Balace Group]]</f>
        <v>Middle-High</v>
      </c>
    </row>
    <row r="1725" spans="2:14" x14ac:dyDescent="0.25">
      <c r="B1725" t="s">
        <v>6848</v>
      </c>
      <c r="C1725" t="s">
        <v>4499</v>
      </c>
      <c r="D1725" t="s">
        <v>5125</v>
      </c>
      <c r="E1725" s="22">
        <v>39072187</v>
      </c>
      <c r="F1725" t="s">
        <v>5126</v>
      </c>
      <c r="G1725" s="20">
        <v>46282</v>
      </c>
      <c r="H1725" t="s">
        <v>4118</v>
      </c>
      <c r="I1725">
        <f>VLOOKUP(Account_Appended[[#This Row],[Customer_ID]],Customer_Info_Appended[],3,0)</f>
        <v>64</v>
      </c>
      <c r="J1725" t="str">
        <f>VLOOKUP(Account_Appended[[#This Row],[Customer_ID]],Customer_Info_Appended[],4,0)</f>
        <v>Female</v>
      </c>
      <c r="K1725" t="str">
        <f>VLOOKUP(Account_Appended[[#This Row],[Customer_ID]],Customer_Info_Appended[],6,0)</f>
        <v>Shan</v>
      </c>
      <c r="L1725" t="str">
        <f>VLOOKUP(Account_Appended[[#This Row],[Balance]],balance_t[],3,1)</f>
        <v>High</v>
      </c>
      <c r="M1725" t="str">
        <f>VLOOKUP(Account_Appended[[#This Row],[Age]],age_t[],3,1)</f>
        <v>Senior</v>
      </c>
      <c r="N1725" t="str">
        <f>Account_Appended[[#This Row],[Age Group]]&amp; "-" &amp;Account_Appended[[#This Row],[Balace Group]]</f>
        <v>Senior-High</v>
      </c>
    </row>
    <row r="1726" spans="2:14" x14ac:dyDescent="0.25">
      <c r="B1726" t="s">
        <v>6849</v>
      </c>
      <c r="C1726" t="s">
        <v>4504</v>
      </c>
      <c r="D1726" t="s">
        <v>5125</v>
      </c>
      <c r="E1726" s="22">
        <v>38785536</v>
      </c>
      <c r="F1726" t="s">
        <v>5126</v>
      </c>
      <c r="G1726" s="20">
        <v>46283</v>
      </c>
      <c r="H1726" t="s">
        <v>4118</v>
      </c>
      <c r="I1726">
        <f>VLOOKUP(Account_Appended[[#This Row],[Customer_ID]],Customer_Info_Appended[],3,0)</f>
        <v>21</v>
      </c>
      <c r="J1726" t="str">
        <f>VLOOKUP(Account_Appended[[#This Row],[Customer_ID]],Customer_Info_Appended[],4,0)</f>
        <v>Female</v>
      </c>
      <c r="K1726" t="str">
        <f>VLOOKUP(Account_Appended[[#This Row],[Customer_ID]],Customer_Info_Appended[],6,0)</f>
        <v>Mandalay</v>
      </c>
      <c r="L1726" t="str">
        <f>VLOOKUP(Account_Appended[[#This Row],[Balance]],balance_t[],3,1)</f>
        <v>High</v>
      </c>
      <c r="M1726" t="str">
        <f>VLOOKUP(Account_Appended[[#This Row],[Age]],age_t[],3,1)</f>
        <v>Young</v>
      </c>
      <c r="N1726" t="str">
        <f>Account_Appended[[#This Row],[Age Group]]&amp; "-" &amp;Account_Appended[[#This Row],[Balace Group]]</f>
        <v>Young-High</v>
      </c>
    </row>
    <row r="1727" spans="2:14" x14ac:dyDescent="0.25">
      <c r="B1727" t="s">
        <v>6850</v>
      </c>
      <c r="C1727" t="s">
        <v>4504</v>
      </c>
      <c r="D1727" t="s">
        <v>5125</v>
      </c>
      <c r="E1727" s="22">
        <v>20376917</v>
      </c>
      <c r="F1727" t="s">
        <v>5126</v>
      </c>
      <c r="G1727" s="20">
        <v>46284</v>
      </c>
      <c r="H1727" t="s">
        <v>4118</v>
      </c>
      <c r="I1727">
        <f>VLOOKUP(Account_Appended[[#This Row],[Customer_ID]],Customer_Info_Appended[],3,0)</f>
        <v>21</v>
      </c>
      <c r="J1727" t="str">
        <f>VLOOKUP(Account_Appended[[#This Row],[Customer_ID]],Customer_Info_Appended[],4,0)</f>
        <v>Female</v>
      </c>
      <c r="K1727" t="str">
        <f>VLOOKUP(Account_Appended[[#This Row],[Customer_ID]],Customer_Info_Appended[],6,0)</f>
        <v>Mandalay</v>
      </c>
      <c r="L1727" t="str">
        <f>VLOOKUP(Account_Appended[[#This Row],[Balance]],balance_t[],3,1)</f>
        <v>High</v>
      </c>
      <c r="M1727" t="str">
        <f>VLOOKUP(Account_Appended[[#This Row],[Age]],age_t[],3,1)</f>
        <v>Young</v>
      </c>
      <c r="N1727" t="str">
        <f>Account_Appended[[#This Row],[Age Group]]&amp; "-" &amp;Account_Appended[[#This Row],[Balace Group]]</f>
        <v>Young-High</v>
      </c>
    </row>
    <row r="1728" spans="2:14" x14ac:dyDescent="0.25">
      <c r="B1728" t="s">
        <v>6851</v>
      </c>
      <c r="C1728" t="s">
        <v>4509</v>
      </c>
      <c r="D1728" t="s">
        <v>5134</v>
      </c>
      <c r="E1728" s="22">
        <v>2027716</v>
      </c>
      <c r="F1728" t="s">
        <v>5126</v>
      </c>
      <c r="G1728" s="20">
        <v>46285</v>
      </c>
      <c r="H1728" t="s">
        <v>4118</v>
      </c>
      <c r="I1728">
        <f>VLOOKUP(Account_Appended[[#This Row],[Customer_ID]],Customer_Info_Appended[],3,0)</f>
        <v>57</v>
      </c>
      <c r="J1728" t="str">
        <f>VLOOKUP(Account_Appended[[#This Row],[Customer_ID]],Customer_Info_Appended[],4,0)</f>
        <v>Male</v>
      </c>
      <c r="K1728" t="str">
        <f>VLOOKUP(Account_Appended[[#This Row],[Customer_ID]],Customer_Info_Appended[],6,0)</f>
        <v>Bago</v>
      </c>
      <c r="L1728" t="str">
        <f>VLOOKUP(Account_Appended[[#This Row],[Balance]],balance_t[],3,1)</f>
        <v>Low</v>
      </c>
      <c r="M1728" t="str">
        <f>VLOOKUP(Account_Appended[[#This Row],[Age]],age_t[],3,1)</f>
        <v>Senior</v>
      </c>
      <c r="N1728" t="str">
        <f>Account_Appended[[#This Row],[Age Group]]&amp; "-" &amp;Account_Appended[[#This Row],[Balace Group]]</f>
        <v>Senior-Low</v>
      </c>
    </row>
    <row r="1729" spans="2:14" x14ac:dyDescent="0.25">
      <c r="B1729" t="s">
        <v>6852</v>
      </c>
      <c r="C1729" t="s">
        <v>4514</v>
      </c>
      <c r="D1729" t="s">
        <v>5131</v>
      </c>
      <c r="E1729" s="22">
        <v>43964712</v>
      </c>
      <c r="F1729" t="s">
        <v>5126</v>
      </c>
      <c r="G1729" s="20">
        <v>46286</v>
      </c>
      <c r="H1729" t="s">
        <v>4118</v>
      </c>
      <c r="I1729">
        <f>VLOOKUP(Account_Appended[[#This Row],[Customer_ID]],Customer_Info_Appended[],3,0)</f>
        <v>33</v>
      </c>
      <c r="J1729" t="str">
        <f>VLOOKUP(Account_Appended[[#This Row],[Customer_ID]],Customer_Info_Appended[],4,0)</f>
        <v>Male</v>
      </c>
      <c r="K1729" t="str">
        <f>VLOOKUP(Account_Appended[[#This Row],[Customer_ID]],Customer_Info_Appended[],6,0)</f>
        <v>Shan</v>
      </c>
      <c r="L1729" t="str">
        <f>VLOOKUP(Account_Appended[[#This Row],[Balance]],balance_t[],3,1)</f>
        <v>High</v>
      </c>
      <c r="M1729" t="str">
        <f>VLOOKUP(Account_Appended[[#This Row],[Age]],age_t[],3,1)</f>
        <v>Middle</v>
      </c>
      <c r="N1729" t="str">
        <f>Account_Appended[[#This Row],[Age Group]]&amp; "-" &amp;Account_Appended[[#This Row],[Balace Group]]</f>
        <v>Middle-High</v>
      </c>
    </row>
    <row r="1730" spans="2:14" x14ac:dyDescent="0.25">
      <c r="B1730" t="s">
        <v>6853</v>
      </c>
      <c r="C1730" t="s">
        <v>4514</v>
      </c>
      <c r="D1730" t="s">
        <v>5131</v>
      </c>
      <c r="E1730" s="22">
        <v>16240113</v>
      </c>
      <c r="F1730" t="s">
        <v>5126</v>
      </c>
      <c r="G1730" s="20">
        <v>46287</v>
      </c>
      <c r="H1730" t="s">
        <v>4118</v>
      </c>
      <c r="I1730">
        <f>VLOOKUP(Account_Appended[[#This Row],[Customer_ID]],Customer_Info_Appended[],3,0)</f>
        <v>33</v>
      </c>
      <c r="J1730" t="str">
        <f>VLOOKUP(Account_Appended[[#This Row],[Customer_ID]],Customer_Info_Appended[],4,0)</f>
        <v>Male</v>
      </c>
      <c r="K1730" t="str">
        <f>VLOOKUP(Account_Appended[[#This Row],[Customer_ID]],Customer_Info_Appended[],6,0)</f>
        <v>Shan</v>
      </c>
      <c r="L1730" t="str">
        <f>VLOOKUP(Account_Appended[[#This Row],[Balance]],balance_t[],3,1)</f>
        <v>High</v>
      </c>
      <c r="M1730" t="str">
        <f>VLOOKUP(Account_Appended[[#This Row],[Age]],age_t[],3,1)</f>
        <v>Middle</v>
      </c>
      <c r="N1730" t="str">
        <f>Account_Appended[[#This Row],[Age Group]]&amp; "-" &amp;Account_Appended[[#This Row],[Balace Group]]</f>
        <v>Middle-High</v>
      </c>
    </row>
    <row r="1731" spans="2:14" x14ac:dyDescent="0.25">
      <c r="B1731" t="s">
        <v>6854</v>
      </c>
      <c r="C1731" t="s">
        <v>4519</v>
      </c>
      <c r="D1731" t="s">
        <v>5134</v>
      </c>
      <c r="E1731" s="22">
        <v>26458327</v>
      </c>
      <c r="F1731" t="s">
        <v>5126</v>
      </c>
      <c r="G1731" s="20">
        <v>46288</v>
      </c>
      <c r="H1731" t="s">
        <v>4118</v>
      </c>
      <c r="I1731">
        <f>VLOOKUP(Account_Appended[[#This Row],[Customer_ID]],Customer_Info_Appended[],3,0)</f>
        <v>45</v>
      </c>
      <c r="J1731" t="str">
        <f>VLOOKUP(Account_Appended[[#This Row],[Customer_ID]],Customer_Info_Appended[],4,0)</f>
        <v>Male</v>
      </c>
      <c r="K1731" t="str">
        <f>VLOOKUP(Account_Appended[[#This Row],[Customer_ID]],Customer_Info_Appended[],6,0)</f>
        <v>Yangon</v>
      </c>
      <c r="L1731" t="str">
        <f>VLOOKUP(Account_Appended[[#This Row],[Balance]],balance_t[],3,1)</f>
        <v>High</v>
      </c>
      <c r="M1731" t="str">
        <f>VLOOKUP(Account_Appended[[#This Row],[Age]],age_t[],3,1)</f>
        <v>Middle</v>
      </c>
      <c r="N1731" t="str">
        <f>Account_Appended[[#This Row],[Age Group]]&amp; "-" &amp;Account_Appended[[#This Row],[Balace Group]]</f>
        <v>Middle-High</v>
      </c>
    </row>
    <row r="1732" spans="2:14" x14ac:dyDescent="0.25">
      <c r="B1732" t="s">
        <v>6855</v>
      </c>
      <c r="C1732" t="s">
        <v>4519</v>
      </c>
      <c r="D1732" t="s">
        <v>5134</v>
      </c>
      <c r="E1732" s="22">
        <v>26399578</v>
      </c>
      <c r="F1732" t="s">
        <v>5126</v>
      </c>
      <c r="G1732" s="20">
        <v>46289</v>
      </c>
      <c r="H1732" t="s">
        <v>4118</v>
      </c>
      <c r="I1732">
        <f>VLOOKUP(Account_Appended[[#This Row],[Customer_ID]],Customer_Info_Appended[],3,0)</f>
        <v>45</v>
      </c>
      <c r="J1732" t="str">
        <f>VLOOKUP(Account_Appended[[#This Row],[Customer_ID]],Customer_Info_Appended[],4,0)</f>
        <v>Male</v>
      </c>
      <c r="K1732" t="str">
        <f>VLOOKUP(Account_Appended[[#This Row],[Customer_ID]],Customer_Info_Appended[],6,0)</f>
        <v>Yangon</v>
      </c>
      <c r="L1732" t="str">
        <f>VLOOKUP(Account_Appended[[#This Row],[Balance]],balance_t[],3,1)</f>
        <v>High</v>
      </c>
      <c r="M1732" t="str">
        <f>VLOOKUP(Account_Appended[[#This Row],[Age]],age_t[],3,1)</f>
        <v>Middle</v>
      </c>
      <c r="N1732" t="str">
        <f>Account_Appended[[#This Row],[Age Group]]&amp; "-" &amp;Account_Appended[[#This Row],[Balace Group]]</f>
        <v>Middle-High</v>
      </c>
    </row>
    <row r="1733" spans="2:14" x14ac:dyDescent="0.25">
      <c r="B1733" t="s">
        <v>6856</v>
      </c>
      <c r="C1733" t="s">
        <v>4519</v>
      </c>
      <c r="D1733" t="s">
        <v>5134</v>
      </c>
      <c r="E1733" s="22">
        <v>5341684</v>
      </c>
      <c r="F1733" t="s">
        <v>5126</v>
      </c>
      <c r="G1733" s="20">
        <v>46290</v>
      </c>
      <c r="H1733" t="s">
        <v>4118</v>
      </c>
      <c r="I1733">
        <f>VLOOKUP(Account_Appended[[#This Row],[Customer_ID]],Customer_Info_Appended[],3,0)</f>
        <v>45</v>
      </c>
      <c r="J1733" t="str">
        <f>VLOOKUP(Account_Appended[[#This Row],[Customer_ID]],Customer_Info_Appended[],4,0)</f>
        <v>Male</v>
      </c>
      <c r="K1733" t="str">
        <f>VLOOKUP(Account_Appended[[#This Row],[Customer_ID]],Customer_Info_Appended[],6,0)</f>
        <v>Yangon</v>
      </c>
      <c r="L1733" t="str">
        <f>VLOOKUP(Account_Appended[[#This Row],[Balance]],balance_t[],3,1)</f>
        <v>Medium</v>
      </c>
      <c r="M1733" t="str">
        <f>VLOOKUP(Account_Appended[[#This Row],[Age]],age_t[],3,1)</f>
        <v>Middle</v>
      </c>
      <c r="N1733" t="str">
        <f>Account_Appended[[#This Row],[Age Group]]&amp; "-" &amp;Account_Appended[[#This Row],[Balace Group]]</f>
        <v>Middle-Medium</v>
      </c>
    </row>
    <row r="1734" spans="2:14" x14ac:dyDescent="0.25">
      <c r="B1734" t="s">
        <v>6857</v>
      </c>
      <c r="C1734" t="s">
        <v>4524</v>
      </c>
      <c r="D1734" t="s">
        <v>5134</v>
      </c>
      <c r="E1734" s="22">
        <v>21959073</v>
      </c>
      <c r="F1734" t="s">
        <v>5126</v>
      </c>
      <c r="G1734" s="20">
        <v>46291</v>
      </c>
      <c r="H1734" t="s">
        <v>4118</v>
      </c>
      <c r="I1734">
        <f>VLOOKUP(Account_Appended[[#This Row],[Customer_ID]],Customer_Info_Appended[],3,0)</f>
        <v>33</v>
      </c>
      <c r="J1734" t="str">
        <f>VLOOKUP(Account_Appended[[#This Row],[Customer_ID]],Customer_Info_Appended[],4,0)</f>
        <v>Male</v>
      </c>
      <c r="K1734" t="str">
        <f>VLOOKUP(Account_Appended[[#This Row],[Customer_ID]],Customer_Info_Appended[],6,0)</f>
        <v>Mandalay</v>
      </c>
      <c r="L1734" t="str">
        <f>VLOOKUP(Account_Appended[[#This Row],[Balance]],balance_t[],3,1)</f>
        <v>High</v>
      </c>
      <c r="M1734" t="str">
        <f>VLOOKUP(Account_Appended[[#This Row],[Age]],age_t[],3,1)</f>
        <v>Middle</v>
      </c>
      <c r="N1734" t="str">
        <f>Account_Appended[[#This Row],[Age Group]]&amp; "-" &amp;Account_Appended[[#This Row],[Balace Group]]</f>
        <v>Middle-High</v>
      </c>
    </row>
    <row r="1735" spans="2:14" x14ac:dyDescent="0.25">
      <c r="B1735" t="s">
        <v>6858</v>
      </c>
      <c r="C1735" t="s">
        <v>4524</v>
      </c>
      <c r="D1735" t="s">
        <v>5125</v>
      </c>
      <c r="E1735" s="22">
        <v>22636636</v>
      </c>
      <c r="F1735" t="s">
        <v>5126</v>
      </c>
      <c r="G1735" s="20">
        <v>46292</v>
      </c>
      <c r="H1735" t="s">
        <v>4118</v>
      </c>
      <c r="I1735">
        <f>VLOOKUP(Account_Appended[[#This Row],[Customer_ID]],Customer_Info_Appended[],3,0)</f>
        <v>33</v>
      </c>
      <c r="J1735" t="str">
        <f>VLOOKUP(Account_Appended[[#This Row],[Customer_ID]],Customer_Info_Appended[],4,0)</f>
        <v>Male</v>
      </c>
      <c r="K1735" t="str">
        <f>VLOOKUP(Account_Appended[[#This Row],[Customer_ID]],Customer_Info_Appended[],6,0)</f>
        <v>Mandalay</v>
      </c>
      <c r="L1735" t="str">
        <f>VLOOKUP(Account_Appended[[#This Row],[Balance]],balance_t[],3,1)</f>
        <v>High</v>
      </c>
      <c r="M1735" t="str">
        <f>VLOOKUP(Account_Appended[[#This Row],[Age]],age_t[],3,1)</f>
        <v>Middle</v>
      </c>
      <c r="N1735" t="str">
        <f>Account_Appended[[#This Row],[Age Group]]&amp; "-" &amp;Account_Appended[[#This Row],[Balace Group]]</f>
        <v>Middle-High</v>
      </c>
    </row>
    <row r="1736" spans="2:14" x14ac:dyDescent="0.25">
      <c r="B1736" t="s">
        <v>6859</v>
      </c>
      <c r="C1736" t="s">
        <v>4524</v>
      </c>
      <c r="D1736" t="s">
        <v>5131</v>
      </c>
      <c r="E1736" s="22">
        <v>10132315</v>
      </c>
      <c r="F1736" t="s">
        <v>5126</v>
      </c>
      <c r="G1736" s="20">
        <v>46293</v>
      </c>
      <c r="H1736" t="s">
        <v>4118</v>
      </c>
      <c r="I1736">
        <f>VLOOKUP(Account_Appended[[#This Row],[Customer_ID]],Customer_Info_Appended[],3,0)</f>
        <v>33</v>
      </c>
      <c r="J1736" t="str">
        <f>VLOOKUP(Account_Appended[[#This Row],[Customer_ID]],Customer_Info_Appended[],4,0)</f>
        <v>Male</v>
      </c>
      <c r="K1736" t="str">
        <f>VLOOKUP(Account_Appended[[#This Row],[Customer_ID]],Customer_Info_Appended[],6,0)</f>
        <v>Mandalay</v>
      </c>
      <c r="L1736" t="str">
        <f>VLOOKUP(Account_Appended[[#This Row],[Balance]],balance_t[],3,1)</f>
        <v>Medium</v>
      </c>
      <c r="M1736" t="str">
        <f>VLOOKUP(Account_Appended[[#This Row],[Age]],age_t[],3,1)</f>
        <v>Middle</v>
      </c>
      <c r="N1736" t="str">
        <f>Account_Appended[[#This Row],[Age Group]]&amp; "-" &amp;Account_Appended[[#This Row],[Balace Group]]</f>
        <v>Middle-Medium</v>
      </c>
    </row>
    <row r="1737" spans="2:14" x14ac:dyDescent="0.25">
      <c r="B1737" t="s">
        <v>6860</v>
      </c>
      <c r="C1737" t="s">
        <v>4529</v>
      </c>
      <c r="D1737" t="s">
        <v>5125</v>
      </c>
      <c r="E1737" s="22">
        <v>23800197</v>
      </c>
      <c r="F1737" t="s">
        <v>5126</v>
      </c>
      <c r="G1737" s="20">
        <v>46294</v>
      </c>
      <c r="H1737" t="s">
        <v>4118</v>
      </c>
      <c r="I1737">
        <f>VLOOKUP(Account_Appended[[#This Row],[Customer_ID]],Customer_Info_Appended[],3,0)</f>
        <v>21</v>
      </c>
      <c r="J1737" t="str">
        <f>VLOOKUP(Account_Appended[[#This Row],[Customer_ID]],Customer_Info_Appended[],4,0)</f>
        <v>Male</v>
      </c>
      <c r="K1737" t="str">
        <f>VLOOKUP(Account_Appended[[#This Row],[Customer_ID]],Customer_Info_Appended[],6,0)</f>
        <v>Shan</v>
      </c>
      <c r="L1737" t="str">
        <f>VLOOKUP(Account_Appended[[#This Row],[Balance]],balance_t[],3,1)</f>
        <v>High</v>
      </c>
      <c r="M1737" t="str">
        <f>VLOOKUP(Account_Appended[[#This Row],[Age]],age_t[],3,1)</f>
        <v>Young</v>
      </c>
      <c r="N1737" t="str">
        <f>Account_Appended[[#This Row],[Age Group]]&amp; "-" &amp;Account_Appended[[#This Row],[Balace Group]]</f>
        <v>Young-High</v>
      </c>
    </row>
    <row r="1738" spans="2:14" x14ac:dyDescent="0.25">
      <c r="B1738" t="s">
        <v>6861</v>
      </c>
      <c r="C1738" t="s">
        <v>4534</v>
      </c>
      <c r="D1738" t="s">
        <v>5131</v>
      </c>
      <c r="E1738" s="22">
        <v>24694425</v>
      </c>
      <c r="F1738" t="s">
        <v>5126</v>
      </c>
      <c r="G1738" s="20">
        <v>46295</v>
      </c>
      <c r="H1738" t="s">
        <v>4118</v>
      </c>
      <c r="I1738">
        <f>VLOOKUP(Account_Appended[[#This Row],[Customer_ID]],Customer_Info_Appended[],3,0)</f>
        <v>62</v>
      </c>
      <c r="J1738" t="str">
        <f>VLOOKUP(Account_Appended[[#This Row],[Customer_ID]],Customer_Info_Appended[],4,0)</f>
        <v>Male</v>
      </c>
      <c r="K1738" t="str">
        <f>VLOOKUP(Account_Appended[[#This Row],[Customer_ID]],Customer_Info_Appended[],6,0)</f>
        <v>Shan</v>
      </c>
      <c r="L1738" t="str">
        <f>VLOOKUP(Account_Appended[[#This Row],[Balance]],balance_t[],3,1)</f>
        <v>High</v>
      </c>
      <c r="M1738" t="str">
        <f>VLOOKUP(Account_Appended[[#This Row],[Age]],age_t[],3,1)</f>
        <v>Senior</v>
      </c>
      <c r="N1738" t="str">
        <f>Account_Appended[[#This Row],[Age Group]]&amp; "-" &amp;Account_Appended[[#This Row],[Balace Group]]</f>
        <v>Senior-High</v>
      </c>
    </row>
    <row r="1739" spans="2:14" x14ac:dyDescent="0.25">
      <c r="B1739" t="s">
        <v>6862</v>
      </c>
      <c r="C1739" t="s">
        <v>4539</v>
      </c>
      <c r="D1739" t="s">
        <v>5131</v>
      </c>
      <c r="E1739" s="22">
        <v>21770307</v>
      </c>
      <c r="F1739" t="s">
        <v>5126</v>
      </c>
      <c r="G1739" s="20">
        <v>46296</v>
      </c>
      <c r="H1739" t="s">
        <v>4118</v>
      </c>
      <c r="I1739">
        <f>VLOOKUP(Account_Appended[[#This Row],[Customer_ID]],Customer_Info_Appended[],3,0)</f>
        <v>43</v>
      </c>
      <c r="J1739" t="str">
        <f>VLOOKUP(Account_Appended[[#This Row],[Customer_ID]],Customer_Info_Appended[],4,0)</f>
        <v>Female</v>
      </c>
      <c r="K1739" t="str">
        <f>VLOOKUP(Account_Appended[[#This Row],[Customer_ID]],Customer_Info_Appended[],6,0)</f>
        <v>Naypyitaw</v>
      </c>
      <c r="L1739" t="str">
        <f>VLOOKUP(Account_Appended[[#This Row],[Balance]],balance_t[],3,1)</f>
        <v>High</v>
      </c>
      <c r="M1739" t="str">
        <f>VLOOKUP(Account_Appended[[#This Row],[Age]],age_t[],3,1)</f>
        <v>Middle</v>
      </c>
      <c r="N1739" t="str">
        <f>Account_Appended[[#This Row],[Age Group]]&amp; "-" &amp;Account_Appended[[#This Row],[Balace Group]]</f>
        <v>Middle-High</v>
      </c>
    </row>
    <row r="1740" spans="2:14" x14ac:dyDescent="0.25">
      <c r="B1740" t="s">
        <v>6863</v>
      </c>
      <c r="C1740" t="s">
        <v>4539</v>
      </c>
      <c r="D1740" t="s">
        <v>5134</v>
      </c>
      <c r="E1740" s="22">
        <v>16315665</v>
      </c>
      <c r="F1740" t="s">
        <v>5126</v>
      </c>
      <c r="G1740" s="20">
        <v>46297</v>
      </c>
      <c r="H1740" t="s">
        <v>4118</v>
      </c>
      <c r="I1740">
        <f>VLOOKUP(Account_Appended[[#This Row],[Customer_ID]],Customer_Info_Appended[],3,0)</f>
        <v>43</v>
      </c>
      <c r="J1740" t="str">
        <f>VLOOKUP(Account_Appended[[#This Row],[Customer_ID]],Customer_Info_Appended[],4,0)</f>
        <v>Female</v>
      </c>
      <c r="K1740" t="str">
        <f>VLOOKUP(Account_Appended[[#This Row],[Customer_ID]],Customer_Info_Appended[],6,0)</f>
        <v>Naypyitaw</v>
      </c>
      <c r="L1740" t="str">
        <f>VLOOKUP(Account_Appended[[#This Row],[Balance]],balance_t[],3,1)</f>
        <v>High</v>
      </c>
      <c r="M1740" t="str">
        <f>VLOOKUP(Account_Appended[[#This Row],[Age]],age_t[],3,1)</f>
        <v>Middle</v>
      </c>
      <c r="N1740" t="str">
        <f>Account_Appended[[#This Row],[Age Group]]&amp; "-" &amp;Account_Appended[[#This Row],[Balace Group]]</f>
        <v>Middle-High</v>
      </c>
    </row>
    <row r="1741" spans="2:14" x14ac:dyDescent="0.25">
      <c r="B1741" t="s">
        <v>6864</v>
      </c>
      <c r="C1741" t="s">
        <v>4544</v>
      </c>
      <c r="D1741" t="s">
        <v>5125</v>
      </c>
      <c r="E1741" s="22">
        <v>37454747</v>
      </c>
      <c r="F1741" t="s">
        <v>5126</v>
      </c>
      <c r="G1741" s="20">
        <v>46298</v>
      </c>
      <c r="H1741" t="s">
        <v>4118</v>
      </c>
      <c r="I1741">
        <f>VLOOKUP(Account_Appended[[#This Row],[Customer_ID]],Customer_Info_Appended[],3,0)</f>
        <v>45</v>
      </c>
      <c r="J1741" t="str">
        <f>VLOOKUP(Account_Appended[[#This Row],[Customer_ID]],Customer_Info_Appended[],4,0)</f>
        <v>Female</v>
      </c>
      <c r="K1741" t="str">
        <f>VLOOKUP(Account_Appended[[#This Row],[Customer_ID]],Customer_Info_Appended[],6,0)</f>
        <v>Bago</v>
      </c>
      <c r="L1741" t="str">
        <f>VLOOKUP(Account_Appended[[#This Row],[Balance]],balance_t[],3,1)</f>
        <v>High</v>
      </c>
      <c r="M1741" t="str">
        <f>VLOOKUP(Account_Appended[[#This Row],[Age]],age_t[],3,1)</f>
        <v>Middle</v>
      </c>
      <c r="N1741" t="str">
        <f>Account_Appended[[#This Row],[Age Group]]&amp; "-" &amp;Account_Appended[[#This Row],[Balace Group]]</f>
        <v>Middle-High</v>
      </c>
    </row>
    <row r="1742" spans="2:14" x14ac:dyDescent="0.25">
      <c r="B1742" t="s">
        <v>6865</v>
      </c>
      <c r="C1742" t="s">
        <v>4544</v>
      </c>
      <c r="D1742" t="s">
        <v>5134</v>
      </c>
      <c r="E1742" s="22">
        <v>16260362</v>
      </c>
      <c r="F1742" t="s">
        <v>5126</v>
      </c>
      <c r="G1742" s="20">
        <v>46299</v>
      </c>
      <c r="H1742" t="s">
        <v>4118</v>
      </c>
      <c r="I1742">
        <f>VLOOKUP(Account_Appended[[#This Row],[Customer_ID]],Customer_Info_Appended[],3,0)</f>
        <v>45</v>
      </c>
      <c r="J1742" t="str">
        <f>VLOOKUP(Account_Appended[[#This Row],[Customer_ID]],Customer_Info_Appended[],4,0)</f>
        <v>Female</v>
      </c>
      <c r="K1742" t="str">
        <f>VLOOKUP(Account_Appended[[#This Row],[Customer_ID]],Customer_Info_Appended[],6,0)</f>
        <v>Bago</v>
      </c>
      <c r="L1742" t="str">
        <f>VLOOKUP(Account_Appended[[#This Row],[Balance]],balance_t[],3,1)</f>
        <v>High</v>
      </c>
      <c r="M1742" t="str">
        <f>VLOOKUP(Account_Appended[[#This Row],[Age]],age_t[],3,1)</f>
        <v>Middle</v>
      </c>
      <c r="N1742" t="str">
        <f>Account_Appended[[#This Row],[Age Group]]&amp; "-" &amp;Account_Appended[[#This Row],[Balace Group]]</f>
        <v>Middle-High</v>
      </c>
    </row>
    <row r="1743" spans="2:14" x14ac:dyDescent="0.25">
      <c r="B1743" t="s">
        <v>6866</v>
      </c>
      <c r="C1743" t="s">
        <v>4549</v>
      </c>
      <c r="D1743" t="s">
        <v>5125</v>
      </c>
      <c r="E1743" s="22">
        <v>11856878</v>
      </c>
      <c r="F1743" t="s">
        <v>5126</v>
      </c>
      <c r="G1743" s="20">
        <v>46300</v>
      </c>
      <c r="H1743" t="s">
        <v>4118</v>
      </c>
      <c r="I1743">
        <f>VLOOKUP(Account_Appended[[#This Row],[Customer_ID]],Customer_Info_Appended[],3,0)</f>
        <v>49</v>
      </c>
      <c r="J1743" t="str">
        <f>VLOOKUP(Account_Appended[[#This Row],[Customer_ID]],Customer_Info_Appended[],4,0)</f>
        <v>Male</v>
      </c>
      <c r="K1743" t="str">
        <f>VLOOKUP(Account_Appended[[#This Row],[Customer_ID]],Customer_Info_Appended[],6,0)</f>
        <v>Naypyitaw</v>
      </c>
      <c r="L1743" t="str">
        <f>VLOOKUP(Account_Appended[[#This Row],[Balance]],balance_t[],3,1)</f>
        <v>Medium</v>
      </c>
      <c r="M1743" t="str">
        <f>VLOOKUP(Account_Appended[[#This Row],[Age]],age_t[],3,1)</f>
        <v>Middle</v>
      </c>
      <c r="N1743" t="str">
        <f>Account_Appended[[#This Row],[Age Group]]&amp; "-" &amp;Account_Appended[[#This Row],[Balace Group]]</f>
        <v>Middle-Medium</v>
      </c>
    </row>
    <row r="1744" spans="2:14" x14ac:dyDescent="0.25">
      <c r="B1744" t="s">
        <v>6867</v>
      </c>
      <c r="C1744" t="s">
        <v>4554</v>
      </c>
      <c r="D1744" t="s">
        <v>5131</v>
      </c>
      <c r="E1744" s="22">
        <v>6569723</v>
      </c>
      <c r="F1744" t="s">
        <v>5126</v>
      </c>
      <c r="G1744" s="20">
        <v>46301</v>
      </c>
      <c r="H1744" t="s">
        <v>4118</v>
      </c>
      <c r="I1744">
        <f>VLOOKUP(Account_Appended[[#This Row],[Customer_ID]],Customer_Info_Appended[],3,0)</f>
        <v>62</v>
      </c>
      <c r="J1744" t="str">
        <f>VLOOKUP(Account_Appended[[#This Row],[Customer_ID]],Customer_Info_Appended[],4,0)</f>
        <v>Female</v>
      </c>
      <c r="K1744" t="str">
        <f>VLOOKUP(Account_Appended[[#This Row],[Customer_ID]],Customer_Info_Appended[],6,0)</f>
        <v>Mandalay</v>
      </c>
      <c r="L1744" t="str">
        <f>VLOOKUP(Account_Appended[[#This Row],[Balance]],balance_t[],3,1)</f>
        <v>Medium</v>
      </c>
      <c r="M1744" t="str">
        <f>VLOOKUP(Account_Appended[[#This Row],[Age]],age_t[],3,1)</f>
        <v>Senior</v>
      </c>
      <c r="N1744" t="str">
        <f>Account_Appended[[#This Row],[Age Group]]&amp; "-" &amp;Account_Appended[[#This Row],[Balace Group]]</f>
        <v>Senior-Medium</v>
      </c>
    </row>
    <row r="1745" spans="2:14" x14ac:dyDescent="0.25">
      <c r="B1745" t="s">
        <v>6868</v>
      </c>
      <c r="C1745" t="s">
        <v>4554</v>
      </c>
      <c r="D1745" t="s">
        <v>5134</v>
      </c>
      <c r="E1745" s="22">
        <v>444126</v>
      </c>
      <c r="F1745" t="s">
        <v>5126</v>
      </c>
      <c r="G1745" s="20">
        <v>46302</v>
      </c>
      <c r="H1745" t="s">
        <v>4118</v>
      </c>
      <c r="I1745">
        <f>VLOOKUP(Account_Appended[[#This Row],[Customer_ID]],Customer_Info_Appended[],3,0)</f>
        <v>62</v>
      </c>
      <c r="J1745" t="str">
        <f>VLOOKUP(Account_Appended[[#This Row],[Customer_ID]],Customer_Info_Appended[],4,0)</f>
        <v>Female</v>
      </c>
      <c r="K1745" t="str">
        <f>VLOOKUP(Account_Appended[[#This Row],[Customer_ID]],Customer_Info_Appended[],6,0)</f>
        <v>Mandalay</v>
      </c>
      <c r="L1745" t="str">
        <f>VLOOKUP(Account_Appended[[#This Row],[Balance]],balance_t[],3,1)</f>
        <v>Low</v>
      </c>
      <c r="M1745" t="str">
        <f>VLOOKUP(Account_Appended[[#This Row],[Age]],age_t[],3,1)</f>
        <v>Senior</v>
      </c>
      <c r="N1745" t="str">
        <f>Account_Appended[[#This Row],[Age Group]]&amp; "-" &amp;Account_Appended[[#This Row],[Balace Group]]</f>
        <v>Senior-Low</v>
      </c>
    </row>
    <row r="1746" spans="2:14" x14ac:dyDescent="0.25">
      <c r="B1746" t="s">
        <v>6869</v>
      </c>
      <c r="C1746" t="s">
        <v>4559</v>
      </c>
      <c r="D1746" t="s">
        <v>5134</v>
      </c>
      <c r="E1746" s="22">
        <v>47916341</v>
      </c>
      <c r="F1746" t="s">
        <v>5126</v>
      </c>
      <c r="G1746" s="20">
        <v>46303</v>
      </c>
      <c r="H1746" t="s">
        <v>4118</v>
      </c>
      <c r="I1746">
        <f>VLOOKUP(Account_Appended[[#This Row],[Customer_ID]],Customer_Info_Appended[],3,0)</f>
        <v>19</v>
      </c>
      <c r="J1746" t="str">
        <f>VLOOKUP(Account_Appended[[#This Row],[Customer_ID]],Customer_Info_Appended[],4,0)</f>
        <v>Female</v>
      </c>
      <c r="K1746" t="str">
        <f>VLOOKUP(Account_Appended[[#This Row],[Customer_ID]],Customer_Info_Appended[],6,0)</f>
        <v>Shan</v>
      </c>
      <c r="L1746" t="str">
        <f>VLOOKUP(Account_Appended[[#This Row],[Balance]],balance_t[],3,1)</f>
        <v>High</v>
      </c>
      <c r="M1746" t="str">
        <f>VLOOKUP(Account_Appended[[#This Row],[Age]],age_t[],3,1)</f>
        <v>Young</v>
      </c>
      <c r="N1746" t="str">
        <f>Account_Appended[[#This Row],[Age Group]]&amp; "-" &amp;Account_Appended[[#This Row],[Balace Group]]</f>
        <v>Young-High</v>
      </c>
    </row>
    <row r="1747" spans="2:14" x14ac:dyDescent="0.25">
      <c r="B1747" t="s">
        <v>6870</v>
      </c>
      <c r="C1747" t="s">
        <v>4564</v>
      </c>
      <c r="D1747" t="s">
        <v>5131</v>
      </c>
      <c r="E1747" s="22">
        <v>16625823</v>
      </c>
      <c r="F1747" t="s">
        <v>5126</v>
      </c>
      <c r="G1747" s="20">
        <v>46304</v>
      </c>
      <c r="H1747" t="s">
        <v>4118</v>
      </c>
      <c r="I1747">
        <f>VLOOKUP(Account_Appended[[#This Row],[Customer_ID]],Customer_Info_Appended[],3,0)</f>
        <v>48</v>
      </c>
      <c r="J1747" t="str">
        <f>VLOOKUP(Account_Appended[[#This Row],[Customer_ID]],Customer_Info_Appended[],4,0)</f>
        <v>Male</v>
      </c>
      <c r="K1747" t="str">
        <f>VLOOKUP(Account_Appended[[#This Row],[Customer_ID]],Customer_Info_Appended[],6,0)</f>
        <v>Naypyitaw</v>
      </c>
      <c r="L1747" t="str">
        <f>VLOOKUP(Account_Appended[[#This Row],[Balance]],balance_t[],3,1)</f>
        <v>High</v>
      </c>
      <c r="M1747" t="str">
        <f>VLOOKUP(Account_Appended[[#This Row],[Age]],age_t[],3,1)</f>
        <v>Middle</v>
      </c>
      <c r="N1747" t="str">
        <f>Account_Appended[[#This Row],[Age Group]]&amp; "-" &amp;Account_Appended[[#This Row],[Balace Group]]</f>
        <v>Middle-High</v>
      </c>
    </row>
    <row r="1748" spans="2:14" x14ac:dyDescent="0.25">
      <c r="B1748" t="s">
        <v>6871</v>
      </c>
      <c r="C1748" t="s">
        <v>4564</v>
      </c>
      <c r="D1748" t="s">
        <v>5131</v>
      </c>
      <c r="E1748" s="22">
        <v>27671338</v>
      </c>
      <c r="F1748" t="s">
        <v>5126</v>
      </c>
      <c r="G1748" s="20">
        <v>46305</v>
      </c>
      <c r="H1748" t="s">
        <v>4118</v>
      </c>
      <c r="I1748">
        <f>VLOOKUP(Account_Appended[[#This Row],[Customer_ID]],Customer_Info_Appended[],3,0)</f>
        <v>48</v>
      </c>
      <c r="J1748" t="str">
        <f>VLOOKUP(Account_Appended[[#This Row],[Customer_ID]],Customer_Info_Appended[],4,0)</f>
        <v>Male</v>
      </c>
      <c r="K1748" t="str">
        <f>VLOOKUP(Account_Appended[[#This Row],[Customer_ID]],Customer_Info_Appended[],6,0)</f>
        <v>Naypyitaw</v>
      </c>
      <c r="L1748" t="str">
        <f>VLOOKUP(Account_Appended[[#This Row],[Balance]],balance_t[],3,1)</f>
        <v>High</v>
      </c>
      <c r="M1748" t="str">
        <f>VLOOKUP(Account_Appended[[#This Row],[Age]],age_t[],3,1)</f>
        <v>Middle</v>
      </c>
      <c r="N1748" t="str">
        <f>Account_Appended[[#This Row],[Age Group]]&amp; "-" &amp;Account_Appended[[#This Row],[Balace Group]]</f>
        <v>Middle-High</v>
      </c>
    </row>
    <row r="1749" spans="2:14" x14ac:dyDescent="0.25">
      <c r="B1749" t="s">
        <v>6872</v>
      </c>
      <c r="C1749" t="s">
        <v>4569</v>
      </c>
      <c r="D1749" t="s">
        <v>5131</v>
      </c>
      <c r="E1749" s="22">
        <v>21984601</v>
      </c>
      <c r="F1749" t="s">
        <v>5126</v>
      </c>
      <c r="G1749" s="20">
        <v>46306</v>
      </c>
      <c r="H1749" t="s">
        <v>4118</v>
      </c>
      <c r="I1749">
        <f>VLOOKUP(Account_Appended[[#This Row],[Customer_ID]],Customer_Info_Appended[],3,0)</f>
        <v>20</v>
      </c>
      <c r="J1749" t="str">
        <f>VLOOKUP(Account_Appended[[#This Row],[Customer_ID]],Customer_Info_Appended[],4,0)</f>
        <v>Male</v>
      </c>
      <c r="K1749" t="str">
        <f>VLOOKUP(Account_Appended[[#This Row],[Customer_ID]],Customer_Info_Appended[],6,0)</f>
        <v>Bago</v>
      </c>
      <c r="L1749" t="str">
        <f>VLOOKUP(Account_Appended[[#This Row],[Balance]],balance_t[],3,1)</f>
        <v>High</v>
      </c>
      <c r="M1749" t="str">
        <f>VLOOKUP(Account_Appended[[#This Row],[Age]],age_t[],3,1)</f>
        <v>Young</v>
      </c>
      <c r="N1749" t="str">
        <f>Account_Appended[[#This Row],[Age Group]]&amp; "-" &amp;Account_Appended[[#This Row],[Balace Group]]</f>
        <v>Young-High</v>
      </c>
    </row>
    <row r="1750" spans="2:14" x14ac:dyDescent="0.25">
      <c r="B1750" t="s">
        <v>6873</v>
      </c>
      <c r="C1750" t="s">
        <v>4574</v>
      </c>
      <c r="D1750" t="s">
        <v>5134</v>
      </c>
      <c r="E1750" s="22">
        <v>27108184</v>
      </c>
      <c r="F1750" t="s">
        <v>5126</v>
      </c>
      <c r="G1750" s="20">
        <v>46307</v>
      </c>
      <c r="H1750" t="s">
        <v>4118</v>
      </c>
      <c r="I1750">
        <f>VLOOKUP(Account_Appended[[#This Row],[Customer_ID]],Customer_Info_Appended[],3,0)</f>
        <v>25</v>
      </c>
      <c r="J1750" t="str">
        <f>VLOOKUP(Account_Appended[[#This Row],[Customer_ID]],Customer_Info_Appended[],4,0)</f>
        <v>Female</v>
      </c>
      <c r="K1750" t="str">
        <f>VLOOKUP(Account_Appended[[#This Row],[Customer_ID]],Customer_Info_Appended[],6,0)</f>
        <v>Mandalay</v>
      </c>
      <c r="L1750" t="str">
        <f>VLOOKUP(Account_Appended[[#This Row],[Balance]],balance_t[],3,1)</f>
        <v>High</v>
      </c>
      <c r="M1750" t="str">
        <f>VLOOKUP(Account_Appended[[#This Row],[Age]],age_t[],3,1)</f>
        <v>Young</v>
      </c>
      <c r="N1750" t="str">
        <f>Account_Appended[[#This Row],[Age Group]]&amp; "-" &amp;Account_Appended[[#This Row],[Balace Group]]</f>
        <v>Young-High</v>
      </c>
    </row>
    <row r="1751" spans="2:14" x14ac:dyDescent="0.25">
      <c r="B1751" t="s">
        <v>6874</v>
      </c>
      <c r="C1751" t="s">
        <v>4579</v>
      </c>
      <c r="D1751" t="s">
        <v>5125</v>
      </c>
      <c r="E1751" s="22">
        <v>18014627</v>
      </c>
      <c r="F1751" t="s">
        <v>5126</v>
      </c>
      <c r="G1751" s="20">
        <v>46308</v>
      </c>
      <c r="H1751" t="s">
        <v>4118</v>
      </c>
      <c r="I1751">
        <f>VLOOKUP(Account_Appended[[#This Row],[Customer_ID]],Customer_Info_Appended[],3,0)</f>
        <v>41</v>
      </c>
      <c r="J1751" t="str">
        <f>VLOOKUP(Account_Appended[[#This Row],[Customer_ID]],Customer_Info_Appended[],4,0)</f>
        <v>Male</v>
      </c>
      <c r="K1751" t="str">
        <f>VLOOKUP(Account_Appended[[#This Row],[Customer_ID]],Customer_Info_Appended[],6,0)</f>
        <v>Yangon</v>
      </c>
      <c r="L1751" t="str">
        <f>VLOOKUP(Account_Appended[[#This Row],[Balance]],balance_t[],3,1)</f>
        <v>High</v>
      </c>
      <c r="M1751" t="str">
        <f>VLOOKUP(Account_Appended[[#This Row],[Age]],age_t[],3,1)</f>
        <v>Middle</v>
      </c>
      <c r="N1751" t="str">
        <f>Account_Appended[[#This Row],[Age Group]]&amp; "-" &amp;Account_Appended[[#This Row],[Balace Group]]</f>
        <v>Middle-High</v>
      </c>
    </row>
    <row r="1752" spans="2:14" x14ac:dyDescent="0.25">
      <c r="B1752" t="s">
        <v>6875</v>
      </c>
      <c r="C1752" t="s">
        <v>4584</v>
      </c>
      <c r="D1752" t="s">
        <v>5134</v>
      </c>
      <c r="E1752" s="22">
        <v>11401119</v>
      </c>
      <c r="F1752" t="s">
        <v>5126</v>
      </c>
      <c r="G1752" s="20">
        <v>46309</v>
      </c>
      <c r="H1752" t="s">
        <v>4118</v>
      </c>
      <c r="I1752">
        <f>VLOOKUP(Account_Appended[[#This Row],[Customer_ID]],Customer_Info_Appended[],3,0)</f>
        <v>32</v>
      </c>
      <c r="J1752" t="str">
        <f>VLOOKUP(Account_Appended[[#This Row],[Customer_ID]],Customer_Info_Appended[],4,0)</f>
        <v>Female</v>
      </c>
      <c r="K1752" t="str">
        <f>VLOOKUP(Account_Appended[[#This Row],[Customer_ID]],Customer_Info_Appended[],6,0)</f>
        <v>Naypyitaw</v>
      </c>
      <c r="L1752" t="str">
        <f>VLOOKUP(Account_Appended[[#This Row],[Balance]],balance_t[],3,1)</f>
        <v>Medium</v>
      </c>
      <c r="M1752" t="str">
        <f>VLOOKUP(Account_Appended[[#This Row],[Age]],age_t[],3,1)</f>
        <v>Middle</v>
      </c>
      <c r="N1752" t="str">
        <f>Account_Appended[[#This Row],[Age Group]]&amp; "-" &amp;Account_Appended[[#This Row],[Balace Group]]</f>
        <v>Middle-Medium</v>
      </c>
    </row>
    <row r="1753" spans="2:14" x14ac:dyDescent="0.25">
      <c r="B1753" t="s">
        <v>6876</v>
      </c>
      <c r="C1753" t="s">
        <v>4584</v>
      </c>
      <c r="D1753" t="s">
        <v>5125</v>
      </c>
      <c r="E1753" s="22">
        <v>6039334</v>
      </c>
      <c r="F1753" t="s">
        <v>5126</v>
      </c>
      <c r="G1753" s="20">
        <v>46310</v>
      </c>
      <c r="H1753" t="s">
        <v>4118</v>
      </c>
      <c r="I1753">
        <f>VLOOKUP(Account_Appended[[#This Row],[Customer_ID]],Customer_Info_Appended[],3,0)</f>
        <v>32</v>
      </c>
      <c r="J1753" t="str">
        <f>VLOOKUP(Account_Appended[[#This Row],[Customer_ID]],Customer_Info_Appended[],4,0)</f>
        <v>Female</v>
      </c>
      <c r="K1753" t="str">
        <f>VLOOKUP(Account_Appended[[#This Row],[Customer_ID]],Customer_Info_Appended[],6,0)</f>
        <v>Naypyitaw</v>
      </c>
      <c r="L1753" t="str">
        <f>VLOOKUP(Account_Appended[[#This Row],[Balance]],balance_t[],3,1)</f>
        <v>Medium</v>
      </c>
      <c r="M1753" t="str">
        <f>VLOOKUP(Account_Appended[[#This Row],[Age]],age_t[],3,1)</f>
        <v>Middle</v>
      </c>
      <c r="N1753" t="str">
        <f>Account_Appended[[#This Row],[Age Group]]&amp; "-" &amp;Account_Appended[[#This Row],[Balace Group]]</f>
        <v>Middle-Medium</v>
      </c>
    </row>
    <row r="1754" spans="2:14" x14ac:dyDescent="0.25">
      <c r="B1754" t="s">
        <v>6877</v>
      </c>
      <c r="C1754" t="s">
        <v>4589</v>
      </c>
      <c r="D1754" t="s">
        <v>5134</v>
      </c>
      <c r="E1754" s="22">
        <v>40047836</v>
      </c>
      <c r="F1754" t="s">
        <v>5126</v>
      </c>
      <c r="G1754" s="20">
        <v>46311</v>
      </c>
      <c r="H1754" t="s">
        <v>4118</v>
      </c>
      <c r="I1754">
        <f>VLOOKUP(Account_Appended[[#This Row],[Customer_ID]],Customer_Info_Appended[],3,0)</f>
        <v>60</v>
      </c>
      <c r="J1754" t="str">
        <f>VLOOKUP(Account_Appended[[#This Row],[Customer_ID]],Customer_Info_Appended[],4,0)</f>
        <v>Male</v>
      </c>
      <c r="K1754" t="str">
        <f>VLOOKUP(Account_Appended[[#This Row],[Customer_ID]],Customer_Info_Appended[],6,0)</f>
        <v>Mandalay</v>
      </c>
      <c r="L1754" t="str">
        <f>VLOOKUP(Account_Appended[[#This Row],[Balance]],balance_t[],3,1)</f>
        <v>High</v>
      </c>
      <c r="M1754" t="str">
        <f>VLOOKUP(Account_Appended[[#This Row],[Age]],age_t[],3,1)</f>
        <v>Senior</v>
      </c>
      <c r="N1754" t="str">
        <f>Account_Appended[[#This Row],[Age Group]]&amp; "-" &amp;Account_Appended[[#This Row],[Balace Group]]</f>
        <v>Senior-High</v>
      </c>
    </row>
    <row r="1755" spans="2:14" x14ac:dyDescent="0.25">
      <c r="B1755" t="s">
        <v>6878</v>
      </c>
      <c r="C1755" t="s">
        <v>4589</v>
      </c>
      <c r="D1755" t="s">
        <v>5134</v>
      </c>
      <c r="E1755" s="22">
        <v>3430922</v>
      </c>
      <c r="F1755" t="s">
        <v>5126</v>
      </c>
      <c r="G1755" s="20">
        <v>46312</v>
      </c>
      <c r="H1755" t="s">
        <v>4118</v>
      </c>
      <c r="I1755">
        <f>VLOOKUP(Account_Appended[[#This Row],[Customer_ID]],Customer_Info_Appended[],3,0)</f>
        <v>60</v>
      </c>
      <c r="J1755" t="str">
        <f>VLOOKUP(Account_Appended[[#This Row],[Customer_ID]],Customer_Info_Appended[],4,0)</f>
        <v>Male</v>
      </c>
      <c r="K1755" t="str">
        <f>VLOOKUP(Account_Appended[[#This Row],[Customer_ID]],Customer_Info_Appended[],6,0)</f>
        <v>Mandalay</v>
      </c>
      <c r="L1755" t="str">
        <f>VLOOKUP(Account_Appended[[#This Row],[Balance]],balance_t[],3,1)</f>
        <v>Low</v>
      </c>
      <c r="M1755" t="str">
        <f>VLOOKUP(Account_Appended[[#This Row],[Age]],age_t[],3,1)</f>
        <v>Senior</v>
      </c>
      <c r="N1755" t="str">
        <f>Account_Appended[[#This Row],[Age Group]]&amp; "-" &amp;Account_Appended[[#This Row],[Balace Group]]</f>
        <v>Senior-Low</v>
      </c>
    </row>
    <row r="1756" spans="2:14" x14ac:dyDescent="0.25">
      <c r="B1756" t="s">
        <v>6879</v>
      </c>
      <c r="C1756" t="s">
        <v>4594</v>
      </c>
      <c r="D1756" t="s">
        <v>5131</v>
      </c>
      <c r="E1756" s="22">
        <v>28965333</v>
      </c>
      <c r="F1756" t="s">
        <v>5126</v>
      </c>
      <c r="G1756" s="20">
        <v>46313</v>
      </c>
      <c r="H1756" t="s">
        <v>4118</v>
      </c>
      <c r="I1756">
        <f>VLOOKUP(Account_Appended[[#This Row],[Customer_ID]],Customer_Info_Appended[],3,0)</f>
        <v>48</v>
      </c>
      <c r="J1756" t="str">
        <f>VLOOKUP(Account_Appended[[#This Row],[Customer_ID]],Customer_Info_Appended[],4,0)</f>
        <v>Female</v>
      </c>
      <c r="K1756" t="str">
        <f>VLOOKUP(Account_Appended[[#This Row],[Customer_ID]],Customer_Info_Appended[],6,0)</f>
        <v>Yangon</v>
      </c>
      <c r="L1756" t="str">
        <f>VLOOKUP(Account_Appended[[#This Row],[Balance]],balance_t[],3,1)</f>
        <v>High</v>
      </c>
      <c r="M1756" t="str">
        <f>VLOOKUP(Account_Appended[[#This Row],[Age]],age_t[],3,1)</f>
        <v>Middle</v>
      </c>
      <c r="N1756" t="str">
        <f>Account_Appended[[#This Row],[Age Group]]&amp; "-" &amp;Account_Appended[[#This Row],[Balace Group]]</f>
        <v>Middle-High</v>
      </c>
    </row>
    <row r="1757" spans="2:14" x14ac:dyDescent="0.25">
      <c r="B1757" t="s">
        <v>6880</v>
      </c>
      <c r="C1757" t="s">
        <v>4594</v>
      </c>
      <c r="D1757" t="s">
        <v>5125</v>
      </c>
      <c r="E1757" s="22">
        <v>22586851</v>
      </c>
      <c r="F1757" t="s">
        <v>5126</v>
      </c>
      <c r="G1757" s="20">
        <v>46314</v>
      </c>
      <c r="H1757" t="s">
        <v>4118</v>
      </c>
      <c r="I1757">
        <f>VLOOKUP(Account_Appended[[#This Row],[Customer_ID]],Customer_Info_Appended[],3,0)</f>
        <v>48</v>
      </c>
      <c r="J1757" t="str">
        <f>VLOOKUP(Account_Appended[[#This Row],[Customer_ID]],Customer_Info_Appended[],4,0)</f>
        <v>Female</v>
      </c>
      <c r="K1757" t="str">
        <f>VLOOKUP(Account_Appended[[#This Row],[Customer_ID]],Customer_Info_Appended[],6,0)</f>
        <v>Yangon</v>
      </c>
      <c r="L1757" t="str">
        <f>VLOOKUP(Account_Appended[[#This Row],[Balance]],balance_t[],3,1)</f>
        <v>High</v>
      </c>
      <c r="M1757" t="str">
        <f>VLOOKUP(Account_Appended[[#This Row],[Age]],age_t[],3,1)</f>
        <v>Middle</v>
      </c>
      <c r="N1757" t="str">
        <f>Account_Appended[[#This Row],[Age Group]]&amp; "-" &amp;Account_Appended[[#This Row],[Balace Group]]</f>
        <v>Middle-High</v>
      </c>
    </row>
    <row r="1758" spans="2:14" x14ac:dyDescent="0.25">
      <c r="B1758" t="s">
        <v>6881</v>
      </c>
      <c r="C1758" t="s">
        <v>4599</v>
      </c>
      <c r="D1758" t="s">
        <v>5134</v>
      </c>
      <c r="E1758" s="22">
        <v>29753979</v>
      </c>
      <c r="F1758" t="s">
        <v>5126</v>
      </c>
      <c r="G1758" s="20">
        <v>46315</v>
      </c>
      <c r="H1758" t="s">
        <v>4118</v>
      </c>
      <c r="I1758">
        <f>VLOOKUP(Account_Appended[[#This Row],[Customer_ID]],Customer_Info_Appended[],3,0)</f>
        <v>26</v>
      </c>
      <c r="J1758" t="str">
        <f>VLOOKUP(Account_Appended[[#This Row],[Customer_ID]],Customer_Info_Appended[],4,0)</f>
        <v>Female</v>
      </c>
      <c r="K1758" t="str">
        <f>VLOOKUP(Account_Appended[[#This Row],[Customer_ID]],Customer_Info_Appended[],6,0)</f>
        <v>Naypyitaw</v>
      </c>
      <c r="L1758" t="str">
        <f>VLOOKUP(Account_Appended[[#This Row],[Balance]],balance_t[],3,1)</f>
        <v>High</v>
      </c>
      <c r="M1758" t="str">
        <f>VLOOKUP(Account_Appended[[#This Row],[Age]],age_t[],3,1)</f>
        <v>Young</v>
      </c>
      <c r="N1758" t="str">
        <f>Account_Appended[[#This Row],[Age Group]]&amp; "-" &amp;Account_Appended[[#This Row],[Balace Group]]</f>
        <v>Young-High</v>
      </c>
    </row>
    <row r="1759" spans="2:14" x14ac:dyDescent="0.25">
      <c r="B1759" t="s">
        <v>6882</v>
      </c>
      <c r="C1759" t="s">
        <v>4604</v>
      </c>
      <c r="D1759" t="s">
        <v>5134</v>
      </c>
      <c r="E1759" s="22">
        <v>42341026</v>
      </c>
      <c r="F1759" t="s">
        <v>5126</v>
      </c>
      <c r="G1759" s="20">
        <v>46316</v>
      </c>
      <c r="H1759" t="s">
        <v>4118</v>
      </c>
      <c r="I1759">
        <f>VLOOKUP(Account_Appended[[#This Row],[Customer_ID]],Customer_Info_Appended[],3,0)</f>
        <v>56</v>
      </c>
      <c r="J1759" t="str">
        <f>VLOOKUP(Account_Appended[[#This Row],[Customer_ID]],Customer_Info_Appended[],4,0)</f>
        <v>Female</v>
      </c>
      <c r="K1759" t="str">
        <f>VLOOKUP(Account_Appended[[#This Row],[Customer_ID]],Customer_Info_Appended[],6,0)</f>
        <v>Mandalay</v>
      </c>
      <c r="L1759" t="str">
        <f>VLOOKUP(Account_Appended[[#This Row],[Balance]],balance_t[],3,1)</f>
        <v>High</v>
      </c>
      <c r="M1759" t="str">
        <f>VLOOKUP(Account_Appended[[#This Row],[Age]],age_t[],3,1)</f>
        <v>Senior</v>
      </c>
      <c r="N1759" t="str">
        <f>Account_Appended[[#This Row],[Age Group]]&amp; "-" &amp;Account_Appended[[#This Row],[Balace Group]]</f>
        <v>Senior-High</v>
      </c>
    </row>
    <row r="1760" spans="2:14" x14ac:dyDescent="0.25">
      <c r="B1760" t="s">
        <v>6883</v>
      </c>
      <c r="C1760" t="s">
        <v>4604</v>
      </c>
      <c r="D1760" t="s">
        <v>5131</v>
      </c>
      <c r="E1760" s="22">
        <v>14793325</v>
      </c>
      <c r="F1760" t="s">
        <v>5126</v>
      </c>
      <c r="G1760" s="20">
        <v>46317</v>
      </c>
      <c r="H1760" t="s">
        <v>4118</v>
      </c>
      <c r="I1760">
        <f>VLOOKUP(Account_Appended[[#This Row],[Customer_ID]],Customer_Info_Appended[],3,0)</f>
        <v>56</v>
      </c>
      <c r="J1760" t="str">
        <f>VLOOKUP(Account_Appended[[#This Row],[Customer_ID]],Customer_Info_Appended[],4,0)</f>
        <v>Female</v>
      </c>
      <c r="K1760" t="str">
        <f>VLOOKUP(Account_Appended[[#This Row],[Customer_ID]],Customer_Info_Appended[],6,0)</f>
        <v>Mandalay</v>
      </c>
      <c r="L1760" t="str">
        <f>VLOOKUP(Account_Appended[[#This Row],[Balance]],balance_t[],3,1)</f>
        <v>Medium</v>
      </c>
      <c r="M1760" t="str">
        <f>VLOOKUP(Account_Appended[[#This Row],[Age]],age_t[],3,1)</f>
        <v>Senior</v>
      </c>
      <c r="N1760" t="str">
        <f>Account_Appended[[#This Row],[Age Group]]&amp; "-" &amp;Account_Appended[[#This Row],[Balace Group]]</f>
        <v>Senior-Medium</v>
      </c>
    </row>
    <row r="1761" spans="2:14" x14ac:dyDescent="0.25">
      <c r="B1761" t="s">
        <v>6884</v>
      </c>
      <c r="C1761" t="s">
        <v>4609</v>
      </c>
      <c r="D1761" t="s">
        <v>5131</v>
      </c>
      <c r="E1761" s="22">
        <v>49459781</v>
      </c>
      <c r="F1761" t="s">
        <v>5126</v>
      </c>
      <c r="G1761" s="20">
        <v>46318</v>
      </c>
      <c r="H1761" t="s">
        <v>4118</v>
      </c>
      <c r="I1761">
        <f>VLOOKUP(Account_Appended[[#This Row],[Customer_ID]],Customer_Info_Appended[],3,0)</f>
        <v>62</v>
      </c>
      <c r="J1761" t="str">
        <f>VLOOKUP(Account_Appended[[#This Row],[Customer_ID]],Customer_Info_Appended[],4,0)</f>
        <v>Female</v>
      </c>
      <c r="K1761" t="str">
        <f>VLOOKUP(Account_Appended[[#This Row],[Customer_ID]],Customer_Info_Appended[],6,0)</f>
        <v>Mandalay</v>
      </c>
      <c r="L1761" t="str">
        <f>VLOOKUP(Account_Appended[[#This Row],[Balance]],balance_t[],3,1)</f>
        <v>High</v>
      </c>
      <c r="M1761" t="str">
        <f>VLOOKUP(Account_Appended[[#This Row],[Age]],age_t[],3,1)</f>
        <v>Senior</v>
      </c>
      <c r="N1761" t="str">
        <f>Account_Appended[[#This Row],[Age Group]]&amp; "-" &amp;Account_Appended[[#This Row],[Balace Group]]</f>
        <v>Senior-High</v>
      </c>
    </row>
    <row r="1762" spans="2:14" x14ac:dyDescent="0.25">
      <c r="B1762" t="s">
        <v>6885</v>
      </c>
      <c r="C1762" t="s">
        <v>4609</v>
      </c>
      <c r="D1762" t="s">
        <v>5125</v>
      </c>
      <c r="E1762" s="22">
        <v>10954520</v>
      </c>
      <c r="F1762" t="s">
        <v>5126</v>
      </c>
      <c r="G1762" s="20">
        <v>46319</v>
      </c>
      <c r="H1762" t="s">
        <v>4118</v>
      </c>
      <c r="I1762">
        <f>VLOOKUP(Account_Appended[[#This Row],[Customer_ID]],Customer_Info_Appended[],3,0)</f>
        <v>62</v>
      </c>
      <c r="J1762" t="str">
        <f>VLOOKUP(Account_Appended[[#This Row],[Customer_ID]],Customer_Info_Appended[],4,0)</f>
        <v>Female</v>
      </c>
      <c r="K1762" t="str">
        <f>VLOOKUP(Account_Appended[[#This Row],[Customer_ID]],Customer_Info_Appended[],6,0)</f>
        <v>Mandalay</v>
      </c>
      <c r="L1762" t="str">
        <f>VLOOKUP(Account_Appended[[#This Row],[Balance]],balance_t[],3,1)</f>
        <v>Medium</v>
      </c>
      <c r="M1762" t="str">
        <f>VLOOKUP(Account_Appended[[#This Row],[Age]],age_t[],3,1)</f>
        <v>Senior</v>
      </c>
      <c r="N1762" t="str">
        <f>Account_Appended[[#This Row],[Age Group]]&amp; "-" &amp;Account_Appended[[#This Row],[Balace Group]]</f>
        <v>Senior-Medium</v>
      </c>
    </row>
    <row r="1763" spans="2:14" x14ac:dyDescent="0.25">
      <c r="B1763" t="s">
        <v>6886</v>
      </c>
      <c r="C1763" t="s">
        <v>4614</v>
      </c>
      <c r="D1763" t="s">
        <v>5134</v>
      </c>
      <c r="E1763" s="22">
        <v>44065824</v>
      </c>
      <c r="F1763" t="s">
        <v>5126</v>
      </c>
      <c r="G1763" s="20">
        <v>46320</v>
      </c>
      <c r="H1763" t="s">
        <v>4118</v>
      </c>
      <c r="I1763">
        <f>VLOOKUP(Account_Appended[[#This Row],[Customer_ID]],Customer_Info_Appended[],3,0)</f>
        <v>19</v>
      </c>
      <c r="J1763" t="str">
        <f>VLOOKUP(Account_Appended[[#This Row],[Customer_ID]],Customer_Info_Appended[],4,0)</f>
        <v>Male</v>
      </c>
      <c r="K1763" t="str">
        <f>VLOOKUP(Account_Appended[[#This Row],[Customer_ID]],Customer_Info_Appended[],6,0)</f>
        <v>Naypyitaw</v>
      </c>
      <c r="L1763" t="str">
        <f>VLOOKUP(Account_Appended[[#This Row],[Balance]],balance_t[],3,1)</f>
        <v>High</v>
      </c>
      <c r="M1763" t="str">
        <f>VLOOKUP(Account_Appended[[#This Row],[Age]],age_t[],3,1)</f>
        <v>Young</v>
      </c>
      <c r="N1763" t="str">
        <f>Account_Appended[[#This Row],[Age Group]]&amp; "-" &amp;Account_Appended[[#This Row],[Balace Group]]</f>
        <v>Young-High</v>
      </c>
    </row>
    <row r="1764" spans="2:14" x14ac:dyDescent="0.25">
      <c r="B1764" t="s">
        <v>6887</v>
      </c>
      <c r="C1764" t="s">
        <v>4619</v>
      </c>
      <c r="D1764" t="s">
        <v>5125</v>
      </c>
      <c r="E1764" s="22">
        <v>9342213</v>
      </c>
      <c r="F1764" t="s">
        <v>5126</v>
      </c>
      <c r="G1764" s="20">
        <v>46321</v>
      </c>
      <c r="H1764" t="s">
        <v>4118</v>
      </c>
      <c r="I1764">
        <f>VLOOKUP(Account_Appended[[#This Row],[Customer_ID]],Customer_Info_Appended[],3,0)</f>
        <v>25</v>
      </c>
      <c r="J1764" t="str">
        <f>VLOOKUP(Account_Appended[[#This Row],[Customer_ID]],Customer_Info_Appended[],4,0)</f>
        <v>Male</v>
      </c>
      <c r="K1764" t="str">
        <f>VLOOKUP(Account_Appended[[#This Row],[Customer_ID]],Customer_Info_Appended[],6,0)</f>
        <v>Mandalay</v>
      </c>
      <c r="L1764" t="str">
        <f>VLOOKUP(Account_Appended[[#This Row],[Balance]],balance_t[],3,1)</f>
        <v>Medium</v>
      </c>
      <c r="M1764" t="str">
        <f>VLOOKUP(Account_Appended[[#This Row],[Age]],age_t[],3,1)</f>
        <v>Young</v>
      </c>
      <c r="N1764" t="str">
        <f>Account_Appended[[#This Row],[Age Group]]&amp; "-" &amp;Account_Appended[[#This Row],[Balace Group]]</f>
        <v>Young-Medium</v>
      </c>
    </row>
    <row r="1765" spans="2:14" x14ac:dyDescent="0.25">
      <c r="B1765" t="s">
        <v>6888</v>
      </c>
      <c r="C1765" t="s">
        <v>4619</v>
      </c>
      <c r="D1765" t="s">
        <v>5134</v>
      </c>
      <c r="E1765" s="22">
        <v>14025413</v>
      </c>
      <c r="F1765" t="s">
        <v>5126</v>
      </c>
      <c r="G1765" s="20">
        <v>46322</v>
      </c>
      <c r="H1765" t="s">
        <v>4118</v>
      </c>
      <c r="I1765">
        <f>VLOOKUP(Account_Appended[[#This Row],[Customer_ID]],Customer_Info_Appended[],3,0)</f>
        <v>25</v>
      </c>
      <c r="J1765" t="str">
        <f>VLOOKUP(Account_Appended[[#This Row],[Customer_ID]],Customer_Info_Appended[],4,0)</f>
        <v>Male</v>
      </c>
      <c r="K1765" t="str">
        <f>VLOOKUP(Account_Appended[[#This Row],[Customer_ID]],Customer_Info_Appended[],6,0)</f>
        <v>Mandalay</v>
      </c>
      <c r="L1765" t="str">
        <f>VLOOKUP(Account_Appended[[#This Row],[Balance]],balance_t[],3,1)</f>
        <v>Medium</v>
      </c>
      <c r="M1765" t="str">
        <f>VLOOKUP(Account_Appended[[#This Row],[Age]],age_t[],3,1)</f>
        <v>Young</v>
      </c>
      <c r="N1765" t="str">
        <f>Account_Appended[[#This Row],[Age Group]]&amp; "-" &amp;Account_Appended[[#This Row],[Balace Group]]</f>
        <v>Young-Medium</v>
      </c>
    </row>
    <row r="1766" spans="2:14" x14ac:dyDescent="0.25">
      <c r="B1766" t="s">
        <v>6889</v>
      </c>
      <c r="C1766" t="s">
        <v>4619</v>
      </c>
      <c r="D1766" t="s">
        <v>5125</v>
      </c>
      <c r="E1766" s="22">
        <v>10861556</v>
      </c>
      <c r="F1766" t="s">
        <v>5126</v>
      </c>
      <c r="G1766" s="20">
        <v>46323</v>
      </c>
      <c r="H1766" t="s">
        <v>4118</v>
      </c>
      <c r="I1766">
        <f>VLOOKUP(Account_Appended[[#This Row],[Customer_ID]],Customer_Info_Appended[],3,0)</f>
        <v>25</v>
      </c>
      <c r="J1766" t="str">
        <f>VLOOKUP(Account_Appended[[#This Row],[Customer_ID]],Customer_Info_Appended[],4,0)</f>
        <v>Male</v>
      </c>
      <c r="K1766" t="str">
        <f>VLOOKUP(Account_Appended[[#This Row],[Customer_ID]],Customer_Info_Appended[],6,0)</f>
        <v>Mandalay</v>
      </c>
      <c r="L1766" t="str">
        <f>VLOOKUP(Account_Appended[[#This Row],[Balance]],balance_t[],3,1)</f>
        <v>Medium</v>
      </c>
      <c r="M1766" t="str">
        <f>VLOOKUP(Account_Appended[[#This Row],[Age]],age_t[],3,1)</f>
        <v>Young</v>
      </c>
      <c r="N1766" t="str">
        <f>Account_Appended[[#This Row],[Age Group]]&amp; "-" &amp;Account_Appended[[#This Row],[Balace Group]]</f>
        <v>Young-Medium</v>
      </c>
    </row>
    <row r="1767" spans="2:14" x14ac:dyDescent="0.25">
      <c r="B1767" t="s">
        <v>6890</v>
      </c>
      <c r="C1767" t="s">
        <v>4624</v>
      </c>
      <c r="D1767" t="s">
        <v>5131</v>
      </c>
      <c r="E1767" s="22">
        <v>18193039</v>
      </c>
      <c r="F1767" t="s">
        <v>5126</v>
      </c>
      <c r="G1767" s="20">
        <v>46324</v>
      </c>
      <c r="H1767" t="s">
        <v>4118</v>
      </c>
      <c r="I1767">
        <f>VLOOKUP(Account_Appended[[#This Row],[Customer_ID]],Customer_Info_Appended[],3,0)</f>
        <v>24</v>
      </c>
      <c r="J1767" t="str">
        <f>VLOOKUP(Account_Appended[[#This Row],[Customer_ID]],Customer_Info_Appended[],4,0)</f>
        <v>Female</v>
      </c>
      <c r="K1767" t="str">
        <f>VLOOKUP(Account_Appended[[#This Row],[Customer_ID]],Customer_Info_Appended[],6,0)</f>
        <v>Shan</v>
      </c>
      <c r="L1767" t="str">
        <f>VLOOKUP(Account_Appended[[#This Row],[Balance]],balance_t[],3,1)</f>
        <v>High</v>
      </c>
      <c r="M1767" t="str">
        <f>VLOOKUP(Account_Appended[[#This Row],[Age]],age_t[],3,1)</f>
        <v>Young</v>
      </c>
      <c r="N1767" t="str">
        <f>Account_Appended[[#This Row],[Age Group]]&amp; "-" &amp;Account_Appended[[#This Row],[Balace Group]]</f>
        <v>Young-High</v>
      </c>
    </row>
    <row r="1768" spans="2:14" x14ac:dyDescent="0.25">
      <c r="B1768" t="s">
        <v>6891</v>
      </c>
      <c r="C1768" t="s">
        <v>4629</v>
      </c>
      <c r="D1768" t="s">
        <v>5134</v>
      </c>
      <c r="E1768" s="22">
        <v>3533372</v>
      </c>
      <c r="F1768" t="s">
        <v>5126</v>
      </c>
      <c r="G1768" s="20">
        <v>46325</v>
      </c>
      <c r="H1768" t="s">
        <v>4118</v>
      </c>
      <c r="I1768">
        <f>VLOOKUP(Account_Appended[[#This Row],[Customer_ID]],Customer_Info_Appended[],3,0)</f>
        <v>61</v>
      </c>
      <c r="J1768" t="str">
        <f>VLOOKUP(Account_Appended[[#This Row],[Customer_ID]],Customer_Info_Appended[],4,0)</f>
        <v>Female</v>
      </c>
      <c r="K1768" t="str">
        <f>VLOOKUP(Account_Appended[[#This Row],[Customer_ID]],Customer_Info_Appended[],6,0)</f>
        <v>Naypyitaw</v>
      </c>
      <c r="L1768" t="str">
        <f>VLOOKUP(Account_Appended[[#This Row],[Balance]],balance_t[],3,1)</f>
        <v>Low</v>
      </c>
      <c r="M1768" t="str">
        <f>VLOOKUP(Account_Appended[[#This Row],[Age]],age_t[],3,1)</f>
        <v>Senior</v>
      </c>
      <c r="N1768" t="str">
        <f>Account_Appended[[#This Row],[Age Group]]&amp; "-" &amp;Account_Appended[[#This Row],[Balace Group]]</f>
        <v>Senior-Low</v>
      </c>
    </row>
    <row r="1769" spans="2:14" x14ac:dyDescent="0.25">
      <c r="B1769" t="s">
        <v>6892</v>
      </c>
      <c r="C1769" t="s">
        <v>4629</v>
      </c>
      <c r="D1769" t="s">
        <v>5125</v>
      </c>
      <c r="E1769" s="22">
        <v>34425124</v>
      </c>
      <c r="F1769" t="s">
        <v>5126</v>
      </c>
      <c r="G1769" s="20">
        <v>46326</v>
      </c>
      <c r="H1769" t="s">
        <v>4118</v>
      </c>
      <c r="I1769">
        <f>VLOOKUP(Account_Appended[[#This Row],[Customer_ID]],Customer_Info_Appended[],3,0)</f>
        <v>61</v>
      </c>
      <c r="J1769" t="str">
        <f>VLOOKUP(Account_Appended[[#This Row],[Customer_ID]],Customer_Info_Appended[],4,0)</f>
        <v>Female</v>
      </c>
      <c r="K1769" t="str">
        <f>VLOOKUP(Account_Appended[[#This Row],[Customer_ID]],Customer_Info_Appended[],6,0)</f>
        <v>Naypyitaw</v>
      </c>
      <c r="L1769" t="str">
        <f>VLOOKUP(Account_Appended[[#This Row],[Balance]],balance_t[],3,1)</f>
        <v>High</v>
      </c>
      <c r="M1769" t="str">
        <f>VLOOKUP(Account_Appended[[#This Row],[Age]],age_t[],3,1)</f>
        <v>Senior</v>
      </c>
      <c r="N1769" t="str">
        <f>Account_Appended[[#This Row],[Age Group]]&amp; "-" &amp;Account_Appended[[#This Row],[Balace Group]]</f>
        <v>Senior-High</v>
      </c>
    </row>
    <row r="1770" spans="2:14" x14ac:dyDescent="0.25">
      <c r="B1770" t="s">
        <v>6893</v>
      </c>
      <c r="C1770" t="s">
        <v>4634</v>
      </c>
      <c r="D1770" t="s">
        <v>5131</v>
      </c>
      <c r="E1770" s="22">
        <v>22744720</v>
      </c>
      <c r="F1770" t="s">
        <v>5126</v>
      </c>
      <c r="G1770" s="20">
        <v>46327</v>
      </c>
      <c r="H1770" t="s">
        <v>4118</v>
      </c>
      <c r="I1770">
        <f>VLOOKUP(Account_Appended[[#This Row],[Customer_ID]],Customer_Info_Appended[],3,0)</f>
        <v>68</v>
      </c>
      <c r="J1770" t="str">
        <f>VLOOKUP(Account_Appended[[#This Row],[Customer_ID]],Customer_Info_Appended[],4,0)</f>
        <v>Male</v>
      </c>
      <c r="K1770" t="str">
        <f>VLOOKUP(Account_Appended[[#This Row],[Customer_ID]],Customer_Info_Appended[],6,0)</f>
        <v>Mandalay</v>
      </c>
      <c r="L1770" t="str">
        <f>VLOOKUP(Account_Appended[[#This Row],[Balance]],balance_t[],3,1)</f>
        <v>High</v>
      </c>
      <c r="M1770" t="str">
        <f>VLOOKUP(Account_Appended[[#This Row],[Age]],age_t[],3,1)</f>
        <v>Senior</v>
      </c>
      <c r="N1770" t="str">
        <f>Account_Appended[[#This Row],[Age Group]]&amp; "-" &amp;Account_Appended[[#This Row],[Balace Group]]</f>
        <v>Senior-High</v>
      </c>
    </row>
    <row r="1771" spans="2:14" x14ac:dyDescent="0.25">
      <c r="B1771" t="s">
        <v>6894</v>
      </c>
      <c r="C1771" t="s">
        <v>4639</v>
      </c>
      <c r="D1771" t="s">
        <v>5131</v>
      </c>
      <c r="E1771" s="22">
        <v>21709307</v>
      </c>
      <c r="F1771" t="s">
        <v>5126</v>
      </c>
      <c r="G1771" s="20">
        <v>46328</v>
      </c>
      <c r="H1771" t="s">
        <v>4118</v>
      </c>
      <c r="I1771">
        <f>VLOOKUP(Account_Appended[[#This Row],[Customer_ID]],Customer_Info_Appended[],3,0)</f>
        <v>56</v>
      </c>
      <c r="J1771" t="str">
        <f>VLOOKUP(Account_Appended[[#This Row],[Customer_ID]],Customer_Info_Appended[],4,0)</f>
        <v>Male</v>
      </c>
      <c r="K1771" t="str">
        <f>VLOOKUP(Account_Appended[[#This Row],[Customer_ID]],Customer_Info_Appended[],6,0)</f>
        <v>Yangon</v>
      </c>
      <c r="L1771" t="str">
        <f>VLOOKUP(Account_Appended[[#This Row],[Balance]],balance_t[],3,1)</f>
        <v>High</v>
      </c>
      <c r="M1771" t="str">
        <f>VLOOKUP(Account_Appended[[#This Row],[Age]],age_t[],3,1)</f>
        <v>Senior</v>
      </c>
      <c r="N1771" t="str">
        <f>Account_Appended[[#This Row],[Age Group]]&amp; "-" &amp;Account_Appended[[#This Row],[Balace Group]]</f>
        <v>Senior-High</v>
      </c>
    </row>
    <row r="1772" spans="2:14" x14ac:dyDescent="0.25">
      <c r="B1772" t="s">
        <v>6895</v>
      </c>
      <c r="C1772" t="s">
        <v>4639</v>
      </c>
      <c r="D1772" t="s">
        <v>5125</v>
      </c>
      <c r="E1772" s="22">
        <v>34328244</v>
      </c>
      <c r="F1772" t="s">
        <v>5126</v>
      </c>
      <c r="G1772" s="20">
        <v>46329</v>
      </c>
      <c r="H1772" t="s">
        <v>4118</v>
      </c>
      <c r="I1772">
        <f>VLOOKUP(Account_Appended[[#This Row],[Customer_ID]],Customer_Info_Appended[],3,0)</f>
        <v>56</v>
      </c>
      <c r="J1772" t="str">
        <f>VLOOKUP(Account_Appended[[#This Row],[Customer_ID]],Customer_Info_Appended[],4,0)</f>
        <v>Male</v>
      </c>
      <c r="K1772" t="str">
        <f>VLOOKUP(Account_Appended[[#This Row],[Customer_ID]],Customer_Info_Appended[],6,0)</f>
        <v>Yangon</v>
      </c>
      <c r="L1772" t="str">
        <f>VLOOKUP(Account_Appended[[#This Row],[Balance]],balance_t[],3,1)</f>
        <v>High</v>
      </c>
      <c r="M1772" t="str">
        <f>VLOOKUP(Account_Appended[[#This Row],[Age]],age_t[],3,1)</f>
        <v>Senior</v>
      </c>
      <c r="N1772" t="str">
        <f>Account_Appended[[#This Row],[Age Group]]&amp; "-" &amp;Account_Appended[[#This Row],[Balace Group]]</f>
        <v>Senior-High</v>
      </c>
    </row>
    <row r="1773" spans="2:14" x14ac:dyDescent="0.25">
      <c r="B1773" t="s">
        <v>6896</v>
      </c>
      <c r="C1773" t="s">
        <v>4639</v>
      </c>
      <c r="D1773" t="s">
        <v>5134</v>
      </c>
      <c r="E1773" s="22">
        <v>28835942</v>
      </c>
      <c r="F1773" t="s">
        <v>5126</v>
      </c>
      <c r="G1773" s="20">
        <v>46330</v>
      </c>
      <c r="H1773" t="s">
        <v>4118</v>
      </c>
      <c r="I1773">
        <f>VLOOKUP(Account_Appended[[#This Row],[Customer_ID]],Customer_Info_Appended[],3,0)</f>
        <v>56</v>
      </c>
      <c r="J1773" t="str">
        <f>VLOOKUP(Account_Appended[[#This Row],[Customer_ID]],Customer_Info_Appended[],4,0)</f>
        <v>Male</v>
      </c>
      <c r="K1773" t="str">
        <f>VLOOKUP(Account_Appended[[#This Row],[Customer_ID]],Customer_Info_Appended[],6,0)</f>
        <v>Yangon</v>
      </c>
      <c r="L1773" t="str">
        <f>VLOOKUP(Account_Appended[[#This Row],[Balance]],balance_t[],3,1)</f>
        <v>High</v>
      </c>
      <c r="M1773" t="str">
        <f>VLOOKUP(Account_Appended[[#This Row],[Age]],age_t[],3,1)</f>
        <v>Senior</v>
      </c>
      <c r="N1773" t="str">
        <f>Account_Appended[[#This Row],[Age Group]]&amp; "-" &amp;Account_Appended[[#This Row],[Balace Group]]</f>
        <v>Senior-High</v>
      </c>
    </row>
    <row r="1774" spans="2:14" x14ac:dyDescent="0.25">
      <c r="B1774" t="s">
        <v>6897</v>
      </c>
      <c r="C1774" t="s">
        <v>4644</v>
      </c>
      <c r="D1774" t="s">
        <v>5134</v>
      </c>
      <c r="E1774" s="22">
        <v>7897698</v>
      </c>
      <c r="F1774" t="s">
        <v>5126</v>
      </c>
      <c r="G1774" s="20">
        <v>46331</v>
      </c>
      <c r="H1774" t="s">
        <v>4118</v>
      </c>
      <c r="I1774">
        <f>VLOOKUP(Account_Appended[[#This Row],[Customer_ID]],Customer_Info_Appended[],3,0)</f>
        <v>59</v>
      </c>
      <c r="J1774" t="str">
        <f>VLOOKUP(Account_Appended[[#This Row],[Customer_ID]],Customer_Info_Appended[],4,0)</f>
        <v>Female</v>
      </c>
      <c r="K1774" t="str">
        <f>VLOOKUP(Account_Appended[[#This Row],[Customer_ID]],Customer_Info_Appended[],6,0)</f>
        <v>Yangon</v>
      </c>
      <c r="L1774" t="str">
        <f>VLOOKUP(Account_Appended[[#This Row],[Balance]],balance_t[],3,1)</f>
        <v>Medium</v>
      </c>
      <c r="M1774" t="str">
        <f>VLOOKUP(Account_Appended[[#This Row],[Age]],age_t[],3,1)</f>
        <v>Senior</v>
      </c>
      <c r="N1774" t="str">
        <f>Account_Appended[[#This Row],[Age Group]]&amp; "-" &amp;Account_Appended[[#This Row],[Balace Group]]</f>
        <v>Senior-Medium</v>
      </c>
    </row>
    <row r="1775" spans="2:14" x14ac:dyDescent="0.25">
      <c r="B1775" t="s">
        <v>6898</v>
      </c>
      <c r="C1775" t="s">
        <v>4649</v>
      </c>
      <c r="D1775" t="s">
        <v>5131</v>
      </c>
      <c r="E1775" s="22">
        <v>7082252</v>
      </c>
      <c r="F1775" t="s">
        <v>5126</v>
      </c>
      <c r="G1775" s="20">
        <v>46332</v>
      </c>
      <c r="H1775" t="s">
        <v>4118</v>
      </c>
      <c r="I1775">
        <f>VLOOKUP(Account_Appended[[#This Row],[Customer_ID]],Customer_Info_Appended[],3,0)</f>
        <v>33</v>
      </c>
      <c r="J1775" t="str">
        <f>VLOOKUP(Account_Appended[[#This Row],[Customer_ID]],Customer_Info_Appended[],4,0)</f>
        <v>Female</v>
      </c>
      <c r="K1775" t="str">
        <f>VLOOKUP(Account_Appended[[#This Row],[Customer_ID]],Customer_Info_Appended[],6,0)</f>
        <v>Shan</v>
      </c>
      <c r="L1775" t="str">
        <f>VLOOKUP(Account_Appended[[#This Row],[Balance]],balance_t[],3,1)</f>
        <v>Medium</v>
      </c>
      <c r="M1775" t="str">
        <f>VLOOKUP(Account_Appended[[#This Row],[Age]],age_t[],3,1)</f>
        <v>Middle</v>
      </c>
      <c r="N1775" t="str">
        <f>Account_Appended[[#This Row],[Age Group]]&amp; "-" &amp;Account_Appended[[#This Row],[Balace Group]]</f>
        <v>Middle-Medium</v>
      </c>
    </row>
    <row r="1776" spans="2:14" x14ac:dyDescent="0.25">
      <c r="B1776" t="s">
        <v>6899</v>
      </c>
      <c r="C1776" t="s">
        <v>4649</v>
      </c>
      <c r="D1776" t="s">
        <v>5134</v>
      </c>
      <c r="E1776" s="22">
        <v>37471474</v>
      </c>
      <c r="F1776" t="s">
        <v>5126</v>
      </c>
      <c r="G1776" s="20">
        <v>46333</v>
      </c>
      <c r="H1776" t="s">
        <v>4118</v>
      </c>
      <c r="I1776">
        <f>VLOOKUP(Account_Appended[[#This Row],[Customer_ID]],Customer_Info_Appended[],3,0)</f>
        <v>33</v>
      </c>
      <c r="J1776" t="str">
        <f>VLOOKUP(Account_Appended[[#This Row],[Customer_ID]],Customer_Info_Appended[],4,0)</f>
        <v>Female</v>
      </c>
      <c r="K1776" t="str">
        <f>VLOOKUP(Account_Appended[[#This Row],[Customer_ID]],Customer_Info_Appended[],6,0)</f>
        <v>Shan</v>
      </c>
      <c r="L1776" t="str">
        <f>VLOOKUP(Account_Appended[[#This Row],[Balance]],balance_t[],3,1)</f>
        <v>High</v>
      </c>
      <c r="M1776" t="str">
        <f>VLOOKUP(Account_Appended[[#This Row],[Age]],age_t[],3,1)</f>
        <v>Middle</v>
      </c>
      <c r="N1776" t="str">
        <f>Account_Appended[[#This Row],[Age Group]]&amp; "-" &amp;Account_Appended[[#This Row],[Balace Group]]</f>
        <v>Middle-High</v>
      </c>
    </row>
    <row r="1777" spans="2:14" x14ac:dyDescent="0.25">
      <c r="B1777" t="s">
        <v>6900</v>
      </c>
      <c r="C1777" t="s">
        <v>4654</v>
      </c>
      <c r="D1777" t="s">
        <v>5134</v>
      </c>
      <c r="E1777" s="22">
        <v>4639170</v>
      </c>
      <c r="F1777" t="s">
        <v>5126</v>
      </c>
      <c r="G1777" s="20">
        <v>46334</v>
      </c>
      <c r="H1777" t="s">
        <v>4118</v>
      </c>
      <c r="I1777">
        <f>VLOOKUP(Account_Appended[[#This Row],[Customer_ID]],Customer_Info_Appended[],3,0)</f>
        <v>52</v>
      </c>
      <c r="J1777" t="str">
        <f>VLOOKUP(Account_Appended[[#This Row],[Customer_ID]],Customer_Info_Appended[],4,0)</f>
        <v>Female</v>
      </c>
      <c r="K1777" t="str">
        <f>VLOOKUP(Account_Appended[[#This Row],[Customer_ID]],Customer_Info_Appended[],6,0)</f>
        <v>Naypyitaw</v>
      </c>
      <c r="L1777" t="str">
        <f>VLOOKUP(Account_Appended[[#This Row],[Balance]],balance_t[],3,1)</f>
        <v>Low</v>
      </c>
      <c r="M1777" t="str">
        <f>VLOOKUP(Account_Appended[[#This Row],[Age]],age_t[],3,1)</f>
        <v>Senior</v>
      </c>
      <c r="N1777" t="str">
        <f>Account_Appended[[#This Row],[Age Group]]&amp; "-" &amp;Account_Appended[[#This Row],[Balace Group]]</f>
        <v>Senior-Low</v>
      </c>
    </row>
    <row r="1778" spans="2:14" x14ac:dyDescent="0.25">
      <c r="B1778" t="s">
        <v>6901</v>
      </c>
      <c r="C1778" t="s">
        <v>4654</v>
      </c>
      <c r="D1778" t="s">
        <v>5134</v>
      </c>
      <c r="E1778" s="22">
        <v>38623843</v>
      </c>
      <c r="F1778" t="s">
        <v>5126</v>
      </c>
      <c r="G1778" s="20">
        <v>46335</v>
      </c>
      <c r="H1778" t="s">
        <v>4118</v>
      </c>
      <c r="I1778">
        <f>VLOOKUP(Account_Appended[[#This Row],[Customer_ID]],Customer_Info_Appended[],3,0)</f>
        <v>52</v>
      </c>
      <c r="J1778" t="str">
        <f>VLOOKUP(Account_Appended[[#This Row],[Customer_ID]],Customer_Info_Appended[],4,0)</f>
        <v>Female</v>
      </c>
      <c r="K1778" t="str">
        <f>VLOOKUP(Account_Appended[[#This Row],[Customer_ID]],Customer_Info_Appended[],6,0)</f>
        <v>Naypyitaw</v>
      </c>
      <c r="L1778" t="str">
        <f>VLOOKUP(Account_Appended[[#This Row],[Balance]],balance_t[],3,1)</f>
        <v>High</v>
      </c>
      <c r="M1778" t="str">
        <f>VLOOKUP(Account_Appended[[#This Row],[Age]],age_t[],3,1)</f>
        <v>Senior</v>
      </c>
      <c r="N1778" t="str">
        <f>Account_Appended[[#This Row],[Age Group]]&amp; "-" &amp;Account_Appended[[#This Row],[Balace Group]]</f>
        <v>Senior-High</v>
      </c>
    </row>
    <row r="1779" spans="2:14" x14ac:dyDescent="0.25">
      <c r="B1779" t="s">
        <v>6902</v>
      </c>
      <c r="C1779" t="s">
        <v>4654</v>
      </c>
      <c r="D1779" t="s">
        <v>5131</v>
      </c>
      <c r="E1779" s="22">
        <v>34191076</v>
      </c>
      <c r="F1779" t="s">
        <v>5126</v>
      </c>
      <c r="G1779" s="20">
        <v>46336</v>
      </c>
      <c r="H1779" t="s">
        <v>4118</v>
      </c>
      <c r="I1779">
        <f>VLOOKUP(Account_Appended[[#This Row],[Customer_ID]],Customer_Info_Appended[],3,0)</f>
        <v>52</v>
      </c>
      <c r="J1779" t="str">
        <f>VLOOKUP(Account_Appended[[#This Row],[Customer_ID]],Customer_Info_Appended[],4,0)</f>
        <v>Female</v>
      </c>
      <c r="K1779" t="str">
        <f>VLOOKUP(Account_Appended[[#This Row],[Customer_ID]],Customer_Info_Appended[],6,0)</f>
        <v>Naypyitaw</v>
      </c>
      <c r="L1779" t="str">
        <f>VLOOKUP(Account_Appended[[#This Row],[Balance]],balance_t[],3,1)</f>
        <v>High</v>
      </c>
      <c r="M1779" t="str">
        <f>VLOOKUP(Account_Appended[[#This Row],[Age]],age_t[],3,1)</f>
        <v>Senior</v>
      </c>
      <c r="N1779" t="str">
        <f>Account_Appended[[#This Row],[Age Group]]&amp; "-" &amp;Account_Appended[[#This Row],[Balace Group]]</f>
        <v>Senior-High</v>
      </c>
    </row>
    <row r="1780" spans="2:14" x14ac:dyDescent="0.25">
      <c r="B1780" t="s">
        <v>6903</v>
      </c>
      <c r="C1780" t="s">
        <v>4659</v>
      </c>
      <c r="D1780" t="s">
        <v>5125</v>
      </c>
      <c r="E1780" s="22">
        <v>34306848</v>
      </c>
      <c r="F1780" t="s">
        <v>5126</v>
      </c>
      <c r="G1780" s="20">
        <v>46337</v>
      </c>
      <c r="H1780" t="s">
        <v>4118</v>
      </c>
      <c r="I1780">
        <f>VLOOKUP(Account_Appended[[#This Row],[Customer_ID]],Customer_Info_Appended[],3,0)</f>
        <v>47</v>
      </c>
      <c r="J1780" t="str">
        <f>VLOOKUP(Account_Appended[[#This Row],[Customer_ID]],Customer_Info_Appended[],4,0)</f>
        <v>Female</v>
      </c>
      <c r="K1780" t="str">
        <f>VLOOKUP(Account_Appended[[#This Row],[Customer_ID]],Customer_Info_Appended[],6,0)</f>
        <v>Mandalay</v>
      </c>
      <c r="L1780" t="str">
        <f>VLOOKUP(Account_Appended[[#This Row],[Balance]],balance_t[],3,1)</f>
        <v>High</v>
      </c>
      <c r="M1780" t="str">
        <f>VLOOKUP(Account_Appended[[#This Row],[Age]],age_t[],3,1)</f>
        <v>Middle</v>
      </c>
      <c r="N1780" t="str">
        <f>Account_Appended[[#This Row],[Age Group]]&amp; "-" &amp;Account_Appended[[#This Row],[Balace Group]]</f>
        <v>Middle-High</v>
      </c>
    </row>
    <row r="1781" spans="2:14" x14ac:dyDescent="0.25">
      <c r="B1781" t="s">
        <v>6904</v>
      </c>
      <c r="C1781" t="s">
        <v>4659</v>
      </c>
      <c r="D1781" t="s">
        <v>5134</v>
      </c>
      <c r="E1781" s="22">
        <v>11636523</v>
      </c>
      <c r="F1781" t="s">
        <v>5126</v>
      </c>
      <c r="G1781" s="20">
        <v>46338</v>
      </c>
      <c r="H1781" t="s">
        <v>4118</v>
      </c>
      <c r="I1781">
        <f>VLOOKUP(Account_Appended[[#This Row],[Customer_ID]],Customer_Info_Appended[],3,0)</f>
        <v>47</v>
      </c>
      <c r="J1781" t="str">
        <f>VLOOKUP(Account_Appended[[#This Row],[Customer_ID]],Customer_Info_Appended[],4,0)</f>
        <v>Female</v>
      </c>
      <c r="K1781" t="str">
        <f>VLOOKUP(Account_Appended[[#This Row],[Customer_ID]],Customer_Info_Appended[],6,0)</f>
        <v>Mandalay</v>
      </c>
      <c r="L1781" t="str">
        <f>VLOOKUP(Account_Appended[[#This Row],[Balance]],balance_t[],3,1)</f>
        <v>Medium</v>
      </c>
      <c r="M1781" t="str">
        <f>VLOOKUP(Account_Appended[[#This Row],[Age]],age_t[],3,1)</f>
        <v>Middle</v>
      </c>
      <c r="N1781" t="str">
        <f>Account_Appended[[#This Row],[Age Group]]&amp; "-" &amp;Account_Appended[[#This Row],[Balace Group]]</f>
        <v>Middle-Medium</v>
      </c>
    </row>
    <row r="1782" spans="2:14" x14ac:dyDescent="0.25">
      <c r="B1782" t="s">
        <v>6905</v>
      </c>
      <c r="C1782" t="s">
        <v>4664</v>
      </c>
      <c r="D1782" t="s">
        <v>5131</v>
      </c>
      <c r="E1782" s="22">
        <v>25038778</v>
      </c>
      <c r="F1782" t="s">
        <v>5126</v>
      </c>
      <c r="G1782" s="20">
        <v>46339</v>
      </c>
      <c r="H1782" t="s">
        <v>4118</v>
      </c>
      <c r="I1782">
        <f>VLOOKUP(Account_Appended[[#This Row],[Customer_ID]],Customer_Info_Appended[],3,0)</f>
        <v>27</v>
      </c>
      <c r="J1782" t="str">
        <f>VLOOKUP(Account_Appended[[#This Row],[Customer_ID]],Customer_Info_Appended[],4,0)</f>
        <v>Female</v>
      </c>
      <c r="K1782" t="str">
        <f>VLOOKUP(Account_Appended[[#This Row],[Customer_ID]],Customer_Info_Appended[],6,0)</f>
        <v>Mandalay</v>
      </c>
      <c r="L1782" t="str">
        <f>VLOOKUP(Account_Appended[[#This Row],[Balance]],balance_t[],3,1)</f>
        <v>High</v>
      </c>
      <c r="M1782" t="str">
        <f>VLOOKUP(Account_Appended[[#This Row],[Age]],age_t[],3,1)</f>
        <v>Young</v>
      </c>
      <c r="N1782" t="str">
        <f>Account_Appended[[#This Row],[Age Group]]&amp; "-" &amp;Account_Appended[[#This Row],[Balace Group]]</f>
        <v>Young-High</v>
      </c>
    </row>
    <row r="1783" spans="2:14" x14ac:dyDescent="0.25">
      <c r="B1783" t="s">
        <v>6906</v>
      </c>
      <c r="C1783" t="s">
        <v>4664</v>
      </c>
      <c r="D1783" t="s">
        <v>5131</v>
      </c>
      <c r="E1783" s="22">
        <v>28039561</v>
      </c>
      <c r="F1783" t="s">
        <v>5126</v>
      </c>
      <c r="G1783" s="20">
        <v>46340</v>
      </c>
      <c r="H1783" t="s">
        <v>4118</v>
      </c>
      <c r="I1783">
        <f>VLOOKUP(Account_Appended[[#This Row],[Customer_ID]],Customer_Info_Appended[],3,0)</f>
        <v>27</v>
      </c>
      <c r="J1783" t="str">
        <f>VLOOKUP(Account_Appended[[#This Row],[Customer_ID]],Customer_Info_Appended[],4,0)</f>
        <v>Female</v>
      </c>
      <c r="K1783" t="str">
        <f>VLOOKUP(Account_Appended[[#This Row],[Customer_ID]],Customer_Info_Appended[],6,0)</f>
        <v>Mandalay</v>
      </c>
      <c r="L1783" t="str">
        <f>VLOOKUP(Account_Appended[[#This Row],[Balance]],balance_t[],3,1)</f>
        <v>High</v>
      </c>
      <c r="M1783" t="str">
        <f>VLOOKUP(Account_Appended[[#This Row],[Age]],age_t[],3,1)</f>
        <v>Young</v>
      </c>
      <c r="N1783" t="str">
        <f>Account_Appended[[#This Row],[Age Group]]&amp; "-" &amp;Account_Appended[[#This Row],[Balace Group]]</f>
        <v>Young-High</v>
      </c>
    </row>
    <row r="1784" spans="2:14" x14ac:dyDescent="0.25">
      <c r="B1784" t="s">
        <v>6907</v>
      </c>
      <c r="C1784" t="s">
        <v>4664</v>
      </c>
      <c r="D1784" t="s">
        <v>5125</v>
      </c>
      <c r="E1784" s="22">
        <v>18584758</v>
      </c>
      <c r="F1784" t="s">
        <v>5126</v>
      </c>
      <c r="G1784" s="20">
        <v>46341</v>
      </c>
      <c r="H1784" t="s">
        <v>4118</v>
      </c>
      <c r="I1784">
        <f>VLOOKUP(Account_Appended[[#This Row],[Customer_ID]],Customer_Info_Appended[],3,0)</f>
        <v>27</v>
      </c>
      <c r="J1784" t="str">
        <f>VLOOKUP(Account_Appended[[#This Row],[Customer_ID]],Customer_Info_Appended[],4,0)</f>
        <v>Female</v>
      </c>
      <c r="K1784" t="str">
        <f>VLOOKUP(Account_Appended[[#This Row],[Customer_ID]],Customer_Info_Appended[],6,0)</f>
        <v>Mandalay</v>
      </c>
      <c r="L1784" t="str">
        <f>VLOOKUP(Account_Appended[[#This Row],[Balance]],balance_t[],3,1)</f>
        <v>High</v>
      </c>
      <c r="M1784" t="str">
        <f>VLOOKUP(Account_Appended[[#This Row],[Age]],age_t[],3,1)</f>
        <v>Young</v>
      </c>
      <c r="N1784" t="str">
        <f>Account_Appended[[#This Row],[Age Group]]&amp; "-" &amp;Account_Appended[[#This Row],[Balace Group]]</f>
        <v>Young-High</v>
      </c>
    </row>
    <row r="1785" spans="2:14" x14ac:dyDescent="0.25">
      <c r="B1785" t="s">
        <v>6908</v>
      </c>
      <c r="C1785" t="s">
        <v>4669</v>
      </c>
      <c r="D1785" t="s">
        <v>5134</v>
      </c>
      <c r="E1785" s="22">
        <v>21069112</v>
      </c>
      <c r="F1785" t="s">
        <v>5126</v>
      </c>
      <c r="G1785" s="20">
        <v>46342</v>
      </c>
      <c r="H1785" t="s">
        <v>4118</v>
      </c>
      <c r="I1785">
        <f>VLOOKUP(Account_Appended[[#This Row],[Customer_ID]],Customer_Info_Appended[],3,0)</f>
        <v>55</v>
      </c>
      <c r="J1785" t="str">
        <f>VLOOKUP(Account_Appended[[#This Row],[Customer_ID]],Customer_Info_Appended[],4,0)</f>
        <v>Male</v>
      </c>
      <c r="K1785" t="str">
        <f>VLOOKUP(Account_Appended[[#This Row],[Customer_ID]],Customer_Info_Appended[],6,0)</f>
        <v>Yangon</v>
      </c>
      <c r="L1785" t="str">
        <f>VLOOKUP(Account_Appended[[#This Row],[Balance]],balance_t[],3,1)</f>
        <v>High</v>
      </c>
      <c r="M1785" t="str">
        <f>VLOOKUP(Account_Appended[[#This Row],[Age]],age_t[],3,1)</f>
        <v>Senior</v>
      </c>
      <c r="N1785" t="str">
        <f>Account_Appended[[#This Row],[Age Group]]&amp; "-" &amp;Account_Appended[[#This Row],[Balace Group]]</f>
        <v>Senior-High</v>
      </c>
    </row>
    <row r="1786" spans="2:14" x14ac:dyDescent="0.25">
      <c r="B1786" t="s">
        <v>6909</v>
      </c>
      <c r="C1786" t="s">
        <v>4669</v>
      </c>
      <c r="D1786" t="s">
        <v>5134</v>
      </c>
      <c r="E1786" s="22">
        <v>35129052</v>
      </c>
      <c r="F1786" t="s">
        <v>5126</v>
      </c>
      <c r="G1786" s="20">
        <v>46343</v>
      </c>
      <c r="H1786" t="s">
        <v>4118</v>
      </c>
      <c r="I1786">
        <f>VLOOKUP(Account_Appended[[#This Row],[Customer_ID]],Customer_Info_Appended[],3,0)</f>
        <v>55</v>
      </c>
      <c r="J1786" t="str">
        <f>VLOOKUP(Account_Appended[[#This Row],[Customer_ID]],Customer_Info_Appended[],4,0)</f>
        <v>Male</v>
      </c>
      <c r="K1786" t="str">
        <f>VLOOKUP(Account_Appended[[#This Row],[Customer_ID]],Customer_Info_Appended[],6,0)</f>
        <v>Yangon</v>
      </c>
      <c r="L1786" t="str">
        <f>VLOOKUP(Account_Appended[[#This Row],[Balance]],balance_t[],3,1)</f>
        <v>High</v>
      </c>
      <c r="M1786" t="str">
        <f>VLOOKUP(Account_Appended[[#This Row],[Age]],age_t[],3,1)</f>
        <v>Senior</v>
      </c>
      <c r="N1786" t="str">
        <f>Account_Appended[[#This Row],[Age Group]]&amp; "-" &amp;Account_Appended[[#This Row],[Balace Group]]</f>
        <v>Senior-High</v>
      </c>
    </row>
    <row r="1787" spans="2:14" x14ac:dyDescent="0.25">
      <c r="B1787" t="s">
        <v>6910</v>
      </c>
      <c r="C1787" t="s">
        <v>4669</v>
      </c>
      <c r="D1787" t="s">
        <v>5125</v>
      </c>
      <c r="E1787" s="22">
        <v>43217886</v>
      </c>
      <c r="F1787" t="s">
        <v>5126</v>
      </c>
      <c r="G1787" s="20">
        <v>46344</v>
      </c>
      <c r="H1787" t="s">
        <v>4118</v>
      </c>
      <c r="I1787">
        <f>VLOOKUP(Account_Appended[[#This Row],[Customer_ID]],Customer_Info_Appended[],3,0)</f>
        <v>55</v>
      </c>
      <c r="J1787" t="str">
        <f>VLOOKUP(Account_Appended[[#This Row],[Customer_ID]],Customer_Info_Appended[],4,0)</f>
        <v>Male</v>
      </c>
      <c r="K1787" t="str">
        <f>VLOOKUP(Account_Appended[[#This Row],[Customer_ID]],Customer_Info_Appended[],6,0)</f>
        <v>Yangon</v>
      </c>
      <c r="L1787" t="str">
        <f>VLOOKUP(Account_Appended[[#This Row],[Balance]],balance_t[],3,1)</f>
        <v>High</v>
      </c>
      <c r="M1787" t="str">
        <f>VLOOKUP(Account_Appended[[#This Row],[Age]],age_t[],3,1)</f>
        <v>Senior</v>
      </c>
      <c r="N1787" t="str">
        <f>Account_Appended[[#This Row],[Age Group]]&amp; "-" &amp;Account_Appended[[#This Row],[Balace Group]]</f>
        <v>Senior-High</v>
      </c>
    </row>
    <row r="1788" spans="2:14" x14ac:dyDescent="0.25">
      <c r="B1788" t="s">
        <v>6911</v>
      </c>
      <c r="C1788" t="s">
        <v>4674</v>
      </c>
      <c r="D1788" t="s">
        <v>5125</v>
      </c>
      <c r="E1788" s="22">
        <v>1949395</v>
      </c>
      <c r="F1788" t="s">
        <v>5126</v>
      </c>
      <c r="G1788" s="20">
        <v>46345</v>
      </c>
      <c r="H1788" t="s">
        <v>4118</v>
      </c>
      <c r="I1788">
        <f>VLOOKUP(Account_Appended[[#This Row],[Customer_ID]],Customer_Info_Appended[],3,0)</f>
        <v>35</v>
      </c>
      <c r="J1788" t="str">
        <f>VLOOKUP(Account_Appended[[#This Row],[Customer_ID]],Customer_Info_Appended[],4,0)</f>
        <v>Female</v>
      </c>
      <c r="K1788" t="str">
        <f>VLOOKUP(Account_Appended[[#This Row],[Customer_ID]],Customer_Info_Appended[],6,0)</f>
        <v>Shan</v>
      </c>
      <c r="L1788" t="str">
        <f>VLOOKUP(Account_Appended[[#This Row],[Balance]],balance_t[],3,1)</f>
        <v>Low</v>
      </c>
      <c r="M1788" t="str">
        <f>VLOOKUP(Account_Appended[[#This Row],[Age]],age_t[],3,1)</f>
        <v>Middle</v>
      </c>
      <c r="N1788" t="str">
        <f>Account_Appended[[#This Row],[Age Group]]&amp; "-" &amp;Account_Appended[[#This Row],[Balace Group]]</f>
        <v>Middle-Low</v>
      </c>
    </row>
    <row r="1789" spans="2:14" x14ac:dyDescent="0.25">
      <c r="B1789" t="s">
        <v>6912</v>
      </c>
      <c r="C1789" t="s">
        <v>4679</v>
      </c>
      <c r="D1789" t="s">
        <v>5131</v>
      </c>
      <c r="E1789" s="22">
        <v>34643768</v>
      </c>
      <c r="F1789" t="s">
        <v>5126</v>
      </c>
      <c r="G1789" s="20">
        <v>46346</v>
      </c>
      <c r="H1789" t="s">
        <v>4118</v>
      </c>
      <c r="I1789">
        <f>VLOOKUP(Account_Appended[[#This Row],[Customer_ID]],Customer_Info_Appended[],3,0)</f>
        <v>67</v>
      </c>
      <c r="J1789" t="str">
        <f>VLOOKUP(Account_Appended[[#This Row],[Customer_ID]],Customer_Info_Appended[],4,0)</f>
        <v>Male</v>
      </c>
      <c r="K1789" t="str">
        <f>VLOOKUP(Account_Appended[[#This Row],[Customer_ID]],Customer_Info_Appended[],6,0)</f>
        <v>Yangon</v>
      </c>
      <c r="L1789" t="str">
        <f>VLOOKUP(Account_Appended[[#This Row],[Balance]],balance_t[],3,1)</f>
        <v>High</v>
      </c>
      <c r="M1789" t="str">
        <f>VLOOKUP(Account_Appended[[#This Row],[Age]],age_t[],3,1)</f>
        <v>Senior</v>
      </c>
      <c r="N1789" t="str">
        <f>Account_Appended[[#This Row],[Age Group]]&amp; "-" &amp;Account_Appended[[#This Row],[Balace Group]]</f>
        <v>Senior-High</v>
      </c>
    </row>
    <row r="1790" spans="2:14" x14ac:dyDescent="0.25">
      <c r="B1790" t="s">
        <v>6913</v>
      </c>
      <c r="C1790" t="s">
        <v>4684</v>
      </c>
      <c r="D1790" t="s">
        <v>5131</v>
      </c>
      <c r="E1790" s="22">
        <v>47004630</v>
      </c>
      <c r="F1790" t="s">
        <v>5126</v>
      </c>
      <c r="G1790" s="20">
        <v>46347</v>
      </c>
      <c r="H1790" t="s">
        <v>4118</v>
      </c>
      <c r="I1790">
        <f>VLOOKUP(Account_Appended[[#This Row],[Customer_ID]],Customer_Info_Appended[],3,0)</f>
        <v>22</v>
      </c>
      <c r="J1790" t="str">
        <f>VLOOKUP(Account_Appended[[#This Row],[Customer_ID]],Customer_Info_Appended[],4,0)</f>
        <v>Male</v>
      </c>
      <c r="K1790" t="str">
        <f>VLOOKUP(Account_Appended[[#This Row],[Customer_ID]],Customer_Info_Appended[],6,0)</f>
        <v>Yangon</v>
      </c>
      <c r="L1790" t="str">
        <f>VLOOKUP(Account_Appended[[#This Row],[Balance]],balance_t[],3,1)</f>
        <v>High</v>
      </c>
      <c r="M1790" t="str">
        <f>VLOOKUP(Account_Appended[[#This Row],[Age]],age_t[],3,1)</f>
        <v>Young</v>
      </c>
      <c r="N1790" t="str">
        <f>Account_Appended[[#This Row],[Age Group]]&amp; "-" &amp;Account_Appended[[#This Row],[Balace Group]]</f>
        <v>Young-High</v>
      </c>
    </row>
    <row r="1791" spans="2:14" x14ac:dyDescent="0.25">
      <c r="B1791" t="s">
        <v>6914</v>
      </c>
      <c r="C1791" t="s">
        <v>4684</v>
      </c>
      <c r="D1791" t="s">
        <v>5125</v>
      </c>
      <c r="E1791" s="22">
        <v>32477375</v>
      </c>
      <c r="F1791" t="s">
        <v>5126</v>
      </c>
      <c r="G1791" s="20">
        <v>46348</v>
      </c>
      <c r="H1791" t="s">
        <v>4118</v>
      </c>
      <c r="I1791">
        <f>VLOOKUP(Account_Appended[[#This Row],[Customer_ID]],Customer_Info_Appended[],3,0)</f>
        <v>22</v>
      </c>
      <c r="J1791" t="str">
        <f>VLOOKUP(Account_Appended[[#This Row],[Customer_ID]],Customer_Info_Appended[],4,0)</f>
        <v>Male</v>
      </c>
      <c r="K1791" t="str">
        <f>VLOOKUP(Account_Appended[[#This Row],[Customer_ID]],Customer_Info_Appended[],6,0)</f>
        <v>Yangon</v>
      </c>
      <c r="L1791" t="str">
        <f>VLOOKUP(Account_Appended[[#This Row],[Balance]],balance_t[],3,1)</f>
        <v>High</v>
      </c>
      <c r="M1791" t="str">
        <f>VLOOKUP(Account_Appended[[#This Row],[Age]],age_t[],3,1)</f>
        <v>Young</v>
      </c>
      <c r="N1791" t="str">
        <f>Account_Appended[[#This Row],[Age Group]]&amp; "-" &amp;Account_Appended[[#This Row],[Balace Group]]</f>
        <v>Young-High</v>
      </c>
    </row>
    <row r="1792" spans="2:14" x14ac:dyDescent="0.25">
      <c r="B1792" t="s">
        <v>6915</v>
      </c>
      <c r="C1792" t="s">
        <v>4689</v>
      </c>
      <c r="D1792" t="s">
        <v>5134</v>
      </c>
      <c r="E1792" s="22">
        <v>22037540</v>
      </c>
      <c r="F1792" t="s">
        <v>5126</v>
      </c>
      <c r="G1792" s="20">
        <v>46349</v>
      </c>
      <c r="H1792" t="s">
        <v>4118</v>
      </c>
      <c r="I1792">
        <f>VLOOKUP(Account_Appended[[#This Row],[Customer_ID]],Customer_Info_Appended[],3,0)</f>
        <v>46</v>
      </c>
      <c r="J1792" t="str">
        <f>VLOOKUP(Account_Appended[[#This Row],[Customer_ID]],Customer_Info_Appended[],4,0)</f>
        <v>Male</v>
      </c>
      <c r="K1792" t="str">
        <f>VLOOKUP(Account_Appended[[#This Row],[Customer_ID]],Customer_Info_Appended[],6,0)</f>
        <v>Shan</v>
      </c>
      <c r="L1792" t="str">
        <f>VLOOKUP(Account_Appended[[#This Row],[Balance]],balance_t[],3,1)</f>
        <v>High</v>
      </c>
      <c r="M1792" t="str">
        <f>VLOOKUP(Account_Appended[[#This Row],[Age]],age_t[],3,1)</f>
        <v>Middle</v>
      </c>
      <c r="N1792" t="str">
        <f>Account_Appended[[#This Row],[Age Group]]&amp; "-" &amp;Account_Appended[[#This Row],[Balace Group]]</f>
        <v>Middle-High</v>
      </c>
    </row>
    <row r="1793" spans="2:14" x14ac:dyDescent="0.25">
      <c r="B1793" t="s">
        <v>6916</v>
      </c>
      <c r="C1793" t="s">
        <v>4694</v>
      </c>
      <c r="D1793" t="s">
        <v>5131</v>
      </c>
      <c r="E1793" s="22">
        <v>31095053</v>
      </c>
      <c r="F1793" t="s">
        <v>5126</v>
      </c>
      <c r="G1793" s="20">
        <v>46350</v>
      </c>
      <c r="H1793" t="s">
        <v>4118</v>
      </c>
      <c r="I1793">
        <f>VLOOKUP(Account_Appended[[#This Row],[Customer_ID]],Customer_Info_Appended[],3,0)</f>
        <v>56</v>
      </c>
      <c r="J1793" t="str">
        <f>VLOOKUP(Account_Appended[[#This Row],[Customer_ID]],Customer_Info_Appended[],4,0)</f>
        <v>Female</v>
      </c>
      <c r="K1793" t="str">
        <f>VLOOKUP(Account_Appended[[#This Row],[Customer_ID]],Customer_Info_Appended[],6,0)</f>
        <v>Naypyitaw</v>
      </c>
      <c r="L1793" t="str">
        <f>VLOOKUP(Account_Appended[[#This Row],[Balance]],balance_t[],3,1)</f>
        <v>High</v>
      </c>
      <c r="M1793" t="str">
        <f>VLOOKUP(Account_Appended[[#This Row],[Age]],age_t[],3,1)</f>
        <v>Senior</v>
      </c>
      <c r="N1793" t="str">
        <f>Account_Appended[[#This Row],[Age Group]]&amp; "-" &amp;Account_Appended[[#This Row],[Balace Group]]</f>
        <v>Senior-High</v>
      </c>
    </row>
    <row r="1794" spans="2:14" x14ac:dyDescent="0.25">
      <c r="B1794" t="s">
        <v>6917</v>
      </c>
      <c r="C1794" t="s">
        <v>4699</v>
      </c>
      <c r="D1794" t="s">
        <v>5131</v>
      </c>
      <c r="E1794" s="22">
        <v>45948553</v>
      </c>
      <c r="F1794" t="s">
        <v>5126</v>
      </c>
      <c r="G1794" s="20">
        <v>46351</v>
      </c>
      <c r="H1794" t="s">
        <v>4118</v>
      </c>
      <c r="I1794">
        <f>VLOOKUP(Account_Appended[[#This Row],[Customer_ID]],Customer_Info_Appended[],3,0)</f>
        <v>51</v>
      </c>
      <c r="J1794" t="str">
        <f>VLOOKUP(Account_Appended[[#This Row],[Customer_ID]],Customer_Info_Appended[],4,0)</f>
        <v>Male</v>
      </c>
      <c r="K1794" t="str">
        <f>VLOOKUP(Account_Appended[[#This Row],[Customer_ID]],Customer_Info_Appended[],6,0)</f>
        <v>Mandalay</v>
      </c>
      <c r="L1794" t="str">
        <f>VLOOKUP(Account_Appended[[#This Row],[Balance]],balance_t[],3,1)</f>
        <v>High</v>
      </c>
      <c r="M1794" t="str">
        <f>VLOOKUP(Account_Appended[[#This Row],[Age]],age_t[],3,1)</f>
        <v>Senior</v>
      </c>
      <c r="N1794" t="str">
        <f>Account_Appended[[#This Row],[Age Group]]&amp; "-" &amp;Account_Appended[[#This Row],[Balace Group]]</f>
        <v>Senior-High</v>
      </c>
    </row>
    <row r="1795" spans="2:14" x14ac:dyDescent="0.25">
      <c r="B1795" t="s">
        <v>6918</v>
      </c>
      <c r="C1795" t="s">
        <v>4699</v>
      </c>
      <c r="D1795" t="s">
        <v>5134</v>
      </c>
      <c r="E1795" s="22">
        <v>24298505</v>
      </c>
      <c r="F1795" t="s">
        <v>5126</v>
      </c>
      <c r="G1795" s="20">
        <v>46352</v>
      </c>
      <c r="H1795" t="s">
        <v>4118</v>
      </c>
      <c r="I1795">
        <f>VLOOKUP(Account_Appended[[#This Row],[Customer_ID]],Customer_Info_Appended[],3,0)</f>
        <v>51</v>
      </c>
      <c r="J1795" t="str">
        <f>VLOOKUP(Account_Appended[[#This Row],[Customer_ID]],Customer_Info_Appended[],4,0)</f>
        <v>Male</v>
      </c>
      <c r="K1795" t="str">
        <f>VLOOKUP(Account_Appended[[#This Row],[Customer_ID]],Customer_Info_Appended[],6,0)</f>
        <v>Mandalay</v>
      </c>
      <c r="L1795" t="str">
        <f>VLOOKUP(Account_Appended[[#This Row],[Balance]],balance_t[],3,1)</f>
        <v>High</v>
      </c>
      <c r="M1795" t="str">
        <f>VLOOKUP(Account_Appended[[#This Row],[Age]],age_t[],3,1)</f>
        <v>Senior</v>
      </c>
      <c r="N1795" t="str">
        <f>Account_Appended[[#This Row],[Age Group]]&amp; "-" &amp;Account_Appended[[#This Row],[Balace Group]]</f>
        <v>Senior-High</v>
      </c>
    </row>
    <row r="1796" spans="2:14" x14ac:dyDescent="0.25">
      <c r="B1796" t="s">
        <v>6919</v>
      </c>
      <c r="C1796" t="s">
        <v>4699</v>
      </c>
      <c r="D1796" t="s">
        <v>5131</v>
      </c>
      <c r="E1796" s="22">
        <v>25327577</v>
      </c>
      <c r="F1796" t="s">
        <v>5126</v>
      </c>
      <c r="G1796" s="20">
        <v>46353</v>
      </c>
      <c r="H1796" t="s">
        <v>4118</v>
      </c>
      <c r="I1796">
        <f>VLOOKUP(Account_Appended[[#This Row],[Customer_ID]],Customer_Info_Appended[],3,0)</f>
        <v>51</v>
      </c>
      <c r="J1796" t="str">
        <f>VLOOKUP(Account_Appended[[#This Row],[Customer_ID]],Customer_Info_Appended[],4,0)</f>
        <v>Male</v>
      </c>
      <c r="K1796" t="str">
        <f>VLOOKUP(Account_Appended[[#This Row],[Customer_ID]],Customer_Info_Appended[],6,0)</f>
        <v>Mandalay</v>
      </c>
      <c r="L1796" t="str">
        <f>VLOOKUP(Account_Appended[[#This Row],[Balance]],balance_t[],3,1)</f>
        <v>High</v>
      </c>
      <c r="M1796" t="str">
        <f>VLOOKUP(Account_Appended[[#This Row],[Age]],age_t[],3,1)</f>
        <v>Senior</v>
      </c>
      <c r="N1796" t="str">
        <f>Account_Appended[[#This Row],[Age Group]]&amp; "-" &amp;Account_Appended[[#This Row],[Balace Group]]</f>
        <v>Senior-High</v>
      </c>
    </row>
    <row r="1797" spans="2:14" x14ac:dyDescent="0.25">
      <c r="B1797" t="s">
        <v>6920</v>
      </c>
      <c r="C1797" t="s">
        <v>4704</v>
      </c>
      <c r="D1797" t="s">
        <v>5134</v>
      </c>
      <c r="E1797" s="22">
        <v>15651270</v>
      </c>
      <c r="F1797" t="s">
        <v>5126</v>
      </c>
      <c r="G1797" s="20">
        <v>46354</v>
      </c>
      <c r="H1797" t="s">
        <v>4118</v>
      </c>
      <c r="I1797">
        <f>VLOOKUP(Account_Appended[[#This Row],[Customer_ID]],Customer_Info_Appended[],3,0)</f>
        <v>60</v>
      </c>
      <c r="J1797" t="str">
        <f>VLOOKUP(Account_Appended[[#This Row],[Customer_ID]],Customer_Info_Appended[],4,0)</f>
        <v>Male</v>
      </c>
      <c r="K1797" t="str">
        <f>VLOOKUP(Account_Appended[[#This Row],[Customer_ID]],Customer_Info_Appended[],6,0)</f>
        <v>Naypyitaw</v>
      </c>
      <c r="L1797" t="str">
        <f>VLOOKUP(Account_Appended[[#This Row],[Balance]],balance_t[],3,1)</f>
        <v>High</v>
      </c>
      <c r="M1797" t="str">
        <f>VLOOKUP(Account_Appended[[#This Row],[Age]],age_t[],3,1)</f>
        <v>Senior</v>
      </c>
      <c r="N1797" t="str">
        <f>Account_Appended[[#This Row],[Age Group]]&amp; "-" &amp;Account_Appended[[#This Row],[Balace Group]]</f>
        <v>Senior-High</v>
      </c>
    </row>
    <row r="1798" spans="2:14" x14ac:dyDescent="0.25">
      <c r="B1798" t="s">
        <v>6921</v>
      </c>
      <c r="C1798" t="s">
        <v>4709</v>
      </c>
      <c r="D1798" t="s">
        <v>5134</v>
      </c>
      <c r="E1798" s="22">
        <v>5766912</v>
      </c>
      <c r="F1798" t="s">
        <v>5126</v>
      </c>
      <c r="G1798" s="20">
        <v>46355</v>
      </c>
      <c r="H1798" t="s">
        <v>4118</v>
      </c>
      <c r="I1798">
        <f>VLOOKUP(Account_Appended[[#This Row],[Customer_ID]],Customer_Info_Appended[],3,0)</f>
        <v>62</v>
      </c>
      <c r="J1798" t="str">
        <f>VLOOKUP(Account_Appended[[#This Row],[Customer_ID]],Customer_Info_Appended[],4,0)</f>
        <v>Male</v>
      </c>
      <c r="K1798" t="str">
        <f>VLOOKUP(Account_Appended[[#This Row],[Customer_ID]],Customer_Info_Appended[],6,0)</f>
        <v>Bago</v>
      </c>
      <c r="L1798" t="str">
        <f>VLOOKUP(Account_Appended[[#This Row],[Balance]],balance_t[],3,1)</f>
        <v>Medium</v>
      </c>
      <c r="M1798" t="str">
        <f>VLOOKUP(Account_Appended[[#This Row],[Age]],age_t[],3,1)</f>
        <v>Senior</v>
      </c>
      <c r="N1798" t="str">
        <f>Account_Appended[[#This Row],[Age Group]]&amp; "-" &amp;Account_Appended[[#This Row],[Balace Group]]</f>
        <v>Senior-Medium</v>
      </c>
    </row>
    <row r="1799" spans="2:14" x14ac:dyDescent="0.25">
      <c r="B1799" t="s">
        <v>6922</v>
      </c>
      <c r="C1799" t="s">
        <v>4709</v>
      </c>
      <c r="D1799" t="s">
        <v>5134</v>
      </c>
      <c r="E1799" s="22">
        <v>26337808</v>
      </c>
      <c r="F1799" t="s">
        <v>5126</v>
      </c>
      <c r="G1799" s="20">
        <v>46356</v>
      </c>
      <c r="H1799" t="s">
        <v>4118</v>
      </c>
      <c r="I1799">
        <f>VLOOKUP(Account_Appended[[#This Row],[Customer_ID]],Customer_Info_Appended[],3,0)</f>
        <v>62</v>
      </c>
      <c r="J1799" t="str">
        <f>VLOOKUP(Account_Appended[[#This Row],[Customer_ID]],Customer_Info_Appended[],4,0)</f>
        <v>Male</v>
      </c>
      <c r="K1799" t="str">
        <f>VLOOKUP(Account_Appended[[#This Row],[Customer_ID]],Customer_Info_Appended[],6,0)</f>
        <v>Bago</v>
      </c>
      <c r="L1799" t="str">
        <f>VLOOKUP(Account_Appended[[#This Row],[Balance]],balance_t[],3,1)</f>
        <v>High</v>
      </c>
      <c r="M1799" t="str">
        <f>VLOOKUP(Account_Appended[[#This Row],[Age]],age_t[],3,1)</f>
        <v>Senior</v>
      </c>
      <c r="N1799" t="str">
        <f>Account_Appended[[#This Row],[Age Group]]&amp; "-" &amp;Account_Appended[[#This Row],[Balace Group]]</f>
        <v>Senior-High</v>
      </c>
    </row>
    <row r="1800" spans="2:14" x14ac:dyDescent="0.25">
      <c r="B1800" t="s">
        <v>6923</v>
      </c>
      <c r="C1800" t="s">
        <v>4709</v>
      </c>
      <c r="D1800" t="s">
        <v>5125</v>
      </c>
      <c r="E1800" s="22">
        <v>37972852</v>
      </c>
      <c r="F1800" t="s">
        <v>5126</v>
      </c>
      <c r="G1800" s="20">
        <v>46357</v>
      </c>
      <c r="H1800" t="s">
        <v>4118</v>
      </c>
      <c r="I1800">
        <f>VLOOKUP(Account_Appended[[#This Row],[Customer_ID]],Customer_Info_Appended[],3,0)</f>
        <v>62</v>
      </c>
      <c r="J1800" t="str">
        <f>VLOOKUP(Account_Appended[[#This Row],[Customer_ID]],Customer_Info_Appended[],4,0)</f>
        <v>Male</v>
      </c>
      <c r="K1800" t="str">
        <f>VLOOKUP(Account_Appended[[#This Row],[Customer_ID]],Customer_Info_Appended[],6,0)</f>
        <v>Bago</v>
      </c>
      <c r="L1800" t="str">
        <f>VLOOKUP(Account_Appended[[#This Row],[Balance]],balance_t[],3,1)</f>
        <v>High</v>
      </c>
      <c r="M1800" t="str">
        <f>VLOOKUP(Account_Appended[[#This Row],[Age]],age_t[],3,1)</f>
        <v>Senior</v>
      </c>
      <c r="N1800" t="str">
        <f>Account_Appended[[#This Row],[Age Group]]&amp; "-" &amp;Account_Appended[[#This Row],[Balace Group]]</f>
        <v>Senior-High</v>
      </c>
    </row>
    <row r="1801" spans="2:14" x14ac:dyDescent="0.25">
      <c r="B1801" t="s">
        <v>6924</v>
      </c>
      <c r="C1801" t="s">
        <v>4714</v>
      </c>
      <c r="D1801" t="s">
        <v>5125</v>
      </c>
      <c r="E1801" s="22">
        <v>9144104</v>
      </c>
      <c r="F1801" t="s">
        <v>5126</v>
      </c>
      <c r="G1801" s="20">
        <v>46358</v>
      </c>
      <c r="H1801" t="s">
        <v>4118</v>
      </c>
      <c r="I1801">
        <f>VLOOKUP(Account_Appended[[#This Row],[Customer_ID]],Customer_Info_Appended[],3,0)</f>
        <v>40</v>
      </c>
      <c r="J1801" t="str">
        <f>VLOOKUP(Account_Appended[[#This Row],[Customer_ID]],Customer_Info_Appended[],4,0)</f>
        <v>Male</v>
      </c>
      <c r="K1801" t="str">
        <f>VLOOKUP(Account_Appended[[#This Row],[Customer_ID]],Customer_Info_Appended[],6,0)</f>
        <v>Bago</v>
      </c>
      <c r="L1801" t="str">
        <f>VLOOKUP(Account_Appended[[#This Row],[Balance]],balance_t[],3,1)</f>
        <v>Medium</v>
      </c>
      <c r="M1801" t="str">
        <f>VLOOKUP(Account_Appended[[#This Row],[Age]],age_t[],3,1)</f>
        <v>Middle</v>
      </c>
      <c r="N1801" t="str">
        <f>Account_Appended[[#This Row],[Age Group]]&amp; "-" &amp;Account_Appended[[#This Row],[Balace Group]]</f>
        <v>Middle-Medium</v>
      </c>
    </row>
    <row r="1802" spans="2:14" x14ac:dyDescent="0.25">
      <c r="B1802" t="s">
        <v>6925</v>
      </c>
      <c r="C1802" t="s">
        <v>4714</v>
      </c>
      <c r="D1802" t="s">
        <v>5125</v>
      </c>
      <c r="E1802" s="22">
        <v>28000914</v>
      </c>
      <c r="F1802" t="s">
        <v>5126</v>
      </c>
      <c r="G1802" s="20">
        <v>46359</v>
      </c>
      <c r="H1802" t="s">
        <v>4118</v>
      </c>
      <c r="I1802">
        <f>VLOOKUP(Account_Appended[[#This Row],[Customer_ID]],Customer_Info_Appended[],3,0)</f>
        <v>40</v>
      </c>
      <c r="J1802" t="str">
        <f>VLOOKUP(Account_Appended[[#This Row],[Customer_ID]],Customer_Info_Appended[],4,0)</f>
        <v>Male</v>
      </c>
      <c r="K1802" t="str">
        <f>VLOOKUP(Account_Appended[[#This Row],[Customer_ID]],Customer_Info_Appended[],6,0)</f>
        <v>Bago</v>
      </c>
      <c r="L1802" t="str">
        <f>VLOOKUP(Account_Appended[[#This Row],[Balance]],balance_t[],3,1)</f>
        <v>High</v>
      </c>
      <c r="M1802" t="str">
        <f>VLOOKUP(Account_Appended[[#This Row],[Age]],age_t[],3,1)</f>
        <v>Middle</v>
      </c>
      <c r="N1802" t="str">
        <f>Account_Appended[[#This Row],[Age Group]]&amp; "-" &amp;Account_Appended[[#This Row],[Balace Group]]</f>
        <v>Middle-High</v>
      </c>
    </row>
    <row r="1803" spans="2:14" x14ac:dyDescent="0.25">
      <c r="B1803" t="s">
        <v>6926</v>
      </c>
      <c r="C1803" t="s">
        <v>4714</v>
      </c>
      <c r="D1803" t="s">
        <v>5134</v>
      </c>
      <c r="E1803" s="22">
        <v>3305228</v>
      </c>
      <c r="F1803" t="s">
        <v>5126</v>
      </c>
      <c r="G1803" s="20">
        <v>46360</v>
      </c>
      <c r="H1803" t="s">
        <v>4118</v>
      </c>
      <c r="I1803">
        <f>VLOOKUP(Account_Appended[[#This Row],[Customer_ID]],Customer_Info_Appended[],3,0)</f>
        <v>40</v>
      </c>
      <c r="J1803" t="str">
        <f>VLOOKUP(Account_Appended[[#This Row],[Customer_ID]],Customer_Info_Appended[],4,0)</f>
        <v>Male</v>
      </c>
      <c r="K1803" t="str">
        <f>VLOOKUP(Account_Appended[[#This Row],[Customer_ID]],Customer_Info_Appended[],6,0)</f>
        <v>Bago</v>
      </c>
      <c r="L1803" t="str">
        <f>VLOOKUP(Account_Appended[[#This Row],[Balance]],balance_t[],3,1)</f>
        <v>Low</v>
      </c>
      <c r="M1803" t="str">
        <f>VLOOKUP(Account_Appended[[#This Row],[Age]],age_t[],3,1)</f>
        <v>Middle</v>
      </c>
      <c r="N1803" t="str">
        <f>Account_Appended[[#This Row],[Age Group]]&amp; "-" &amp;Account_Appended[[#This Row],[Balace Group]]</f>
        <v>Middle-Low</v>
      </c>
    </row>
    <row r="1804" spans="2:14" x14ac:dyDescent="0.25">
      <c r="B1804" t="s">
        <v>6927</v>
      </c>
      <c r="C1804" t="s">
        <v>4719</v>
      </c>
      <c r="D1804" t="s">
        <v>5134</v>
      </c>
      <c r="E1804" s="22">
        <v>13553858</v>
      </c>
      <c r="F1804" t="s">
        <v>5126</v>
      </c>
      <c r="G1804" s="20">
        <v>46361</v>
      </c>
      <c r="H1804" t="s">
        <v>4118</v>
      </c>
      <c r="I1804">
        <f>VLOOKUP(Account_Appended[[#This Row],[Customer_ID]],Customer_Info_Appended[],3,0)</f>
        <v>22</v>
      </c>
      <c r="J1804" t="str">
        <f>VLOOKUP(Account_Appended[[#This Row],[Customer_ID]],Customer_Info_Appended[],4,0)</f>
        <v>Female</v>
      </c>
      <c r="K1804" t="str">
        <f>VLOOKUP(Account_Appended[[#This Row],[Customer_ID]],Customer_Info_Appended[],6,0)</f>
        <v>Bago</v>
      </c>
      <c r="L1804" t="str">
        <f>VLOOKUP(Account_Appended[[#This Row],[Balance]],balance_t[],3,1)</f>
        <v>Medium</v>
      </c>
      <c r="M1804" t="str">
        <f>VLOOKUP(Account_Appended[[#This Row],[Age]],age_t[],3,1)</f>
        <v>Young</v>
      </c>
      <c r="N1804" t="str">
        <f>Account_Appended[[#This Row],[Age Group]]&amp; "-" &amp;Account_Appended[[#This Row],[Balace Group]]</f>
        <v>Young-Medium</v>
      </c>
    </row>
    <row r="1805" spans="2:14" x14ac:dyDescent="0.25">
      <c r="B1805" t="s">
        <v>6928</v>
      </c>
      <c r="C1805" t="s">
        <v>4719</v>
      </c>
      <c r="D1805" t="s">
        <v>5125</v>
      </c>
      <c r="E1805" s="22">
        <v>22176454</v>
      </c>
      <c r="F1805" t="s">
        <v>5126</v>
      </c>
      <c r="G1805" s="20">
        <v>46362</v>
      </c>
      <c r="H1805" t="s">
        <v>4118</v>
      </c>
      <c r="I1805">
        <f>VLOOKUP(Account_Appended[[#This Row],[Customer_ID]],Customer_Info_Appended[],3,0)</f>
        <v>22</v>
      </c>
      <c r="J1805" t="str">
        <f>VLOOKUP(Account_Appended[[#This Row],[Customer_ID]],Customer_Info_Appended[],4,0)</f>
        <v>Female</v>
      </c>
      <c r="K1805" t="str">
        <f>VLOOKUP(Account_Appended[[#This Row],[Customer_ID]],Customer_Info_Appended[],6,0)</f>
        <v>Bago</v>
      </c>
      <c r="L1805" t="str">
        <f>VLOOKUP(Account_Appended[[#This Row],[Balance]],balance_t[],3,1)</f>
        <v>High</v>
      </c>
      <c r="M1805" t="str">
        <f>VLOOKUP(Account_Appended[[#This Row],[Age]],age_t[],3,1)</f>
        <v>Young</v>
      </c>
      <c r="N1805" t="str">
        <f>Account_Appended[[#This Row],[Age Group]]&amp; "-" &amp;Account_Appended[[#This Row],[Balace Group]]</f>
        <v>Young-High</v>
      </c>
    </row>
    <row r="1806" spans="2:14" x14ac:dyDescent="0.25">
      <c r="B1806" t="s">
        <v>6929</v>
      </c>
      <c r="C1806" t="s">
        <v>4719</v>
      </c>
      <c r="D1806" t="s">
        <v>5131</v>
      </c>
      <c r="E1806" s="22">
        <v>27429173</v>
      </c>
      <c r="F1806" t="s">
        <v>5126</v>
      </c>
      <c r="G1806" s="20">
        <v>46363</v>
      </c>
      <c r="H1806" t="s">
        <v>4118</v>
      </c>
      <c r="I1806">
        <f>VLOOKUP(Account_Appended[[#This Row],[Customer_ID]],Customer_Info_Appended[],3,0)</f>
        <v>22</v>
      </c>
      <c r="J1806" t="str">
        <f>VLOOKUP(Account_Appended[[#This Row],[Customer_ID]],Customer_Info_Appended[],4,0)</f>
        <v>Female</v>
      </c>
      <c r="K1806" t="str">
        <f>VLOOKUP(Account_Appended[[#This Row],[Customer_ID]],Customer_Info_Appended[],6,0)</f>
        <v>Bago</v>
      </c>
      <c r="L1806" t="str">
        <f>VLOOKUP(Account_Appended[[#This Row],[Balance]],balance_t[],3,1)</f>
        <v>High</v>
      </c>
      <c r="M1806" t="str">
        <f>VLOOKUP(Account_Appended[[#This Row],[Age]],age_t[],3,1)</f>
        <v>Young</v>
      </c>
      <c r="N1806" t="str">
        <f>Account_Appended[[#This Row],[Age Group]]&amp; "-" &amp;Account_Appended[[#This Row],[Balace Group]]</f>
        <v>Young-High</v>
      </c>
    </row>
    <row r="1807" spans="2:14" x14ac:dyDescent="0.25">
      <c r="B1807" t="s">
        <v>6930</v>
      </c>
      <c r="C1807" t="s">
        <v>4724</v>
      </c>
      <c r="D1807" t="s">
        <v>5134</v>
      </c>
      <c r="E1807" s="22">
        <v>25759816</v>
      </c>
      <c r="F1807" t="s">
        <v>5126</v>
      </c>
      <c r="G1807" s="20">
        <v>46364</v>
      </c>
      <c r="H1807" t="s">
        <v>4118</v>
      </c>
      <c r="I1807">
        <f>VLOOKUP(Account_Appended[[#This Row],[Customer_ID]],Customer_Info_Appended[],3,0)</f>
        <v>47</v>
      </c>
      <c r="J1807" t="str">
        <f>VLOOKUP(Account_Appended[[#This Row],[Customer_ID]],Customer_Info_Appended[],4,0)</f>
        <v>Female</v>
      </c>
      <c r="K1807" t="str">
        <f>VLOOKUP(Account_Appended[[#This Row],[Customer_ID]],Customer_Info_Appended[],6,0)</f>
        <v>Shan</v>
      </c>
      <c r="L1807" t="str">
        <f>VLOOKUP(Account_Appended[[#This Row],[Balance]],balance_t[],3,1)</f>
        <v>High</v>
      </c>
      <c r="M1807" t="str">
        <f>VLOOKUP(Account_Appended[[#This Row],[Age]],age_t[],3,1)</f>
        <v>Middle</v>
      </c>
      <c r="N1807" t="str">
        <f>Account_Appended[[#This Row],[Age Group]]&amp; "-" &amp;Account_Appended[[#This Row],[Balace Group]]</f>
        <v>Middle-High</v>
      </c>
    </row>
    <row r="1808" spans="2:14" x14ac:dyDescent="0.25">
      <c r="B1808" t="s">
        <v>6931</v>
      </c>
      <c r="C1808" t="s">
        <v>4724</v>
      </c>
      <c r="D1808" t="s">
        <v>5131</v>
      </c>
      <c r="E1808" s="22">
        <v>21857353</v>
      </c>
      <c r="F1808" t="s">
        <v>5126</v>
      </c>
      <c r="G1808" s="20">
        <v>46365</v>
      </c>
      <c r="H1808" t="s">
        <v>4118</v>
      </c>
      <c r="I1808">
        <f>VLOOKUP(Account_Appended[[#This Row],[Customer_ID]],Customer_Info_Appended[],3,0)</f>
        <v>47</v>
      </c>
      <c r="J1808" t="str">
        <f>VLOOKUP(Account_Appended[[#This Row],[Customer_ID]],Customer_Info_Appended[],4,0)</f>
        <v>Female</v>
      </c>
      <c r="K1808" t="str">
        <f>VLOOKUP(Account_Appended[[#This Row],[Customer_ID]],Customer_Info_Appended[],6,0)</f>
        <v>Shan</v>
      </c>
      <c r="L1808" t="str">
        <f>VLOOKUP(Account_Appended[[#This Row],[Balance]],balance_t[],3,1)</f>
        <v>High</v>
      </c>
      <c r="M1808" t="str">
        <f>VLOOKUP(Account_Appended[[#This Row],[Age]],age_t[],3,1)</f>
        <v>Middle</v>
      </c>
      <c r="N1808" t="str">
        <f>Account_Appended[[#This Row],[Age Group]]&amp; "-" &amp;Account_Appended[[#This Row],[Balace Group]]</f>
        <v>Middle-High</v>
      </c>
    </row>
    <row r="1809" spans="2:14" x14ac:dyDescent="0.25">
      <c r="B1809" t="s">
        <v>6932</v>
      </c>
      <c r="C1809" t="s">
        <v>4729</v>
      </c>
      <c r="D1809" t="s">
        <v>5131</v>
      </c>
      <c r="E1809" s="22">
        <v>40371958</v>
      </c>
      <c r="F1809" t="s">
        <v>5126</v>
      </c>
      <c r="G1809" s="20">
        <v>46366</v>
      </c>
      <c r="H1809" t="s">
        <v>4118</v>
      </c>
      <c r="I1809">
        <f>VLOOKUP(Account_Appended[[#This Row],[Customer_ID]],Customer_Info_Appended[],3,0)</f>
        <v>23</v>
      </c>
      <c r="J1809" t="str">
        <f>VLOOKUP(Account_Appended[[#This Row],[Customer_ID]],Customer_Info_Appended[],4,0)</f>
        <v>Male</v>
      </c>
      <c r="K1809" t="str">
        <f>VLOOKUP(Account_Appended[[#This Row],[Customer_ID]],Customer_Info_Appended[],6,0)</f>
        <v>Yangon</v>
      </c>
      <c r="L1809" t="str">
        <f>VLOOKUP(Account_Appended[[#This Row],[Balance]],balance_t[],3,1)</f>
        <v>High</v>
      </c>
      <c r="M1809" t="str">
        <f>VLOOKUP(Account_Appended[[#This Row],[Age]],age_t[],3,1)</f>
        <v>Young</v>
      </c>
      <c r="N1809" t="str">
        <f>Account_Appended[[#This Row],[Age Group]]&amp; "-" &amp;Account_Appended[[#This Row],[Balace Group]]</f>
        <v>Young-High</v>
      </c>
    </row>
    <row r="1810" spans="2:14" x14ac:dyDescent="0.25">
      <c r="B1810" t="s">
        <v>6933</v>
      </c>
      <c r="C1810" t="s">
        <v>4729</v>
      </c>
      <c r="D1810" t="s">
        <v>5134</v>
      </c>
      <c r="E1810" s="22">
        <v>42119280</v>
      </c>
      <c r="F1810" t="s">
        <v>5126</v>
      </c>
      <c r="G1810" s="20">
        <v>46367</v>
      </c>
      <c r="H1810" t="s">
        <v>4118</v>
      </c>
      <c r="I1810">
        <f>VLOOKUP(Account_Appended[[#This Row],[Customer_ID]],Customer_Info_Appended[],3,0)</f>
        <v>23</v>
      </c>
      <c r="J1810" t="str">
        <f>VLOOKUP(Account_Appended[[#This Row],[Customer_ID]],Customer_Info_Appended[],4,0)</f>
        <v>Male</v>
      </c>
      <c r="K1810" t="str">
        <f>VLOOKUP(Account_Appended[[#This Row],[Customer_ID]],Customer_Info_Appended[],6,0)</f>
        <v>Yangon</v>
      </c>
      <c r="L1810" t="str">
        <f>VLOOKUP(Account_Appended[[#This Row],[Balance]],balance_t[],3,1)</f>
        <v>High</v>
      </c>
      <c r="M1810" t="str">
        <f>VLOOKUP(Account_Appended[[#This Row],[Age]],age_t[],3,1)</f>
        <v>Young</v>
      </c>
      <c r="N1810" t="str">
        <f>Account_Appended[[#This Row],[Age Group]]&amp; "-" &amp;Account_Appended[[#This Row],[Balace Group]]</f>
        <v>Young-High</v>
      </c>
    </row>
    <row r="1811" spans="2:14" x14ac:dyDescent="0.25">
      <c r="B1811" t="s">
        <v>6934</v>
      </c>
      <c r="C1811" t="s">
        <v>4734</v>
      </c>
      <c r="D1811" t="s">
        <v>5134</v>
      </c>
      <c r="E1811" s="22">
        <v>4529899</v>
      </c>
      <c r="F1811" t="s">
        <v>5126</v>
      </c>
      <c r="G1811" s="20">
        <v>46368</v>
      </c>
      <c r="H1811" t="s">
        <v>4118</v>
      </c>
      <c r="I1811">
        <f>VLOOKUP(Account_Appended[[#This Row],[Customer_ID]],Customer_Info_Appended[],3,0)</f>
        <v>63</v>
      </c>
      <c r="J1811" t="str">
        <f>VLOOKUP(Account_Appended[[#This Row],[Customer_ID]],Customer_Info_Appended[],4,0)</f>
        <v>Male</v>
      </c>
      <c r="K1811" t="str">
        <f>VLOOKUP(Account_Appended[[#This Row],[Customer_ID]],Customer_Info_Appended[],6,0)</f>
        <v>Naypyitaw</v>
      </c>
      <c r="L1811" t="str">
        <f>VLOOKUP(Account_Appended[[#This Row],[Balance]],balance_t[],3,1)</f>
        <v>Low</v>
      </c>
      <c r="M1811" t="str">
        <f>VLOOKUP(Account_Appended[[#This Row],[Age]],age_t[],3,1)</f>
        <v>Senior</v>
      </c>
      <c r="N1811" t="str">
        <f>Account_Appended[[#This Row],[Age Group]]&amp; "-" &amp;Account_Appended[[#This Row],[Balace Group]]</f>
        <v>Senior-Low</v>
      </c>
    </row>
    <row r="1812" spans="2:14" x14ac:dyDescent="0.25">
      <c r="B1812" t="s">
        <v>6935</v>
      </c>
      <c r="C1812" t="s">
        <v>4734</v>
      </c>
      <c r="D1812" t="s">
        <v>5131</v>
      </c>
      <c r="E1812" s="22">
        <v>37545583</v>
      </c>
      <c r="F1812" t="s">
        <v>5126</v>
      </c>
      <c r="G1812" s="20">
        <v>46369</v>
      </c>
      <c r="H1812" t="s">
        <v>4118</v>
      </c>
      <c r="I1812">
        <f>VLOOKUP(Account_Appended[[#This Row],[Customer_ID]],Customer_Info_Appended[],3,0)</f>
        <v>63</v>
      </c>
      <c r="J1812" t="str">
        <f>VLOOKUP(Account_Appended[[#This Row],[Customer_ID]],Customer_Info_Appended[],4,0)</f>
        <v>Male</v>
      </c>
      <c r="K1812" t="str">
        <f>VLOOKUP(Account_Appended[[#This Row],[Customer_ID]],Customer_Info_Appended[],6,0)</f>
        <v>Naypyitaw</v>
      </c>
      <c r="L1812" t="str">
        <f>VLOOKUP(Account_Appended[[#This Row],[Balance]],balance_t[],3,1)</f>
        <v>High</v>
      </c>
      <c r="M1812" t="str">
        <f>VLOOKUP(Account_Appended[[#This Row],[Age]],age_t[],3,1)</f>
        <v>Senior</v>
      </c>
      <c r="N1812" t="str">
        <f>Account_Appended[[#This Row],[Age Group]]&amp; "-" &amp;Account_Appended[[#This Row],[Balace Group]]</f>
        <v>Senior-High</v>
      </c>
    </row>
    <row r="1813" spans="2:14" x14ac:dyDescent="0.25">
      <c r="B1813" t="s">
        <v>6936</v>
      </c>
      <c r="C1813" t="s">
        <v>4739</v>
      </c>
      <c r="D1813" t="s">
        <v>5131</v>
      </c>
      <c r="E1813" s="22">
        <v>35602493</v>
      </c>
      <c r="F1813" t="s">
        <v>5126</v>
      </c>
      <c r="G1813" s="20">
        <v>46370</v>
      </c>
      <c r="H1813" t="s">
        <v>4118</v>
      </c>
      <c r="I1813">
        <f>VLOOKUP(Account_Appended[[#This Row],[Customer_ID]],Customer_Info_Appended[],3,0)</f>
        <v>61</v>
      </c>
      <c r="J1813" t="str">
        <f>VLOOKUP(Account_Appended[[#This Row],[Customer_ID]],Customer_Info_Appended[],4,0)</f>
        <v>Female</v>
      </c>
      <c r="K1813" t="str">
        <f>VLOOKUP(Account_Appended[[#This Row],[Customer_ID]],Customer_Info_Appended[],6,0)</f>
        <v>Mandalay</v>
      </c>
      <c r="L1813" t="str">
        <f>VLOOKUP(Account_Appended[[#This Row],[Balance]],balance_t[],3,1)</f>
        <v>High</v>
      </c>
      <c r="M1813" t="str">
        <f>VLOOKUP(Account_Appended[[#This Row],[Age]],age_t[],3,1)</f>
        <v>Senior</v>
      </c>
      <c r="N1813" t="str">
        <f>Account_Appended[[#This Row],[Age Group]]&amp; "-" &amp;Account_Appended[[#This Row],[Balace Group]]</f>
        <v>Senior-High</v>
      </c>
    </row>
    <row r="1814" spans="2:14" x14ac:dyDescent="0.25">
      <c r="B1814" t="s">
        <v>6937</v>
      </c>
      <c r="C1814" t="s">
        <v>4739</v>
      </c>
      <c r="D1814" t="s">
        <v>5125</v>
      </c>
      <c r="E1814" s="22">
        <v>7447000</v>
      </c>
      <c r="F1814" t="s">
        <v>5126</v>
      </c>
      <c r="G1814" s="20">
        <v>46371</v>
      </c>
      <c r="H1814" t="s">
        <v>4118</v>
      </c>
      <c r="I1814">
        <f>VLOOKUP(Account_Appended[[#This Row],[Customer_ID]],Customer_Info_Appended[],3,0)</f>
        <v>61</v>
      </c>
      <c r="J1814" t="str">
        <f>VLOOKUP(Account_Appended[[#This Row],[Customer_ID]],Customer_Info_Appended[],4,0)</f>
        <v>Female</v>
      </c>
      <c r="K1814" t="str">
        <f>VLOOKUP(Account_Appended[[#This Row],[Customer_ID]],Customer_Info_Appended[],6,0)</f>
        <v>Mandalay</v>
      </c>
      <c r="L1814" t="str">
        <f>VLOOKUP(Account_Appended[[#This Row],[Balance]],balance_t[],3,1)</f>
        <v>Medium</v>
      </c>
      <c r="M1814" t="str">
        <f>VLOOKUP(Account_Appended[[#This Row],[Age]],age_t[],3,1)</f>
        <v>Senior</v>
      </c>
      <c r="N1814" t="str">
        <f>Account_Appended[[#This Row],[Age Group]]&amp; "-" &amp;Account_Appended[[#This Row],[Balace Group]]</f>
        <v>Senior-Medium</v>
      </c>
    </row>
    <row r="1815" spans="2:14" x14ac:dyDescent="0.25">
      <c r="B1815" t="s">
        <v>6938</v>
      </c>
      <c r="C1815" t="s">
        <v>4739</v>
      </c>
      <c r="D1815" t="s">
        <v>5125</v>
      </c>
      <c r="E1815" s="22">
        <v>5132661</v>
      </c>
      <c r="F1815" t="s">
        <v>5126</v>
      </c>
      <c r="G1815" s="20">
        <v>46372</v>
      </c>
      <c r="H1815" t="s">
        <v>4118</v>
      </c>
      <c r="I1815">
        <f>VLOOKUP(Account_Appended[[#This Row],[Customer_ID]],Customer_Info_Appended[],3,0)</f>
        <v>61</v>
      </c>
      <c r="J1815" t="str">
        <f>VLOOKUP(Account_Appended[[#This Row],[Customer_ID]],Customer_Info_Appended[],4,0)</f>
        <v>Female</v>
      </c>
      <c r="K1815" t="str">
        <f>VLOOKUP(Account_Appended[[#This Row],[Customer_ID]],Customer_Info_Appended[],6,0)</f>
        <v>Mandalay</v>
      </c>
      <c r="L1815" t="str">
        <f>VLOOKUP(Account_Appended[[#This Row],[Balance]],balance_t[],3,1)</f>
        <v>Medium</v>
      </c>
      <c r="M1815" t="str">
        <f>VLOOKUP(Account_Appended[[#This Row],[Age]],age_t[],3,1)</f>
        <v>Senior</v>
      </c>
      <c r="N1815" t="str">
        <f>Account_Appended[[#This Row],[Age Group]]&amp; "-" &amp;Account_Appended[[#This Row],[Balace Group]]</f>
        <v>Senior-Medium</v>
      </c>
    </row>
    <row r="1816" spans="2:14" x14ac:dyDescent="0.25">
      <c r="B1816" t="s">
        <v>6939</v>
      </c>
      <c r="C1816" t="s">
        <v>4744</v>
      </c>
      <c r="D1816" t="s">
        <v>5134</v>
      </c>
      <c r="E1816" s="22">
        <v>17775548</v>
      </c>
      <c r="F1816" t="s">
        <v>5126</v>
      </c>
      <c r="G1816" s="20">
        <v>46373</v>
      </c>
      <c r="H1816" t="s">
        <v>4118</v>
      </c>
      <c r="I1816">
        <f>VLOOKUP(Account_Appended[[#This Row],[Customer_ID]],Customer_Info_Appended[],3,0)</f>
        <v>21</v>
      </c>
      <c r="J1816" t="str">
        <f>VLOOKUP(Account_Appended[[#This Row],[Customer_ID]],Customer_Info_Appended[],4,0)</f>
        <v>Female</v>
      </c>
      <c r="K1816" t="str">
        <f>VLOOKUP(Account_Appended[[#This Row],[Customer_ID]],Customer_Info_Appended[],6,0)</f>
        <v>Bago</v>
      </c>
      <c r="L1816" t="str">
        <f>VLOOKUP(Account_Appended[[#This Row],[Balance]],balance_t[],3,1)</f>
        <v>High</v>
      </c>
      <c r="M1816" t="str">
        <f>VLOOKUP(Account_Appended[[#This Row],[Age]],age_t[],3,1)</f>
        <v>Young</v>
      </c>
      <c r="N1816" t="str">
        <f>Account_Appended[[#This Row],[Age Group]]&amp; "-" &amp;Account_Appended[[#This Row],[Balace Group]]</f>
        <v>Young-High</v>
      </c>
    </row>
    <row r="1817" spans="2:14" x14ac:dyDescent="0.25">
      <c r="B1817" t="s">
        <v>6940</v>
      </c>
      <c r="C1817" t="s">
        <v>4744</v>
      </c>
      <c r="D1817" t="s">
        <v>5125</v>
      </c>
      <c r="E1817" s="22">
        <v>26145678</v>
      </c>
      <c r="F1817" t="s">
        <v>5126</v>
      </c>
      <c r="G1817" s="20">
        <v>46374</v>
      </c>
      <c r="H1817" t="s">
        <v>4118</v>
      </c>
      <c r="I1817">
        <f>VLOOKUP(Account_Appended[[#This Row],[Customer_ID]],Customer_Info_Appended[],3,0)</f>
        <v>21</v>
      </c>
      <c r="J1817" t="str">
        <f>VLOOKUP(Account_Appended[[#This Row],[Customer_ID]],Customer_Info_Appended[],4,0)</f>
        <v>Female</v>
      </c>
      <c r="K1817" t="str">
        <f>VLOOKUP(Account_Appended[[#This Row],[Customer_ID]],Customer_Info_Appended[],6,0)</f>
        <v>Bago</v>
      </c>
      <c r="L1817" t="str">
        <f>VLOOKUP(Account_Appended[[#This Row],[Balance]],balance_t[],3,1)</f>
        <v>High</v>
      </c>
      <c r="M1817" t="str">
        <f>VLOOKUP(Account_Appended[[#This Row],[Age]],age_t[],3,1)</f>
        <v>Young</v>
      </c>
      <c r="N1817" t="str">
        <f>Account_Appended[[#This Row],[Age Group]]&amp; "-" &amp;Account_Appended[[#This Row],[Balace Group]]</f>
        <v>Young-High</v>
      </c>
    </row>
    <row r="1818" spans="2:14" x14ac:dyDescent="0.25">
      <c r="B1818" t="s">
        <v>6941</v>
      </c>
      <c r="C1818" t="s">
        <v>4749</v>
      </c>
      <c r="D1818" t="s">
        <v>5125</v>
      </c>
      <c r="E1818" s="22">
        <v>7703876</v>
      </c>
      <c r="F1818" t="s">
        <v>5126</v>
      </c>
      <c r="G1818" s="20">
        <v>46375</v>
      </c>
      <c r="H1818" t="s">
        <v>4118</v>
      </c>
      <c r="I1818">
        <f>VLOOKUP(Account_Appended[[#This Row],[Customer_ID]],Customer_Info_Appended[],3,0)</f>
        <v>46</v>
      </c>
      <c r="J1818" t="str">
        <f>VLOOKUP(Account_Appended[[#This Row],[Customer_ID]],Customer_Info_Appended[],4,0)</f>
        <v>Female</v>
      </c>
      <c r="K1818" t="str">
        <f>VLOOKUP(Account_Appended[[#This Row],[Customer_ID]],Customer_Info_Appended[],6,0)</f>
        <v>Naypyitaw</v>
      </c>
      <c r="L1818" t="str">
        <f>VLOOKUP(Account_Appended[[#This Row],[Balance]],balance_t[],3,1)</f>
        <v>Medium</v>
      </c>
      <c r="M1818" t="str">
        <f>VLOOKUP(Account_Appended[[#This Row],[Age]],age_t[],3,1)</f>
        <v>Middle</v>
      </c>
      <c r="N1818" t="str">
        <f>Account_Appended[[#This Row],[Age Group]]&amp; "-" &amp;Account_Appended[[#This Row],[Balace Group]]</f>
        <v>Middle-Medium</v>
      </c>
    </row>
    <row r="1819" spans="2:14" x14ac:dyDescent="0.25">
      <c r="B1819" t="s">
        <v>6942</v>
      </c>
      <c r="C1819" t="s">
        <v>4749</v>
      </c>
      <c r="D1819" t="s">
        <v>5125</v>
      </c>
      <c r="E1819" s="22">
        <v>20903158</v>
      </c>
      <c r="F1819" t="s">
        <v>5126</v>
      </c>
      <c r="G1819" s="20">
        <v>46376</v>
      </c>
      <c r="H1819" t="s">
        <v>4118</v>
      </c>
      <c r="I1819">
        <f>VLOOKUP(Account_Appended[[#This Row],[Customer_ID]],Customer_Info_Appended[],3,0)</f>
        <v>46</v>
      </c>
      <c r="J1819" t="str">
        <f>VLOOKUP(Account_Appended[[#This Row],[Customer_ID]],Customer_Info_Appended[],4,0)</f>
        <v>Female</v>
      </c>
      <c r="K1819" t="str">
        <f>VLOOKUP(Account_Appended[[#This Row],[Customer_ID]],Customer_Info_Appended[],6,0)</f>
        <v>Naypyitaw</v>
      </c>
      <c r="L1819" t="str">
        <f>VLOOKUP(Account_Appended[[#This Row],[Balance]],balance_t[],3,1)</f>
        <v>High</v>
      </c>
      <c r="M1819" t="str">
        <f>VLOOKUP(Account_Appended[[#This Row],[Age]],age_t[],3,1)</f>
        <v>Middle</v>
      </c>
      <c r="N1819" t="str">
        <f>Account_Appended[[#This Row],[Age Group]]&amp; "-" &amp;Account_Appended[[#This Row],[Balace Group]]</f>
        <v>Middle-High</v>
      </c>
    </row>
    <row r="1820" spans="2:14" x14ac:dyDescent="0.25">
      <c r="B1820" t="s">
        <v>6943</v>
      </c>
      <c r="C1820" t="s">
        <v>4754</v>
      </c>
      <c r="D1820" t="s">
        <v>5125</v>
      </c>
      <c r="E1820" s="22">
        <v>31789356</v>
      </c>
      <c r="F1820" t="s">
        <v>5126</v>
      </c>
      <c r="G1820" s="20">
        <v>46377</v>
      </c>
      <c r="H1820" t="s">
        <v>4118</v>
      </c>
      <c r="I1820">
        <f>VLOOKUP(Account_Appended[[#This Row],[Customer_ID]],Customer_Info_Appended[],3,0)</f>
        <v>40</v>
      </c>
      <c r="J1820" t="str">
        <f>VLOOKUP(Account_Appended[[#This Row],[Customer_ID]],Customer_Info_Appended[],4,0)</f>
        <v>Male</v>
      </c>
      <c r="K1820" t="str">
        <f>VLOOKUP(Account_Appended[[#This Row],[Customer_ID]],Customer_Info_Appended[],6,0)</f>
        <v>Bago</v>
      </c>
      <c r="L1820" t="str">
        <f>VLOOKUP(Account_Appended[[#This Row],[Balance]],balance_t[],3,1)</f>
        <v>High</v>
      </c>
      <c r="M1820" t="str">
        <f>VLOOKUP(Account_Appended[[#This Row],[Age]],age_t[],3,1)</f>
        <v>Middle</v>
      </c>
      <c r="N1820" t="str">
        <f>Account_Appended[[#This Row],[Age Group]]&amp; "-" &amp;Account_Appended[[#This Row],[Balace Group]]</f>
        <v>Middle-High</v>
      </c>
    </row>
    <row r="1821" spans="2:14" x14ac:dyDescent="0.25">
      <c r="B1821" t="s">
        <v>6944</v>
      </c>
      <c r="C1821" t="s">
        <v>4759</v>
      </c>
      <c r="D1821" t="s">
        <v>5131</v>
      </c>
      <c r="E1821" s="22">
        <v>13754687</v>
      </c>
      <c r="F1821" t="s">
        <v>5126</v>
      </c>
      <c r="G1821" s="20">
        <v>46378</v>
      </c>
      <c r="H1821" t="s">
        <v>4118</v>
      </c>
      <c r="I1821">
        <f>VLOOKUP(Account_Appended[[#This Row],[Customer_ID]],Customer_Info_Appended[],3,0)</f>
        <v>23</v>
      </c>
      <c r="J1821" t="str">
        <f>VLOOKUP(Account_Appended[[#This Row],[Customer_ID]],Customer_Info_Appended[],4,0)</f>
        <v>Female</v>
      </c>
      <c r="K1821" t="str">
        <f>VLOOKUP(Account_Appended[[#This Row],[Customer_ID]],Customer_Info_Appended[],6,0)</f>
        <v>Bago</v>
      </c>
      <c r="L1821" t="str">
        <f>VLOOKUP(Account_Appended[[#This Row],[Balance]],balance_t[],3,1)</f>
        <v>Medium</v>
      </c>
      <c r="M1821" t="str">
        <f>VLOOKUP(Account_Appended[[#This Row],[Age]],age_t[],3,1)</f>
        <v>Young</v>
      </c>
      <c r="N1821" t="str">
        <f>Account_Appended[[#This Row],[Age Group]]&amp; "-" &amp;Account_Appended[[#This Row],[Balace Group]]</f>
        <v>Young-Medium</v>
      </c>
    </row>
    <row r="1822" spans="2:14" x14ac:dyDescent="0.25">
      <c r="B1822" t="s">
        <v>6945</v>
      </c>
      <c r="C1822" t="s">
        <v>4759</v>
      </c>
      <c r="D1822" t="s">
        <v>5134</v>
      </c>
      <c r="E1822" s="22">
        <v>27800781</v>
      </c>
      <c r="F1822" t="s">
        <v>5126</v>
      </c>
      <c r="G1822" s="20">
        <v>46379</v>
      </c>
      <c r="H1822" t="s">
        <v>4118</v>
      </c>
      <c r="I1822">
        <f>VLOOKUP(Account_Appended[[#This Row],[Customer_ID]],Customer_Info_Appended[],3,0)</f>
        <v>23</v>
      </c>
      <c r="J1822" t="str">
        <f>VLOOKUP(Account_Appended[[#This Row],[Customer_ID]],Customer_Info_Appended[],4,0)</f>
        <v>Female</v>
      </c>
      <c r="K1822" t="str">
        <f>VLOOKUP(Account_Appended[[#This Row],[Customer_ID]],Customer_Info_Appended[],6,0)</f>
        <v>Bago</v>
      </c>
      <c r="L1822" t="str">
        <f>VLOOKUP(Account_Appended[[#This Row],[Balance]],balance_t[],3,1)</f>
        <v>High</v>
      </c>
      <c r="M1822" t="str">
        <f>VLOOKUP(Account_Appended[[#This Row],[Age]],age_t[],3,1)</f>
        <v>Young</v>
      </c>
      <c r="N1822" t="str">
        <f>Account_Appended[[#This Row],[Age Group]]&amp; "-" &amp;Account_Appended[[#This Row],[Balace Group]]</f>
        <v>Young-High</v>
      </c>
    </row>
    <row r="1823" spans="2:14" x14ac:dyDescent="0.25">
      <c r="B1823" t="s">
        <v>6946</v>
      </c>
      <c r="C1823" t="s">
        <v>4764</v>
      </c>
      <c r="D1823" t="s">
        <v>5125</v>
      </c>
      <c r="E1823" s="22">
        <v>42206227</v>
      </c>
      <c r="F1823" t="s">
        <v>5126</v>
      </c>
      <c r="G1823" s="20">
        <v>46380</v>
      </c>
      <c r="H1823" t="s">
        <v>4118</v>
      </c>
      <c r="I1823">
        <f>VLOOKUP(Account_Appended[[#This Row],[Customer_ID]],Customer_Info_Appended[],3,0)</f>
        <v>49</v>
      </c>
      <c r="J1823" t="str">
        <f>VLOOKUP(Account_Appended[[#This Row],[Customer_ID]],Customer_Info_Appended[],4,0)</f>
        <v>Male</v>
      </c>
      <c r="K1823" t="str">
        <f>VLOOKUP(Account_Appended[[#This Row],[Customer_ID]],Customer_Info_Appended[],6,0)</f>
        <v>Mandalay</v>
      </c>
      <c r="L1823" t="str">
        <f>VLOOKUP(Account_Appended[[#This Row],[Balance]],balance_t[],3,1)</f>
        <v>High</v>
      </c>
      <c r="M1823" t="str">
        <f>VLOOKUP(Account_Appended[[#This Row],[Age]],age_t[],3,1)</f>
        <v>Middle</v>
      </c>
      <c r="N1823" t="str">
        <f>Account_Appended[[#This Row],[Age Group]]&amp; "-" &amp;Account_Appended[[#This Row],[Balace Group]]</f>
        <v>Middle-High</v>
      </c>
    </row>
    <row r="1824" spans="2:14" x14ac:dyDescent="0.25">
      <c r="B1824" t="s">
        <v>6947</v>
      </c>
      <c r="C1824" t="s">
        <v>4764</v>
      </c>
      <c r="D1824" t="s">
        <v>5131</v>
      </c>
      <c r="E1824" s="22">
        <v>46692494</v>
      </c>
      <c r="F1824" t="s">
        <v>5126</v>
      </c>
      <c r="G1824" s="20">
        <v>46381</v>
      </c>
      <c r="H1824" t="s">
        <v>4118</v>
      </c>
      <c r="I1824">
        <f>VLOOKUP(Account_Appended[[#This Row],[Customer_ID]],Customer_Info_Appended[],3,0)</f>
        <v>49</v>
      </c>
      <c r="J1824" t="str">
        <f>VLOOKUP(Account_Appended[[#This Row],[Customer_ID]],Customer_Info_Appended[],4,0)</f>
        <v>Male</v>
      </c>
      <c r="K1824" t="str">
        <f>VLOOKUP(Account_Appended[[#This Row],[Customer_ID]],Customer_Info_Appended[],6,0)</f>
        <v>Mandalay</v>
      </c>
      <c r="L1824" t="str">
        <f>VLOOKUP(Account_Appended[[#This Row],[Balance]],balance_t[],3,1)</f>
        <v>High</v>
      </c>
      <c r="M1824" t="str">
        <f>VLOOKUP(Account_Appended[[#This Row],[Age]],age_t[],3,1)</f>
        <v>Middle</v>
      </c>
      <c r="N1824" t="str">
        <f>Account_Appended[[#This Row],[Age Group]]&amp; "-" &amp;Account_Appended[[#This Row],[Balace Group]]</f>
        <v>Middle-High</v>
      </c>
    </row>
    <row r="1825" spans="2:14" x14ac:dyDescent="0.25">
      <c r="B1825" t="s">
        <v>6948</v>
      </c>
      <c r="C1825" t="s">
        <v>4769</v>
      </c>
      <c r="D1825" t="s">
        <v>5131</v>
      </c>
      <c r="E1825" s="22">
        <v>21581071</v>
      </c>
      <c r="F1825" t="s">
        <v>5126</v>
      </c>
      <c r="G1825" s="20">
        <v>46382</v>
      </c>
      <c r="H1825" t="s">
        <v>4118</v>
      </c>
      <c r="I1825">
        <f>VLOOKUP(Account_Appended[[#This Row],[Customer_ID]],Customer_Info_Appended[],3,0)</f>
        <v>59</v>
      </c>
      <c r="J1825" t="str">
        <f>VLOOKUP(Account_Appended[[#This Row],[Customer_ID]],Customer_Info_Appended[],4,0)</f>
        <v>Male</v>
      </c>
      <c r="K1825" t="str">
        <f>VLOOKUP(Account_Appended[[#This Row],[Customer_ID]],Customer_Info_Appended[],6,0)</f>
        <v>Shan</v>
      </c>
      <c r="L1825" t="str">
        <f>VLOOKUP(Account_Appended[[#This Row],[Balance]],balance_t[],3,1)</f>
        <v>High</v>
      </c>
      <c r="M1825" t="str">
        <f>VLOOKUP(Account_Appended[[#This Row],[Age]],age_t[],3,1)</f>
        <v>Senior</v>
      </c>
      <c r="N1825" t="str">
        <f>Account_Appended[[#This Row],[Age Group]]&amp; "-" &amp;Account_Appended[[#This Row],[Balace Group]]</f>
        <v>Senior-High</v>
      </c>
    </row>
    <row r="1826" spans="2:14" x14ac:dyDescent="0.25">
      <c r="B1826" t="s">
        <v>6949</v>
      </c>
      <c r="C1826" t="s">
        <v>4769</v>
      </c>
      <c r="D1826" t="s">
        <v>5131</v>
      </c>
      <c r="E1826" s="22">
        <v>35216950</v>
      </c>
      <c r="F1826" t="s">
        <v>5126</v>
      </c>
      <c r="G1826" s="20">
        <v>46383</v>
      </c>
      <c r="H1826" t="s">
        <v>4118</v>
      </c>
      <c r="I1826">
        <f>VLOOKUP(Account_Appended[[#This Row],[Customer_ID]],Customer_Info_Appended[],3,0)</f>
        <v>59</v>
      </c>
      <c r="J1826" t="str">
        <f>VLOOKUP(Account_Appended[[#This Row],[Customer_ID]],Customer_Info_Appended[],4,0)</f>
        <v>Male</v>
      </c>
      <c r="K1826" t="str">
        <f>VLOOKUP(Account_Appended[[#This Row],[Customer_ID]],Customer_Info_Appended[],6,0)</f>
        <v>Shan</v>
      </c>
      <c r="L1826" t="str">
        <f>VLOOKUP(Account_Appended[[#This Row],[Balance]],balance_t[],3,1)</f>
        <v>High</v>
      </c>
      <c r="M1826" t="str">
        <f>VLOOKUP(Account_Appended[[#This Row],[Age]],age_t[],3,1)</f>
        <v>Senior</v>
      </c>
      <c r="N1826" t="str">
        <f>Account_Appended[[#This Row],[Age Group]]&amp; "-" &amp;Account_Appended[[#This Row],[Balace Group]]</f>
        <v>Senior-High</v>
      </c>
    </row>
    <row r="1827" spans="2:14" x14ac:dyDescent="0.25">
      <c r="B1827" t="s">
        <v>6950</v>
      </c>
      <c r="C1827" t="s">
        <v>4769</v>
      </c>
      <c r="D1827" t="s">
        <v>5125</v>
      </c>
      <c r="E1827" s="22">
        <v>33315532</v>
      </c>
      <c r="F1827" t="s">
        <v>5126</v>
      </c>
      <c r="G1827" s="20">
        <v>46384</v>
      </c>
      <c r="H1827" t="s">
        <v>4118</v>
      </c>
      <c r="I1827">
        <f>VLOOKUP(Account_Appended[[#This Row],[Customer_ID]],Customer_Info_Appended[],3,0)</f>
        <v>59</v>
      </c>
      <c r="J1827" t="str">
        <f>VLOOKUP(Account_Appended[[#This Row],[Customer_ID]],Customer_Info_Appended[],4,0)</f>
        <v>Male</v>
      </c>
      <c r="K1827" t="str">
        <f>VLOOKUP(Account_Appended[[#This Row],[Customer_ID]],Customer_Info_Appended[],6,0)</f>
        <v>Shan</v>
      </c>
      <c r="L1827" t="str">
        <f>VLOOKUP(Account_Appended[[#This Row],[Balance]],balance_t[],3,1)</f>
        <v>High</v>
      </c>
      <c r="M1827" t="str">
        <f>VLOOKUP(Account_Appended[[#This Row],[Age]],age_t[],3,1)</f>
        <v>Senior</v>
      </c>
      <c r="N1827" t="str">
        <f>Account_Appended[[#This Row],[Age Group]]&amp; "-" &amp;Account_Appended[[#This Row],[Balace Group]]</f>
        <v>Senior-High</v>
      </c>
    </row>
    <row r="1828" spans="2:14" x14ac:dyDescent="0.25">
      <c r="B1828" t="s">
        <v>6951</v>
      </c>
      <c r="C1828" t="s">
        <v>4774</v>
      </c>
      <c r="D1828" t="s">
        <v>5125</v>
      </c>
      <c r="E1828" s="22">
        <v>38902832</v>
      </c>
      <c r="F1828" t="s">
        <v>5126</v>
      </c>
      <c r="G1828" s="20">
        <v>46385</v>
      </c>
      <c r="H1828" t="s">
        <v>4118</v>
      </c>
      <c r="I1828">
        <f>VLOOKUP(Account_Appended[[#This Row],[Customer_ID]],Customer_Info_Appended[],3,0)</f>
        <v>35</v>
      </c>
      <c r="J1828" t="str">
        <f>VLOOKUP(Account_Appended[[#This Row],[Customer_ID]],Customer_Info_Appended[],4,0)</f>
        <v>Female</v>
      </c>
      <c r="K1828" t="str">
        <f>VLOOKUP(Account_Appended[[#This Row],[Customer_ID]],Customer_Info_Appended[],6,0)</f>
        <v>Yangon</v>
      </c>
      <c r="L1828" t="str">
        <f>VLOOKUP(Account_Appended[[#This Row],[Balance]],balance_t[],3,1)</f>
        <v>High</v>
      </c>
      <c r="M1828" t="str">
        <f>VLOOKUP(Account_Appended[[#This Row],[Age]],age_t[],3,1)</f>
        <v>Middle</v>
      </c>
      <c r="N1828" t="str">
        <f>Account_Appended[[#This Row],[Age Group]]&amp; "-" &amp;Account_Appended[[#This Row],[Balace Group]]</f>
        <v>Middle-High</v>
      </c>
    </row>
    <row r="1829" spans="2:14" x14ac:dyDescent="0.25">
      <c r="B1829" t="s">
        <v>6952</v>
      </c>
      <c r="C1829" t="s">
        <v>4774</v>
      </c>
      <c r="D1829" t="s">
        <v>5134</v>
      </c>
      <c r="E1829" s="22">
        <v>26948502</v>
      </c>
      <c r="F1829" t="s">
        <v>5126</v>
      </c>
      <c r="G1829" s="20">
        <v>46386</v>
      </c>
      <c r="H1829" t="s">
        <v>4118</v>
      </c>
      <c r="I1829">
        <f>VLOOKUP(Account_Appended[[#This Row],[Customer_ID]],Customer_Info_Appended[],3,0)</f>
        <v>35</v>
      </c>
      <c r="J1829" t="str">
        <f>VLOOKUP(Account_Appended[[#This Row],[Customer_ID]],Customer_Info_Appended[],4,0)</f>
        <v>Female</v>
      </c>
      <c r="K1829" t="str">
        <f>VLOOKUP(Account_Appended[[#This Row],[Customer_ID]],Customer_Info_Appended[],6,0)</f>
        <v>Yangon</v>
      </c>
      <c r="L1829" t="str">
        <f>VLOOKUP(Account_Appended[[#This Row],[Balance]],balance_t[],3,1)</f>
        <v>High</v>
      </c>
      <c r="M1829" t="str">
        <f>VLOOKUP(Account_Appended[[#This Row],[Age]],age_t[],3,1)</f>
        <v>Middle</v>
      </c>
      <c r="N1829" t="str">
        <f>Account_Appended[[#This Row],[Age Group]]&amp; "-" &amp;Account_Appended[[#This Row],[Balace Group]]</f>
        <v>Middle-High</v>
      </c>
    </row>
    <row r="1830" spans="2:14" x14ac:dyDescent="0.25">
      <c r="B1830" t="s">
        <v>6953</v>
      </c>
      <c r="C1830" t="s">
        <v>4774</v>
      </c>
      <c r="D1830" t="s">
        <v>5125</v>
      </c>
      <c r="E1830" s="22">
        <v>8656135</v>
      </c>
      <c r="F1830" t="s">
        <v>5126</v>
      </c>
      <c r="G1830" s="20">
        <v>46387</v>
      </c>
      <c r="H1830" t="s">
        <v>4118</v>
      </c>
      <c r="I1830">
        <f>VLOOKUP(Account_Appended[[#This Row],[Customer_ID]],Customer_Info_Appended[],3,0)</f>
        <v>35</v>
      </c>
      <c r="J1830" t="str">
        <f>VLOOKUP(Account_Appended[[#This Row],[Customer_ID]],Customer_Info_Appended[],4,0)</f>
        <v>Female</v>
      </c>
      <c r="K1830" t="str">
        <f>VLOOKUP(Account_Appended[[#This Row],[Customer_ID]],Customer_Info_Appended[],6,0)</f>
        <v>Yangon</v>
      </c>
      <c r="L1830" t="str">
        <f>VLOOKUP(Account_Appended[[#This Row],[Balance]],balance_t[],3,1)</f>
        <v>Medium</v>
      </c>
      <c r="M1830" t="str">
        <f>VLOOKUP(Account_Appended[[#This Row],[Age]],age_t[],3,1)</f>
        <v>Middle</v>
      </c>
      <c r="N1830" t="str">
        <f>Account_Appended[[#This Row],[Age Group]]&amp; "-" &amp;Account_Appended[[#This Row],[Balace Group]]</f>
        <v>Middle-Medium</v>
      </c>
    </row>
    <row r="1831" spans="2:14" x14ac:dyDescent="0.25">
      <c r="B1831" t="s">
        <v>6954</v>
      </c>
      <c r="C1831" t="s">
        <v>4779</v>
      </c>
      <c r="D1831" t="s">
        <v>5125</v>
      </c>
      <c r="E1831" s="22">
        <v>15550708</v>
      </c>
      <c r="F1831" t="s">
        <v>5126</v>
      </c>
      <c r="G1831" s="20">
        <v>46388</v>
      </c>
      <c r="H1831" t="s">
        <v>4118</v>
      </c>
      <c r="I1831">
        <f>VLOOKUP(Account_Appended[[#This Row],[Customer_ID]],Customer_Info_Appended[],3,0)</f>
        <v>32</v>
      </c>
      <c r="J1831" t="str">
        <f>VLOOKUP(Account_Appended[[#This Row],[Customer_ID]],Customer_Info_Appended[],4,0)</f>
        <v>Male</v>
      </c>
      <c r="K1831" t="str">
        <f>VLOOKUP(Account_Appended[[#This Row],[Customer_ID]],Customer_Info_Appended[],6,0)</f>
        <v>Shan</v>
      </c>
      <c r="L1831" t="str">
        <f>VLOOKUP(Account_Appended[[#This Row],[Balance]],balance_t[],3,1)</f>
        <v>High</v>
      </c>
      <c r="M1831" t="str">
        <f>VLOOKUP(Account_Appended[[#This Row],[Age]],age_t[],3,1)</f>
        <v>Middle</v>
      </c>
      <c r="N1831" t="str">
        <f>Account_Appended[[#This Row],[Age Group]]&amp; "-" &amp;Account_Appended[[#This Row],[Balace Group]]</f>
        <v>Middle-High</v>
      </c>
    </row>
    <row r="1832" spans="2:14" x14ac:dyDescent="0.25">
      <c r="B1832" t="s">
        <v>6955</v>
      </c>
      <c r="C1832" t="s">
        <v>4779</v>
      </c>
      <c r="D1832" t="s">
        <v>5131</v>
      </c>
      <c r="E1832" s="22">
        <v>2844804</v>
      </c>
      <c r="F1832" t="s">
        <v>5126</v>
      </c>
      <c r="G1832" s="20">
        <v>46389</v>
      </c>
      <c r="H1832" t="s">
        <v>4118</v>
      </c>
      <c r="I1832">
        <f>VLOOKUP(Account_Appended[[#This Row],[Customer_ID]],Customer_Info_Appended[],3,0)</f>
        <v>32</v>
      </c>
      <c r="J1832" t="str">
        <f>VLOOKUP(Account_Appended[[#This Row],[Customer_ID]],Customer_Info_Appended[],4,0)</f>
        <v>Male</v>
      </c>
      <c r="K1832" t="str">
        <f>VLOOKUP(Account_Appended[[#This Row],[Customer_ID]],Customer_Info_Appended[],6,0)</f>
        <v>Shan</v>
      </c>
      <c r="L1832" t="str">
        <f>VLOOKUP(Account_Appended[[#This Row],[Balance]],balance_t[],3,1)</f>
        <v>Low</v>
      </c>
      <c r="M1832" t="str">
        <f>VLOOKUP(Account_Appended[[#This Row],[Age]],age_t[],3,1)</f>
        <v>Middle</v>
      </c>
      <c r="N1832" t="str">
        <f>Account_Appended[[#This Row],[Age Group]]&amp; "-" &amp;Account_Appended[[#This Row],[Balace Group]]</f>
        <v>Middle-Low</v>
      </c>
    </row>
    <row r="1833" spans="2:14" x14ac:dyDescent="0.25">
      <c r="B1833" t="s">
        <v>6956</v>
      </c>
      <c r="C1833" t="s">
        <v>4779</v>
      </c>
      <c r="D1833" t="s">
        <v>5134</v>
      </c>
      <c r="E1833" s="22">
        <v>35242251</v>
      </c>
      <c r="F1833" t="s">
        <v>5126</v>
      </c>
      <c r="G1833" s="20">
        <v>46390</v>
      </c>
      <c r="H1833" t="s">
        <v>4118</v>
      </c>
      <c r="I1833">
        <f>VLOOKUP(Account_Appended[[#This Row],[Customer_ID]],Customer_Info_Appended[],3,0)</f>
        <v>32</v>
      </c>
      <c r="J1833" t="str">
        <f>VLOOKUP(Account_Appended[[#This Row],[Customer_ID]],Customer_Info_Appended[],4,0)</f>
        <v>Male</v>
      </c>
      <c r="K1833" t="str">
        <f>VLOOKUP(Account_Appended[[#This Row],[Customer_ID]],Customer_Info_Appended[],6,0)</f>
        <v>Shan</v>
      </c>
      <c r="L1833" t="str">
        <f>VLOOKUP(Account_Appended[[#This Row],[Balance]],balance_t[],3,1)</f>
        <v>High</v>
      </c>
      <c r="M1833" t="str">
        <f>VLOOKUP(Account_Appended[[#This Row],[Age]],age_t[],3,1)</f>
        <v>Middle</v>
      </c>
      <c r="N1833" t="str">
        <f>Account_Appended[[#This Row],[Age Group]]&amp; "-" &amp;Account_Appended[[#This Row],[Balace Group]]</f>
        <v>Middle-High</v>
      </c>
    </row>
    <row r="1834" spans="2:14" x14ac:dyDescent="0.25">
      <c r="B1834" t="s">
        <v>6957</v>
      </c>
      <c r="C1834" t="s">
        <v>4784</v>
      </c>
      <c r="D1834" t="s">
        <v>5125</v>
      </c>
      <c r="E1834" s="22">
        <v>22059317</v>
      </c>
      <c r="F1834" t="s">
        <v>5126</v>
      </c>
      <c r="G1834" s="20">
        <v>46391</v>
      </c>
      <c r="H1834" t="s">
        <v>4118</v>
      </c>
      <c r="I1834">
        <f>VLOOKUP(Account_Appended[[#This Row],[Customer_ID]],Customer_Info_Appended[],3,0)</f>
        <v>57</v>
      </c>
      <c r="J1834" t="str">
        <f>VLOOKUP(Account_Appended[[#This Row],[Customer_ID]],Customer_Info_Appended[],4,0)</f>
        <v>Female</v>
      </c>
      <c r="K1834" t="str">
        <f>VLOOKUP(Account_Appended[[#This Row],[Customer_ID]],Customer_Info_Appended[],6,0)</f>
        <v>Naypyitaw</v>
      </c>
      <c r="L1834" t="str">
        <f>VLOOKUP(Account_Appended[[#This Row],[Balance]],balance_t[],3,1)</f>
        <v>High</v>
      </c>
      <c r="M1834" t="str">
        <f>VLOOKUP(Account_Appended[[#This Row],[Age]],age_t[],3,1)</f>
        <v>Senior</v>
      </c>
      <c r="N1834" t="str">
        <f>Account_Appended[[#This Row],[Age Group]]&amp; "-" &amp;Account_Appended[[#This Row],[Balace Group]]</f>
        <v>Senior-High</v>
      </c>
    </row>
    <row r="1835" spans="2:14" x14ac:dyDescent="0.25">
      <c r="B1835" t="s">
        <v>6958</v>
      </c>
      <c r="C1835" t="s">
        <v>4784</v>
      </c>
      <c r="D1835" t="s">
        <v>5125</v>
      </c>
      <c r="E1835" s="22">
        <v>43563413</v>
      </c>
      <c r="F1835" t="s">
        <v>5126</v>
      </c>
      <c r="G1835" s="20">
        <v>46392</v>
      </c>
      <c r="H1835" t="s">
        <v>4118</v>
      </c>
      <c r="I1835">
        <f>VLOOKUP(Account_Appended[[#This Row],[Customer_ID]],Customer_Info_Appended[],3,0)</f>
        <v>57</v>
      </c>
      <c r="J1835" t="str">
        <f>VLOOKUP(Account_Appended[[#This Row],[Customer_ID]],Customer_Info_Appended[],4,0)</f>
        <v>Female</v>
      </c>
      <c r="K1835" t="str">
        <f>VLOOKUP(Account_Appended[[#This Row],[Customer_ID]],Customer_Info_Appended[],6,0)</f>
        <v>Naypyitaw</v>
      </c>
      <c r="L1835" t="str">
        <f>VLOOKUP(Account_Appended[[#This Row],[Balance]],balance_t[],3,1)</f>
        <v>High</v>
      </c>
      <c r="M1835" t="str">
        <f>VLOOKUP(Account_Appended[[#This Row],[Age]],age_t[],3,1)</f>
        <v>Senior</v>
      </c>
      <c r="N1835" t="str">
        <f>Account_Appended[[#This Row],[Age Group]]&amp; "-" &amp;Account_Appended[[#This Row],[Balace Group]]</f>
        <v>Senior-High</v>
      </c>
    </row>
    <row r="1836" spans="2:14" x14ac:dyDescent="0.25">
      <c r="B1836" t="s">
        <v>6959</v>
      </c>
      <c r="C1836" t="s">
        <v>4784</v>
      </c>
      <c r="D1836" t="s">
        <v>5131</v>
      </c>
      <c r="E1836" s="22">
        <v>23418816</v>
      </c>
      <c r="F1836" t="s">
        <v>5126</v>
      </c>
      <c r="G1836" s="20">
        <v>46393</v>
      </c>
      <c r="H1836" t="s">
        <v>4118</v>
      </c>
      <c r="I1836">
        <f>VLOOKUP(Account_Appended[[#This Row],[Customer_ID]],Customer_Info_Appended[],3,0)</f>
        <v>57</v>
      </c>
      <c r="J1836" t="str">
        <f>VLOOKUP(Account_Appended[[#This Row],[Customer_ID]],Customer_Info_Appended[],4,0)</f>
        <v>Female</v>
      </c>
      <c r="K1836" t="str">
        <f>VLOOKUP(Account_Appended[[#This Row],[Customer_ID]],Customer_Info_Appended[],6,0)</f>
        <v>Naypyitaw</v>
      </c>
      <c r="L1836" t="str">
        <f>VLOOKUP(Account_Appended[[#This Row],[Balance]],balance_t[],3,1)</f>
        <v>High</v>
      </c>
      <c r="M1836" t="str">
        <f>VLOOKUP(Account_Appended[[#This Row],[Age]],age_t[],3,1)</f>
        <v>Senior</v>
      </c>
      <c r="N1836" t="str">
        <f>Account_Appended[[#This Row],[Age Group]]&amp; "-" &amp;Account_Appended[[#This Row],[Balace Group]]</f>
        <v>Senior-High</v>
      </c>
    </row>
    <row r="1837" spans="2:14" x14ac:dyDescent="0.25">
      <c r="B1837" t="s">
        <v>6960</v>
      </c>
      <c r="C1837" t="s">
        <v>4789</v>
      </c>
      <c r="D1837" t="s">
        <v>5131</v>
      </c>
      <c r="E1837" s="22">
        <v>6456381</v>
      </c>
      <c r="F1837" t="s">
        <v>5126</v>
      </c>
      <c r="G1837" s="20">
        <v>46394</v>
      </c>
      <c r="H1837" t="s">
        <v>4118</v>
      </c>
      <c r="I1837">
        <f>VLOOKUP(Account_Appended[[#This Row],[Customer_ID]],Customer_Info_Appended[],3,0)</f>
        <v>49</v>
      </c>
      <c r="J1837" t="str">
        <f>VLOOKUP(Account_Appended[[#This Row],[Customer_ID]],Customer_Info_Appended[],4,0)</f>
        <v>Male</v>
      </c>
      <c r="K1837" t="str">
        <f>VLOOKUP(Account_Appended[[#This Row],[Customer_ID]],Customer_Info_Appended[],6,0)</f>
        <v>Shan</v>
      </c>
      <c r="L1837" t="str">
        <f>VLOOKUP(Account_Appended[[#This Row],[Balance]],balance_t[],3,1)</f>
        <v>Medium</v>
      </c>
      <c r="M1837" t="str">
        <f>VLOOKUP(Account_Appended[[#This Row],[Age]],age_t[],3,1)</f>
        <v>Middle</v>
      </c>
      <c r="N1837" t="str">
        <f>Account_Appended[[#This Row],[Age Group]]&amp; "-" &amp;Account_Appended[[#This Row],[Balace Group]]</f>
        <v>Middle-Medium</v>
      </c>
    </row>
    <row r="1838" spans="2:14" x14ac:dyDescent="0.25">
      <c r="B1838" t="s">
        <v>6961</v>
      </c>
      <c r="C1838" t="s">
        <v>4789</v>
      </c>
      <c r="D1838" t="s">
        <v>5125</v>
      </c>
      <c r="E1838" s="22">
        <v>15149424</v>
      </c>
      <c r="F1838" t="s">
        <v>5126</v>
      </c>
      <c r="G1838" s="20">
        <v>46395</v>
      </c>
      <c r="H1838" t="s">
        <v>4118</v>
      </c>
      <c r="I1838">
        <f>VLOOKUP(Account_Appended[[#This Row],[Customer_ID]],Customer_Info_Appended[],3,0)</f>
        <v>49</v>
      </c>
      <c r="J1838" t="str">
        <f>VLOOKUP(Account_Appended[[#This Row],[Customer_ID]],Customer_Info_Appended[],4,0)</f>
        <v>Male</v>
      </c>
      <c r="K1838" t="str">
        <f>VLOOKUP(Account_Appended[[#This Row],[Customer_ID]],Customer_Info_Appended[],6,0)</f>
        <v>Shan</v>
      </c>
      <c r="L1838" t="str">
        <f>VLOOKUP(Account_Appended[[#This Row],[Balance]],balance_t[],3,1)</f>
        <v>High</v>
      </c>
      <c r="M1838" t="str">
        <f>VLOOKUP(Account_Appended[[#This Row],[Age]],age_t[],3,1)</f>
        <v>Middle</v>
      </c>
      <c r="N1838" t="str">
        <f>Account_Appended[[#This Row],[Age Group]]&amp; "-" &amp;Account_Appended[[#This Row],[Balace Group]]</f>
        <v>Middle-High</v>
      </c>
    </row>
    <row r="1839" spans="2:14" x14ac:dyDescent="0.25">
      <c r="B1839" t="s">
        <v>6962</v>
      </c>
      <c r="C1839" t="s">
        <v>4789</v>
      </c>
      <c r="D1839" t="s">
        <v>5134</v>
      </c>
      <c r="E1839" s="22">
        <v>34248989</v>
      </c>
      <c r="F1839" t="s">
        <v>5126</v>
      </c>
      <c r="G1839" s="20">
        <v>46396</v>
      </c>
      <c r="H1839" t="s">
        <v>4118</v>
      </c>
      <c r="I1839">
        <f>VLOOKUP(Account_Appended[[#This Row],[Customer_ID]],Customer_Info_Appended[],3,0)</f>
        <v>49</v>
      </c>
      <c r="J1839" t="str">
        <f>VLOOKUP(Account_Appended[[#This Row],[Customer_ID]],Customer_Info_Appended[],4,0)</f>
        <v>Male</v>
      </c>
      <c r="K1839" t="str">
        <f>VLOOKUP(Account_Appended[[#This Row],[Customer_ID]],Customer_Info_Appended[],6,0)</f>
        <v>Shan</v>
      </c>
      <c r="L1839" t="str">
        <f>VLOOKUP(Account_Appended[[#This Row],[Balance]],balance_t[],3,1)</f>
        <v>High</v>
      </c>
      <c r="M1839" t="str">
        <f>VLOOKUP(Account_Appended[[#This Row],[Age]],age_t[],3,1)</f>
        <v>Middle</v>
      </c>
      <c r="N1839" t="str">
        <f>Account_Appended[[#This Row],[Age Group]]&amp; "-" &amp;Account_Appended[[#This Row],[Balace Group]]</f>
        <v>Middle-High</v>
      </c>
    </row>
    <row r="1840" spans="2:14" x14ac:dyDescent="0.25">
      <c r="B1840" t="s">
        <v>6963</v>
      </c>
      <c r="C1840" t="s">
        <v>4794</v>
      </c>
      <c r="D1840" t="s">
        <v>5134</v>
      </c>
      <c r="E1840" s="22">
        <v>40894346</v>
      </c>
      <c r="F1840" t="s">
        <v>5126</v>
      </c>
      <c r="G1840" s="20">
        <v>46397</v>
      </c>
      <c r="H1840" t="s">
        <v>4118</v>
      </c>
      <c r="I1840">
        <f>VLOOKUP(Account_Appended[[#This Row],[Customer_ID]],Customer_Info_Appended[],3,0)</f>
        <v>26</v>
      </c>
      <c r="J1840" t="str">
        <f>VLOOKUP(Account_Appended[[#This Row],[Customer_ID]],Customer_Info_Appended[],4,0)</f>
        <v>Female</v>
      </c>
      <c r="K1840" t="str">
        <f>VLOOKUP(Account_Appended[[#This Row],[Customer_ID]],Customer_Info_Appended[],6,0)</f>
        <v>Naypyitaw</v>
      </c>
      <c r="L1840" t="str">
        <f>VLOOKUP(Account_Appended[[#This Row],[Balance]],balance_t[],3,1)</f>
        <v>High</v>
      </c>
      <c r="M1840" t="str">
        <f>VLOOKUP(Account_Appended[[#This Row],[Age]],age_t[],3,1)</f>
        <v>Young</v>
      </c>
      <c r="N1840" t="str">
        <f>Account_Appended[[#This Row],[Age Group]]&amp; "-" &amp;Account_Appended[[#This Row],[Balace Group]]</f>
        <v>Young-High</v>
      </c>
    </row>
    <row r="1841" spans="2:14" x14ac:dyDescent="0.25">
      <c r="B1841" t="s">
        <v>6964</v>
      </c>
      <c r="C1841" t="s">
        <v>4794</v>
      </c>
      <c r="D1841" t="s">
        <v>5131</v>
      </c>
      <c r="E1841" s="22">
        <v>1090121</v>
      </c>
      <c r="F1841" t="s">
        <v>5126</v>
      </c>
      <c r="G1841" s="20">
        <v>46398</v>
      </c>
      <c r="H1841" t="s">
        <v>4118</v>
      </c>
      <c r="I1841">
        <f>VLOOKUP(Account_Appended[[#This Row],[Customer_ID]],Customer_Info_Appended[],3,0)</f>
        <v>26</v>
      </c>
      <c r="J1841" t="str">
        <f>VLOOKUP(Account_Appended[[#This Row],[Customer_ID]],Customer_Info_Appended[],4,0)</f>
        <v>Female</v>
      </c>
      <c r="K1841" t="str">
        <f>VLOOKUP(Account_Appended[[#This Row],[Customer_ID]],Customer_Info_Appended[],6,0)</f>
        <v>Naypyitaw</v>
      </c>
      <c r="L1841" t="str">
        <f>VLOOKUP(Account_Appended[[#This Row],[Balance]],balance_t[],3,1)</f>
        <v>Low</v>
      </c>
      <c r="M1841" t="str">
        <f>VLOOKUP(Account_Appended[[#This Row],[Age]],age_t[],3,1)</f>
        <v>Young</v>
      </c>
      <c r="N1841" t="str">
        <f>Account_Appended[[#This Row],[Age Group]]&amp; "-" &amp;Account_Appended[[#This Row],[Balace Group]]</f>
        <v>Young-Low</v>
      </c>
    </row>
    <row r="1842" spans="2:14" x14ac:dyDescent="0.25">
      <c r="B1842" t="s">
        <v>6965</v>
      </c>
      <c r="C1842" t="s">
        <v>4794</v>
      </c>
      <c r="D1842" t="s">
        <v>5131</v>
      </c>
      <c r="E1842" s="22">
        <v>28715154</v>
      </c>
      <c r="F1842" t="s">
        <v>5126</v>
      </c>
      <c r="G1842" s="20">
        <v>46399</v>
      </c>
      <c r="H1842" t="s">
        <v>4118</v>
      </c>
      <c r="I1842">
        <f>VLOOKUP(Account_Appended[[#This Row],[Customer_ID]],Customer_Info_Appended[],3,0)</f>
        <v>26</v>
      </c>
      <c r="J1842" t="str">
        <f>VLOOKUP(Account_Appended[[#This Row],[Customer_ID]],Customer_Info_Appended[],4,0)</f>
        <v>Female</v>
      </c>
      <c r="K1842" t="str">
        <f>VLOOKUP(Account_Appended[[#This Row],[Customer_ID]],Customer_Info_Appended[],6,0)</f>
        <v>Naypyitaw</v>
      </c>
      <c r="L1842" t="str">
        <f>VLOOKUP(Account_Appended[[#This Row],[Balance]],balance_t[],3,1)</f>
        <v>High</v>
      </c>
      <c r="M1842" t="str">
        <f>VLOOKUP(Account_Appended[[#This Row],[Age]],age_t[],3,1)</f>
        <v>Young</v>
      </c>
      <c r="N1842" t="str">
        <f>Account_Appended[[#This Row],[Age Group]]&amp; "-" &amp;Account_Appended[[#This Row],[Balace Group]]</f>
        <v>Young-High</v>
      </c>
    </row>
    <row r="1843" spans="2:14" x14ac:dyDescent="0.25">
      <c r="B1843" t="s">
        <v>6966</v>
      </c>
      <c r="C1843" t="s">
        <v>4799</v>
      </c>
      <c r="D1843" t="s">
        <v>5125</v>
      </c>
      <c r="E1843" s="22">
        <v>30859885</v>
      </c>
      <c r="F1843" t="s">
        <v>5126</v>
      </c>
      <c r="G1843" s="20">
        <v>46400</v>
      </c>
      <c r="H1843" t="s">
        <v>4118</v>
      </c>
      <c r="I1843">
        <f>VLOOKUP(Account_Appended[[#This Row],[Customer_ID]],Customer_Info_Appended[],3,0)</f>
        <v>54</v>
      </c>
      <c r="J1843" t="str">
        <f>VLOOKUP(Account_Appended[[#This Row],[Customer_ID]],Customer_Info_Appended[],4,0)</f>
        <v>Male</v>
      </c>
      <c r="K1843" t="str">
        <f>VLOOKUP(Account_Appended[[#This Row],[Customer_ID]],Customer_Info_Appended[],6,0)</f>
        <v>Naypyitaw</v>
      </c>
      <c r="L1843" t="str">
        <f>VLOOKUP(Account_Appended[[#This Row],[Balance]],balance_t[],3,1)</f>
        <v>High</v>
      </c>
      <c r="M1843" t="str">
        <f>VLOOKUP(Account_Appended[[#This Row],[Age]],age_t[],3,1)</f>
        <v>Senior</v>
      </c>
      <c r="N1843" t="str">
        <f>Account_Appended[[#This Row],[Age Group]]&amp; "-" &amp;Account_Appended[[#This Row],[Balace Group]]</f>
        <v>Senior-High</v>
      </c>
    </row>
    <row r="1844" spans="2:14" x14ac:dyDescent="0.25">
      <c r="B1844" t="s">
        <v>6967</v>
      </c>
      <c r="C1844" t="s">
        <v>4799</v>
      </c>
      <c r="D1844" t="s">
        <v>5131</v>
      </c>
      <c r="E1844" s="22">
        <v>45288745</v>
      </c>
      <c r="F1844" t="s">
        <v>5126</v>
      </c>
      <c r="G1844" s="20">
        <v>46401</v>
      </c>
      <c r="H1844" t="s">
        <v>4118</v>
      </c>
      <c r="I1844">
        <f>VLOOKUP(Account_Appended[[#This Row],[Customer_ID]],Customer_Info_Appended[],3,0)</f>
        <v>54</v>
      </c>
      <c r="J1844" t="str">
        <f>VLOOKUP(Account_Appended[[#This Row],[Customer_ID]],Customer_Info_Appended[],4,0)</f>
        <v>Male</v>
      </c>
      <c r="K1844" t="str">
        <f>VLOOKUP(Account_Appended[[#This Row],[Customer_ID]],Customer_Info_Appended[],6,0)</f>
        <v>Naypyitaw</v>
      </c>
      <c r="L1844" t="str">
        <f>VLOOKUP(Account_Appended[[#This Row],[Balance]],balance_t[],3,1)</f>
        <v>High</v>
      </c>
      <c r="M1844" t="str">
        <f>VLOOKUP(Account_Appended[[#This Row],[Age]],age_t[],3,1)</f>
        <v>Senior</v>
      </c>
      <c r="N1844" t="str">
        <f>Account_Appended[[#This Row],[Age Group]]&amp; "-" &amp;Account_Appended[[#This Row],[Balace Group]]</f>
        <v>Senior-High</v>
      </c>
    </row>
    <row r="1845" spans="2:14" x14ac:dyDescent="0.25">
      <c r="B1845" t="s">
        <v>6968</v>
      </c>
      <c r="C1845" t="s">
        <v>4804</v>
      </c>
      <c r="D1845" t="s">
        <v>5125</v>
      </c>
      <c r="E1845" s="22">
        <v>41500302</v>
      </c>
      <c r="F1845" t="s">
        <v>5126</v>
      </c>
      <c r="G1845" s="20">
        <v>46402</v>
      </c>
      <c r="H1845" t="s">
        <v>4118</v>
      </c>
      <c r="I1845">
        <f>VLOOKUP(Account_Appended[[#This Row],[Customer_ID]],Customer_Info_Appended[],3,0)</f>
        <v>27</v>
      </c>
      <c r="J1845" t="str">
        <f>VLOOKUP(Account_Appended[[#This Row],[Customer_ID]],Customer_Info_Appended[],4,0)</f>
        <v>Male</v>
      </c>
      <c r="K1845" t="str">
        <f>VLOOKUP(Account_Appended[[#This Row],[Customer_ID]],Customer_Info_Appended[],6,0)</f>
        <v>Yangon</v>
      </c>
      <c r="L1845" t="str">
        <f>VLOOKUP(Account_Appended[[#This Row],[Balance]],balance_t[],3,1)</f>
        <v>High</v>
      </c>
      <c r="M1845" t="str">
        <f>VLOOKUP(Account_Appended[[#This Row],[Age]],age_t[],3,1)</f>
        <v>Young</v>
      </c>
      <c r="N1845" t="str">
        <f>Account_Appended[[#This Row],[Age Group]]&amp; "-" &amp;Account_Appended[[#This Row],[Balace Group]]</f>
        <v>Young-High</v>
      </c>
    </row>
    <row r="1846" spans="2:14" x14ac:dyDescent="0.25">
      <c r="B1846" t="s">
        <v>6969</v>
      </c>
      <c r="C1846" t="s">
        <v>4804</v>
      </c>
      <c r="D1846" t="s">
        <v>5134</v>
      </c>
      <c r="E1846" s="22">
        <v>49902235</v>
      </c>
      <c r="F1846" t="s">
        <v>5126</v>
      </c>
      <c r="G1846" s="20">
        <v>46403</v>
      </c>
      <c r="H1846" t="s">
        <v>4118</v>
      </c>
      <c r="I1846">
        <f>VLOOKUP(Account_Appended[[#This Row],[Customer_ID]],Customer_Info_Appended[],3,0)</f>
        <v>27</v>
      </c>
      <c r="J1846" t="str">
        <f>VLOOKUP(Account_Appended[[#This Row],[Customer_ID]],Customer_Info_Appended[],4,0)</f>
        <v>Male</v>
      </c>
      <c r="K1846" t="str">
        <f>VLOOKUP(Account_Appended[[#This Row],[Customer_ID]],Customer_Info_Appended[],6,0)</f>
        <v>Yangon</v>
      </c>
      <c r="L1846" t="str">
        <f>VLOOKUP(Account_Appended[[#This Row],[Balance]],balance_t[],3,1)</f>
        <v>High</v>
      </c>
      <c r="M1846" t="str">
        <f>VLOOKUP(Account_Appended[[#This Row],[Age]],age_t[],3,1)</f>
        <v>Young</v>
      </c>
      <c r="N1846" t="str">
        <f>Account_Appended[[#This Row],[Age Group]]&amp; "-" &amp;Account_Appended[[#This Row],[Balace Group]]</f>
        <v>Young-High</v>
      </c>
    </row>
    <row r="1847" spans="2:14" x14ac:dyDescent="0.25">
      <c r="B1847" t="s">
        <v>6970</v>
      </c>
      <c r="C1847" t="s">
        <v>4804</v>
      </c>
      <c r="D1847" t="s">
        <v>5134</v>
      </c>
      <c r="E1847" s="22">
        <v>17360658</v>
      </c>
      <c r="F1847" t="s">
        <v>5126</v>
      </c>
      <c r="G1847" s="20">
        <v>46404</v>
      </c>
      <c r="H1847" t="s">
        <v>4118</v>
      </c>
      <c r="I1847">
        <f>VLOOKUP(Account_Appended[[#This Row],[Customer_ID]],Customer_Info_Appended[],3,0)</f>
        <v>27</v>
      </c>
      <c r="J1847" t="str">
        <f>VLOOKUP(Account_Appended[[#This Row],[Customer_ID]],Customer_Info_Appended[],4,0)</f>
        <v>Male</v>
      </c>
      <c r="K1847" t="str">
        <f>VLOOKUP(Account_Appended[[#This Row],[Customer_ID]],Customer_Info_Appended[],6,0)</f>
        <v>Yangon</v>
      </c>
      <c r="L1847" t="str">
        <f>VLOOKUP(Account_Appended[[#This Row],[Balance]],balance_t[],3,1)</f>
        <v>High</v>
      </c>
      <c r="M1847" t="str">
        <f>VLOOKUP(Account_Appended[[#This Row],[Age]],age_t[],3,1)</f>
        <v>Young</v>
      </c>
      <c r="N1847" t="str">
        <f>Account_Appended[[#This Row],[Age Group]]&amp; "-" &amp;Account_Appended[[#This Row],[Balace Group]]</f>
        <v>Young-High</v>
      </c>
    </row>
    <row r="1848" spans="2:14" x14ac:dyDescent="0.25">
      <c r="B1848" t="s">
        <v>6971</v>
      </c>
      <c r="C1848" t="s">
        <v>4809</v>
      </c>
      <c r="D1848" t="s">
        <v>5125</v>
      </c>
      <c r="E1848" s="22">
        <v>15610435</v>
      </c>
      <c r="F1848" t="s">
        <v>5126</v>
      </c>
      <c r="G1848" s="20">
        <v>46405</v>
      </c>
      <c r="H1848" t="s">
        <v>4118</v>
      </c>
      <c r="I1848">
        <f>VLOOKUP(Account_Appended[[#This Row],[Customer_ID]],Customer_Info_Appended[],3,0)</f>
        <v>37</v>
      </c>
      <c r="J1848" t="str">
        <f>VLOOKUP(Account_Appended[[#This Row],[Customer_ID]],Customer_Info_Appended[],4,0)</f>
        <v>Female</v>
      </c>
      <c r="K1848" t="str">
        <f>VLOOKUP(Account_Appended[[#This Row],[Customer_ID]],Customer_Info_Appended[],6,0)</f>
        <v>Mandalay</v>
      </c>
      <c r="L1848" t="str">
        <f>VLOOKUP(Account_Appended[[#This Row],[Balance]],balance_t[],3,1)</f>
        <v>High</v>
      </c>
      <c r="M1848" t="str">
        <f>VLOOKUP(Account_Appended[[#This Row],[Age]],age_t[],3,1)</f>
        <v>Middle</v>
      </c>
      <c r="N1848" t="str">
        <f>Account_Appended[[#This Row],[Age Group]]&amp; "-" &amp;Account_Appended[[#This Row],[Balace Group]]</f>
        <v>Middle-High</v>
      </c>
    </row>
    <row r="1849" spans="2:14" x14ac:dyDescent="0.25">
      <c r="B1849" t="s">
        <v>6972</v>
      </c>
      <c r="C1849" t="s">
        <v>4809</v>
      </c>
      <c r="D1849" t="s">
        <v>5131</v>
      </c>
      <c r="E1849" s="22">
        <v>38926657</v>
      </c>
      <c r="F1849" t="s">
        <v>5126</v>
      </c>
      <c r="G1849" s="20">
        <v>46406</v>
      </c>
      <c r="H1849" t="s">
        <v>4118</v>
      </c>
      <c r="I1849">
        <f>VLOOKUP(Account_Appended[[#This Row],[Customer_ID]],Customer_Info_Appended[],3,0)</f>
        <v>37</v>
      </c>
      <c r="J1849" t="str">
        <f>VLOOKUP(Account_Appended[[#This Row],[Customer_ID]],Customer_Info_Appended[],4,0)</f>
        <v>Female</v>
      </c>
      <c r="K1849" t="str">
        <f>VLOOKUP(Account_Appended[[#This Row],[Customer_ID]],Customer_Info_Appended[],6,0)</f>
        <v>Mandalay</v>
      </c>
      <c r="L1849" t="str">
        <f>VLOOKUP(Account_Appended[[#This Row],[Balance]],balance_t[],3,1)</f>
        <v>High</v>
      </c>
      <c r="M1849" t="str">
        <f>VLOOKUP(Account_Appended[[#This Row],[Age]],age_t[],3,1)</f>
        <v>Middle</v>
      </c>
      <c r="N1849" t="str">
        <f>Account_Appended[[#This Row],[Age Group]]&amp; "-" &amp;Account_Appended[[#This Row],[Balace Group]]</f>
        <v>Middle-High</v>
      </c>
    </row>
    <row r="1850" spans="2:14" x14ac:dyDescent="0.25">
      <c r="B1850" t="s">
        <v>6973</v>
      </c>
      <c r="C1850" t="s">
        <v>4809</v>
      </c>
      <c r="D1850" t="s">
        <v>5134</v>
      </c>
      <c r="E1850" s="22">
        <v>15560040</v>
      </c>
      <c r="F1850" t="s">
        <v>5126</v>
      </c>
      <c r="G1850" s="20">
        <v>46407</v>
      </c>
      <c r="H1850" t="s">
        <v>4118</v>
      </c>
      <c r="I1850">
        <f>VLOOKUP(Account_Appended[[#This Row],[Customer_ID]],Customer_Info_Appended[],3,0)</f>
        <v>37</v>
      </c>
      <c r="J1850" t="str">
        <f>VLOOKUP(Account_Appended[[#This Row],[Customer_ID]],Customer_Info_Appended[],4,0)</f>
        <v>Female</v>
      </c>
      <c r="K1850" t="str">
        <f>VLOOKUP(Account_Appended[[#This Row],[Customer_ID]],Customer_Info_Appended[],6,0)</f>
        <v>Mandalay</v>
      </c>
      <c r="L1850" t="str">
        <f>VLOOKUP(Account_Appended[[#This Row],[Balance]],balance_t[],3,1)</f>
        <v>High</v>
      </c>
      <c r="M1850" t="str">
        <f>VLOOKUP(Account_Appended[[#This Row],[Age]],age_t[],3,1)</f>
        <v>Middle</v>
      </c>
      <c r="N1850" t="str">
        <f>Account_Appended[[#This Row],[Age Group]]&amp; "-" &amp;Account_Appended[[#This Row],[Balace Group]]</f>
        <v>Middle-High</v>
      </c>
    </row>
    <row r="1851" spans="2:14" x14ac:dyDescent="0.25">
      <c r="B1851" t="s">
        <v>6974</v>
      </c>
      <c r="C1851" t="s">
        <v>4814</v>
      </c>
      <c r="D1851" t="s">
        <v>5131</v>
      </c>
      <c r="E1851" s="22">
        <v>37763977</v>
      </c>
      <c r="F1851" t="s">
        <v>5126</v>
      </c>
      <c r="G1851" s="20">
        <v>46408</v>
      </c>
      <c r="H1851" t="s">
        <v>4118</v>
      </c>
      <c r="I1851">
        <f>VLOOKUP(Account_Appended[[#This Row],[Customer_ID]],Customer_Info_Appended[],3,0)</f>
        <v>23</v>
      </c>
      <c r="J1851" t="str">
        <f>VLOOKUP(Account_Appended[[#This Row],[Customer_ID]],Customer_Info_Appended[],4,0)</f>
        <v>Female</v>
      </c>
      <c r="K1851" t="str">
        <f>VLOOKUP(Account_Appended[[#This Row],[Customer_ID]],Customer_Info_Appended[],6,0)</f>
        <v>Yangon</v>
      </c>
      <c r="L1851" t="str">
        <f>VLOOKUP(Account_Appended[[#This Row],[Balance]],balance_t[],3,1)</f>
        <v>High</v>
      </c>
      <c r="M1851" t="str">
        <f>VLOOKUP(Account_Appended[[#This Row],[Age]],age_t[],3,1)</f>
        <v>Young</v>
      </c>
      <c r="N1851" t="str">
        <f>Account_Appended[[#This Row],[Age Group]]&amp; "-" &amp;Account_Appended[[#This Row],[Balace Group]]</f>
        <v>Young-High</v>
      </c>
    </row>
    <row r="1852" spans="2:14" x14ac:dyDescent="0.25">
      <c r="B1852" t="s">
        <v>6975</v>
      </c>
      <c r="C1852" t="s">
        <v>4819</v>
      </c>
      <c r="D1852" t="s">
        <v>5134</v>
      </c>
      <c r="E1852" s="22">
        <v>47247213</v>
      </c>
      <c r="F1852" t="s">
        <v>5126</v>
      </c>
      <c r="G1852" s="20">
        <v>46409</v>
      </c>
      <c r="H1852" t="s">
        <v>4118</v>
      </c>
      <c r="I1852">
        <f>VLOOKUP(Account_Appended[[#This Row],[Customer_ID]],Customer_Info_Appended[],3,0)</f>
        <v>65</v>
      </c>
      <c r="J1852" t="str">
        <f>VLOOKUP(Account_Appended[[#This Row],[Customer_ID]],Customer_Info_Appended[],4,0)</f>
        <v>Female</v>
      </c>
      <c r="K1852" t="str">
        <f>VLOOKUP(Account_Appended[[#This Row],[Customer_ID]],Customer_Info_Appended[],6,0)</f>
        <v>Shan</v>
      </c>
      <c r="L1852" t="str">
        <f>VLOOKUP(Account_Appended[[#This Row],[Balance]],balance_t[],3,1)</f>
        <v>High</v>
      </c>
      <c r="M1852" t="str">
        <f>VLOOKUP(Account_Appended[[#This Row],[Age]],age_t[],3,1)</f>
        <v>Senior</v>
      </c>
      <c r="N1852" t="str">
        <f>Account_Appended[[#This Row],[Age Group]]&amp; "-" &amp;Account_Appended[[#This Row],[Balace Group]]</f>
        <v>Senior-High</v>
      </c>
    </row>
    <row r="1853" spans="2:14" x14ac:dyDescent="0.25">
      <c r="B1853" t="s">
        <v>6976</v>
      </c>
      <c r="C1853" t="s">
        <v>4819</v>
      </c>
      <c r="D1853" t="s">
        <v>5125</v>
      </c>
      <c r="E1853" s="22">
        <v>45974854</v>
      </c>
      <c r="F1853" t="s">
        <v>5126</v>
      </c>
      <c r="G1853" s="20">
        <v>46410</v>
      </c>
      <c r="H1853" t="s">
        <v>4118</v>
      </c>
      <c r="I1853">
        <f>VLOOKUP(Account_Appended[[#This Row],[Customer_ID]],Customer_Info_Appended[],3,0)</f>
        <v>65</v>
      </c>
      <c r="J1853" t="str">
        <f>VLOOKUP(Account_Appended[[#This Row],[Customer_ID]],Customer_Info_Appended[],4,0)</f>
        <v>Female</v>
      </c>
      <c r="K1853" t="str">
        <f>VLOOKUP(Account_Appended[[#This Row],[Customer_ID]],Customer_Info_Appended[],6,0)</f>
        <v>Shan</v>
      </c>
      <c r="L1853" t="str">
        <f>VLOOKUP(Account_Appended[[#This Row],[Balance]],balance_t[],3,1)</f>
        <v>High</v>
      </c>
      <c r="M1853" t="str">
        <f>VLOOKUP(Account_Appended[[#This Row],[Age]],age_t[],3,1)</f>
        <v>Senior</v>
      </c>
      <c r="N1853" t="str">
        <f>Account_Appended[[#This Row],[Age Group]]&amp; "-" &amp;Account_Appended[[#This Row],[Balace Group]]</f>
        <v>Senior-High</v>
      </c>
    </row>
    <row r="1854" spans="2:14" x14ac:dyDescent="0.25">
      <c r="B1854" t="s">
        <v>6977</v>
      </c>
      <c r="C1854" t="s">
        <v>4824</v>
      </c>
      <c r="D1854" t="s">
        <v>5125</v>
      </c>
      <c r="E1854" s="22">
        <v>46731158</v>
      </c>
      <c r="F1854" t="s">
        <v>5126</v>
      </c>
      <c r="G1854" s="20">
        <v>46411</v>
      </c>
      <c r="H1854" t="s">
        <v>4118</v>
      </c>
      <c r="I1854">
        <f>VLOOKUP(Account_Appended[[#This Row],[Customer_ID]],Customer_Info_Appended[],3,0)</f>
        <v>20</v>
      </c>
      <c r="J1854" t="str">
        <f>VLOOKUP(Account_Appended[[#This Row],[Customer_ID]],Customer_Info_Appended[],4,0)</f>
        <v>Female</v>
      </c>
      <c r="K1854" t="str">
        <f>VLOOKUP(Account_Appended[[#This Row],[Customer_ID]],Customer_Info_Appended[],6,0)</f>
        <v>Naypyitaw</v>
      </c>
      <c r="L1854" t="str">
        <f>VLOOKUP(Account_Appended[[#This Row],[Balance]],balance_t[],3,1)</f>
        <v>High</v>
      </c>
      <c r="M1854" t="str">
        <f>VLOOKUP(Account_Appended[[#This Row],[Age]],age_t[],3,1)</f>
        <v>Young</v>
      </c>
      <c r="N1854" t="str">
        <f>Account_Appended[[#This Row],[Age Group]]&amp; "-" &amp;Account_Appended[[#This Row],[Balace Group]]</f>
        <v>Young-High</v>
      </c>
    </row>
    <row r="1855" spans="2:14" x14ac:dyDescent="0.25">
      <c r="B1855" t="s">
        <v>6978</v>
      </c>
      <c r="C1855" t="s">
        <v>4824</v>
      </c>
      <c r="D1855" t="s">
        <v>5125</v>
      </c>
      <c r="E1855" s="22">
        <v>40277198</v>
      </c>
      <c r="F1855" t="s">
        <v>5126</v>
      </c>
      <c r="G1855" s="20">
        <v>46412</v>
      </c>
      <c r="H1855" t="s">
        <v>4118</v>
      </c>
      <c r="I1855">
        <f>VLOOKUP(Account_Appended[[#This Row],[Customer_ID]],Customer_Info_Appended[],3,0)</f>
        <v>20</v>
      </c>
      <c r="J1855" t="str">
        <f>VLOOKUP(Account_Appended[[#This Row],[Customer_ID]],Customer_Info_Appended[],4,0)</f>
        <v>Female</v>
      </c>
      <c r="K1855" t="str">
        <f>VLOOKUP(Account_Appended[[#This Row],[Customer_ID]],Customer_Info_Appended[],6,0)</f>
        <v>Naypyitaw</v>
      </c>
      <c r="L1855" t="str">
        <f>VLOOKUP(Account_Appended[[#This Row],[Balance]],balance_t[],3,1)</f>
        <v>High</v>
      </c>
      <c r="M1855" t="str">
        <f>VLOOKUP(Account_Appended[[#This Row],[Age]],age_t[],3,1)</f>
        <v>Young</v>
      </c>
      <c r="N1855" t="str">
        <f>Account_Appended[[#This Row],[Age Group]]&amp; "-" &amp;Account_Appended[[#This Row],[Balace Group]]</f>
        <v>Young-High</v>
      </c>
    </row>
    <row r="1856" spans="2:14" x14ac:dyDescent="0.25">
      <c r="B1856" t="s">
        <v>6979</v>
      </c>
      <c r="C1856" t="s">
        <v>4829</v>
      </c>
      <c r="D1856" t="s">
        <v>5134</v>
      </c>
      <c r="E1856" s="22">
        <v>1851797</v>
      </c>
      <c r="F1856" t="s">
        <v>5126</v>
      </c>
      <c r="G1856" s="20">
        <v>46413</v>
      </c>
      <c r="H1856" t="s">
        <v>4118</v>
      </c>
      <c r="I1856">
        <f>VLOOKUP(Account_Appended[[#This Row],[Customer_ID]],Customer_Info_Appended[],3,0)</f>
        <v>59</v>
      </c>
      <c r="J1856" t="str">
        <f>VLOOKUP(Account_Appended[[#This Row],[Customer_ID]],Customer_Info_Appended[],4,0)</f>
        <v>Male</v>
      </c>
      <c r="K1856" t="str">
        <f>VLOOKUP(Account_Appended[[#This Row],[Customer_ID]],Customer_Info_Appended[],6,0)</f>
        <v>Bago</v>
      </c>
      <c r="L1856" t="str">
        <f>VLOOKUP(Account_Appended[[#This Row],[Balance]],balance_t[],3,1)</f>
        <v>Low</v>
      </c>
      <c r="M1856" t="str">
        <f>VLOOKUP(Account_Appended[[#This Row],[Age]],age_t[],3,1)</f>
        <v>Senior</v>
      </c>
      <c r="N1856" t="str">
        <f>Account_Appended[[#This Row],[Age Group]]&amp; "-" &amp;Account_Appended[[#This Row],[Balace Group]]</f>
        <v>Senior-Low</v>
      </c>
    </row>
    <row r="1857" spans="2:14" x14ac:dyDescent="0.25">
      <c r="B1857" t="s">
        <v>6980</v>
      </c>
      <c r="C1857" t="s">
        <v>4829</v>
      </c>
      <c r="D1857" t="s">
        <v>5131</v>
      </c>
      <c r="E1857" s="22">
        <v>8586014</v>
      </c>
      <c r="F1857" t="s">
        <v>5126</v>
      </c>
      <c r="G1857" s="20">
        <v>46414</v>
      </c>
      <c r="H1857" t="s">
        <v>4118</v>
      </c>
      <c r="I1857">
        <f>VLOOKUP(Account_Appended[[#This Row],[Customer_ID]],Customer_Info_Appended[],3,0)</f>
        <v>59</v>
      </c>
      <c r="J1857" t="str">
        <f>VLOOKUP(Account_Appended[[#This Row],[Customer_ID]],Customer_Info_Appended[],4,0)</f>
        <v>Male</v>
      </c>
      <c r="K1857" t="str">
        <f>VLOOKUP(Account_Appended[[#This Row],[Customer_ID]],Customer_Info_Appended[],6,0)</f>
        <v>Bago</v>
      </c>
      <c r="L1857" t="str">
        <f>VLOOKUP(Account_Appended[[#This Row],[Balance]],balance_t[],3,1)</f>
        <v>Medium</v>
      </c>
      <c r="M1857" t="str">
        <f>VLOOKUP(Account_Appended[[#This Row],[Age]],age_t[],3,1)</f>
        <v>Senior</v>
      </c>
      <c r="N1857" t="str">
        <f>Account_Appended[[#This Row],[Age Group]]&amp; "-" &amp;Account_Appended[[#This Row],[Balace Group]]</f>
        <v>Senior-Medium</v>
      </c>
    </row>
    <row r="1858" spans="2:14" x14ac:dyDescent="0.25">
      <c r="B1858" t="s">
        <v>6981</v>
      </c>
      <c r="C1858" t="s">
        <v>4834</v>
      </c>
      <c r="D1858" t="s">
        <v>5131</v>
      </c>
      <c r="E1858" s="22">
        <v>32522005</v>
      </c>
      <c r="F1858" t="s">
        <v>5126</v>
      </c>
      <c r="G1858" s="20">
        <v>46415</v>
      </c>
      <c r="H1858" t="s">
        <v>4118</v>
      </c>
      <c r="I1858">
        <f>VLOOKUP(Account_Appended[[#This Row],[Customer_ID]],Customer_Info_Appended[],3,0)</f>
        <v>28</v>
      </c>
      <c r="J1858" t="str">
        <f>VLOOKUP(Account_Appended[[#This Row],[Customer_ID]],Customer_Info_Appended[],4,0)</f>
        <v>Female</v>
      </c>
      <c r="K1858" t="str">
        <f>VLOOKUP(Account_Appended[[#This Row],[Customer_ID]],Customer_Info_Appended[],6,0)</f>
        <v>Bago</v>
      </c>
      <c r="L1858" t="str">
        <f>VLOOKUP(Account_Appended[[#This Row],[Balance]],balance_t[],3,1)</f>
        <v>High</v>
      </c>
      <c r="M1858" t="str">
        <f>VLOOKUP(Account_Appended[[#This Row],[Age]],age_t[],3,1)</f>
        <v>Young</v>
      </c>
      <c r="N1858" t="str">
        <f>Account_Appended[[#This Row],[Age Group]]&amp; "-" &amp;Account_Appended[[#This Row],[Balace Group]]</f>
        <v>Young-High</v>
      </c>
    </row>
    <row r="1859" spans="2:14" x14ac:dyDescent="0.25">
      <c r="B1859" t="s">
        <v>6982</v>
      </c>
      <c r="C1859" t="s">
        <v>4834</v>
      </c>
      <c r="D1859" t="s">
        <v>5131</v>
      </c>
      <c r="E1859" s="22">
        <v>3552814</v>
      </c>
      <c r="F1859" t="s">
        <v>5126</v>
      </c>
      <c r="G1859" s="20">
        <v>46416</v>
      </c>
      <c r="H1859" t="s">
        <v>4118</v>
      </c>
      <c r="I1859">
        <f>VLOOKUP(Account_Appended[[#This Row],[Customer_ID]],Customer_Info_Appended[],3,0)</f>
        <v>28</v>
      </c>
      <c r="J1859" t="str">
        <f>VLOOKUP(Account_Appended[[#This Row],[Customer_ID]],Customer_Info_Appended[],4,0)</f>
        <v>Female</v>
      </c>
      <c r="K1859" t="str">
        <f>VLOOKUP(Account_Appended[[#This Row],[Customer_ID]],Customer_Info_Appended[],6,0)</f>
        <v>Bago</v>
      </c>
      <c r="L1859" t="str">
        <f>VLOOKUP(Account_Appended[[#This Row],[Balance]],balance_t[],3,1)</f>
        <v>Low</v>
      </c>
      <c r="M1859" t="str">
        <f>VLOOKUP(Account_Appended[[#This Row],[Age]],age_t[],3,1)</f>
        <v>Young</v>
      </c>
      <c r="N1859" t="str">
        <f>Account_Appended[[#This Row],[Age Group]]&amp; "-" &amp;Account_Appended[[#This Row],[Balace Group]]</f>
        <v>Young-Low</v>
      </c>
    </row>
    <row r="1860" spans="2:14" x14ac:dyDescent="0.25">
      <c r="B1860" t="s">
        <v>6983</v>
      </c>
      <c r="C1860" t="s">
        <v>4834</v>
      </c>
      <c r="D1860" t="s">
        <v>5134</v>
      </c>
      <c r="E1860" s="22">
        <v>29038651</v>
      </c>
      <c r="F1860" t="s">
        <v>5126</v>
      </c>
      <c r="G1860" s="20">
        <v>46417</v>
      </c>
      <c r="H1860" t="s">
        <v>4118</v>
      </c>
      <c r="I1860">
        <f>VLOOKUP(Account_Appended[[#This Row],[Customer_ID]],Customer_Info_Appended[],3,0)</f>
        <v>28</v>
      </c>
      <c r="J1860" t="str">
        <f>VLOOKUP(Account_Appended[[#This Row],[Customer_ID]],Customer_Info_Appended[],4,0)</f>
        <v>Female</v>
      </c>
      <c r="K1860" t="str">
        <f>VLOOKUP(Account_Appended[[#This Row],[Customer_ID]],Customer_Info_Appended[],6,0)</f>
        <v>Bago</v>
      </c>
      <c r="L1860" t="str">
        <f>VLOOKUP(Account_Appended[[#This Row],[Balance]],balance_t[],3,1)</f>
        <v>High</v>
      </c>
      <c r="M1860" t="str">
        <f>VLOOKUP(Account_Appended[[#This Row],[Age]],age_t[],3,1)</f>
        <v>Young</v>
      </c>
      <c r="N1860" t="str">
        <f>Account_Appended[[#This Row],[Age Group]]&amp; "-" &amp;Account_Appended[[#This Row],[Balace Group]]</f>
        <v>Young-High</v>
      </c>
    </row>
    <row r="1861" spans="2:14" x14ac:dyDescent="0.25">
      <c r="B1861" t="s">
        <v>6984</v>
      </c>
      <c r="C1861" t="s">
        <v>4839</v>
      </c>
      <c r="D1861" t="s">
        <v>5134</v>
      </c>
      <c r="E1861" s="22">
        <v>40525111</v>
      </c>
      <c r="F1861" t="s">
        <v>5126</v>
      </c>
      <c r="G1861" s="20">
        <v>46418</v>
      </c>
      <c r="H1861" t="s">
        <v>4118</v>
      </c>
      <c r="I1861">
        <f>VLOOKUP(Account_Appended[[#This Row],[Customer_ID]],Customer_Info_Appended[],3,0)</f>
        <v>60</v>
      </c>
      <c r="J1861" t="str">
        <f>VLOOKUP(Account_Appended[[#This Row],[Customer_ID]],Customer_Info_Appended[],4,0)</f>
        <v>Female</v>
      </c>
      <c r="K1861" t="str">
        <f>VLOOKUP(Account_Appended[[#This Row],[Customer_ID]],Customer_Info_Appended[],6,0)</f>
        <v>Naypyitaw</v>
      </c>
      <c r="L1861" t="str">
        <f>VLOOKUP(Account_Appended[[#This Row],[Balance]],balance_t[],3,1)</f>
        <v>High</v>
      </c>
      <c r="M1861" t="str">
        <f>VLOOKUP(Account_Appended[[#This Row],[Age]],age_t[],3,1)</f>
        <v>Senior</v>
      </c>
      <c r="N1861" t="str">
        <f>Account_Appended[[#This Row],[Age Group]]&amp; "-" &amp;Account_Appended[[#This Row],[Balace Group]]</f>
        <v>Senior-High</v>
      </c>
    </row>
    <row r="1862" spans="2:14" x14ac:dyDescent="0.25">
      <c r="B1862" t="s">
        <v>6985</v>
      </c>
      <c r="C1862" t="s">
        <v>4839</v>
      </c>
      <c r="D1862" t="s">
        <v>5134</v>
      </c>
      <c r="E1862" s="22">
        <v>29844711</v>
      </c>
      <c r="F1862" t="s">
        <v>5126</v>
      </c>
      <c r="G1862" s="20">
        <v>46419</v>
      </c>
      <c r="H1862" t="s">
        <v>4118</v>
      </c>
      <c r="I1862">
        <f>VLOOKUP(Account_Appended[[#This Row],[Customer_ID]],Customer_Info_Appended[],3,0)</f>
        <v>60</v>
      </c>
      <c r="J1862" t="str">
        <f>VLOOKUP(Account_Appended[[#This Row],[Customer_ID]],Customer_Info_Appended[],4,0)</f>
        <v>Female</v>
      </c>
      <c r="K1862" t="str">
        <f>VLOOKUP(Account_Appended[[#This Row],[Customer_ID]],Customer_Info_Appended[],6,0)</f>
        <v>Naypyitaw</v>
      </c>
      <c r="L1862" t="str">
        <f>VLOOKUP(Account_Appended[[#This Row],[Balance]],balance_t[],3,1)</f>
        <v>High</v>
      </c>
      <c r="M1862" t="str">
        <f>VLOOKUP(Account_Appended[[#This Row],[Age]],age_t[],3,1)</f>
        <v>Senior</v>
      </c>
      <c r="N1862" t="str">
        <f>Account_Appended[[#This Row],[Age Group]]&amp; "-" &amp;Account_Appended[[#This Row],[Balace Group]]</f>
        <v>Senior-High</v>
      </c>
    </row>
    <row r="1863" spans="2:14" x14ac:dyDescent="0.25">
      <c r="B1863" t="s">
        <v>6986</v>
      </c>
      <c r="C1863" t="s">
        <v>4839</v>
      </c>
      <c r="D1863" t="s">
        <v>5134</v>
      </c>
      <c r="E1863" s="22">
        <v>8138762</v>
      </c>
      <c r="F1863" t="s">
        <v>5126</v>
      </c>
      <c r="G1863" s="20">
        <v>46420</v>
      </c>
      <c r="H1863" t="s">
        <v>4118</v>
      </c>
      <c r="I1863">
        <f>VLOOKUP(Account_Appended[[#This Row],[Customer_ID]],Customer_Info_Appended[],3,0)</f>
        <v>60</v>
      </c>
      <c r="J1863" t="str">
        <f>VLOOKUP(Account_Appended[[#This Row],[Customer_ID]],Customer_Info_Appended[],4,0)</f>
        <v>Female</v>
      </c>
      <c r="K1863" t="str">
        <f>VLOOKUP(Account_Appended[[#This Row],[Customer_ID]],Customer_Info_Appended[],6,0)</f>
        <v>Naypyitaw</v>
      </c>
      <c r="L1863" t="str">
        <f>VLOOKUP(Account_Appended[[#This Row],[Balance]],balance_t[],3,1)</f>
        <v>Medium</v>
      </c>
      <c r="M1863" t="str">
        <f>VLOOKUP(Account_Appended[[#This Row],[Age]],age_t[],3,1)</f>
        <v>Senior</v>
      </c>
      <c r="N1863" t="str">
        <f>Account_Appended[[#This Row],[Age Group]]&amp; "-" &amp;Account_Appended[[#This Row],[Balace Group]]</f>
        <v>Senior-Medium</v>
      </c>
    </row>
    <row r="1864" spans="2:14" x14ac:dyDescent="0.25">
      <c r="B1864" t="s">
        <v>6987</v>
      </c>
      <c r="C1864" t="s">
        <v>4844</v>
      </c>
      <c r="D1864" t="s">
        <v>5134</v>
      </c>
      <c r="E1864" s="22">
        <v>43064476</v>
      </c>
      <c r="F1864" t="s">
        <v>5126</v>
      </c>
      <c r="G1864" s="20">
        <v>46421</v>
      </c>
      <c r="H1864" t="s">
        <v>4118</v>
      </c>
      <c r="I1864">
        <f>VLOOKUP(Account_Appended[[#This Row],[Customer_ID]],Customer_Info_Appended[],3,0)</f>
        <v>34</v>
      </c>
      <c r="J1864" t="str">
        <f>VLOOKUP(Account_Appended[[#This Row],[Customer_ID]],Customer_Info_Appended[],4,0)</f>
        <v>Male</v>
      </c>
      <c r="K1864" t="str">
        <f>VLOOKUP(Account_Appended[[#This Row],[Customer_ID]],Customer_Info_Appended[],6,0)</f>
        <v>Yangon</v>
      </c>
      <c r="L1864" t="str">
        <f>VLOOKUP(Account_Appended[[#This Row],[Balance]],balance_t[],3,1)</f>
        <v>High</v>
      </c>
      <c r="M1864" t="str">
        <f>VLOOKUP(Account_Appended[[#This Row],[Age]],age_t[],3,1)</f>
        <v>Middle</v>
      </c>
      <c r="N1864" t="str">
        <f>Account_Appended[[#This Row],[Age Group]]&amp; "-" &amp;Account_Appended[[#This Row],[Balace Group]]</f>
        <v>Middle-High</v>
      </c>
    </row>
    <row r="1865" spans="2:14" x14ac:dyDescent="0.25">
      <c r="B1865" t="s">
        <v>6988</v>
      </c>
      <c r="C1865" t="s">
        <v>4844</v>
      </c>
      <c r="D1865" t="s">
        <v>5131</v>
      </c>
      <c r="E1865" s="22">
        <v>36546344</v>
      </c>
      <c r="F1865" t="s">
        <v>5126</v>
      </c>
      <c r="G1865" s="20">
        <v>46422</v>
      </c>
      <c r="H1865" t="s">
        <v>4118</v>
      </c>
      <c r="I1865">
        <f>VLOOKUP(Account_Appended[[#This Row],[Customer_ID]],Customer_Info_Appended[],3,0)</f>
        <v>34</v>
      </c>
      <c r="J1865" t="str">
        <f>VLOOKUP(Account_Appended[[#This Row],[Customer_ID]],Customer_Info_Appended[],4,0)</f>
        <v>Male</v>
      </c>
      <c r="K1865" t="str">
        <f>VLOOKUP(Account_Appended[[#This Row],[Customer_ID]],Customer_Info_Appended[],6,0)</f>
        <v>Yangon</v>
      </c>
      <c r="L1865" t="str">
        <f>VLOOKUP(Account_Appended[[#This Row],[Balance]],balance_t[],3,1)</f>
        <v>High</v>
      </c>
      <c r="M1865" t="str">
        <f>VLOOKUP(Account_Appended[[#This Row],[Age]],age_t[],3,1)</f>
        <v>Middle</v>
      </c>
      <c r="N1865" t="str">
        <f>Account_Appended[[#This Row],[Age Group]]&amp; "-" &amp;Account_Appended[[#This Row],[Balace Group]]</f>
        <v>Middle-High</v>
      </c>
    </row>
    <row r="1866" spans="2:14" x14ac:dyDescent="0.25">
      <c r="B1866" t="s">
        <v>6989</v>
      </c>
      <c r="C1866" t="s">
        <v>4844</v>
      </c>
      <c r="D1866" t="s">
        <v>5134</v>
      </c>
      <c r="E1866" s="22">
        <v>41009998</v>
      </c>
      <c r="F1866" t="s">
        <v>5126</v>
      </c>
      <c r="G1866" s="20">
        <v>46423</v>
      </c>
      <c r="H1866" t="s">
        <v>4118</v>
      </c>
      <c r="I1866">
        <f>VLOOKUP(Account_Appended[[#This Row],[Customer_ID]],Customer_Info_Appended[],3,0)</f>
        <v>34</v>
      </c>
      <c r="J1866" t="str">
        <f>VLOOKUP(Account_Appended[[#This Row],[Customer_ID]],Customer_Info_Appended[],4,0)</f>
        <v>Male</v>
      </c>
      <c r="K1866" t="str">
        <f>VLOOKUP(Account_Appended[[#This Row],[Customer_ID]],Customer_Info_Appended[],6,0)</f>
        <v>Yangon</v>
      </c>
      <c r="L1866" t="str">
        <f>VLOOKUP(Account_Appended[[#This Row],[Balance]],balance_t[],3,1)</f>
        <v>High</v>
      </c>
      <c r="M1866" t="str">
        <f>VLOOKUP(Account_Appended[[#This Row],[Age]],age_t[],3,1)</f>
        <v>Middle</v>
      </c>
      <c r="N1866" t="str">
        <f>Account_Appended[[#This Row],[Age Group]]&amp; "-" &amp;Account_Appended[[#This Row],[Balace Group]]</f>
        <v>Middle-High</v>
      </c>
    </row>
    <row r="1867" spans="2:14" x14ac:dyDescent="0.25">
      <c r="B1867" t="s">
        <v>6990</v>
      </c>
      <c r="C1867" t="s">
        <v>4849</v>
      </c>
      <c r="D1867" t="s">
        <v>5134</v>
      </c>
      <c r="E1867" s="22">
        <v>16700352</v>
      </c>
      <c r="F1867" t="s">
        <v>5126</v>
      </c>
      <c r="G1867" s="20">
        <v>46424</v>
      </c>
      <c r="H1867" t="s">
        <v>4118</v>
      </c>
      <c r="I1867">
        <f>VLOOKUP(Account_Appended[[#This Row],[Customer_ID]],Customer_Info_Appended[],3,0)</f>
        <v>49</v>
      </c>
      <c r="J1867" t="str">
        <f>VLOOKUP(Account_Appended[[#This Row],[Customer_ID]],Customer_Info_Appended[],4,0)</f>
        <v>Female</v>
      </c>
      <c r="K1867" t="str">
        <f>VLOOKUP(Account_Appended[[#This Row],[Customer_ID]],Customer_Info_Appended[],6,0)</f>
        <v>Mandalay</v>
      </c>
      <c r="L1867" t="str">
        <f>VLOOKUP(Account_Appended[[#This Row],[Balance]],balance_t[],3,1)</f>
        <v>High</v>
      </c>
      <c r="M1867" t="str">
        <f>VLOOKUP(Account_Appended[[#This Row],[Age]],age_t[],3,1)</f>
        <v>Middle</v>
      </c>
      <c r="N1867" t="str">
        <f>Account_Appended[[#This Row],[Age Group]]&amp; "-" &amp;Account_Appended[[#This Row],[Balace Group]]</f>
        <v>Middle-High</v>
      </c>
    </row>
    <row r="1868" spans="2:14" x14ac:dyDescent="0.25">
      <c r="B1868" t="s">
        <v>6991</v>
      </c>
      <c r="C1868" t="s">
        <v>4854</v>
      </c>
      <c r="D1868" t="s">
        <v>5131</v>
      </c>
      <c r="E1868" s="22">
        <v>30462557</v>
      </c>
      <c r="F1868" t="s">
        <v>5126</v>
      </c>
      <c r="G1868" s="20">
        <v>46425</v>
      </c>
      <c r="H1868" t="s">
        <v>4118</v>
      </c>
      <c r="I1868">
        <f>VLOOKUP(Account_Appended[[#This Row],[Customer_ID]],Customer_Info_Appended[],3,0)</f>
        <v>21</v>
      </c>
      <c r="J1868" t="str">
        <f>VLOOKUP(Account_Appended[[#This Row],[Customer_ID]],Customer_Info_Appended[],4,0)</f>
        <v>Female</v>
      </c>
      <c r="K1868" t="str">
        <f>VLOOKUP(Account_Appended[[#This Row],[Customer_ID]],Customer_Info_Appended[],6,0)</f>
        <v>Yangon</v>
      </c>
      <c r="L1868" t="str">
        <f>VLOOKUP(Account_Appended[[#This Row],[Balance]],balance_t[],3,1)</f>
        <v>High</v>
      </c>
      <c r="M1868" t="str">
        <f>VLOOKUP(Account_Appended[[#This Row],[Age]],age_t[],3,1)</f>
        <v>Young</v>
      </c>
      <c r="N1868" t="str">
        <f>Account_Appended[[#This Row],[Age Group]]&amp; "-" &amp;Account_Appended[[#This Row],[Balace Group]]</f>
        <v>Young-High</v>
      </c>
    </row>
    <row r="1869" spans="2:14" x14ac:dyDescent="0.25">
      <c r="B1869" t="s">
        <v>6992</v>
      </c>
      <c r="C1869" t="s">
        <v>4854</v>
      </c>
      <c r="D1869" t="s">
        <v>5134</v>
      </c>
      <c r="E1869" s="22">
        <v>41567922</v>
      </c>
      <c r="F1869" t="s">
        <v>5126</v>
      </c>
      <c r="G1869" s="20">
        <v>46426</v>
      </c>
      <c r="H1869" t="s">
        <v>4118</v>
      </c>
      <c r="I1869">
        <f>VLOOKUP(Account_Appended[[#This Row],[Customer_ID]],Customer_Info_Appended[],3,0)</f>
        <v>21</v>
      </c>
      <c r="J1869" t="str">
        <f>VLOOKUP(Account_Appended[[#This Row],[Customer_ID]],Customer_Info_Appended[],4,0)</f>
        <v>Female</v>
      </c>
      <c r="K1869" t="str">
        <f>VLOOKUP(Account_Appended[[#This Row],[Customer_ID]],Customer_Info_Appended[],6,0)</f>
        <v>Yangon</v>
      </c>
      <c r="L1869" t="str">
        <f>VLOOKUP(Account_Appended[[#This Row],[Balance]],balance_t[],3,1)</f>
        <v>High</v>
      </c>
      <c r="M1869" t="str">
        <f>VLOOKUP(Account_Appended[[#This Row],[Age]],age_t[],3,1)</f>
        <v>Young</v>
      </c>
      <c r="N1869" t="str">
        <f>Account_Appended[[#This Row],[Age Group]]&amp; "-" &amp;Account_Appended[[#This Row],[Balace Group]]</f>
        <v>Young-High</v>
      </c>
    </row>
    <row r="1870" spans="2:14" x14ac:dyDescent="0.25">
      <c r="B1870" t="s">
        <v>6993</v>
      </c>
      <c r="C1870" t="s">
        <v>4854</v>
      </c>
      <c r="D1870" t="s">
        <v>5131</v>
      </c>
      <c r="E1870" s="22">
        <v>30609250</v>
      </c>
      <c r="F1870" t="s">
        <v>5126</v>
      </c>
      <c r="G1870" s="20">
        <v>46427</v>
      </c>
      <c r="H1870" t="s">
        <v>4118</v>
      </c>
      <c r="I1870">
        <f>VLOOKUP(Account_Appended[[#This Row],[Customer_ID]],Customer_Info_Appended[],3,0)</f>
        <v>21</v>
      </c>
      <c r="J1870" t="str">
        <f>VLOOKUP(Account_Appended[[#This Row],[Customer_ID]],Customer_Info_Appended[],4,0)</f>
        <v>Female</v>
      </c>
      <c r="K1870" t="str">
        <f>VLOOKUP(Account_Appended[[#This Row],[Customer_ID]],Customer_Info_Appended[],6,0)</f>
        <v>Yangon</v>
      </c>
      <c r="L1870" t="str">
        <f>VLOOKUP(Account_Appended[[#This Row],[Balance]],balance_t[],3,1)</f>
        <v>High</v>
      </c>
      <c r="M1870" t="str">
        <f>VLOOKUP(Account_Appended[[#This Row],[Age]],age_t[],3,1)</f>
        <v>Young</v>
      </c>
      <c r="N1870" t="str">
        <f>Account_Appended[[#This Row],[Age Group]]&amp; "-" &amp;Account_Appended[[#This Row],[Balace Group]]</f>
        <v>Young-High</v>
      </c>
    </row>
    <row r="1871" spans="2:14" x14ac:dyDescent="0.25">
      <c r="B1871" t="s">
        <v>6994</v>
      </c>
      <c r="C1871" t="s">
        <v>4859</v>
      </c>
      <c r="D1871" t="s">
        <v>5131</v>
      </c>
      <c r="E1871" s="22">
        <v>38453225</v>
      </c>
      <c r="F1871" t="s">
        <v>5126</v>
      </c>
      <c r="G1871" s="20">
        <v>46428</v>
      </c>
      <c r="H1871" t="s">
        <v>4118</v>
      </c>
      <c r="I1871">
        <f>VLOOKUP(Account_Appended[[#This Row],[Customer_ID]],Customer_Info_Appended[],3,0)</f>
        <v>21</v>
      </c>
      <c r="J1871" t="str">
        <f>VLOOKUP(Account_Appended[[#This Row],[Customer_ID]],Customer_Info_Appended[],4,0)</f>
        <v>Male</v>
      </c>
      <c r="K1871" t="str">
        <f>VLOOKUP(Account_Appended[[#This Row],[Customer_ID]],Customer_Info_Appended[],6,0)</f>
        <v>Naypyitaw</v>
      </c>
      <c r="L1871" t="str">
        <f>VLOOKUP(Account_Appended[[#This Row],[Balance]],balance_t[],3,1)</f>
        <v>High</v>
      </c>
      <c r="M1871" t="str">
        <f>VLOOKUP(Account_Appended[[#This Row],[Age]],age_t[],3,1)</f>
        <v>Young</v>
      </c>
      <c r="N1871" t="str">
        <f>Account_Appended[[#This Row],[Age Group]]&amp; "-" &amp;Account_Appended[[#This Row],[Balace Group]]</f>
        <v>Young-High</v>
      </c>
    </row>
    <row r="1872" spans="2:14" x14ac:dyDescent="0.25">
      <c r="B1872" t="s">
        <v>6995</v>
      </c>
      <c r="C1872" t="s">
        <v>4864</v>
      </c>
      <c r="D1872" t="s">
        <v>5125</v>
      </c>
      <c r="E1872" s="22">
        <v>24215111</v>
      </c>
      <c r="F1872" t="s">
        <v>5126</v>
      </c>
      <c r="G1872" s="20">
        <v>46429</v>
      </c>
      <c r="H1872" t="s">
        <v>4118</v>
      </c>
      <c r="I1872">
        <f>VLOOKUP(Account_Appended[[#This Row],[Customer_ID]],Customer_Info_Appended[],3,0)</f>
        <v>34</v>
      </c>
      <c r="J1872" t="str">
        <f>VLOOKUP(Account_Appended[[#This Row],[Customer_ID]],Customer_Info_Appended[],4,0)</f>
        <v>Female</v>
      </c>
      <c r="K1872" t="str">
        <f>VLOOKUP(Account_Appended[[#This Row],[Customer_ID]],Customer_Info_Appended[],6,0)</f>
        <v>Naypyitaw</v>
      </c>
      <c r="L1872" t="str">
        <f>VLOOKUP(Account_Appended[[#This Row],[Balance]],balance_t[],3,1)</f>
        <v>High</v>
      </c>
      <c r="M1872" t="str">
        <f>VLOOKUP(Account_Appended[[#This Row],[Age]],age_t[],3,1)</f>
        <v>Middle</v>
      </c>
      <c r="N1872" t="str">
        <f>Account_Appended[[#This Row],[Age Group]]&amp; "-" &amp;Account_Appended[[#This Row],[Balace Group]]</f>
        <v>Middle-High</v>
      </c>
    </row>
    <row r="1873" spans="2:14" x14ac:dyDescent="0.25">
      <c r="B1873" t="s">
        <v>6996</v>
      </c>
      <c r="C1873" t="s">
        <v>4864</v>
      </c>
      <c r="D1873" t="s">
        <v>5125</v>
      </c>
      <c r="E1873" s="22">
        <v>15538825</v>
      </c>
      <c r="F1873" t="s">
        <v>5126</v>
      </c>
      <c r="G1873" s="20">
        <v>46430</v>
      </c>
      <c r="H1873" t="s">
        <v>4118</v>
      </c>
      <c r="I1873">
        <f>VLOOKUP(Account_Appended[[#This Row],[Customer_ID]],Customer_Info_Appended[],3,0)</f>
        <v>34</v>
      </c>
      <c r="J1873" t="str">
        <f>VLOOKUP(Account_Appended[[#This Row],[Customer_ID]],Customer_Info_Appended[],4,0)</f>
        <v>Female</v>
      </c>
      <c r="K1873" t="str">
        <f>VLOOKUP(Account_Appended[[#This Row],[Customer_ID]],Customer_Info_Appended[],6,0)</f>
        <v>Naypyitaw</v>
      </c>
      <c r="L1873" t="str">
        <f>VLOOKUP(Account_Appended[[#This Row],[Balance]],balance_t[],3,1)</f>
        <v>High</v>
      </c>
      <c r="M1873" t="str">
        <f>VLOOKUP(Account_Appended[[#This Row],[Age]],age_t[],3,1)</f>
        <v>Middle</v>
      </c>
      <c r="N1873" t="str">
        <f>Account_Appended[[#This Row],[Age Group]]&amp; "-" &amp;Account_Appended[[#This Row],[Balace Group]]</f>
        <v>Middle-High</v>
      </c>
    </row>
    <row r="1874" spans="2:14" x14ac:dyDescent="0.25">
      <c r="B1874" t="s">
        <v>6997</v>
      </c>
      <c r="C1874" t="s">
        <v>4869</v>
      </c>
      <c r="D1874" t="s">
        <v>5125</v>
      </c>
      <c r="E1874" s="22">
        <v>2428476</v>
      </c>
      <c r="F1874" t="s">
        <v>5126</v>
      </c>
      <c r="G1874" s="20">
        <v>46431</v>
      </c>
      <c r="H1874" t="s">
        <v>4118</v>
      </c>
      <c r="I1874">
        <f>VLOOKUP(Account_Appended[[#This Row],[Customer_ID]],Customer_Info_Appended[],3,0)</f>
        <v>58</v>
      </c>
      <c r="J1874" t="str">
        <f>VLOOKUP(Account_Appended[[#This Row],[Customer_ID]],Customer_Info_Appended[],4,0)</f>
        <v>Female</v>
      </c>
      <c r="K1874" t="str">
        <f>VLOOKUP(Account_Appended[[#This Row],[Customer_ID]],Customer_Info_Appended[],6,0)</f>
        <v>Mandalay</v>
      </c>
      <c r="L1874" t="str">
        <f>VLOOKUP(Account_Appended[[#This Row],[Balance]],balance_t[],3,1)</f>
        <v>Low</v>
      </c>
      <c r="M1874" t="str">
        <f>VLOOKUP(Account_Appended[[#This Row],[Age]],age_t[],3,1)</f>
        <v>Senior</v>
      </c>
      <c r="N1874" t="str">
        <f>Account_Appended[[#This Row],[Age Group]]&amp; "-" &amp;Account_Appended[[#This Row],[Balace Group]]</f>
        <v>Senior-Low</v>
      </c>
    </row>
    <row r="1875" spans="2:14" x14ac:dyDescent="0.25">
      <c r="B1875" t="s">
        <v>6998</v>
      </c>
      <c r="C1875" t="s">
        <v>4869</v>
      </c>
      <c r="D1875" t="s">
        <v>5125</v>
      </c>
      <c r="E1875" s="22">
        <v>584273</v>
      </c>
      <c r="F1875" t="s">
        <v>5126</v>
      </c>
      <c r="G1875" s="20">
        <v>46432</v>
      </c>
      <c r="H1875" t="s">
        <v>4118</v>
      </c>
      <c r="I1875">
        <f>VLOOKUP(Account_Appended[[#This Row],[Customer_ID]],Customer_Info_Appended[],3,0)</f>
        <v>58</v>
      </c>
      <c r="J1875" t="str">
        <f>VLOOKUP(Account_Appended[[#This Row],[Customer_ID]],Customer_Info_Appended[],4,0)</f>
        <v>Female</v>
      </c>
      <c r="K1875" t="str">
        <f>VLOOKUP(Account_Appended[[#This Row],[Customer_ID]],Customer_Info_Appended[],6,0)</f>
        <v>Mandalay</v>
      </c>
      <c r="L1875" t="str">
        <f>VLOOKUP(Account_Appended[[#This Row],[Balance]],balance_t[],3,1)</f>
        <v>Low</v>
      </c>
      <c r="M1875" t="str">
        <f>VLOOKUP(Account_Appended[[#This Row],[Age]],age_t[],3,1)</f>
        <v>Senior</v>
      </c>
      <c r="N1875" t="str">
        <f>Account_Appended[[#This Row],[Age Group]]&amp; "-" &amp;Account_Appended[[#This Row],[Balace Group]]</f>
        <v>Senior-Low</v>
      </c>
    </row>
    <row r="1876" spans="2:14" x14ac:dyDescent="0.25">
      <c r="B1876" t="s">
        <v>6999</v>
      </c>
      <c r="C1876" t="s">
        <v>4869</v>
      </c>
      <c r="D1876" t="s">
        <v>5134</v>
      </c>
      <c r="E1876" s="22">
        <v>24616082</v>
      </c>
      <c r="F1876" t="s">
        <v>5126</v>
      </c>
      <c r="G1876" s="20">
        <v>46433</v>
      </c>
      <c r="H1876" t="s">
        <v>4118</v>
      </c>
      <c r="I1876">
        <f>VLOOKUP(Account_Appended[[#This Row],[Customer_ID]],Customer_Info_Appended[],3,0)</f>
        <v>58</v>
      </c>
      <c r="J1876" t="str">
        <f>VLOOKUP(Account_Appended[[#This Row],[Customer_ID]],Customer_Info_Appended[],4,0)</f>
        <v>Female</v>
      </c>
      <c r="K1876" t="str">
        <f>VLOOKUP(Account_Appended[[#This Row],[Customer_ID]],Customer_Info_Appended[],6,0)</f>
        <v>Mandalay</v>
      </c>
      <c r="L1876" t="str">
        <f>VLOOKUP(Account_Appended[[#This Row],[Balance]],balance_t[],3,1)</f>
        <v>High</v>
      </c>
      <c r="M1876" t="str">
        <f>VLOOKUP(Account_Appended[[#This Row],[Age]],age_t[],3,1)</f>
        <v>Senior</v>
      </c>
      <c r="N1876" t="str">
        <f>Account_Appended[[#This Row],[Age Group]]&amp; "-" &amp;Account_Appended[[#This Row],[Balace Group]]</f>
        <v>Senior-High</v>
      </c>
    </row>
    <row r="1877" spans="2:14" x14ac:dyDescent="0.25">
      <c r="B1877" t="s">
        <v>7000</v>
      </c>
      <c r="C1877" t="s">
        <v>4874</v>
      </c>
      <c r="D1877" t="s">
        <v>5125</v>
      </c>
      <c r="E1877" s="22">
        <v>47997333</v>
      </c>
      <c r="F1877" t="s">
        <v>5126</v>
      </c>
      <c r="G1877" s="20">
        <v>46434</v>
      </c>
      <c r="H1877" t="s">
        <v>4118</v>
      </c>
      <c r="I1877">
        <f>VLOOKUP(Account_Appended[[#This Row],[Customer_ID]],Customer_Info_Appended[],3,0)</f>
        <v>36</v>
      </c>
      <c r="J1877" t="str">
        <f>VLOOKUP(Account_Appended[[#This Row],[Customer_ID]],Customer_Info_Appended[],4,0)</f>
        <v>Female</v>
      </c>
      <c r="K1877" t="str">
        <f>VLOOKUP(Account_Appended[[#This Row],[Customer_ID]],Customer_Info_Appended[],6,0)</f>
        <v>Shan</v>
      </c>
      <c r="L1877" t="str">
        <f>VLOOKUP(Account_Appended[[#This Row],[Balance]],balance_t[],3,1)</f>
        <v>High</v>
      </c>
      <c r="M1877" t="str">
        <f>VLOOKUP(Account_Appended[[#This Row],[Age]],age_t[],3,1)</f>
        <v>Middle</v>
      </c>
      <c r="N1877" t="str">
        <f>Account_Appended[[#This Row],[Age Group]]&amp; "-" &amp;Account_Appended[[#This Row],[Balace Group]]</f>
        <v>Middle-High</v>
      </c>
    </row>
    <row r="1878" spans="2:14" x14ac:dyDescent="0.25">
      <c r="B1878" t="s">
        <v>7001</v>
      </c>
      <c r="C1878" t="s">
        <v>4879</v>
      </c>
      <c r="D1878" t="s">
        <v>5131</v>
      </c>
      <c r="E1878" s="22">
        <v>27669057</v>
      </c>
      <c r="F1878" t="s">
        <v>5126</v>
      </c>
      <c r="G1878" s="20">
        <v>46435</v>
      </c>
      <c r="H1878" t="s">
        <v>4118</v>
      </c>
      <c r="I1878">
        <f>VLOOKUP(Account_Appended[[#This Row],[Customer_ID]],Customer_Info_Appended[],3,0)</f>
        <v>22</v>
      </c>
      <c r="J1878" t="str">
        <f>VLOOKUP(Account_Appended[[#This Row],[Customer_ID]],Customer_Info_Appended[],4,0)</f>
        <v>Female</v>
      </c>
      <c r="K1878" t="str">
        <f>VLOOKUP(Account_Appended[[#This Row],[Customer_ID]],Customer_Info_Appended[],6,0)</f>
        <v>Shan</v>
      </c>
      <c r="L1878" t="str">
        <f>VLOOKUP(Account_Appended[[#This Row],[Balance]],balance_t[],3,1)</f>
        <v>High</v>
      </c>
      <c r="M1878" t="str">
        <f>VLOOKUP(Account_Appended[[#This Row],[Age]],age_t[],3,1)</f>
        <v>Young</v>
      </c>
      <c r="N1878" t="str">
        <f>Account_Appended[[#This Row],[Age Group]]&amp; "-" &amp;Account_Appended[[#This Row],[Balace Group]]</f>
        <v>Young-High</v>
      </c>
    </row>
    <row r="1879" spans="2:14" x14ac:dyDescent="0.25">
      <c r="B1879" t="s">
        <v>7002</v>
      </c>
      <c r="C1879" t="s">
        <v>4884</v>
      </c>
      <c r="D1879" t="s">
        <v>5134</v>
      </c>
      <c r="E1879" s="22">
        <v>28088060</v>
      </c>
      <c r="F1879" t="s">
        <v>5126</v>
      </c>
      <c r="G1879" s="20">
        <v>46436</v>
      </c>
      <c r="H1879" t="s">
        <v>4118</v>
      </c>
      <c r="I1879">
        <f>VLOOKUP(Account_Appended[[#This Row],[Customer_ID]],Customer_Info_Appended[],3,0)</f>
        <v>49</v>
      </c>
      <c r="J1879" t="str">
        <f>VLOOKUP(Account_Appended[[#This Row],[Customer_ID]],Customer_Info_Appended[],4,0)</f>
        <v>Female</v>
      </c>
      <c r="K1879" t="str">
        <f>VLOOKUP(Account_Appended[[#This Row],[Customer_ID]],Customer_Info_Appended[],6,0)</f>
        <v>Mandalay</v>
      </c>
      <c r="L1879" t="str">
        <f>VLOOKUP(Account_Appended[[#This Row],[Balance]],balance_t[],3,1)</f>
        <v>High</v>
      </c>
      <c r="M1879" t="str">
        <f>VLOOKUP(Account_Appended[[#This Row],[Age]],age_t[],3,1)</f>
        <v>Middle</v>
      </c>
      <c r="N1879" t="str">
        <f>Account_Appended[[#This Row],[Age Group]]&amp; "-" &amp;Account_Appended[[#This Row],[Balace Group]]</f>
        <v>Middle-High</v>
      </c>
    </row>
    <row r="1880" spans="2:14" x14ac:dyDescent="0.25">
      <c r="B1880" t="s">
        <v>7003</v>
      </c>
      <c r="C1880" t="s">
        <v>4884</v>
      </c>
      <c r="D1880" t="s">
        <v>5125</v>
      </c>
      <c r="E1880" s="22">
        <v>5486159</v>
      </c>
      <c r="F1880" t="s">
        <v>5126</v>
      </c>
      <c r="G1880" s="20">
        <v>46437</v>
      </c>
      <c r="H1880" t="s">
        <v>4118</v>
      </c>
      <c r="I1880">
        <f>VLOOKUP(Account_Appended[[#This Row],[Customer_ID]],Customer_Info_Appended[],3,0)</f>
        <v>49</v>
      </c>
      <c r="J1880" t="str">
        <f>VLOOKUP(Account_Appended[[#This Row],[Customer_ID]],Customer_Info_Appended[],4,0)</f>
        <v>Female</v>
      </c>
      <c r="K1880" t="str">
        <f>VLOOKUP(Account_Appended[[#This Row],[Customer_ID]],Customer_Info_Appended[],6,0)</f>
        <v>Mandalay</v>
      </c>
      <c r="L1880" t="str">
        <f>VLOOKUP(Account_Appended[[#This Row],[Balance]],balance_t[],3,1)</f>
        <v>Medium</v>
      </c>
      <c r="M1880" t="str">
        <f>VLOOKUP(Account_Appended[[#This Row],[Age]],age_t[],3,1)</f>
        <v>Middle</v>
      </c>
      <c r="N1880" t="str">
        <f>Account_Appended[[#This Row],[Age Group]]&amp; "-" &amp;Account_Appended[[#This Row],[Balace Group]]</f>
        <v>Middle-Medium</v>
      </c>
    </row>
    <row r="1881" spans="2:14" x14ac:dyDescent="0.25">
      <c r="B1881" t="s">
        <v>7004</v>
      </c>
      <c r="C1881" t="s">
        <v>4884</v>
      </c>
      <c r="D1881" t="s">
        <v>5131</v>
      </c>
      <c r="E1881" s="22">
        <v>32802702</v>
      </c>
      <c r="F1881" t="s">
        <v>5126</v>
      </c>
      <c r="G1881" s="20">
        <v>46438</v>
      </c>
      <c r="H1881" t="s">
        <v>4118</v>
      </c>
      <c r="I1881">
        <f>VLOOKUP(Account_Appended[[#This Row],[Customer_ID]],Customer_Info_Appended[],3,0)</f>
        <v>49</v>
      </c>
      <c r="J1881" t="str">
        <f>VLOOKUP(Account_Appended[[#This Row],[Customer_ID]],Customer_Info_Appended[],4,0)</f>
        <v>Female</v>
      </c>
      <c r="K1881" t="str">
        <f>VLOOKUP(Account_Appended[[#This Row],[Customer_ID]],Customer_Info_Appended[],6,0)</f>
        <v>Mandalay</v>
      </c>
      <c r="L1881" t="str">
        <f>VLOOKUP(Account_Appended[[#This Row],[Balance]],balance_t[],3,1)</f>
        <v>High</v>
      </c>
      <c r="M1881" t="str">
        <f>VLOOKUP(Account_Appended[[#This Row],[Age]],age_t[],3,1)</f>
        <v>Middle</v>
      </c>
      <c r="N1881" t="str">
        <f>Account_Appended[[#This Row],[Age Group]]&amp; "-" &amp;Account_Appended[[#This Row],[Balace Group]]</f>
        <v>Middle-High</v>
      </c>
    </row>
    <row r="1882" spans="2:14" x14ac:dyDescent="0.25">
      <c r="B1882" t="s">
        <v>7005</v>
      </c>
      <c r="C1882" t="s">
        <v>4889</v>
      </c>
      <c r="D1882" t="s">
        <v>5134</v>
      </c>
      <c r="E1882" s="22">
        <v>25954156</v>
      </c>
      <c r="F1882" t="s">
        <v>5126</v>
      </c>
      <c r="G1882" s="20">
        <v>46439</v>
      </c>
      <c r="H1882" t="s">
        <v>4118</v>
      </c>
      <c r="I1882">
        <f>VLOOKUP(Account_Appended[[#This Row],[Customer_ID]],Customer_Info_Appended[],3,0)</f>
        <v>39</v>
      </c>
      <c r="J1882" t="str">
        <f>VLOOKUP(Account_Appended[[#This Row],[Customer_ID]],Customer_Info_Appended[],4,0)</f>
        <v>Female</v>
      </c>
      <c r="K1882" t="str">
        <f>VLOOKUP(Account_Appended[[#This Row],[Customer_ID]],Customer_Info_Appended[],6,0)</f>
        <v>Shan</v>
      </c>
      <c r="L1882" t="str">
        <f>VLOOKUP(Account_Appended[[#This Row],[Balance]],balance_t[],3,1)</f>
        <v>High</v>
      </c>
      <c r="M1882" t="str">
        <f>VLOOKUP(Account_Appended[[#This Row],[Age]],age_t[],3,1)</f>
        <v>Middle</v>
      </c>
      <c r="N1882" t="str">
        <f>Account_Appended[[#This Row],[Age Group]]&amp; "-" &amp;Account_Appended[[#This Row],[Balace Group]]</f>
        <v>Middle-High</v>
      </c>
    </row>
    <row r="1883" spans="2:14" x14ac:dyDescent="0.25">
      <c r="B1883" t="s">
        <v>7006</v>
      </c>
      <c r="C1883" t="s">
        <v>4889</v>
      </c>
      <c r="D1883" t="s">
        <v>5134</v>
      </c>
      <c r="E1883" s="22">
        <v>39301327</v>
      </c>
      <c r="F1883" t="s">
        <v>5126</v>
      </c>
      <c r="G1883" s="20">
        <v>46440</v>
      </c>
      <c r="H1883" t="s">
        <v>4118</v>
      </c>
      <c r="I1883">
        <f>VLOOKUP(Account_Appended[[#This Row],[Customer_ID]],Customer_Info_Appended[],3,0)</f>
        <v>39</v>
      </c>
      <c r="J1883" t="str">
        <f>VLOOKUP(Account_Appended[[#This Row],[Customer_ID]],Customer_Info_Appended[],4,0)</f>
        <v>Female</v>
      </c>
      <c r="K1883" t="str">
        <f>VLOOKUP(Account_Appended[[#This Row],[Customer_ID]],Customer_Info_Appended[],6,0)</f>
        <v>Shan</v>
      </c>
      <c r="L1883" t="str">
        <f>VLOOKUP(Account_Appended[[#This Row],[Balance]],balance_t[],3,1)</f>
        <v>High</v>
      </c>
      <c r="M1883" t="str">
        <f>VLOOKUP(Account_Appended[[#This Row],[Age]],age_t[],3,1)</f>
        <v>Middle</v>
      </c>
      <c r="N1883" t="str">
        <f>Account_Appended[[#This Row],[Age Group]]&amp; "-" &amp;Account_Appended[[#This Row],[Balace Group]]</f>
        <v>Middle-High</v>
      </c>
    </row>
    <row r="1884" spans="2:14" x14ac:dyDescent="0.25">
      <c r="B1884" t="s">
        <v>7007</v>
      </c>
      <c r="C1884" t="s">
        <v>4894</v>
      </c>
      <c r="D1884" t="s">
        <v>5125</v>
      </c>
      <c r="E1884" s="22">
        <v>48756628</v>
      </c>
      <c r="F1884" t="s">
        <v>5126</v>
      </c>
      <c r="G1884" s="20">
        <v>46441</v>
      </c>
      <c r="H1884" t="s">
        <v>4118</v>
      </c>
      <c r="I1884">
        <f>VLOOKUP(Account_Appended[[#This Row],[Customer_ID]],Customer_Info_Appended[],3,0)</f>
        <v>23</v>
      </c>
      <c r="J1884" t="str">
        <f>VLOOKUP(Account_Appended[[#This Row],[Customer_ID]],Customer_Info_Appended[],4,0)</f>
        <v>Male</v>
      </c>
      <c r="K1884" t="str">
        <f>VLOOKUP(Account_Appended[[#This Row],[Customer_ID]],Customer_Info_Appended[],6,0)</f>
        <v>Bago</v>
      </c>
      <c r="L1884" t="str">
        <f>VLOOKUP(Account_Appended[[#This Row],[Balance]],balance_t[],3,1)</f>
        <v>High</v>
      </c>
      <c r="M1884" t="str">
        <f>VLOOKUP(Account_Appended[[#This Row],[Age]],age_t[],3,1)</f>
        <v>Young</v>
      </c>
      <c r="N1884" t="str">
        <f>Account_Appended[[#This Row],[Age Group]]&amp; "-" &amp;Account_Appended[[#This Row],[Balace Group]]</f>
        <v>Young-High</v>
      </c>
    </row>
    <row r="1885" spans="2:14" x14ac:dyDescent="0.25">
      <c r="B1885" t="s">
        <v>7008</v>
      </c>
      <c r="C1885" t="s">
        <v>4894</v>
      </c>
      <c r="D1885" t="s">
        <v>5134</v>
      </c>
      <c r="E1885" s="22">
        <v>33724895</v>
      </c>
      <c r="F1885" t="s">
        <v>5126</v>
      </c>
      <c r="G1885" s="20">
        <v>46442</v>
      </c>
      <c r="H1885" t="s">
        <v>4118</v>
      </c>
      <c r="I1885">
        <f>VLOOKUP(Account_Appended[[#This Row],[Customer_ID]],Customer_Info_Appended[],3,0)</f>
        <v>23</v>
      </c>
      <c r="J1885" t="str">
        <f>VLOOKUP(Account_Appended[[#This Row],[Customer_ID]],Customer_Info_Appended[],4,0)</f>
        <v>Male</v>
      </c>
      <c r="K1885" t="str">
        <f>VLOOKUP(Account_Appended[[#This Row],[Customer_ID]],Customer_Info_Appended[],6,0)</f>
        <v>Bago</v>
      </c>
      <c r="L1885" t="str">
        <f>VLOOKUP(Account_Appended[[#This Row],[Balance]],balance_t[],3,1)</f>
        <v>High</v>
      </c>
      <c r="M1885" t="str">
        <f>VLOOKUP(Account_Appended[[#This Row],[Age]],age_t[],3,1)</f>
        <v>Young</v>
      </c>
      <c r="N1885" t="str">
        <f>Account_Appended[[#This Row],[Age Group]]&amp; "-" &amp;Account_Appended[[#This Row],[Balace Group]]</f>
        <v>Young-High</v>
      </c>
    </row>
    <row r="1886" spans="2:14" x14ac:dyDescent="0.25">
      <c r="B1886" t="s">
        <v>7009</v>
      </c>
      <c r="C1886" t="s">
        <v>4899</v>
      </c>
      <c r="D1886" t="s">
        <v>5131</v>
      </c>
      <c r="E1886" s="22">
        <v>48427996</v>
      </c>
      <c r="F1886" t="s">
        <v>5126</v>
      </c>
      <c r="G1886" s="20">
        <v>46443</v>
      </c>
      <c r="H1886" t="s">
        <v>4118</v>
      </c>
      <c r="I1886">
        <f>VLOOKUP(Account_Appended[[#This Row],[Customer_ID]],Customer_Info_Appended[],3,0)</f>
        <v>52</v>
      </c>
      <c r="J1886" t="str">
        <f>VLOOKUP(Account_Appended[[#This Row],[Customer_ID]],Customer_Info_Appended[],4,0)</f>
        <v>Female</v>
      </c>
      <c r="K1886" t="str">
        <f>VLOOKUP(Account_Appended[[#This Row],[Customer_ID]],Customer_Info_Appended[],6,0)</f>
        <v>Shan</v>
      </c>
      <c r="L1886" t="str">
        <f>VLOOKUP(Account_Appended[[#This Row],[Balance]],balance_t[],3,1)</f>
        <v>High</v>
      </c>
      <c r="M1886" t="str">
        <f>VLOOKUP(Account_Appended[[#This Row],[Age]],age_t[],3,1)</f>
        <v>Senior</v>
      </c>
      <c r="N1886" t="str">
        <f>Account_Appended[[#This Row],[Age Group]]&amp; "-" &amp;Account_Appended[[#This Row],[Balace Group]]</f>
        <v>Senior-High</v>
      </c>
    </row>
    <row r="1887" spans="2:14" x14ac:dyDescent="0.25">
      <c r="B1887" t="s">
        <v>7010</v>
      </c>
      <c r="C1887" t="s">
        <v>4899</v>
      </c>
      <c r="D1887" t="s">
        <v>5134</v>
      </c>
      <c r="E1887" s="22">
        <v>39105084</v>
      </c>
      <c r="F1887" t="s">
        <v>5126</v>
      </c>
      <c r="G1887" s="20">
        <v>46444</v>
      </c>
      <c r="H1887" t="s">
        <v>4118</v>
      </c>
      <c r="I1887">
        <f>VLOOKUP(Account_Appended[[#This Row],[Customer_ID]],Customer_Info_Appended[],3,0)</f>
        <v>52</v>
      </c>
      <c r="J1887" t="str">
        <f>VLOOKUP(Account_Appended[[#This Row],[Customer_ID]],Customer_Info_Appended[],4,0)</f>
        <v>Female</v>
      </c>
      <c r="K1887" t="str">
        <f>VLOOKUP(Account_Appended[[#This Row],[Customer_ID]],Customer_Info_Appended[],6,0)</f>
        <v>Shan</v>
      </c>
      <c r="L1887" t="str">
        <f>VLOOKUP(Account_Appended[[#This Row],[Balance]],balance_t[],3,1)</f>
        <v>High</v>
      </c>
      <c r="M1887" t="str">
        <f>VLOOKUP(Account_Appended[[#This Row],[Age]],age_t[],3,1)</f>
        <v>Senior</v>
      </c>
      <c r="N1887" t="str">
        <f>Account_Appended[[#This Row],[Age Group]]&amp; "-" &amp;Account_Appended[[#This Row],[Balace Group]]</f>
        <v>Senior-High</v>
      </c>
    </row>
    <row r="1888" spans="2:14" x14ac:dyDescent="0.25">
      <c r="B1888" t="s">
        <v>7011</v>
      </c>
      <c r="C1888" t="s">
        <v>4904</v>
      </c>
      <c r="D1888" t="s">
        <v>5131</v>
      </c>
      <c r="E1888" s="22">
        <v>6952902</v>
      </c>
      <c r="F1888" t="s">
        <v>5126</v>
      </c>
      <c r="G1888" s="20">
        <v>46445</v>
      </c>
      <c r="H1888" t="s">
        <v>4118</v>
      </c>
      <c r="I1888">
        <f>VLOOKUP(Account_Appended[[#This Row],[Customer_ID]],Customer_Info_Appended[],3,0)</f>
        <v>39</v>
      </c>
      <c r="J1888" t="str">
        <f>VLOOKUP(Account_Appended[[#This Row],[Customer_ID]],Customer_Info_Appended[],4,0)</f>
        <v>Male</v>
      </c>
      <c r="K1888" t="str">
        <f>VLOOKUP(Account_Appended[[#This Row],[Customer_ID]],Customer_Info_Appended[],6,0)</f>
        <v>Shan</v>
      </c>
      <c r="L1888" t="str">
        <f>VLOOKUP(Account_Appended[[#This Row],[Balance]],balance_t[],3,1)</f>
        <v>Medium</v>
      </c>
      <c r="M1888" t="str">
        <f>VLOOKUP(Account_Appended[[#This Row],[Age]],age_t[],3,1)</f>
        <v>Middle</v>
      </c>
      <c r="N1888" t="str">
        <f>Account_Appended[[#This Row],[Age Group]]&amp; "-" &amp;Account_Appended[[#This Row],[Balace Group]]</f>
        <v>Middle-Medium</v>
      </c>
    </row>
    <row r="1889" spans="2:14" x14ac:dyDescent="0.25">
      <c r="B1889" t="s">
        <v>7012</v>
      </c>
      <c r="C1889" t="s">
        <v>4909</v>
      </c>
      <c r="D1889" t="s">
        <v>5134</v>
      </c>
      <c r="E1889" s="22">
        <v>9621791</v>
      </c>
      <c r="F1889" t="s">
        <v>5126</v>
      </c>
      <c r="G1889" s="20">
        <v>46446</v>
      </c>
      <c r="H1889" t="s">
        <v>4118</v>
      </c>
      <c r="I1889">
        <f>VLOOKUP(Account_Appended[[#This Row],[Customer_ID]],Customer_Info_Appended[],3,0)</f>
        <v>18</v>
      </c>
      <c r="J1889" t="str">
        <f>VLOOKUP(Account_Appended[[#This Row],[Customer_ID]],Customer_Info_Appended[],4,0)</f>
        <v>Male</v>
      </c>
      <c r="K1889" t="str">
        <f>VLOOKUP(Account_Appended[[#This Row],[Customer_ID]],Customer_Info_Appended[],6,0)</f>
        <v>Shan</v>
      </c>
      <c r="L1889" t="str">
        <f>VLOOKUP(Account_Appended[[#This Row],[Balance]],balance_t[],3,1)</f>
        <v>Medium</v>
      </c>
      <c r="M1889" t="str">
        <f>VLOOKUP(Account_Appended[[#This Row],[Age]],age_t[],3,1)</f>
        <v>Young</v>
      </c>
      <c r="N1889" t="str">
        <f>Account_Appended[[#This Row],[Age Group]]&amp; "-" &amp;Account_Appended[[#This Row],[Balace Group]]</f>
        <v>Young-Medium</v>
      </c>
    </row>
    <row r="1890" spans="2:14" x14ac:dyDescent="0.25">
      <c r="B1890" t="s">
        <v>7013</v>
      </c>
      <c r="C1890" t="s">
        <v>4914</v>
      </c>
      <c r="D1890" t="s">
        <v>5125</v>
      </c>
      <c r="E1890" s="22">
        <v>19743673</v>
      </c>
      <c r="F1890" t="s">
        <v>5126</v>
      </c>
      <c r="G1890" s="20">
        <v>46447</v>
      </c>
      <c r="H1890" t="s">
        <v>4118</v>
      </c>
      <c r="I1890">
        <f>VLOOKUP(Account_Appended[[#This Row],[Customer_ID]],Customer_Info_Appended[],3,0)</f>
        <v>37</v>
      </c>
      <c r="J1890" t="str">
        <f>VLOOKUP(Account_Appended[[#This Row],[Customer_ID]],Customer_Info_Appended[],4,0)</f>
        <v>Male</v>
      </c>
      <c r="K1890" t="str">
        <f>VLOOKUP(Account_Appended[[#This Row],[Customer_ID]],Customer_Info_Appended[],6,0)</f>
        <v>Bago</v>
      </c>
      <c r="L1890" t="str">
        <f>VLOOKUP(Account_Appended[[#This Row],[Balance]],balance_t[],3,1)</f>
        <v>High</v>
      </c>
      <c r="M1890" t="str">
        <f>VLOOKUP(Account_Appended[[#This Row],[Age]],age_t[],3,1)</f>
        <v>Middle</v>
      </c>
      <c r="N1890" t="str">
        <f>Account_Appended[[#This Row],[Age Group]]&amp; "-" &amp;Account_Appended[[#This Row],[Balace Group]]</f>
        <v>Middle-High</v>
      </c>
    </row>
    <row r="1891" spans="2:14" x14ac:dyDescent="0.25">
      <c r="B1891" t="s">
        <v>7014</v>
      </c>
      <c r="C1891" t="s">
        <v>4919</v>
      </c>
      <c r="D1891" t="s">
        <v>5131</v>
      </c>
      <c r="E1891" s="22">
        <v>13530854</v>
      </c>
      <c r="F1891" t="s">
        <v>5126</v>
      </c>
      <c r="G1891" s="20">
        <v>46448</v>
      </c>
      <c r="H1891" t="s">
        <v>4118</v>
      </c>
      <c r="I1891">
        <f>VLOOKUP(Account_Appended[[#This Row],[Customer_ID]],Customer_Info_Appended[],3,0)</f>
        <v>39</v>
      </c>
      <c r="J1891" t="str">
        <f>VLOOKUP(Account_Appended[[#This Row],[Customer_ID]],Customer_Info_Appended[],4,0)</f>
        <v>Male</v>
      </c>
      <c r="K1891" t="str">
        <f>VLOOKUP(Account_Appended[[#This Row],[Customer_ID]],Customer_Info_Appended[],6,0)</f>
        <v>Shan</v>
      </c>
      <c r="L1891" t="str">
        <f>VLOOKUP(Account_Appended[[#This Row],[Balance]],balance_t[],3,1)</f>
        <v>Medium</v>
      </c>
      <c r="M1891" t="str">
        <f>VLOOKUP(Account_Appended[[#This Row],[Age]],age_t[],3,1)</f>
        <v>Middle</v>
      </c>
      <c r="N1891" t="str">
        <f>Account_Appended[[#This Row],[Age Group]]&amp; "-" &amp;Account_Appended[[#This Row],[Balace Group]]</f>
        <v>Middle-Medium</v>
      </c>
    </row>
    <row r="1892" spans="2:14" x14ac:dyDescent="0.25">
      <c r="B1892" t="s">
        <v>7015</v>
      </c>
      <c r="C1892" t="s">
        <v>4924</v>
      </c>
      <c r="D1892" t="s">
        <v>5134</v>
      </c>
      <c r="E1892" s="22">
        <v>21191596</v>
      </c>
      <c r="F1892" t="s">
        <v>5126</v>
      </c>
      <c r="G1892" s="20">
        <v>46449</v>
      </c>
      <c r="H1892" t="s">
        <v>4118</v>
      </c>
      <c r="I1892">
        <f>VLOOKUP(Account_Appended[[#This Row],[Customer_ID]],Customer_Info_Appended[],3,0)</f>
        <v>65</v>
      </c>
      <c r="J1892" t="str">
        <f>VLOOKUP(Account_Appended[[#This Row],[Customer_ID]],Customer_Info_Appended[],4,0)</f>
        <v>Female</v>
      </c>
      <c r="K1892" t="str">
        <f>VLOOKUP(Account_Appended[[#This Row],[Customer_ID]],Customer_Info_Appended[],6,0)</f>
        <v>Bago</v>
      </c>
      <c r="L1892" t="str">
        <f>VLOOKUP(Account_Appended[[#This Row],[Balance]],balance_t[],3,1)</f>
        <v>High</v>
      </c>
      <c r="M1892" t="str">
        <f>VLOOKUP(Account_Appended[[#This Row],[Age]],age_t[],3,1)</f>
        <v>Senior</v>
      </c>
      <c r="N1892" t="str">
        <f>Account_Appended[[#This Row],[Age Group]]&amp; "-" &amp;Account_Appended[[#This Row],[Balace Group]]</f>
        <v>Senior-High</v>
      </c>
    </row>
    <row r="1893" spans="2:14" x14ac:dyDescent="0.25">
      <c r="B1893" t="s">
        <v>7016</v>
      </c>
      <c r="C1893" t="s">
        <v>4924</v>
      </c>
      <c r="D1893" t="s">
        <v>5134</v>
      </c>
      <c r="E1893" s="22">
        <v>5401572</v>
      </c>
      <c r="F1893" t="s">
        <v>5126</v>
      </c>
      <c r="G1893" s="20">
        <v>46450</v>
      </c>
      <c r="H1893" t="s">
        <v>4118</v>
      </c>
      <c r="I1893">
        <f>VLOOKUP(Account_Appended[[#This Row],[Customer_ID]],Customer_Info_Appended[],3,0)</f>
        <v>65</v>
      </c>
      <c r="J1893" t="str">
        <f>VLOOKUP(Account_Appended[[#This Row],[Customer_ID]],Customer_Info_Appended[],4,0)</f>
        <v>Female</v>
      </c>
      <c r="K1893" t="str">
        <f>VLOOKUP(Account_Appended[[#This Row],[Customer_ID]],Customer_Info_Appended[],6,0)</f>
        <v>Bago</v>
      </c>
      <c r="L1893" t="str">
        <f>VLOOKUP(Account_Appended[[#This Row],[Balance]],balance_t[],3,1)</f>
        <v>Medium</v>
      </c>
      <c r="M1893" t="str">
        <f>VLOOKUP(Account_Appended[[#This Row],[Age]],age_t[],3,1)</f>
        <v>Senior</v>
      </c>
      <c r="N1893" t="str">
        <f>Account_Appended[[#This Row],[Age Group]]&amp; "-" &amp;Account_Appended[[#This Row],[Balace Group]]</f>
        <v>Senior-Medium</v>
      </c>
    </row>
    <row r="1894" spans="2:14" x14ac:dyDescent="0.25">
      <c r="B1894" t="s">
        <v>7017</v>
      </c>
      <c r="C1894" t="s">
        <v>4929</v>
      </c>
      <c r="D1894" t="s">
        <v>5134</v>
      </c>
      <c r="E1894" s="22">
        <v>21788624</v>
      </c>
      <c r="F1894" t="s">
        <v>5126</v>
      </c>
      <c r="G1894" s="20">
        <v>46451</v>
      </c>
      <c r="H1894" t="s">
        <v>4118</v>
      </c>
      <c r="I1894">
        <f>VLOOKUP(Account_Appended[[#This Row],[Customer_ID]],Customer_Info_Appended[],3,0)</f>
        <v>28</v>
      </c>
      <c r="J1894" t="str">
        <f>VLOOKUP(Account_Appended[[#This Row],[Customer_ID]],Customer_Info_Appended[],4,0)</f>
        <v>Female</v>
      </c>
      <c r="K1894" t="str">
        <f>VLOOKUP(Account_Appended[[#This Row],[Customer_ID]],Customer_Info_Appended[],6,0)</f>
        <v>Mandalay</v>
      </c>
      <c r="L1894" t="str">
        <f>VLOOKUP(Account_Appended[[#This Row],[Balance]],balance_t[],3,1)</f>
        <v>High</v>
      </c>
      <c r="M1894" t="str">
        <f>VLOOKUP(Account_Appended[[#This Row],[Age]],age_t[],3,1)</f>
        <v>Young</v>
      </c>
      <c r="N1894" t="str">
        <f>Account_Appended[[#This Row],[Age Group]]&amp; "-" &amp;Account_Appended[[#This Row],[Balace Group]]</f>
        <v>Young-High</v>
      </c>
    </row>
    <row r="1895" spans="2:14" x14ac:dyDescent="0.25">
      <c r="B1895" t="s">
        <v>7018</v>
      </c>
      <c r="C1895" t="s">
        <v>4929</v>
      </c>
      <c r="D1895" t="s">
        <v>5131</v>
      </c>
      <c r="E1895" s="22">
        <v>30262370</v>
      </c>
      <c r="F1895" t="s">
        <v>5126</v>
      </c>
      <c r="G1895" s="20">
        <v>46452</v>
      </c>
      <c r="H1895" t="s">
        <v>4118</v>
      </c>
      <c r="I1895">
        <f>VLOOKUP(Account_Appended[[#This Row],[Customer_ID]],Customer_Info_Appended[],3,0)</f>
        <v>28</v>
      </c>
      <c r="J1895" t="str">
        <f>VLOOKUP(Account_Appended[[#This Row],[Customer_ID]],Customer_Info_Appended[],4,0)</f>
        <v>Female</v>
      </c>
      <c r="K1895" t="str">
        <f>VLOOKUP(Account_Appended[[#This Row],[Customer_ID]],Customer_Info_Appended[],6,0)</f>
        <v>Mandalay</v>
      </c>
      <c r="L1895" t="str">
        <f>VLOOKUP(Account_Appended[[#This Row],[Balance]],balance_t[],3,1)</f>
        <v>High</v>
      </c>
      <c r="M1895" t="str">
        <f>VLOOKUP(Account_Appended[[#This Row],[Age]],age_t[],3,1)</f>
        <v>Young</v>
      </c>
      <c r="N1895" t="str">
        <f>Account_Appended[[#This Row],[Age Group]]&amp; "-" &amp;Account_Appended[[#This Row],[Balace Group]]</f>
        <v>Young-High</v>
      </c>
    </row>
    <row r="1896" spans="2:14" x14ac:dyDescent="0.25">
      <c r="B1896" t="s">
        <v>7019</v>
      </c>
      <c r="C1896" t="s">
        <v>4929</v>
      </c>
      <c r="D1896" t="s">
        <v>5131</v>
      </c>
      <c r="E1896" s="22">
        <v>5216934</v>
      </c>
      <c r="F1896" t="s">
        <v>5126</v>
      </c>
      <c r="G1896" s="20">
        <v>46453</v>
      </c>
      <c r="H1896" t="s">
        <v>4118</v>
      </c>
      <c r="I1896">
        <f>VLOOKUP(Account_Appended[[#This Row],[Customer_ID]],Customer_Info_Appended[],3,0)</f>
        <v>28</v>
      </c>
      <c r="J1896" t="str">
        <f>VLOOKUP(Account_Appended[[#This Row],[Customer_ID]],Customer_Info_Appended[],4,0)</f>
        <v>Female</v>
      </c>
      <c r="K1896" t="str">
        <f>VLOOKUP(Account_Appended[[#This Row],[Customer_ID]],Customer_Info_Appended[],6,0)</f>
        <v>Mandalay</v>
      </c>
      <c r="L1896" t="str">
        <f>VLOOKUP(Account_Appended[[#This Row],[Balance]],balance_t[],3,1)</f>
        <v>Medium</v>
      </c>
      <c r="M1896" t="str">
        <f>VLOOKUP(Account_Appended[[#This Row],[Age]],age_t[],3,1)</f>
        <v>Young</v>
      </c>
      <c r="N1896" t="str">
        <f>Account_Appended[[#This Row],[Age Group]]&amp; "-" &amp;Account_Appended[[#This Row],[Balace Group]]</f>
        <v>Young-Medium</v>
      </c>
    </row>
    <row r="1897" spans="2:14" x14ac:dyDescent="0.25">
      <c r="B1897" t="s">
        <v>7020</v>
      </c>
      <c r="C1897" t="s">
        <v>4934</v>
      </c>
      <c r="D1897" t="s">
        <v>5131</v>
      </c>
      <c r="E1897" s="22">
        <v>31718361</v>
      </c>
      <c r="F1897" t="s">
        <v>5126</v>
      </c>
      <c r="G1897" s="20">
        <v>46454</v>
      </c>
      <c r="H1897" t="s">
        <v>4118</v>
      </c>
      <c r="I1897">
        <f>VLOOKUP(Account_Appended[[#This Row],[Customer_ID]],Customer_Info_Appended[],3,0)</f>
        <v>30</v>
      </c>
      <c r="J1897" t="str">
        <f>VLOOKUP(Account_Appended[[#This Row],[Customer_ID]],Customer_Info_Appended[],4,0)</f>
        <v>Female</v>
      </c>
      <c r="K1897" t="str">
        <f>VLOOKUP(Account_Appended[[#This Row],[Customer_ID]],Customer_Info_Appended[],6,0)</f>
        <v>Yangon</v>
      </c>
      <c r="L1897" t="str">
        <f>VLOOKUP(Account_Appended[[#This Row],[Balance]],balance_t[],3,1)</f>
        <v>High</v>
      </c>
      <c r="M1897" t="str">
        <f>VLOOKUP(Account_Appended[[#This Row],[Age]],age_t[],3,1)</f>
        <v>Young</v>
      </c>
      <c r="N1897" t="str">
        <f>Account_Appended[[#This Row],[Age Group]]&amp; "-" &amp;Account_Appended[[#This Row],[Balace Group]]</f>
        <v>Young-High</v>
      </c>
    </row>
    <row r="1898" spans="2:14" x14ac:dyDescent="0.25">
      <c r="B1898" t="s">
        <v>7021</v>
      </c>
      <c r="C1898" t="s">
        <v>4939</v>
      </c>
      <c r="D1898" t="s">
        <v>5125</v>
      </c>
      <c r="E1898" s="22">
        <v>33622480</v>
      </c>
      <c r="F1898" t="s">
        <v>5126</v>
      </c>
      <c r="G1898" s="20">
        <v>46455</v>
      </c>
      <c r="H1898" t="s">
        <v>4118</v>
      </c>
      <c r="I1898">
        <f>VLOOKUP(Account_Appended[[#This Row],[Customer_ID]],Customer_Info_Appended[],3,0)</f>
        <v>59</v>
      </c>
      <c r="J1898" t="str">
        <f>VLOOKUP(Account_Appended[[#This Row],[Customer_ID]],Customer_Info_Appended[],4,0)</f>
        <v>Male</v>
      </c>
      <c r="K1898" t="str">
        <f>VLOOKUP(Account_Appended[[#This Row],[Customer_ID]],Customer_Info_Appended[],6,0)</f>
        <v>Mandalay</v>
      </c>
      <c r="L1898" t="str">
        <f>VLOOKUP(Account_Appended[[#This Row],[Balance]],balance_t[],3,1)</f>
        <v>High</v>
      </c>
      <c r="M1898" t="str">
        <f>VLOOKUP(Account_Appended[[#This Row],[Age]],age_t[],3,1)</f>
        <v>Senior</v>
      </c>
      <c r="N1898" t="str">
        <f>Account_Appended[[#This Row],[Age Group]]&amp; "-" &amp;Account_Appended[[#This Row],[Balace Group]]</f>
        <v>Senior-High</v>
      </c>
    </row>
    <row r="1899" spans="2:14" x14ac:dyDescent="0.25">
      <c r="B1899" t="s">
        <v>7022</v>
      </c>
      <c r="C1899" t="s">
        <v>4944</v>
      </c>
      <c r="D1899" t="s">
        <v>5125</v>
      </c>
      <c r="E1899" s="22">
        <v>46761824</v>
      </c>
      <c r="F1899" t="s">
        <v>5126</v>
      </c>
      <c r="G1899" s="20">
        <v>46456</v>
      </c>
      <c r="H1899" t="s">
        <v>4118</v>
      </c>
      <c r="I1899">
        <f>VLOOKUP(Account_Appended[[#This Row],[Customer_ID]],Customer_Info_Appended[],3,0)</f>
        <v>20</v>
      </c>
      <c r="J1899" t="str">
        <f>VLOOKUP(Account_Appended[[#This Row],[Customer_ID]],Customer_Info_Appended[],4,0)</f>
        <v>Female</v>
      </c>
      <c r="K1899" t="str">
        <f>VLOOKUP(Account_Appended[[#This Row],[Customer_ID]],Customer_Info_Appended[],6,0)</f>
        <v>Yangon</v>
      </c>
      <c r="L1899" t="str">
        <f>VLOOKUP(Account_Appended[[#This Row],[Balance]],balance_t[],3,1)</f>
        <v>High</v>
      </c>
      <c r="M1899" t="str">
        <f>VLOOKUP(Account_Appended[[#This Row],[Age]],age_t[],3,1)</f>
        <v>Young</v>
      </c>
      <c r="N1899" t="str">
        <f>Account_Appended[[#This Row],[Age Group]]&amp; "-" &amp;Account_Appended[[#This Row],[Balace Group]]</f>
        <v>Young-High</v>
      </c>
    </row>
    <row r="1900" spans="2:14" x14ac:dyDescent="0.25">
      <c r="B1900" t="s">
        <v>7023</v>
      </c>
      <c r="C1900" t="s">
        <v>4944</v>
      </c>
      <c r="D1900" t="s">
        <v>5131</v>
      </c>
      <c r="E1900" s="22">
        <v>10833296</v>
      </c>
      <c r="F1900" t="s">
        <v>5126</v>
      </c>
      <c r="G1900" s="20">
        <v>46457</v>
      </c>
      <c r="H1900" t="s">
        <v>4118</v>
      </c>
      <c r="I1900">
        <f>VLOOKUP(Account_Appended[[#This Row],[Customer_ID]],Customer_Info_Appended[],3,0)</f>
        <v>20</v>
      </c>
      <c r="J1900" t="str">
        <f>VLOOKUP(Account_Appended[[#This Row],[Customer_ID]],Customer_Info_Appended[],4,0)</f>
        <v>Female</v>
      </c>
      <c r="K1900" t="str">
        <f>VLOOKUP(Account_Appended[[#This Row],[Customer_ID]],Customer_Info_Appended[],6,0)</f>
        <v>Yangon</v>
      </c>
      <c r="L1900" t="str">
        <f>VLOOKUP(Account_Appended[[#This Row],[Balance]],balance_t[],3,1)</f>
        <v>Medium</v>
      </c>
      <c r="M1900" t="str">
        <f>VLOOKUP(Account_Appended[[#This Row],[Age]],age_t[],3,1)</f>
        <v>Young</v>
      </c>
      <c r="N1900" t="str">
        <f>Account_Appended[[#This Row],[Age Group]]&amp; "-" &amp;Account_Appended[[#This Row],[Balace Group]]</f>
        <v>Young-Medium</v>
      </c>
    </row>
    <row r="1901" spans="2:14" x14ac:dyDescent="0.25">
      <c r="B1901" t="s">
        <v>7024</v>
      </c>
      <c r="C1901" t="s">
        <v>4949</v>
      </c>
      <c r="D1901" t="s">
        <v>5134</v>
      </c>
      <c r="E1901" s="22">
        <v>8525021</v>
      </c>
      <c r="F1901" t="s">
        <v>5126</v>
      </c>
      <c r="G1901" s="20">
        <v>46458</v>
      </c>
      <c r="H1901" t="s">
        <v>4118</v>
      </c>
      <c r="I1901">
        <f>VLOOKUP(Account_Appended[[#This Row],[Customer_ID]],Customer_Info_Appended[],3,0)</f>
        <v>26</v>
      </c>
      <c r="J1901" t="str">
        <f>VLOOKUP(Account_Appended[[#This Row],[Customer_ID]],Customer_Info_Appended[],4,0)</f>
        <v>Female</v>
      </c>
      <c r="K1901" t="str">
        <f>VLOOKUP(Account_Appended[[#This Row],[Customer_ID]],Customer_Info_Appended[],6,0)</f>
        <v>Mandalay</v>
      </c>
      <c r="L1901" t="str">
        <f>VLOOKUP(Account_Appended[[#This Row],[Balance]],balance_t[],3,1)</f>
        <v>Medium</v>
      </c>
      <c r="M1901" t="str">
        <f>VLOOKUP(Account_Appended[[#This Row],[Age]],age_t[],3,1)</f>
        <v>Young</v>
      </c>
      <c r="N1901" t="str">
        <f>Account_Appended[[#This Row],[Age Group]]&amp; "-" &amp;Account_Appended[[#This Row],[Balace Group]]</f>
        <v>Young-Medium</v>
      </c>
    </row>
    <row r="1902" spans="2:14" x14ac:dyDescent="0.25">
      <c r="B1902" t="s">
        <v>7025</v>
      </c>
      <c r="C1902" t="s">
        <v>4949</v>
      </c>
      <c r="D1902" t="s">
        <v>5125</v>
      </c>
      <c r="E1902" s="22">
        <v>49526960</v>
      </c>
      <c r="F1902" t="s">
        <v>5126</v>
      </c>
      <c r="G1902" s="20">
        <v>46459</v>
      </c>
      <c r="H1902" t="s">
        <v>4118</v>
      </c>
      <c r="I1902">
        <f>VLOOKUP(Account_Appended[[#This Row],[Customer_ID]],Customer_Info_Appended[],3,0)</f>
        <v>26</v>
      </c>
      <c r="J1902" t="str">
        <f>VLOOKUP(Account_Appended[[#This Row],[Customer_ID]],Customer_Info_Appended[],4,0)</f>
        <v>Female</v>
      </c>
      <c r="K1902" t="str">
        <f>VLOOKUP(Account_Appended[[#This Row],[Customer_ID]],Customer_Info_Appended[],6,0)</f>
        <v>Mandalay</v>
      </c>
      <c r="L1902" t="str">
        <f>VLOOKUP(Account_Appended[[#This Row],[Balance]],balance_t[],3,1)</f>
        <v>High</v>
      </c>
      <c r="M1902" t="str">
        <f>VLOOKUP(Account_Appended[[#This Row],[Age]],age_t[],3,1)</f>
        <v>Young</v>
      </c>
      <c r="N1902" t="str">
        <f>Account_Appended[[#This Row],[Age Group]]&amp; "-" &amp;Account_Appended[[#This Row],[Balace Group]]</f>
        <v>Young-High</v>
      </c>
    </row>
    <row r="1903" spans="2:14" x14ac:dyDescent="0.25">
      <c r="B1903" t="s">
        <v>7026</v>
      </c>
      <c r="C1903" t="s">
        <v>4949</v>
      </c>
      <c r="D1903" t="s">
        <v>5131</v>
      </c>
      <c r="E1903" s="22">
        <v>28214456</v>
      </c>
      <c r="F1903" t="s">
        <v>5126</v>
      </c>
      <c r="G1903" s="20">
        <v>46460</v>
      </c>
      <c r="H1903" t="s">
        <v>4118</v>
      </c>
      <c r="I1903">
        <f>VLOOKUP(Account_Appended[[#This Row],[Customer_ID]],Customer_Info_Appended[],3,0)</f>
        <v>26</v>
      </c>
      <c r="J1903" t="str">
        <f>VLOOKUP(Account_Appended[[#This Row],[Customer_ID]],Customer_Info_Appended[],4,0)</f>
        <v>Female</v>
      </c>
      <c r="K1903" t="str">
        <f>VLOOKUP(Account_Appended[[#This Row],[Customer_ID]],Customer_Info_Appended[],6,0)</f>
        <v>Mandalay</v>
      </c>
      <c r="L1903" t="str">
        <f>VLOOKUP(Account_Appended[[#This Row],[Balance]],balance_t[],3,1)</f>
        <v>High</v>
      </c>
      <c r="M1903" t="str">
        <f>VLOOKUP(Account_Appended[[#This Row],[Age]],age_t[],3,1)</f>
        <v>Young</v>
      </c>
      <c r="N1903" t="str">
        <f>Account_Appended[[#This Row],[Age Group]]&amp; "-" &amp;Account_Appended[[#This Row],[Balace Group]]</f>
        <v>Young-High</v>
      </c>
    </row>
    <row r="1904" spans="2:14" x14ac:dyDescent="0.25">
      <c r="B1904" t="s">
        <v>7027</v>
      </c>
      <c r="C1904" t="s">
        <v>4954</v>
      </c>
      <c r="D1904" t="s">
        <v>5134</v>
      </c>
      <c r="E1904" s="22">
        <v>5990298</v>
      </c>
      <c r="F1904" t="s">
        <v>5126</v>
      </c>
      <c r="G1904" s="20">
        <v>46461</v>
      </c>
      <c r="H1904" t="s">
        <v>4118</v>
      </c>
      <c r="I1904">
        <f>VLOOKUP(Account_Appended[[#This Row],[Customer_ID]],Customer_Info_Appended[],3,0)</f>
        <v>29</v>
      </c>
      <c r="J1904" t="str">
        <f>VLOOKUP(Account_Appended[[#This Row],[Customer_ID]],Customer_Info_Appended[],4,0)</f>
        <v>Female</v>
      </c>
      <c r="K1904" t="str">
        <f>VLOOKUP(Account_Appended[[#This Row],[Customer_ID]],Customer_Info_Appended[],6,0)</f>
        <v>Yangon</v>
      </c>
      <c r="L1904" t="str">
        <f>VLOOKUP(Account_Appended[[#This Row],[Balance]],balance_t[],3,1)</f>
        <v>Medium</v>
      </c>
      <c r="M1904" t="str">
        <f>VLOOKUP(Account_Appended[[#This Row],[Age]],age_t[],3,1)</f>
        <v>Young</v>
      </c>
      <c r="N1904" t="str">
        <f>Account_Appended[[#This Row],[Age Group]]&amp; "-" &amp;Account_Appended[[#This Row],[Balace Group]]</f>
        <v>Young-Medium</v>
      </c>
    </row>
    <row r="1905" spans="2:14" x14ac:dyDescent="0.25">
      <c r="B1905" t="s">
        <v>7028</v>
      </c>
      <c r="C1905" t="s">
        <v>4954</v>
      </c>
      <c r="D1905" t="s">
        <v>5125</v>
      </c>
      <c r="E1905" s="22">
        <v>23743900</v>
      </c>
      <c r="F1905" t="s">
        <v>5126</v>
      </c>
      <c r="G1905" s="20">
        <v>46462</v>
      </c>
      <c r="H1905" t="s">
        <v>4118</v>
      </c>
      <c r="I1905">
        <f>VLOOKUP(Account_Appended[[#This Row],[Customer_ID]],Customer_Info_Appended[],3,0)</f>
        <v>29</v>
      </c>
      <c r="J1905" t="str">
        <f>VLOOKUP(Account_Appended[[#This Row],[Customer_ID]],Customer_Info_Appended[],4,0)</f>
        <v>Female</v>
      </c>
      <c r="K1905" t="str">
        <f>VLOOKUP(Account_Appended[[#This Row],[Customer_ID]],Customer_Info_Appended[],6,0)</f>
        <v>Yangon</v>
      </c>
      <c r="L1905" t="str">
        <f>VLOOKUP(Account_Appended[[#This Row],[Balance]],balance_t[],3,1)</f>
        <v>High</v>
      </c>
      <c r="M1905" t="str">
        <f>VLOOKUP(Account_Appended[[#This Row],[Age]],age_t[],3,1)</f>
        <v>Young</v>
      </c>
      <c r="N1905" t="str">
        <f>Account_Appended[[#This Row],[Age Group]]&amp; "-" &amp;Account_Appended[[#This Row],[Balace Group]]</f>
        <v>Young-High</v>
      </c>
    </row>
    <row r="1906" spans="2:14" x14ac:dyDescent="0.25">
      <c r="B1906" t="s">
        <v>7029</v>
      </c>
      <c r="C1906" t="s">
        <v>4954</v>
      </c>
      <c r="D1906" t="s">
        <v>5134</v>
      </c>
      <c r="E1906" s="22">
        <v>8127522</v>
      </c>
      <c r="F1906" t="s">
        <v>5126</v>
      </c>
      <c r="G1906" s="20">
        <v>46463</v>
      </c>
      <c r="H1906" t="s">
        <v>4118</v>
      </c>
      <c r="I1906">
        <f>VLOOKUP(Account_Appended[[#This Row],[Customer_ID]],Customer_Info_Appended[],3,0)</f>
        <v>29</v>
      </c>
      <c r="J1906" t="str">
        <f>VLOOKUP(Account_Appended[[#This Row],[Customer_ID]],Customer_Info_Appended[],4,0)</f>
        <v>Female</v>
      </c>
      <c r="K1906" t="str">
        <f>VLOOKUP(Account_Appended[[#This Row],[Customer_ID]],Customer_Info_Appended[],6,0)</f>
        <v>Yangon</v>
      </c>
      <c r="L1906" t="str">
        <f>VLOOKUP(Account_Appended[[#This Row],[Balance]],balance_t[],3,1)</f>
        <v>Medium</v>
      </c>
      <c r="M1906" t="str">
        <f>VLOOKUP(Account_Appended[[#This Row],[Age]],age_t[],3,1)</f>
        <v>Young</v>
      </c>
      <c r="N1906" t="str">
        <f>Account_Appended[[#This Row],[Age Group]]&amp; "-" &amp;Account_Appended[[#This Row],[Balace Group]]</f>
        <v>Young-Medium</v>
      </c>
    </row>
    <row r="1907" spans="2:14" x14ac:dyDescent="0.25">
      <c r="B1907" t="s">
        <v>7030</v>
      </c>
      <c r="C1907" t="s">
        <v>4959</v>
      </c>
      <c r="D1907" t="s">
        <v>5134</v>
      </c>
      <c r="E1907" s="22">
        <v>45711548</v>
      </c>
      <c r="F1907" t="s">
        <v>5126</v>
      </c>
      <c r="G1907" s="20">
        <v>46464</v>
      </c>
      <c r="H1907" t="s">
        <v>4118</v>
      </c>
      <c r="I1907">
        <f>VLOOKUP(Account_Appended[[#This Row],[Customer_ID]],Customer_Info_Appended[],3,0)</f>
        <v>40</v>
      </c>
      <c r="J1907" t="str">
        <f>VLOOKUP(Account_Appended[[#This Row],[Customer_ID]],Customer_Info_Appended[],4,0)</f>
        <v>Male</v>
      </c>
      <c r="K1907" t="str">
        <f>VLOOKUP(Account_Appended[[#This Row],[Customer_ID]],Customer_Info_Appended[],6,0)</f>
        <v>Yangon</v>
      </c>
      <c r="L1907" t="str">
        <f>VLOOKUP(Account_Appended[[#This Row],[Balance]],balance_t[],3,1)</f>
        <v>High</v>
      </c>
      <c r="M1907" t="str">
        <f>VLOOKUP(Account_Appended[[#This Row],[Age]],age_t[],3,1)</f>
        <v>Middle</v>
      </c>
      <c r="N1907" t="str">
        <f>Account_Appended[[#This Row],[Age Group]]&amp; "-" &amp;Account_Appended[[#This Row],[Balace Group]]</f>
        <v>Middle-High</v>
      </c>
    </row>
    <row r="1908" spans="2:14" x14ac:dyDescent="0.25">
      <c r="B1908" t="s">
        <v>7031</v>
      </c>
      <c r="C1908" t="s">
        <v>4959</v>
      </c>
      <c r="D1908" t="s">
        <v>5134</v>
      </c>
      <c r="E1908" s="22">
        <v>14816532</v>
      </c>
      <c r="F1908" t="s">
        <v>5126</v>
      </c>
      <c r="G1908" s="20">
        <v>46465</v>
      </c>
      <c r="H1908" t="s">
        <v>4118</v>
      </c>
      <c r="I1908">
        <f>VLOOKUP(Account_Appended[[#This Row],[Customer_ID]],Customer_Info_Appended[],3,0)</f>
        <v>40</v>
      </c>
      <c r="J1908" t="str">
        <f>VLOOKUP(Account_Appended[[#This Row],[Customer_ID]],Customer_Info_Appended[],4,0)</f>
        <v>Male</v>
      </c>
      <c r="K1908" t="str">
        <f>VLOOKUP(Account_Appended[[#This Row],[Customer_ID]],Customer_Info_Appended[],6,0)</f>
        <v>Yangon</v>
      </c>
      <c r="L1908" t="str">
        <f>VLOOKUP(Account_Appended[[#This Row],[Balance]],balance_t[],3,1)</f>
        <v>Medium</v>
      </c>
      <c r="M1908" t="str">
        <f>VLOOKUP(Account_Appended[[#This Row],[Age]],age_t[],3,1)</f>
        <v>Middle</v>
      </c>
      <c r="N1908" t="str">
        <f>Account_Appended[[#This Row],[Age Group]]&amp; "-" &amp;Account_Appended[[#This Row],[Balace Group]]</f>
        <v>Middle-Medium</v>
      </c>
    </row>
    <row r="1909" spans="2:14" x14ac:dyDescent="0.25">
      <c r="B1909" t="s">
        <v>7032</v>
      </c>
      <c r="C1909" t="s">
        <v>4964</v>
      </c>
      <c r="D1909" t="s">
        <v>5134</v>
      </c>
      <c r="E1909" s="22">
        <v>13631114</v>
      </c>
      <c r="F1909" t="s">
        <v>5126</v>
      </c>
      <c r="G1909" s="20">
        <v>46466</v>
      </c>
      <c r="H1909" t="s">
        <v>4118</v>
      </c>
      <c r="I1909">
        <f>VLOOKUP(Account_Appended[[#This Row],[Customer_ID]],Customer_Info_Appended[],3,0)</f>
        <v>31</v>
      </c>
      <c r="J1909" t="str">
        <f>VLOOKUP(Account_Appended[[#This Row],[Customer_ID]],Customer_Info_Appended[],4,0)</f>
        <v>Male</v>
      </c>
      <c r="K1909" t="str">
        <f>VLOOKUP(Account_Appended[[#This Row],[Customer_ID]],Customer_Info_Appended[],6,0)</f>
        <v>Naypyitaw</v>
      </c>
      <c r="L1909" t="str">
        <f>VLOOKUP(Account_Appended[[#This Row],[Balance]],balance_t[],3,1)</f>
        <v>Medium</v>
      </c>
      <c r="M1909" t="str">
        <f>VLOOKUP(Account_Appended[[#This Row],[Age]],age_t[],3,1)</f>
        <v>Middle</v>
      </c>
      <c r="N1909" t="str">
        <f>Account_Appended[[#This Row],[Age Group]]&amp; "-" &amp;Account_Appended[[#This Row],[Balace Group]]</f>
        <v>Middle-Medium</v>
      </c>
    </row>
    <row r="1910" spans="2:14" x14ac:dyDescent="0.25">
      <c r="B1910" t="s">
        <v>7033</v>
      </c>
      <c r="C1910" t="s">
        <v>4964</v>
      </c>
      <c r="D1910" t="s">
        <v>5125</v>
      </c>
      <c r="E1910" s="22">
        <v>4960319</v>
      </c>
      <c r="F1910" t="s">
        <v>5126</v>
      </c>
      <c r="G1910" s="20">
        <v>46467</v>
      </c>
      <c r="H1910" t="s">
        <v>4118</v>
      </c>
      <c r="I1910">
        <f>VLOOKUP(Account_Appended[[#This Row],[Customer_ID]],Customer_Info_Appended[],3,0)</f>
        <v>31</v>
      </c>
      <c r="J1910" t="str">
        <f>VLOOKUP(Account_Appended[[#This Row],[Customer_ID]],Customer_Info_Appended[],4,0)</f>
        <v>Male</v>
      </c>
      <c r="K1910" t="str">
        <f>VLOOKUP(Account_Appended[[#This Row],[Customer_ID]],Customer_Info_Appended[],6,0)</f>
        <v>Naypyitaw</v>
      </c>
      <c r="L1910" t="str">
        <f>VLOOKUP(Account_Appended[[#This Row],[Balance]],balance_t[],3,1)</f>
        <v>Low</v>
      </c>
      <c r="M1910" t="str">
        <f>VLOOKUP(Account_Appended[[#This Row],[Age]],age_t[],3,1)</f>
        <v>Middle</v>
      </c>
      <c r="N1910" t="str">
        <f>Account_Appended[[#This Row],[Age Group]]&amp; "-" &amp;Account_Appended[[#This Row],[Balace Group]]</f>
        <v>Middle-Low</v>
      </c>
    </row>
    <row r="1911" spans="2:14" x14ac:dyDescent="0.25">
      <c r="B1911" t="s">
        <v>7034</v>
      </c>
      <c r="C1911" t="s">
        <v>4969</v>
      </c>
      <c r="D1911" t="s">
        <v>5125</v>
      </c>
      <c r="E1911" s="22">
        <v>49562041</v>
      </c>
      <c r="F1911" t="s">
        <v>5126</v>
      </c>
      <c r="G1911" s="20">
        <v>46468</v>
      </c>
      <c r="H1911" t="s">
        <v>4118</v>
      </c>
      <c r="I1911">
        <f>VLOOKUP(Account_Appended[[#This Row],[Customer_ID]],Customer_Info_Appended[],3,0)</f>
        <v>50</v>
      </c>
      <c r="J1911" t="str">
        <f>VLOOKUP(Account_Appended[[#This Row],[Customer_ID]],Customer_Info_Appended[],4,0)</f>
        <v>Female</v>
      </c>
      <c r="K1911" t="str">
        <f>VLOOKUP(Account_Appended[[#This Row],[Customer_ID]],Customer_Info_Appended[],6,0)</f>
        <v>Yangon</v>
      </c>
      <c r="L1911" t="str">
        <f>VLOOKUP(Account_Appended[[#This Row],[Balance]],balance_t[],3,1)</f>
        <v>High</v>
      </c>
      <c r="M1911" t="str">
        <f>VLOOKUP(Account_Appended[[#This Row],[Age]],age_t[],3,1)</f>
        <v>Middle</v>
      </c>
      <c r="N1911" t="str">
        <f>Account_Appended[[#This Row],[Age Group]]&amp; "-" &amp;Account_Appended[[#This Row],[Balace Group]]</f>
        <v>Middle-High</v>
      </c>
    </row>
    <row r="1912" spans="2:14" x14ac:dyDescent="0.25">
      <c r="B1912" t="s">
        <v>7035</v>
      </c>
      <c r="C1912" t="s">
        <v>4969</v>
      </c>
      <c r="D1912" t="s">
        <v>5125</v>
      </c>
      <c r="E1912" s="22">
        <v>14154779</v>
      </c>
      <c r="F1912" t="s">
        <v>5126</v>
      </c>
      <c r="G1912" s="20">
        <v>46469</v>
      </c>
      <c r="H1912" t="s">
        <v>4118</v>
      </c>
      <c r="I1912">
        <f>VLOOKUP(Account_Appended[[#This Row],[Customer_ID]],Customer_Info_Appended[],3,0)</f>
        <v>50</v>
      </c>
      <c r="J1912" t="str">
        <f>VLOOKUP(Account_Appended[[#This Row],[Customer_ID]],Customer_Info_Appended[],4,0)</f>
        <v>Female</v>
      </c>
      <c r="K1912" t="str">
        <f>VLOOKUP(Account_Appended[[#This Row],[Customer_ID]],Customer_Info_Appended[],6,0)</f>
        <v>Yangon</v>
      </c>
      <c r="L1912" t="str">
        <f>VLOOKUP(Account_Appended[[#This Row],[Balance]],balance_t[],3,1)</f>
        <v>Medium</v>
      </c>
      <c r="M1912" t="str">
        <f>VLOOKUP(Account_Appended[[#This Row],[Age]],age_t[],3,1)</f>
        <v>Middle</v>
      </c>
      <c r="N1912" t="str">
        <f>Account_Appended[[#This Row],[Age Group]]&amp; "-" &amp;Account_Appended[[#This Row],[Balace Group]]</f>
        <v>Middle-Medium</v>
      </c>
    </row>
    <row r="1913" spans="2:14" x14ac:dyDescent="0.25">
      <c r="B1913" t="s">
        <v>7036</v>
      </c>
      <c r="C1913" t="s">
        <v>4969</v>
      </c>
      <c r="D1913" t="s">
        <v>5131</v>
      </c>
      <c r="E1913" s="22">
        <v>28289839</v>
      </c>
      <c r="F1913" t="s">
        <v>5126</v>
      </c>
      <c r="G1913" s="20">
        <v>46470</v>
      </c>
      <c r="H1913" t="s">
        <v>4118</v>
      </c>
      <c r="I1913">
        <f>VLOOKUP(Account_Appended[[#This Row],[Customer_ID]],Customer_Info_Appended[],3,0)</f>
        <v>50</v>
      </c>
      <c r="J1913" t="str">
        <f>VLOOKUP(Account_Appended[[#This Row],[Customer_ID]],Customer_Info_Appended[],4,0)</f>
        <v>Female</v>
      </c>
      <c r="K1913" t="str">
        <f>VLOOKUP(Account_Appended[[#This Row],[Customer_ID]],Customer_Info_Appended[],6,0)</f>
        <v>Yangon</v>
      </c>
      <c r="L1913" t="str">
        <f>VLOOKUP(Account_Appended[[#This Row],[Balance]],balance_t[],3,1)</f>
        <v>High</v>
      </c>
      <c r="M1913" t="str">
        <f>VLOOKUP(Account_Appended[[#This Row],[Age]],age_t[],3,1)</f>
        <v>Middle</v>
      </c>
      <c r="N1913" t="str">
        <f>Account_Appended[[#This Row],[Age Group]]&amp; "-" &amp;Account_Appended[[#This Row],[Balace Group]]</f>
        <v>Middle-High</v>
      </c>
    </row>
    <row r="1914" spans="2:14" x14ac:dyDescent="0.25">
      <c r="B1914" t="s">
        <v>7037</v>
      </c>
      <c r="C1914" t="s">
        <v>4974</v>
      </c>
      <c r="D1914" t="s">
        <v>5125</v>
      </c>
      <c r="E1914" s="22">
        <v>42958520</v>
      </c>
      <c r="F1914" t="s">
        <v>5126</v>
      </c>
      <c r="G1914" s="20">
        <v>46471</v>
      </c>
      <c r="H1914" t="s">
        <v>4118</v>
      </c>
      <c r="I1914">
        <f>VLOOKUP(Account_Appended[[#This Row],[Customer_ID]],Customer_Info_Appended[],3,0)</f>
        <v>35</v>
      </c>
      <c r="J1914" t="str">
        <f>VLOOKUP(Account_Appended[[#This Row],[Customer_ID]],Customer_Info_Appended[],4,0)</f>
        <v>Male</v>
      </c>
      <c r="K1914" t="str">
        <f>VLOOKUP(Account_Appended[[#This Row],[Customer_ID]],Customer_Info_Appended[],6,0)</f>
        <v>Yangon</v>
      </c>
      <c r="L1914" t="str">
        <f>VLOOKUP(Account_Appended[[#This Row],[Balance]],balance_t[],3,1)</f>
        <v>High</v>
      </c>
      <c r="M1914" t="str">
        <f>VLOOKUP(Account_Appended[[#This Row],[Age]],age_t[],3,1)</f>
        <v>Middle</v>
      </c>
      <c r="N1914" t="str">
        <f>Account_Appended[[#This Row],[Age Group]]&amp; "-" &amp;Account_Appended[[#This Row],[Balace Group]]</f>
        <v>Middle-High</v>
      </c>
    </row>
    <row r="1915" spans="2:14" x14ac:dyDescent="0.25">
      <c r="B1915" t="s">
        <v>7038</v>
      </c>
      <c r="C1915" t="s">
        <v>4979</v>
      </c>
      <c r="D1915" t="s">
        <v>5134</v>
      </c>
      <c r="E1915" s="22">
        <v>20259131</v>
      </c>
      <c r="F1915" t="s">
        <v>5126</v>
      </c>
      <c r="G1915" s="20">
        <v>46472</v>
      </c>
      <c r="H1915" t="s">
        <v>4118</v>
      </c>
      <c r="I1915">
        <f>VLOOKUP(Account_Appended[[#This Row],[Customer_ID]],Customer_Info_Appended[],3,0)</f>
        <v>66</v>
      </c>
      <c r="J1915" t="str">
        <f>VLOOKUP(Account_Appended[[#This Row],[Customer_ID]],Customer_Info_Appended[],4,0)</f>
        <v>Male</v>
      </c>
      <c r="K1915" t="str">
        <f>VLOOKUP(Account_Appended[[#This Row],[Customer_ID]],Customer_Info_Appended[],6,0)</f>
        <v>Naypyitaw</v>
      </c>
      <c r="L1915" t="str">
        <f>VLOOKUP(Account_Appended[[#This Row],[Balance]],balance_t[],3,1)</f>
        <v>High</v>
      </c>
      <c r="M1915" t="str">
        <f>VLOOKUP(Account_Appended[[#This Row],[Age]],age_t[],3,1)</f>
        <v>Senior</v>
      </c>
      <c r="N1915" t="str">
        <f>Account_Appended[[#This Row],[Age Group]]&amp; "-" &amp;Account_Appended[[#This Row],[Balace Group]]</f>
        <v>Senior-High</v>
      </c>
    </row>
    <row r="1916" spans="2:14" x14ac:dyDescent="0.25">
      <c r="B1916" t="s">
        <v>7039</v>
      </c>
      <c r="C1916" t="s">
        <v>4979</v>
      </c>
      <c r="D1916" t="s">
        <v>5125</v>
      </c>
      <c r="E1916" s="22">
        <v>42085096</v>
      </c>
      <c r="F1916" t="s">
        <v>5126</v>
      </c>
      <c r="G1916" s="20">
        <v>46473</v>
      </c>
      <c r="H1916" t="s">
        <v>4118</v>
      </c>
      <c r="I1916">
        <f>VLOOKUP(Account_Appended[[#This Row],[Customer_ID]],Customer_Info_Appended[],3,0)</f>
        <v>66</v>
      </c>
      <c r="J1916" t="str">
        <f>VLOOKUP(Account_Appended[[#This Row],[Customer_ID]],Customer_Info_Appended[],4,0)</f>
        <v>Male</v>
      </c>
      <c r="K1916" t="str">
        <f>VLOOKUP(Account_Appended[[#This Row],[Customer_ID]],Customer_Info_Appended[],6,0)</f>
        <v>Naypyitaw</v>
      </c>
      <c r="L1916" t="str">
        <f>VLOOKUP(Account_Appended[[#This Row],[Balance]],balance_t[],3,1)</f>
        <v>High</v>
      </c>
      <c r="M1916" t="str">
        <f>VLOOKUP(Account_Appended[[#This Row],[Age]],age_t[],3,1)</f>
        <v>Senior</v>
      </c>
      <c r="N1916" t="str">
        <f>Account_Appended[[#This Row],[Age Group]]&amp; "-" &amp;Account_Appended[[#This Row],[Balace Group]]</f>
        <v>Senior-High</v>
      </c>
    </row>
    <row r="1917" spans="2:14" x14ac:dyDescent="0.25">
      <c r="B1917" t="s">
        <v>7040</v>
      </c>
      <c r="C1917" t="s">
        <v>4979</v>
      </c>
      <c r="D1917" t="s">
        <v>5134</v>
      </c>
      <c r="E1917" s="22">
        <v>19026199</v>
      </c>
      <c r="F1917" t="s">
        <v>5126</v>
      </c>
      <c r="G1917" s="20">
        <v>46474</v>
      </c>
      <c r="H1917" t="s">
        <v>4118</v>
      </c>
      <c r="I1917">
        <f>VLOOKUP(Account_Appended[[#This Row],[Customer_ID]],Customer_Info_Appended[],3,0)</f>
        <v>66</v>
      </c>
      <c r="J1917" t="str">
        <f>VLOOKUP(Account_Appended[[#This Row],[Customer_ID]],Customer_Info_Appended[],4,0)</f>
        <v>Male</v>
      </c>
      <c r="K1917" t="str">
        <f>VLOOKUP(Account_Appended[[#This Row],[Customer_ID]],Customer_Info_Appended[],6,0)</f>
        <v>Naypyitaw</v>
      </c>
      <c r="L1917" t="str">
        <f>VLOOKUP(Account_Appended[[#This Row],[Balance]],balance_t[],3,1)</f>
        <v>High</v>
      </c>
      <c r="M1917" t="str">
        <f>VLOOKUP(Account_Appended[[#This Row],[Age]],age_t[],3,1)</f>
        <v>Senior</v>
      </c>
      <c r="N1917" t="str">
        <f>Account_Appended[[#This Row],[Age Group]]&amp; "-" &amp;Account_Appended[[#This Row],[Balace Group]]</f>
        <v>Senior-High</v>
      </c>
    </row>
    <row r="1918" spans="2:14" x14ac:dyDescent="0.25">
      <c r="B1918" t="s">
        <v>7041</v>
      </c>
      <c r="C1918" t="s">
        <v>4984</v>
      </c>
      <c r="D1918" t="s">
        <v>5131</v>
      </c>
      <c r="E1918" s="22">
        <v>11431383</v>
      </c>
      <c r="F1918" t="s">
        <v>5126</v>
      </c>
      <c r="G1918" s="20">
        <v>46475</v>
      </c>
      <c r="H1918" t="s">
        <v>4118</v>
      </c>
      <c r="I1918">
        <f>VLOOKUP(Account_Appended[[#This Row],[Customer_ID]],Customer_Info_Appended[],3,0)</f>
        <v>58</v>
      </c>
      <c r="J1918" t="str">
        <f>VLOOKUP(Account_Appended[[#This Row],[Customer_ID]],Customer_Info_Appended[],4,0)</f>
        <v>Female</v>
      </c>
      <c r="K1918" t="str">
        <f>VLOOKUP(Account_Appended[[#This Row],[Customer_ID]],Customer_Info_Appended[],6,0)</f>
        <v>Shan</v>
      </c>
      <c r="L1918" t="str">
        <f>VLOOKUP(Account_Appended[[#This Row],[Balance]],balance_t[],3,1)</f>
        <v>Medium</v>
      </c>
      <c r="M1918" t="str">
        <f>VLOOKUP(Account_Appended[[#This Row],[Age]],age_t[],3,1)</f>
        <v>Senior</v>
      </c>
      <c r="N1918" t="str">
        <f>Account_Appended[[#This Row],[Age Group]]&amp; "-" &amp;Account_Appended[[#This Row],[Balace Group]]</f>
        <v>Senior-Medium</v>
      </c>
    </row>
    <row r="1919" spans="2:14" x14ac:dyDescent="0.25">
      <c r="B1919" t="s">
        <v>7042</v>
      </c>
      <c r="C1919" t="s">
        <v>4984</v>
      </c>
      <c r="D1919" t="s">
        <v>5134</v>
      </c>
      <c r="E1919" s="22">
        <v>34428384</v>
      </c>
      <c r="F1919" t="s">
        <v>5126</v>
      </c>
      <c r="G1919" s="20">
        <v>46476</v>
      </c>
      <c r="H1919" t="s">
        <v>4118</v>
      </c>
      <c r="I1919">
        <f>VLOOKUP(Account_Appended[[#This Row],[Customer_ID]],Customer_Info_Appended[],3,0)</f>
        <v>58</v>
      </c>
      <c r="J1919" t="str">
        <f>VLOOKUP(Account_Appended[[#This Row],[Customer_ID]],Customer_Info_Appended[],4,0)</f>
        <v>Female</v>
      </c>
      <c r="K1919" t="str">
        <f>VLOOKUP(Account_Appended[[#This Row],[Customer_ID]],Customer_Info_Appended[],6,0)</f>
        <v>Shan</v>
      </c>
      <c r="L1919" t="str">
        <f>VLOOKUP(Account_Appended[[#This Row],[Balance]],balance_t[],3,1)</f>
        <v>High</v>
      </c>
      <c r="M1919" t="str">
        <f>VLOOKUP(Account_Appended[[#This Row],[Age]],age_t[],3,1)</f>
        <v>Senior</v>
      </c>
      <c r="N1919" t="str">
        <f>Account_Appended[[#This Row],[Age Group]]&amp; "-" &amp;Account_Appended[[#This Row],[Balace Group]]</f>
        <v>Senior-High</v>
      </c>
    </row>
    <row r="1920" spans="2:14" x14ac:dyDescent="0.25">
      <c r="B1920" t="s">
        <v>7043</v>
      </c>
      <c r="C1920" t="s">
        <v>4989</v>
      </c>
      <c r="D1920" t="s">
        <v>5134</v>
      </c>
      <c r="E1920" s="22">
        <v>38275224</v>
      </c>
      <c r="F1920" t="s">
        <v>5126</v>
      </c>
      <c r="G1920" s="20">
        <v>46477</v>
      </c>
      <c r="H1920" t="s">
        <v>4118</v>
      </c>
      <c r="I1920">
        <f>VLOOKUP(Account_Appended[[#This Row],[Customer_ID]],Customer_Info_Appended[],3,0)</f>
        <v>26</v>
      </c>
      <c r="J1920" t="str">
        <f>VLOOKUP(Account_Appended[[#This Row],[Customer_ID]],Customer_Info_Appended[],4,0)</f>
        <v>Male</v>
      </c>
      <c r="K1920" t="str">
        <f>VLOOKUP(Account_Appended[[#This Row],[Customer_ID]],Customer_Info_Appended[],6,0)</f>
        <v>Shan</v>
      </c>
      <c r="L1920" t="str">
        <f>VLOOKUP(Account_Appended[[#This Row],[Balance]],balance_t[],3,1)</f>
        <v>High</v>
      </c>
      <c r="M1920" t="str">
        <f>VLOOKUP(Account_Appended[[#This Row],[Age]],age_t[],3,1)</f>
        <v>Young</v>
      </c>
      <c r="N1920" t="str">
        <f>Account_Appended[[#This Row],[Age Group]]&amp; "-" &amp;Account_Appended[[#This Row],[Balace Group]]</f>
        <v>Young-High</v>
      </c>
    </row>
    <row r="1921" spans="2:14" x14ac:dyDescent="0.25">
      <c r="B1921" t="s">
        <v>7044</v>
      </c>
      <c r="C1921" t="s">
        <v>4994</v>
      </c>
      <c r="D1921" t="s">
        <v>5134</v>
      </c>
      <c r="E1921" s="22">
        <v>1437768</v>
      </c>
      <c r="F1921" t="s">
        <v>5126</v>
      </c>
      <c r="G1921" s="20">
        <v>46478</v>
      </c>
      <c r="H1921" t="s">
        <v>4118</v>
      </c>
      <c r="I1921">
        <f>VLOOKUP(Account_Appended[[#This Row],[Customer_ID]],Customer_Info_Appended[],3,0)</f>
        <v>40</v>
      </c>
      <c r="J1921" t="str">
        <f>VLOOKUP(Account_Appended[[#This Row],[Customer_ID]],Customer_Info_Appended[],4,0)</f>
        <v>Male</v>
      </c>
      <c r="K1921" t="str">
        <f>VLOOKUP(Account_Appended[[#This Row],[Customer_ID]],Customer_Info_Appended[],6,0)</f>
        <v>Naypyitaw</v>
      </c>
      <c r="L1921" t="str">
        <f>VLOOKUP(Account_Appended[[#This Row],[Balance]],balance_t[],3,1)</f>
        <v>Low</v>
      </c>
      <c r="M1921" t="str">
        <f>VLOOKUP(Account_Appended[[#This Row],[Age]],age_t[],3,1)</f>
        <v>Middle</v>
      </c>
      <c r="N1921" t="str">
        <f>Account_Appended[[#This Row],[Age Group]]&amp; "-" &amp;Account_Appended[[#This Row],[Balace Group]]</f>
        <v>Middle-Low</v>
      </c>
    </row>
    <row r="1922" spans="2:14" x14ac:dyDescent="0.25">
      <c r="B1922" t="s">
        <v>7045</v>
      </c>
      <c r="C1922" t="s">
        <v>4999</v>
      </c>
      <c r="D1922" t="s">
        <v>5131</v>
      </c>
      <c r="E1922" s="22">
        <v>3190930</v>
      </c>
      <c r="F1922" t="s">
        <v>5126</v>
      </c>
      <c r="G1922" s="20">
        <v>46479</v>
      </c>
      <c r="H1922" t="s">
        <v>4118</v>
      </c>
      <c r="I1922">
        <f>VLOOKUP(Account_Appended[[#This Row],[Customer_ID]],Customer_Info_Appended[],3,0)</f>
        <v>27</v>
      </c>
      <c r="J1922" t="str">
        <f>VLOOKUP(Account_Appended[[#This Row],[Customer_ID]],Customer_Info_Appended[],4,0)</f>
        <v>Female</v>
      </c>
      <c r="K1922" t="str">
        <f>VLOOKUP(Account_Appended[[#This Row],[Customer_ID]],Customer_Info_Appended[],6,0)</f>
        <v>Bago</v>
      </c>
      <c r="L1922" t="str">
        <f>VLOOKUP(Account_Appended[[#This Row],[Balance]],balance_t[],3,1)</f>
        <v>Low</v>
      </c>
      <c r="M1922" t="str">
        <f>VLOOKUP(Account_Appended[[#This Row],[Age]],age_t[],3,1)</f>
        <v>Young</v>
      </c>
      <c r="N1922" t="str">
        <f>Account_Appended[[#This Row],[Age Group]]&amp; "-" &amp;Account_Appended[[#This Row],[Balace Group]]</f>
        <v>Young-Low</v>
      </c>
    </row>
    <row r="1923" spans="2:14" x14ac:dyDescent="0.25">
      <c r="B1923" t="s">
        <v>7046</v>
      </c>
      <c r="C1923" t="s">
        <v>4999</v>
      </c>
      <c r="D1923" t="s">
        <v>5125</v>
      </c>
      <c r="E1923" s="22">
        <v>10349579</v>
      </c>
      <c r="F1923" t="s">
        <v>5126</v>
      </c>
      <c r="G1923" s="20">
        <v>46480</v>
      </c>
      <c r="H1923" t="s">
        <v>4118</v>
      </c>
      <c r="I1923">
        <f>VLOOKUP(Account_Appended[[#This Row],[Customer_ID]],Customer_Info_Appended[],3,0)</f>
        <v>27</v>
      </c>
      <c r="J1923" t="str">
        <f>VLOOKUP(Account_Appended[[#This Row],[Customer_ID]],Customer_Info_Appended[],4,0)</f>
        <v>Female</v>
      </c>
      <c r="K1923" t="str">
        <f>VLOOKUP(Account_Appended[[#This Row],[Customer_ID]],Customer_Info_Appended[],6,0)</f>
        <v>Bago</v>
      </c>
      <c r="L1923" t="str">
        <f>VLOOKUP(Account_Appended[[#This Row],[Balance]],balance_t[],3,1)</f>
        <v>Medium</v>
      </c>
      <c r="M1923" t="str">
        <f>VLOOKUP(Account_Appended[[#This Row],[Age]],age_t[],3,1)</f>
        <v>Young</v>
      </c>
      <c r="N1923" t="str">
        <f>Account_Appended[[#This Row],[Age Group]]&amp; "-" &amp;Account_Appended[[#This Row],[Balace Group]]</f>
        <v>Young-Medium</v>
      </c>
    </row>
    <row r="1924" spans="2:14" x14ac:dyDescent="0.25">
      <c r="B1924" t="s">
        <v>7047</v>
      </c>
      <c r="C1924" t="s">
        <v>5004</v>
      </c>
      <c r="D1924" t="s">
        <v>5125</v>
      </c>
      <c r="E1924" s="22">
        <v>23736914</v>
      </c>
      <c r="F1924" t="s">
        <v>5126</v>
      </c>
      <c r="G1924" s="20">
        <v>46481</v>
      </c>
      <c r="H1924" t="s">
        <v>4118</v>
      </c>
      <c r="I1924">
        <f>VLOOKUP(Account_Appended[[#This Row],[Customer_ID]],Customer_Info_Appended[],3,0)</f>
        <v>36</v>
      </c>
      <c r="J1924" t="str">
        <f>VLOOKUP(Account_Appended[[#This Row],[Customer_ID]],Customer_Info_Appended[],4,0)</f>
        <v>Male</v>
      </c>
      <c r="K1924" t="str">
        <f>VLOOKUP(Account_Appended[[#This Row],[Customer_ID]],Customer_Info_Appended[],6,0)</f>
        <v>Yangon</v>
      </c>
      <c r="L1924" t="str">
        <f>VLOOKUP(Account_Appended[[#This Row],[Balance]],balance_t[],3,1)</f>
        <v>High</v>
      </c>
      <c r="M1924" t="str">
        <f>VLOOKUP(Account_Appended[[#This Row],[Age]],age_t[],3,1)</f>
        <v>Middle</v>
      </c>
      <c r="N1924" t="str">
        <f>Account_Appended[[#This Row],[Age Group]]&amp; "-" &amp;Account_Appended[[#This Row],[Balace Group]]</f>
        <v>Middle-High</v>
      </c>
    </row>
    <row r="1925" spans="2:14" x14ac:dyDescent="0.25">
      <c r="B1925" t="s">
        <v>7048</v>
      </c>
      <c r="C1925" t="s">
        <v>5004</v>
      </c>
      <c r="D1925" t="s">
        <v>5131</v>
      </c>
      <c r="E1925" s="22">
        <v>18391317</v>
      </c>
      <c r="F1925" t="s">
        <v>5126</v>
      </c>
      <c r="G1925" s="20">
        <v>46482</v>
      </c>
      <c r="H1925" t="s">
        <v>4118</v>
      </c>
      <c r="I1925">
        <f>VLOOKUP(Account_Appended[[#This Row],[Customer_ID]],Customer_Info_Appended[],3,0)</f>
        <v>36</v>
      </c>
      <c r="J1925" t="str">
        <f>VLOOKUP(Account_Appended[[#This Row],[Customer_ID]],Customer_Info_Appended[],4,0)</f>
        <v>Male</v>
      </c>
      <c r="K1925" t="str">
        <f>VLOOKUP(Account_Appended[[#This Row],[Customer_ID]],Customer_Info_Appended[],6,0)</f>
        <v>Yangon</v>
      </c>
      <c r="L1925" t="str">
        <f>VLOOKUP(Account_Appended[[#This Row],[Balance]],balance_t[],3,1)</f>
        <v>High</v>
      </c>
      <c r="M1925" t="str">
        <f>VLOOKUP(Account_Appended[[#This Row],[Age]],age_t[],3,1)</f>
        <v>Middle</v>
      </c>
      <c r="N1925" t="str">
        <f>Account_Appended[[#This Row],[Age Group]]&amp; "-" &amp;Account_Appended[[#This Row],[Balace Group]]</f>
        <v>Middle-High</v>
      </c>
    </row>
    <row r="1926" spans="2:14" x14ac:dyDescent="0.25">
      <c r="B1926" t="s">
        <v>7049</v>
      </c>
      <c r="C1926" t="s">
        <v>5009</v>
      </c>
      <c r="D1926" t="s">
        <v>5134</v>
      </c>
      <c r="E1926" s="22">
        <v>44373384</v>
      </c>
      <c r="F1926" t="s">
        <v>5126</v>
      </c>
      <c r="G1926" s="20">
        <v>46483</v>
      </c>
      <c r="H1926" t="s">
        <v>4118</v>
      </c>
      <c r="I1926">
        <f>VLOOKUP(Account_Appended[[#This Row],[Customer_ID]],Customer_Info_Appended[],3,0)</f>
        <v>64</v>
      </c>
      <c r="J1926" t="str">
        <f>VLOOKUP(Account_Appended[[#This Row],[Customer_ID]],Customer_Info_Appended[],4,0)</f>
        <v>Male</v>
      </c>
      <c r="K1926" t="str">
        <f>VLOOKUP(Account_Appended[[#This Row],[Customer_ID]],Customer_Info_Appended[],6,0)</f>
        <v>Yangon</v>
      </c>
      <c r="L1926" t="str">
        <f>VLOOKUP(Account_Appended[[#This Row],[Balance]],balance_t[],3,1)</f>
        <v>High</v>
      </c>
      <c r="M1926" t="str">
        <f>VLOOKUP(Account_Appended[[#This Row],[Age]],age_t[],3,1)</f>
        <v>Senior</v>
      </c>
      <c r="N1926" t="str">
        <f>Account_Appended[[#This Row],[Age Group]]&amp; "-" &amp;Account_Appended[[#This Row],[Balace Group]]</f>
        <v>Senior-High</v>
      </c>
    </row>
    <row r="1927" spans="2:14" x14ac:dyDescent="0.25">
      <c r="B1927" t="s">
        <v>7050</v>
      </c>
      <c r="C1927" t="s">
        <v>5009</v>
      </c>
      <c r="D1927" t="s">
        <v>5125</v>
      </c>
      <c r="E1927" s="22">
        <v>1506150</v>
      </c>
      <c r="F1927" t="s">
        <v>5126</v>
      </c>
      <c r="G1927" s="20">
        <v>46484</v>
      </c>
      <c r="H1927" t="s">
        <v>4118</v>
      </c>
      <c r="I1927">
        <f>VLOOKUP(Account_Appended[[#This Row],[Customer_ID]],Customer_Info_Appended[],3,0)</f>
        <v>64</v>
      </c>
      <c r="J1927" t="str">
        <f>VLOOKUP(Account_Appended[[#This Row],[Customer_ID]],Customer_Info_Appended[],4,0)</f>
        <v>Male</v>
      </c>
      <c r="K1927" t="str">
        <f>VLOOKUP(Account_Appended[[#This Row],[Customer_ID]],Customer_Info_Appended[],6,0)</f>
        <v>Yangon</v>
      </c>
      <c r="L1927" t="str">
        <f>VLOOKUP(Account_Appended[[#This Row],[Balance]],balance_t[],3,1)</f>
        <v>Low</v>
      </c>
      <c r="M1927" t="str">
        <f>VLOOKUP(Account_Appended[[#This Row],[Age]],age_t[],3,1)</f>
        <v>Senior</v>
      </c>
      <c r="N1927" t="str">
        <f>Account_Appended[[#This Row],[Age Group]]&amp; "-" &amp;Account_Appended[[#This Row],[Balace Group]]</f>
        <v>Senior-Low</v>
      </c>
    </row>
    <row r="1928" spans="2:14" x14ac:dyDescent="0.25">
      <c r="B1928" t="s">
        <v>7051</v>
      </c>
      <c r="C1928" t="s">
        <v>5014</v>
      </c>
      <c r="D1928" t="s">
        <v>5131</v>
      </c>
      <c r="E1928" s="22">
        <v>45462588</v>
      </c>
      <c r="F1928" t="s">
        <v>5126</v>
      </c>
      <c r="G1928" s="20">
        <v>46485</v>
      </c>
      <c r="H1928" t="s">
        <v>4118</v>
      </c>
      <c r="I1928">
        <f>VLOOKUP(Account_Appended[[#This Row],[Customer_ID]],Customer_Info_Appended[],3,0)</f>
        <v>22</v>
      </c>
      <c r="J1928" t="str">
        <f>VLOOKUP(Account_Appended[[#This Row],[Customer_ID]],Customer_Info_Appended[],4,0)</f>
        <v>Male</v>
      </c>
      <c r="K1928" t="str">
        <f>VLOOKUP(Account_Appended[[#This Row],[Customer_ID]],Customer_Info_Appended[],6,0)</f>
        <v>Naypyitaw</v>
      </c>
      <c r="L1928" t="str">
        <f>VLOOKUP(Account_Appended[[#This Row],[Balance]],balance_t[],3,1)</f>
        <v>High</v>
      </c>
      <c r="M1928" t="str">
        <f>VLOOKUP(Account_Appended[[#This Row],[Age]],age_t[],3,1)</f>
        <v>Young</v>
      </c>
      <c r="N1928" t="str">
        <f>Account_Appended[[#This Row],[Age Group]]&amp; "-" &amp;Account_Appended[[#This Row],[Balace Group]]</f>
        <v>Young-High</v>
      </c>
    </row>
    <row r="1929" spans="2:14" x14ac:dyDescent="0.25">
      <c r="B1929" t="s">
        <v>7052</v>
      </c>
      <c r="C1929" t="s">
        <v>5014</v>
      </c>
      <c r="D1929" t="s">
        <v>5125</v>
      </c>
      <c r="E1929" s="22">
        <v>49780722</v>
      </c>
      <c r="F1929" t="s">
        <v>5126</v>
      </c>
      <c r="G1929" s="20">
        <v>46486</v>
      </c>
      <c r="H1929" t="s">
        <v>4118</v>
      </c>
      <c r="I1929">
        <f>VLOOKUP(Account_Appended[[#This Row],[Customer_ID]],Customer_Info_Appended[],3,0)</f>
        <v>22</v>
      </c>
      <c r="J1929" t="str">
        <f>VLOOKUP(Account_Appended[[#This Row],[Customer_ID]],Customer_Info_Appended[],4,0)</f>
        <v>Male</v>
      </c>
      <c r="K1929" t="str">
        <f>VLOOKUP(Account_Appended[[#This Row],[Customer_ID]],Customer_Info_Appended[],6,0)</f>
        <v>Naypyitaw</v>
      </c>
      <c r="L1929" t="str">
        <f>VLOOKUP(Account_Appended[[#This Row],[Balance]],balance_t[],3,1)</f>
        <v>High</v>
      </c>
      <c r="M1929" t="str">
        <f>VLOOKUP(Account_Appended[[#This Row],[Age]],age_t[],3,1)</f>
        <v>Young</v>
      </c>
      <c r="N1929" t="str">
        <f>Account_Appended[[#This Row],[Age Group]]&amp; "-" &amp;Account_Appended[[#This Row],[Balace Group]]</f>
        <v>Young-High</v>
      </c>
    </row>
    <row r="1930" spans="2:14" x14ac:dyDescent="0.25">
      <c r="B1930" t="s">
        <v>7053</v>
      </c>
      <c r="C1930" t="s">
        <v>5014</v>
      </c>
      <c r="D1930" t="s">
        <v>5131</v>
      </c>
      <c r="E1930" s="22">
        <v>34883890</v>
      </c>
      <c r="F1930" t="s">
        <v>5126</v>
      </c>
      <c r="G1930" s="20">
        <v>46487</v>
      </c>
      <c r="H1930" t="s">
        <v>4118</v>
      </c>
      <c r="I1930">
        <f>VLOOKUP(Account_Appended[[#This Row],[Customer_ID]],Customer_Info_Appended[],3,0)</f>
        <v>22</v>
      </c>
      <c r="J1930" t="str">
        <f>VLOOKUP(Account_Appended[[#This Row],[Customer_ID]],Customer_Info_Appended[],4,0)</f>
        <v>Male</v>
      </c>
      <c r="K1930" t="str">
        <f>VLOOKUP(Account_Appended[[#This Row],[Customer_ID]],Customer_Info_Appended[],6,0)</f>
        <v>Naypyitaw</v>
      </c>
      <c r="L1930" t="str">
        <f>VLOOKUP(Account_Appended[[#This Row],[Balance]],balance_t[],3,1)</f>
        <v>High</v>
      </c>
      <c r="M1930" t="str">
        <f>VLOOKUP(Account_Appended[[#This Row],[Age]],age_t[],3,1)</f>
        <v>Young</v>
      </c>
      <c r="N1930" t="str">
        <f>Account_Appended[[#This Row],[Age Group]]&amp; "-" &amp;Account_Appended[[#This Row],[Balace Group]]</f>
        <v>Young-High</v>
      </c>
    </row>
    <row r="1931" spans="2:14" x14ac:dyDescent="0.25">
      <c r="B1931" t="s">
        <v>7054</v>
      </c>
      <c r="C1931" t="s">
        <v>5019</v>
      </c>
      <c r="D1931" t="s">
        <v>5134</v>
      </c>
      <c r="E1931" s="22">
        <v>48306785</v>
      </c>
      <c r="F1931" t="s">
        <v>5126</v>
      </c>
      <c r="G1931" s="20">
        <v>46488</v>
      </c>
      <c r="H1931" t="s">
        <v>4118</v>
      </c>
      <c r="I1931">
        <f>VLOOKUP(Account_Appended[[#This Row],[Customer_ID]],Customer_Info_Appended[],3,0)</f>
        <v>64</v>
      </c>
      <c r="J1931" t="str">
        <f>VLOOKUP(Account_Appended[[#This Row],[Customer_ID]],Customer_Info_Appended[],4,0)</f>
        <v>Male</v>
      </c>
      <c r="K1931" t="str">
        <f>VLOOKUP(Account_Appended[[#This Row],[Customer_ID]],Customer_Info_Appended[],6,0)</f>
        <v>Naypyitaw</v>
      </c>
      <c r="L1931" t="str">
        <f>VLOOKUP(Account_Appended[[#This Row],[Balance]],balance_t[],3,1)</f>
        <v>High</v>
      </c>
      <c r="M1931" t="str">
        <f>VLOOKUP(Account_Appended[[#This Row],[Age]],age_t[],3,1)</f>
        <v>Senior</v>
      </c>
      <c r="N1931" t="str">
        <f>Account_Appended[[#This Row],[Age Group]]&amp; "-" &amp;Account_Appended[[#This Row],[Balace Group]]</f>
        <v>Senior-High</v>
      </c>
    </row>
    <row r="1932" spans="2:14" x14ac:dyDescent="0.25">
      <c r="B1932" t="s">
        <v>7055</v>
      </c>
      <c r="C1932" t="s">
        <v>5019</v>
      </c>
      <c r="D1932" t="s">
        <v>5125</v>
      </c>
      <c r="E1932" s="22">
        <v>32569420</v>
      </c>
      <c r="F1932" t="s">
        <v>5126</v>
      </c>
      <c r="G1932" s="20">
        <v>46489</v>
      </c>
      <c r="H1932" t="s">
        <v>4118</v>
      </c>
      <c r="I1932">
        <f>VLOOKUP(Account_Appended[[#This Row],[Customer_ID]],Customer_Info_Appended[],3,0)</f>
        <v>64</v>
      </c>
      <c r="J1932" t="str">
        <f>VLOOKUP(Account_Appended[[#This Row],[Customer_ID]],Customer_Info_Appended[],4,0)</f>
        <v>Male</v>
      </c>
      <c r="K1932" t="str">
        <f>VLOOKUP(Account_Appended[[#This Row],[Customer_ID]],Customer_Info_Appended[],6,0)</f>
        <v>Naypyitaw</v>
      </c>
      <c r="L1932" t="str">
        <f>VLOOKUP(Account_Appended[[#This Row],[Balance]],balance_t[],3,1)</f>
        <v>High</v>
      </c>
      <c r="M1932" t="str">
        <f>VLOOKUP(Account_Appended[[#This Row],[Age]],age_t[],3,1)</f>
        <v>Senior</v>
      </c>
      <c r="N1932" t="str">
        <f>Account_Appended[[#This Row],[Age Group]]&amp; "-" &amp;Account_Appended[[#This Row],[Balace Group]]</f>
        <v>Senior-High</v>
      </c>
    </row>
    <row r="1933" spans="2:14" x14ac:dyDescent="0.25">
      <c r="B1933" t="s">
        <v>7056</v>
      </c>
      <c r="C1933" t="s">
        <v>5019</v>
      </c>
      <c r="D1933" t="s">
        <v>5131</v>
      </c>
      <c r="E1933" s="22">
        <v>15086157</v>
      </c>
      <c r="F1933" t="s">
        <v>5126</v>
      </c>
      <c r="G1933" s="20">
        <v>46490</v>
      </c>
      <c r="H1933" t="s">
        <v>4118</v>
      </c>
      <c r="I1933">
        <f>VLOOKUP(Account_Appended[[#This Row],[Customer_ID]],Customer_Info_Appended[],3,0)</f>
        <v>64</v>
      </c>
      <c r="J1933" t="str">
        <f>VLOOKUP(Account_Appended[[#This Row],[Customer_ID]],Customer_Info_Appended[],4,0)</f>
        <v>Male</v>
      </c>
      <c r="K1933" t="str">
        <f>VLOOKUP(Account_Appended[[#This Row],[Customer_ID]],Customer_Info_Appended[],6,0)</f>
        <v>Naypyitaw</v>
      </c>
      <c r="L1933" t="str">
        <f>VLOOKUP(Account_Appended[[#This Row],[Balance]],balance_t[],3,1)</f>
        <v>High</v>
      </c>
      <c r="M1933" t="str">
        <f>VLOOKUP(Account_Appended[[#This Row],[Age]],age_t[],3,1)</f>
        <v>Senior</v>
      </c>
      <c r="N1933" t="str">
        <f>Account_Appended[[#This Row],[Age Group]]&amp; "-" &amp;Account_Appended[[#This Row],[Balace Group]]</f>
        <v>Senior-High</v>
      </c>
    </row>
    <row r="1934" spans="2:14" x14ac:dyDescent="0.25">
      <c r="B1934" t="s">
        <v>7057</v>
      </c>
      <c r="C1934" t="s">
        <v>5024</v>
      </c>
      <c r="D1934" t="s">
        <v>5125</v>
      </c>
      <c r="E1934" s="22">
        <v>30805720</v>
      </c>
      <c r="F1934" t="s">
        <v>5126</v>
      </c>
      <c r="G1934" s="20">
        <v>46491</v>
      </c>
      <c r="H1934" t="s">
        <v>4118</v>
      </c>
      <c r="I1934">
        <f>VLOOKUP(Account_Appended[[#This Row],[Customer_ID]],Customer_Info_Appended[],3,0)</f>
        <v>69</v>
      </c>
      <c r="J1934" t="str">
        <f>VLOOKUP(Account_Appended[[#This Row],[Customer_ID]],Customer_Info_Appended[],4,0)</f>
        <v>Male</v>
      </c>
      <c r="K1934" t="str">
        <f>VLOOKUP(Account_Appended[[#This Row],[Customer_ID]],Customer_Info_Appended[],6,0)</f>
        <v>Bago</v>
      </c>
      <c r="L1934" t="str">
        <f>VLOOKUP(Account_Appended[[#This Row],[Balance]],balance_t[],3,1)</f>
        <v>High</v>
      </c>
      <c r="M1934" t="str">
        <f>VLOOKUP(Account_Appended[[#This Row],[Age]],age_t[],3,1)</f>
        <v>Senior</v>
      </c>
      <c r="N1934" t="str">
        <f>Account_Appended[[#This Row],[Age Group]]&amp; "-" &amp;Account_Appended[[#This Row],[Balace Group]]</f>
        <v>Senior-High</v>
      </c>
    </row>
    <row r="1935" spans="2:14" x14ac:dyDescent="0.25">
      <c r="B1935" t="s">
        <v>7058</v>
      </c>
      <c r="C1935" t="s">
        <v>5029</v>
      </c>
      <c r="D1935" t="s">
        <v>5125</v>
      </c>
      <c r="E1935" s="22">
        <v>28715911</v>
      </c>
      <c r="F1935" t="s">
        <v>5126</v>
      </c>
      <c r="G1935" s="20">
        <v>46492</v>
      </c>
      <c r="H1935" t="s">
        <v>4118</v>
      </c>
      <c r="I1935">
        <f>VLOOKUP(Account_Appended[[#This Row],[Customer_ID]],Customer_Info_Appended[],3,0)</f>
        <v>40</v>
      </c>
      <c r="J1935" t="str">
        <f>VLOOKUP(Account_Appended[[#This Row],[Customer_ID]],Customer_Info_Appended[],4,0)</f>
        <v>Male</v>
      </c>
      <c r="K1935" t="str">
        <f>VLOOKUP(Account_Appended[[#This Row],[Customer_ID]],Customer_Info_Appended[],6,0)</f>
        <v>Shan</v>
      </c>
      <c r="L1935" t="str">
        <f>VLOOKUP(Account_Appended[[#This Row],[Balance]],balance_t[],3,1)</f>
        <v>High</v>
      </c>
      <c r="M1935" t="str">
        <f>VLOOKUP(Account_Appended[[#This Row],[Age]],age_t[],3,1)</f>
        <v>Middle</v>
      </c>
      <c r="N1935" t="str">
        <f>Account_Appended[[#This Row],[Age Group]]&amp; "-" &amp;Account_Appended[[#This Row],[Balace Group]]</f>
        <v>Middle-High</v>
      </c>
    </row>
    <row r="1936" spans="2:14" x14ac:dyDescent="0.25">
      <c r="B1936" t="s">
        <v>7059</v>
      </c>
      <c r="C1936" t="s">
        <v>5029</v>
      </c>
      <c r="D1936" t="s">
        <v>5125</v>
      </c>
      <c r="E1936" s="22">
        <v>47984722</v>
      </c>
      <c r="F1936" t="s">
        <v>5126</v>
      </c>
      <c r="G1936" s="20">
        <v>46493</v>
      </c>
      <c r="H1936" t="s">
        <v>4118</v>
      </c>
      <c r="I1936">
        <f>VLOOKUP(Account_Appended[[#This Row],[Customer_ID]],Customer_Info_Appended[],3,0)</f>
        <v>40</v>
      </c>
      <c r="J1936" t="str">
        <f>VLOOKUP(Account_Appended[[#This Row],[Customer_ID]],Customer_Info_Appended[],4,0)</f>
        <v>Male</v>
      </c>
      <c r="K1936" t="str">
        <f>VLOOKUP(Account_Appended[[#This Row],[Customer_ID]],Customer_Info_Appended[],6,0)</f>
        <v>Shan</v>
      </c>
      <c r="L1936" t="str">
        <f>VLOOKUP(Account_Appended[[#This Row],[Balance]],balance_t[],3,1)</f>
        <v>High</v>
      </c>
      <c r="M1936" t="str">
        <f>VLOOKUP(Account_Appended[[#This Row],[Age]],age_t[],3,1)</f>
        <v>Middle</v>
      </c>
      <c r="N1936" t="str">
        <f>Account_Appended[[#This Row],[Age Group]]&amp; "-" &amp;Account_Appended[[#This Row],[Balace Group]]</f>
        <v>Middle-High</v>
      </c>
    </row>
    <row r="1937" spans="2:14" x14ac:dyDescent="0.25">
      <c r="B1937" t="s">
        <v>7060</v>
      </c>
      <c r="C1937" t="s">
        <v>5034</v>
      </c>
      <c r="D1937" t="s">
        <v>5125</v>
      </c>
      <c r="E1937" s="22">
        <v>1593551</v>
      </c>
      <c r="F1937" t="s">
        <v>5126</v>
      </c>
      <c r="G1937" s="20">
        <v>46494</v>
      </c>
      <c r="H1937" t="s">
        <v>4118</v>
      </c>
      <c r="I1937">
        <f>VLOOKUP(Account_Appended[[#This Row],[Customer_ID]],Customer_Info_Appended[],3,0)</f>
        <v>47</v>
      </c>
      <c r="J1937" t="str">
        <f>VLOOKUP(Account_Appended[[#This Row],[Customer_ID]],Customer_Info_Appended[],4,0)</f>
        <v>Male</v>
      </c>
      <c r="K1937" t="str">
        <f>VLOOKUP(Account_Appended[[#This Row],[Customer_ID]],Customer_Info_Appended[],6,0)</f>
        <v>Mandalay</v>
      </c>
      <c r="L1937" t="str">
        <f>VLOOKUP(Account_Appended[[#This Row],[Balance]],balance_t[],3,1)</f>
        <v>Low</v>
      </c>
      <c r="M1937" t="str">
        <f>VLOOKUP(Account_Appended[[#This Row],[Age]],age_t[],3,1)</f>
        <v>Middle</v>
      </c>
      <c r="N1937" t="str">
        <f>Account_Appended[[#This Row],[Age Group]]&amp; "-" &amp;Account_Appended[[#This Row],[Balace Group]]</f>
        <v>Middle-Low</v>
      </c>
    </row>
    <row r="1938" spans="2:14" x14ac:dyDescent="0.25">
      <c r="B1938" t="s">
        <v>7061</v>
      </c>
      <c r="C1938" t="s">
        <v>5039</v>
      </c>
      <c r="D1938" t="s">
        <v>5131</v>
      </c>
      <c r="E1938" s="22">
        <v>20850529</v>
      </c>
      <c r="F1938" t="s">
        <v>5126</v>
      </c>
      <c r="G1938" s="20">
        <v>46495</v>
      </c>
      <c r="H1938" t="s">
        <v>4118</v>
      </c>
      <c r="I1938">
        <f>VLOOKUP(Account_Appended[[#This Row],[Customer_ID]],Customer_Info_Appended[],3,0)</f>
        <v>42</v>
      </c>
      <c r="J1938" t="str">
        <f>VLOOKUP(Account_Appended[[#This Row],[Customer_ID]],Customer_Info_Appended[],4,0)</f>
        <v>Male</v>
      </c>
      <c r="K1938" t="str">
        <f>VLOOKUP(Account_Appended[[#This Row],[Customer_ID]],Customer_Info_Appended[],6,0)</f>
        <v>Shan</v>
      </c>
      <c r="L1938" t="str">
        <f>VLOOKUP(Account_Appended[[#This Row],[Balance]],balance_t[],3,1)</f>
        <v>High</v>
      </c>
      <c r="M1938" t="str">
        <f>VLOOKUP(Account_Appended[[#This Row],[Age]],age_t[],3,1)</f>
        <v>Middle</v>
      </c>
      <c r="N1938" t="str">
        <f>Account_Appended[[#This Row],[Age Group]]&amp; "-" &amp;Account_Appended[[#This Row],[Balace Group]]</f>
        <v>Middle-High</v>
      </c>
    </row>
    <row r="1939" spans="2:14" x14ac:dyDescent="0.25">
      <c r="B1939" t="s">
        <v>7062</v>
      </c>
      <c r="C1939" t="s">
        <v>5044</v>
      </c>
      <c r="D1939" t="s">
        <v>5134</v>
      </c>
      <c r="E1939" s="22">
        <v>19314047</v>
      </c>
      <c r="F1939" t="s">
        <v>5126</v>
      </c>
      <c r="G1939" s="20">
        <v>46496</v>
      </c>
      <c r="H1939" t="s">
        <v>4118</v>
      </c>
      <c r="I1939">
        <f>VLOOKUP(Account_Appended[[#This Row],[Customer_ID]],Customer_Info_Appended[],3,0)</f>
        <v>45</v>
      </c>
      <c r="J1939" t="str">
        <f>VLOOKUP(Account_Appended[[#This Row],[Customer_ID]],Customer_Info_Appended[],4,0)</f>
        <v>Female</v>
      </c>
      <c r="K1939" t="str">
        <f>VLOOKUP(Account_Appended[[#This Row],[Customer_ID]],Customer_Info_Appended[],6,0)</f>
        <v>Yangon</v>
      </c>
      <c r="L1939" t="str">
        <f>VLOOKUP(Account_Appended[[#This Row],[Balance]],balance_t[],3,1)</f>
        <v>High</v>
      </c>
      <c r="M1939" t="str">
        <f>VLOOKUP(Account_Appended[[#This Row],[Age]],age_t[],3,1)</f>
        <v>Middle</v>
      </c>
      <c r="N1939" t="str">
        <f>Account_Appended[[#This Row],[Age Group]]&amp; "-" &amp;Account_Appended[[#This Row],[Balace Group]]</f>
        <v>Middle-High</v>
      </c>
    </row>
    <row r="1940" spans="2:14" x14ac:dyDescent="0.25">
      <c r="B1940" t="s">
        <v>7063</v>
      </c>
      <c r="C1940" t="s">
        <v>5049</v>
      </c>
      <c r="D1940" t="s">
        <v>5131</v>
      </c>
      <c r="E1940" s="22">
        <v>46208295</v>
      </c>
      <c r="F1940" t="s">
        <v>5126</v>
      </c>
      <c r="G1940" s="20">
        <v>46497</v>
      </c>
      <c r="H1940" t="s">
        <v>4118</v>
      </c>
      <c r="I1940">
        <f>VLOOKUP(Account_Appended[[#This Row],[Customer_ID]],Customer_Info_Appended[],3,0)</f>
        <v>51</v>
      </c>
      <c r="J1940" t="str">
        <f>VLOOKUP(Account_Appended[[#This Row],[Customer_ID]],Customer_Info_Appended[],4,0)</f>
        <v>Female</v>
      </c>
      <c r="K1940" t="str">
        <f>VLOOKUP(Account_Appended[[#This Row],[Customer_ID]],Customer_Info_Appended[],6,0)</f>
        <v>Naypyitaw</v>
      </c>
      <c r="L1940" t="str">
        <f>VLOOKUP(Account_Appended[[#This Row],[Balance]],balance_t[],3,1)</f>
        <v>High</v>
      </c>
      <c r="M1940" t="str">
        <f>VLOOKUP(Account_Appended[[#This Row],[Age]],age_t[],3,1)</f>
        <v>Senior</v>
      </c>
      <c r="N1940" t="str">
        <f>Account_Appended[[#This Row],[Age Group]]&amp; "-" &amp;Account_Appended[[#This Row],[Balace Group]]</f>
        <v>Senior-High</v>
      </c>
    </row>
    <row r="1941" spans="2:14" x14ac:dyDescent="0.25">
      <c r="B1941" t="s">
        <v>7064</v>
      </c>
      <c r="C1941" t="s">
        <v>5054</v>
      </c>
      <c r="D1941" t="s">
        <v>5131</v>
      </c>
      <c r="E1941" s="22">
        <v>10195125</v>
      </c>
      <c r="F1941" t="s">
        <v>5126</v>
      </c>
      <c r="G1941" s="20">
        <v>46498</v>
      </c>
      <c r="H1941" t="s">
        <v>4118</v>
      </c>
      <c r="I1941">
        <f>VLOOKUP(Account_Appended[[#This Row],[Customer_ID]],Customer_Info_Appended[],3,0)</f>
        <v>62</v>
      </c>
      <c r="J1941" t="str">
        <f>VLOOKUP(Account_Appended[[#This Row],[Customer_ID]],Customer_Info_Appended[],4,0)</f>
        <v>Female</v>
      </c>
      <c r="K1941" t="str">
        <f>VLOOKUP(Account_Appended[[#This Row],[Customer_ID]],Customer_Info_Appended[],6,0)</f>
        <v>Bago</v>
      </c>
      <c r="L1941" t="str">
        <f>VLOOKUP(Account_Appended[[#This Row],[Balance]],balance_t[],3,1)</f>
        <v>Medium</v>
      </c>
      <c r="M1941" t="str">
        <f>VLOOKUP(Account_Appended[[#This Row],[Age]],age_t[],3,1)</f>
        <v>Senior</v>
      </c>
      <c r="N1941" t="str">
        <f>Account_Appended[[#This Row],[Age Group]]&amp; "-" &amp;Account_Appended[[#This Row],[Balace Group]]</f>
        <v>Senior-Medium</v>
      </c>
    </row>
    <row r="1942" spans="2:14" x14ac:dyDescent="0.25">
      <c r="B1942" t="s">
        <v>7065</v>
      </c>
      <c r="C1942" t="s">
        <v>5054</v>
      </c>
      <c r="D1942" t="s">
        <v>5131</v>
      </c>
      <c r="E1942" s="22">
        <v>45240485</v>
      </c>
      <c r="F1942" t="s">
        <v>5126</v>
      </c>
      <c r="G1942" s="20">
        <v>46499</v>
      </c>
      <c r="H1942" t="s">
        <v>4118</v>
      </c>
      <c r="I1942">
        <f>VLOOKUP(Account_Appended[[#This Row],[Customer_ID]],Customer_Info_Appended[],3,0)</f>
        <v>62</v>
      </c>
      <c r="J1942" t="str">
        <f>VLOOKUP(Account_Appended[[#This Row],[Customer_ID]],Customer_Info_Appended[],4,0)</f>
        <v>Female</v>
      </c>
      <c r="K1942" t="str">
        <f>VLOOKUP(Account_Appended[[#This Row],[Customer_ID]],Customer_Info_Appended[],6,0)</f>
        <v>Bago</v>
      </c>
      <c r="L1942" t="str">
        <f>VLOOKUP(Account_Appended[[#This Row],[Balance]],balance_t[],3,1)</f>
        <v>High</v>
      </c>
      <c r="M1942" t="str">
        <f>VLOOKUP(Account_Appended[[#This Row],[Age]],age_t[],3,1)</f>
        <v>Senior</v>
      </c>
      <c r="N1942" t="str">
        <f>Account_Appended[[#This Row],[Age Group]]&amp; "-" &amp;Account_Appended[[#This Row],[Balace Group]]</f>
        <v>Senior-High</v>
      </c>
    </row>
    <row r="1943" spans="2:14" x14ac:dyDescent="0.25">
      <c r="B1943" t="s">
        <v>7066</v>
      </c>
      <c r="C1943" t="s">
        <v>5059</v>
      </c>
      <c r="D1943" t="s">
        <v>5134</v>
      </c>
      <c r="E1943" s="22">
        <v>42398094</v>
      </c>
      <c r="F1943" t="s">
        <v>5126</v>
      </c>
      <c r="G1943" s="20">
        <v>46500</v>
      </c>
      <c r="H1943" t="s">
        <v>4118</v>
      </c>
      <c r="I1943">
        <f>VLOOKUP(Account_Appended[[#This Row],[Customer_ID]],Customer_Info_Appended[],3,0)</f>
        <v>65</v>
      </c>
      <c r="J1943" t="str">
        <f>VLOOKUP(Account_Appended[[#This Row],[Customer_ID]],Customer_Info_Appended[],4,0)</f>
        <v>Female</v>
      </c>
      <c r="K1943" t="str">
        <f>VLOOKUP(Account_Appended[[#This Row],[Customer_ID]],Customer_Info_Appended[],6,0)</f>
        <v>Shan</v>
      </c>
      <c r="L1943" t="str">
        <f>VLOOKUP(Account_Appended[[#This Row],[Balance]],balance_t[],3,1)</f>
        <v>High</v>
      </c>
      <c r="M1943" t="str">
        <f>VLOOKUP(Account_Appended[[#This Row],[Age]],age_t[],3,1)</f>
        <v>Senior</v>
      </c>
      <c r="N1943" t="str">
        <f>Account_Appended[[#This Row],[Age Group]]&amp; "-" &amp;Account_Appended[[#This Row],[Balace Group]]</f>
        <v>Senior-High</v>
      </c>
    </row>
    <row r="1944" spans="2:14" x14ac:dyDescent="0.25">
      <c r="B1944" t="s">
        <v>7067</v>
      </c>
      <c r="C1944" t="s">
        <v>5064</v>
      </c>
      <c r="D1944" t="s">
        <v>5125</v>
      </c>
      <c r="E1944" s="22">
        <v>45244248</v>
      </c>
      <c r="F1944" t="s">
        <v>5126</v>
      </c>
      <c r="G1944" s="20">
        <v>46501</v>
      </c>
      <c r="H1944" t="s">
        <v>4118</v>
      </c>
      <c r="I1944">
        <f>VLOOKUP(Account_Appended[[#This Row],[Customer_ID]],Customer_Info_Appended[],3,0)</f>
        <v>64</v>
      </c>
      <c r="J1944" t="str">
        <f>VLOOKUP(Account_Appended[[#This Row],[Customer_ID]],Customer_Info_Appended[],4,0)</f>
        <v>Male</v>
      </c>
      <c r="K1944" t="str">
        <f>VLOOKUP(Account_Appended[[#This Row],[Customer_ID]],Customer_Info_Appended[],6,0)</f>
        <v>Bago</v>
      </c>
      <c r="L1944" t="str">
        <f>VLOOKUP(Account_Appended[[#This Row],[Balance]],balance_t[],3,1)</f>
        <v>High</v>
      </c>
      <c r="M1944" t="str">
        <f>VLOOKUP(Account_Appended[[#This Row],[Age]],age_t[],3,1)</f>
        <v>Senior</v>
      </c>
      <c r="N1944" t="str">
        <f>Account_Appended[[#This Row],[Age Group]]&amp; "-" &amp;Account_Appended[[#This Row],[Balace Group]]</f>
        <v>Senior-High</v>
      </c>
    </row>
    <row r="1945" spans="2:14" x14ac:dyDescent="0.25">
      <c r="B1945" t="s">
        <v>7068</v>
      </c>
      <c r="C1945" t="s">
        <v>5064</v>
      </c>
      <c r="D1945" t="s">
        <v>5125</v>
      </c>
      <c r="E1945" s="22">
        <v>37494279</v>
      </c>
      <c r="F1945" t="s">
        <v>5126</v>
      </c>
      <c r="G1945" s="20">
        <v>46502</v>
      </c>
      <c r="H1945" t="s">
        <v>4118</v>
      </c>
      <c r="I1945">
        <f>VLOOKUP(Account_Appended[[#This Row],[Customer_ID]],Customer_Info_Appended[],3,0)</f>
        <v>64</v>
      </c>
      <c r="J1945" t="str">
        <f>VLOOKUP(Account_Appended[[#This Row],[Customer_ID]],Customer_Info_Appended[],4,0)</f>
        <v>Male</v>
      </c>
      <c r="K1945" t="str">
        <f>VLOOKUP(Account_Appended[[#This Row],[Customer_ID]],Customer_Info_Appended[],6,0)</f>
        <v>Bago</v>
      </c>
      <c r="L1945" t="str">
        <f>VLOOKUP(Account_Appended[[#This Row],[Balance]],balance_t[],3,1)</f>
        <v>High</v>
      </c>
      <c r="M1945" t="str">
        <f>VLOOKUP(Account_Appended[[#This Row],[Age]],age_t[],3,1)</f>
        <v>Senior</v>
      </c>
      <c r="N1945" t="str">
        <f>Account_Appended[[#This Row],[Age Group]]&amp; "-" &amp;Account_Appended[[#This Row],[Balace Group]]</f>
        <v>Senior-High</v>
      </c>
    </row>
    <row r="1946" spans="2:14" x14ac:dyDescent="0.25">
      <c r="B1946" t="s">
        <v>7069</v>
      </c>
      <c r="C1946" t="s">
        <v>5069</v>
      </c>
      <c r="D1946" t="s">
        <v>5125</v>
      </c>
      <c r="E1946" s="22">
        <v>18043886</v>
      </c>
      <c r="F1946" t="s">
        <v>5126</v>
      </c>
      <c r="G1946" s="20">
        <v>46503</v>
      </c>
      <c r="H1946" t="s">
        <v>4118</v>
      </c>
      <c r="I1946">
        <f>VLOOKUP(Account_Appended[[#This Row],[Customer_ID]],Customer_Info_Appended[],3,0)</f>
        <v>42</v>
      </c>
      <c r="J1946" t="str">
        <f>VLOOKUP(Account_Appended[[#This Row],[Customer_ID]],Customer_Info_Appended[],4,0)</f>
        <v>Female</v>
      </c>
      <c r="K1946" t="str">
        <f>VLOOKUP(Account_Appended[[#This Row],[Customer_ID]],Customer_Info_Appended[],6,0)</f>
        <v>Shan</v>
      </c>
      <c r="L1946" t="str">
        <f>VLOOKUP(Account_Appended[[#This Row],[Balance]],balance_t[],3,1)</f>
        <v>High</v>
      </c>
      <c r="M1946" t="str">
        <f>VLOOKUP(Account_Appended[[#This Row],[Age]],age_t[],3,1)</f>
        <v>Middle</v>
      </c>
      <c r="N1946" t="str">
        <f>Account_Appended[[#This Row],[Age Group]]&amp; "-" &amp;Account_Appended[[#This Row],[Balace Group]]</f>
        <v>Middle-High</v>
      </c>
    </row>
    <row r="1947" spans="2:14" x14ac:dyDescent="0.25">
      <c r="B1947" t="s">
        <v>7070</v>
      </c>
      <c r="C1947" t="s">
        <v>5069</v>
      </c>
      <c r="D1947" t="s">
        <v>5134</v>
      </c>
      <c r="E1947" s="22">
        <v>17557883</v>
      </c>
      <c r="F1947" t="s">
        <v>5126</v>
      </c>
      <c r="G1947" s="20">
        <v>46504</v>
      </c>
      <c r="H1947" t="s">
        <v>4118</v>
      </c>
      <c r="I1947">
        <f>VLOOKUP(Account_Appended[[#This Row],[Customer_ID]],Customer_Info_Appended[],3,0)</f>
        <v>42</v>
      </c>
      <c r="J1947" t="str">
        <f>VLOOKUP(Account_Appended[[#This Row],[Customer_ID]],Customer_Info_Appended[],4,0)</f>
        <v>Female</v>
      </c>
      <c r="K1947" t="str">
        <f>VLOOKUP(Account_Appended[[#This Row],[Customer_ID]],Customer_Info_Appended[],6,0)</f>
        <v>Shan</v>
      </c>
      <c r="L1947" t="str">
        <f>VLOOKUP(Account_Appended[[#This Row],[Balance]],balance_t[],3,1)</f>
        <v>High</v>
      </c>
      <c r="M1947" t="str">
        <f>VLOOKUP(Account_Appended[[#This Row],[Age]],age_t[],3,1)</f>
        <v>Middle</v>
      </c>
      <c r="N1947" t="str">
        <f>Account_Appended[[#This Row],[Age Group]]&amp; "-" &amp;Account_Appended[[#This Row],[Balace Group]]</f>
        <v>Middle-High</v>
      </c>
    </row>
    <row r="1948" spans="2:14" x14ac:dyDescent="0.25">
      <c r="B1948" t="s">
        <v>7071</v>
      </c>
      <c r="C1948" t="s">
        <v>5074</v>
      </c>
      <c r="D1948" t="s">
        <v>5125</v>
      </c>
      <c r="E1948" s="22">
        <v>33141208</v>
      </c>
      <c r="F1948" t="s">
        <v>5126</v>
      </c>
      <c r="G1948" s="20">
        <v>46505</v>
      </c>
      <c r="H1948" t="s">
        <v>4118</v>
      </c>
      <c r="I1948">
        <f>VLOOKUP(Account_Appended[[#This Row],[Customer_ID]],Customer_Info_Appended[],3,0)</f>
        <v>27</v>
      </c>
      <c r="J1948" t="str">
        <f>VLOOKUP(Account_Appended[[#This Row],[Customer_ID]],Customer_Info_Appended[],4,0)</f>
        <v>Female</v>
      </c>
      <c r="K1948" t="str">
        <f>VLOOKUP(Account_Appended[[#This Row],[Customer_ID]],Customer_Info_Appended[],6,0)</f>
        <v>Yangon</v>
      </c>
      <c r="L1948" t="str">
        <f>VLOOKUP(Account_Appended[[#This Row],[Balance]],balance_t[],3,1)</f>
        <v>High</v>
      </c>
      <c r="M1948" t="str">
        <f>VLOOKUP(Account_Appended[[#This Row],[Age]],age_t[],3,1)</f>
        <v>Young</v>
      </c>
      <c r="N1948" t="str">
        <f>Account_Appended[[#This Row],[Age Group]]&amp; "-" &amp;Account_Appended[[#This Row],[Balace Group]]</f>
        <v>Young-High</v>
      </c>
    </row>
    <row r="1949" spans="2:14" x14ac:dyDescent="0.25">
      <c r="B1949" t="s">
        <v>7072</v>
      </c>
      <c r="C1949" t="s">
        <v>5074</v>
      </c>
      <c r="D1949" t="s">
        <v>5134</v>
      </c>
      <c r="E1949" s="22">
        <v>49944908</v>
      </c>
      <c r="F1949" t="s">
        <v>5126</v>
      </c>
      <c r="G1949" s="20">
        <v>46506</v>
      </c>
      <c r="H1949" t="s">
        <v>4118</v>
      </c>
      <c r="I1949">
        <f>VLOOKUP(Account_Appended[[#This Row],[Customer_ID]],Customer_Info_Appended[],3,0)</f>
        <v>27</v>
      </c>
      <c r="J1949" t="str">
        <f>VLOOKUP(Account_Appended[[#This Row],[Customer_ID]],Customer_Info_Appended[],4,0)</f>
        <v>Female</v>
      </c>
      <c r="K1949" t="str">
        <f>VLOOKUP(Account_Appended[[#This Row],[Customer_ID]],Customer_Info_Appended[],6,0)</f>
        <v>Yangon</v>
      </c>
      <c r="L1949" t="str">
        <f>VLOOKUP(Account_Appended[[#This Row],[Balance]],balance_t[],3,1)</f>
        <v>High</v>
      </c>
      <c r="M1949" t="str">
        <f>VLOOKUP(Account_Appended[[#This Row],[Age]],age_t[],3,1)</f>
        <v>Young</v>
      </c>
      <c r="N1949" t="str">
        <f>Account_Appended[[#This Row],[Age Group]]&amp; "-" &amp;Account_Appended[[#This Row],[Balace Group]]</f>
        <v>Young-High</v>
      </c>
    </row>
    <row r="1950" spans="2:14" x14ac:dyDescent="0.25">
      <c r="B1950" t="s">
        <v>7073</v>
      </c>
      <c r="C1950" t="s">
        <v>5074</v>
      </c>
      <c r="D1950" t="s">
        <v>5125</v>
      </c>
      <c r="E1950" s="22">
        <v>2114017</v>
      </c>
      <c r="F1950" t="s">
        <v>5126</v>
      </c>
      <c r="G1950" s="20">
        <v>46507</v>
      </c>
      <c r="H1950" t="s">
        <v>4118</v>
      </c>
      <c r="I1950">
        <f>VLOOKUP(Account_Appended[[#This Row],[Customer_ID]],Customer_Info_Appended[],3,0)</f>
        <v>27</v>
      </c>
      <c r="J1950" t="str">
        <f>VLOOKUP(Account_Appended[[#This Row],[Customer_ID]],Customer_Info_Appended[],4,0)</f>
        <v>Female</v>
      </c>
      <c r="K1950" t="str">
        <f>VLOOKUP(Account_Appended[[#This Row],[Customer_ID]],Customer_Info_Appended[],6,0)</f>
        <v>Yangon</v>
      </c>
      <c r="L1950" t="str">
        <f>VLOOKUP(Account_Appended[[#This Row],[Balance]],balance_t[],3,1)</f>
        <v>Low</v>
      </c>
      <c r="M1950" t="str">
        <f>VLOOKUP(Account_Appended[[#This Row],[Age]],age_t[],3,1)</f>
        <v>Young</v>
      </c>
      <c r="N1950" t="str">
        <f>Account_Appended[[#This Row],[Age Group]]&amp; "-" &amp;Account_Appended[[#This Row],[Balace Group]]</f>
        <v>Young-Low</v>
      </c>
    </row>
    <row r="1951" spans="2:14" x14ac:dyDescent="0.25">
      <c r="B1951" t="s">
        <v>7074</v>
      </c>
      <c r="C1951" t="s">
        <v>5079</v>
      </c>
      <c r="D1951" t="s">
        <v>5125</v>
      </c>
      <c r="E1951" s="22">
        <v>29905100</v>
      </c>
      <c r="F1951" t="s">
        <v>5126</v>
      </c>
      <c r="G1951" s="20">
        <v>46508</v>
      </c>
      <c r="H1951" t="s">
        <v>4118</v>
      </c>
      <c r="I1951">
        <f>VLOOKUP(Account_Appended[[#This Row],[Customer_ID]],Customer_Info_Appended[],3,0)</f>
        <v>31</v>
      </c>
      <c r="J1951" t="str">
        <f>VLOOKUP(Account_Appended[[#This Row],[Customer_ID]],Customer_Info_Appended[],4,0)</f>
        <v>Male</v>
      </c>
      <c r="K1951" t="str">
        <f>VLOOKUP(Account_Appended[[#This Row],[Customer_ID]],Customer_Info_Appended[],6,0)</f>
        <v>Mandalay</v>
      </c>
      <c r="L1951" t="str">
        <f>VLOOKUP(Account_Appended[[#This Row],[Balance]],balance_t[],3,1)</f>
        <v>High</v>
      </c>
      <c r="M1951" t="str">
        <f>VLOOKUP(Account_Appended[[#This Row],[Age]],age_t[],3,1)</f>
        <v>Middle</v>
      </c>
      <c r="N1951" t="str">
        <f>Account_Appended[[#This Row],[Age Group]]&amp; "-" &amp;Account_Appended[[#This Row],[Balace Group]]</f>
        <v>Middle-High</v>
      </c>
    </row>
    <row r="1952" spans="2:14" x14ac:dyDescent="0.25">
      <c r="B1952" t="s">
        <v>7075</v>
      </c>
      <c r="C1952" t="s">
        <v>5079</v>
      </c>
      <c r="D1952" t="s">
        <v>5131</v>
      </c>
      <c r="E1952" s="22">
        <v>20899477</v>
      </c>
      <c r="F1952" t="s">
        <v>5126</v>
      </c>
      <c r="G1952" s="20">
        <v>46509</v>
      </c>
      <c r="H1952" t="s">
        <v>4118</v>
      </c>
      <c r="I1952">
        <f>VLOOKUP(Account_Appended[[#This Row],[Customer_ID]],Customer_Info_Appended[],3,0)</f>
        <v>31</v>
      </c>
      <c r="J1952" t="str">
        <f>VLOOKUP(Account_Appended[[#This Row],[Customer_ID]],Customer_Info_Appended[],4,0)</f>
        <v>Male</v>
      </c>
      <c r="K1952" t="str">
        <f>VLOOKUP(Account_Appended[[#This Row],[Customer_ID]],Customer_Info_Appended[],6,0)</f>
        <v>Mandalay</v>
      </c>
      <c r="L1952" t="str">
        <f>VLOOKUP(Account_Appended[[#This Row],[Balance]],balance_t[],3,1)</f>
        <v>High</v>
      </c>
      <c r="M1952" t="str">
        <f>VLOOKUP(Account_Appended[[#This Row],[Age]],age_t[],3,1)</f>
        <v>Middle</v>
      </c>
      <c r="N1952" t="str">
        <f>Account_Appended[[#This Row],[Age Group]]&amp; "-" &amp;Account_Appended[[#This Row],[Balace Group]]</f>
        <v>Middle-High</v>
      </c>
    </row>
    <row r="1953" spans="2:14" x14ac:dyDescent="0.25">
      <c r="B1953" t="s">
        <v>7076</v>
      </c>
      <c r="C1953" t="s">
        <v>5084</v>
      </c>
      <c r="D1953" t="s">
        <v>5134</v>
      </c>
      <c r="E1953" s="22">
        <v>49909742</v>
      </c>
      <c r="F1953" t="s">
        <v>5126</v>
      </c>
      <c r="G1953" s="20">
        <v>46510</v>
      </c>
      <c r="H1953" t="s">
        <v>4118</v>
      </c>
      <c r="I1953">
        <f>VLOOKUP(Account_Appended[[#This Row],[Customer_ID]],Customer_Info_Appended[],3,0)</f>
        <v>59</v>
      </c>
      <c r="J1953" t="str">
        <f>VLOOKUP(Account_Appended[[#This Row],[Customer_ID]],Customer_Info_Appended[],4,0)</f>
        <v>Male</v>
      </c>
      <c r="K1953" t="str">
        <f>VLOOKUP(Account_Appended[[#This Row],[Customer_ID]],Customer_Info_Appended[],6,0)</f>
        <v>Bago</v>
      </c>
      <c r="L1953" t="str">
        <f>VLOOKUP(Account_Appended[[#This Row],[Balance]],balance_t[],3,1)</f>
        <v>High</v>
      </c>
      <c r="M1953" t="str">
        <f>VLOOKUP(Account_Appended[[#This Row],[Age]],age_t[],3,1)</f>
        <v>Senior</v>
      </c>
      <c r="N1953" t="str">
        <f>Account_Appended[[#This Row],[Age Group]]&amp; "-" &amp;Account_Appended[[#This Row],[Balace Group]]</f>
        <v>Senior-High</v>
      </c>
    </row>
    <row r="1954" spans="2:14" x14ac:dyDescent="0.25">
      <c r="B1954" t="s">
        <v>7077</v>
      </c>
      <c r="C1954" t="s">
        <v>5084</v>
      </c>
      <c r="D1954" t="s">
        <v>5131</v>
      </c>
      <c r="E1954" s="22">
        <v>21772156</v>
      </c>
      <c r="F1954" t="s">
        <v>5126</v>
      </c>
      <c r="G1954" s="20">
        <v>46511</v>
      </c>
      <c r="H1954" t="s">
        <v>4118</v>
      </c>
      <c r="I1954">
        <f>VLOOKUP(Account_Appended[[#This Row],[Customer_ID]],Customer_Info_Appended[],3,0)</f>
        <v>59</v>
      </c>
      <c r="J1954" t="str">
        <f>VLOOKUP(Account_Appended[[#This Row],[Customer_ID]],Customer_Info_Appended[],4,0)</f>
        <v>Male</v>
      </c>
      <c r="K1954" t="str">
        <f>VLOOKUP(Account_Appended[[#This Row],[Customer_ID]],Customer_Info_Appended[],6,0)</f>
        <v>Bago</v>
      </c>
      <c r="L1954" t="str">
        <f>VLOOKUP(Account_Appended[[#This Row],[Balance]],balance_t[],3,1)</f>
        <v>High</v>
      </c>
      <c r="M1954" t="str">
        <f>VLOOKUP(Account_Appended[[#This Row],[Age]],age_t[],3,1)</f>
        <v>Senior</v>
      </c>
      <c r="N1954" t="str">
        <f>Account_Appended[[#This Row],[Age Group]]&amp; "-" &amp;Account_Appended[[#This Row],[Balace Group]]</f>
        <v>Senior-High</v>
      </c>
    </row>
    <row r="1955" spans="2:14" x14ac:dyDescent="0.25">
      <c r="B1955" t="s">
        <v>7078</v>
      </c>
      <c r="C1955" t="s">
        <v>5084</v>
      </c>
      <c r="D1955" t="s">
        <v>5131</v>
      </c>
      <c r="E1955" s="22">
        <v>49868169</v>
      </c>
      <c r="F1955" t="s">
        <v>5126</v>
      </c>
      <c r="G1955" s="20">
        <v>46512</v>
      </c>
      <c r="H1955" t="s">
        <v>4118</v>
      </c>
      <c r="I1955">
        <f>VLOOKUP(Account_Appended[[#This Row],[Customer_ID]],Customer_Info_Appended[],3,0)</f>
        <v>59</v>
      </c>
      <c r="J1955" t="str">
        <f>VLOOKUP(Account_Appended[[#This Row],[Customer_ID]],Customer_Info_Appended[],4,0)</f>
        <v>Male</v>
      </c>
      <c r="K1955" t="str">
        <f>VLOOKUP(Account_Appended[[#This Row],[Customer_ID]],Customer_Info_Appended[],6,0)</f>
        <v>Bago</v>
      </c>
      <c r="L1955" t="str">
        <f>VLOOKUP(Account_Appended[[#This Row],[Balance]],balance_t[],3,1)</f>
        <v>High</v>
      </c>
      <c r="M1955" t="str">
        <f>VLOOKUP(Account_Appended[[#This Row],[Age]],age_t[],3,1)</f>
        <v>Senior</v>
      </c>
      <c r="N1955" t="str">
        <f>Account_Appended[[#This Row],[Age Group]]&amp; "-" &amp;Account_Appended[[#This Row],[Balace Group]]</f>
        <v>Senior-High</v>
      </c>
    </row>
    <row r="1956" spans="2:14" x14ac:dyDescent="0.25">
      <c r="B1956" t="s">
        <v>7079</v>
      </c>
      <c r="C1956" t="s">
        <v>5089</v>
      </c>
      <c r="D1956" t="s">
        <v>5131</v>
      </c>
      <c r="E1956" s="22">
        <v>37303676</v>
      </c>
      <c r="F1956" t="s">
        <v>5126</v>
      </c>
      <c r="G1956" s="20">
        <v>46513</v>
      </c>
      <c r="H1956" t="s">
        <v>4118</v>
      </c>
      <c r="I1956">
        <f>VLOOKUP(Account_Appended[[#This Row],[Customer_ID]],Customer_Info_Appended[],3,0)</f>
        <v>63</v>
      </c>
      <c r="J1956" t="str">
        <f>VLOOKUP(Account_Appended[[#This Row],[Customer_ID]],Customer_Info_Appended[],4,0)</f>
        <v>Male</v>
      </c>
      <c r="K1956" t="str">
        <f>VLOOKUP(Account_Appended[[#This Row],[Customer_ID]],Customer_Info_Appended[],6,0)</f>
        <v>Bago</v>
      </c>
      <c r="L1956" t="str">
        <f>VLOOKUP(Account_Appended[[#This Row],[Balance]],balance_t[],3,1)</f>
        <v>High</v>
      </c>
      <c r="M1956" t="str">
        <f>VLOOKUP(Account_Appended[[#This Row],[Age]],age_t[],3,1)</f>
        <v>Senior</v>
      </c>
      <c r="N1956" t="str">
        <f>Account_Appended[[#This Row],[Age Group]]&amp; "-" &amp;Account_Appended[[#This Row],[Balace Group]]</f>
        <v>Senior-High</v>
      </c>
    </row>
    <row r="1957" spans="2:14" x14ac:dyDescent="0.25">
      <c r="B1957" t="s">
        <v>7080</v>
      </c>
      <c r="C1957" t="s">
        <v>5089</v>
      </c>
      <c r="D1957" t="s">
        <v>5134</v>
      </c>
      <c r="E1957" s="22">
        <v>38268898</v>
      </c>
      <c r="F1957" t="s">
        <v>5126</v>
      </c>
      <c r="G1957" s="20">
        <v>46514</v>
      </c>
      <c r="H1957" t="s">
        <v>4118</v>
      </c>
      <c r="I1957">
        <f>VLOOKUP(Account_Appended[[#This Row],[Customer_ID]],Customer_Info_Appended[],3,0)</f>
        <v>63</v>
      </c>
      <c r="J1957" t="str">
        <f>VLOOKUP(Account_Appended[[#This Row],[Customer_ID]],Customer_Info_Appended[],4,0)</f>
        <v>Male</v>
      </c>
      <c r="K1957" t="str">
        <f>VLOOKUP(Account_Appended[[#This Row],[Customer_ID]],Customer_Info_Appended[],6,0)</f>
        <v>Bago</v>
      </c>
      <c r="L1957" t="str">
        <f>VLOOKUP(Account_Appended[[#This Row],[Balance]],balance_t[],3,1)</f>
        <v>High</v>
      </c>
      <c r="M1957" t="str">
        <f>VLOOKUP(Account_Appended[[#This Row],[Age]],age_t[],3,1)</f>
        <v>Senior</v>
      </c>
      <c r="N1957" t="str">
        <f>Account_Appended[[#This Row],[Age Group]]&amp; "-" &amp;Account_Appended[[#This Row],[Balace Group]]</f>
        <v>Senior-High</v>
      </c>
    </row>
    <row r="1958" spans="2:14" x14ac:dyDescent="0.25">
      <c r="B1958" t="s">
        <v>7081</v>
      </c>
      <c r="C1958" t="s">
        <v>5094</v>
      </c>
      <c r="D1958" t="s">
        <v>5134</v>
      </c>
      <c r="E1958" s="22">
        <v>5946866</v>
      </c>
      <c r="F1958" t="s">
        <v>5126</v>
      </c>
      <c r="G1958" s="20">
        <v>46515</v>
      </c>
      <c r="H1958" t="s">
        <v>4118</v>
      </c>
      <c r="I1958">
        <f>VLOOKUP(Account_Appended[[#This Row],[Customer_ID]],Customer_Info_Appended[],3,0)</f>
        <v>47</v>
      </c>
      <c r="J1958" t="str">
        <f>VLOOKUP(Account_Appended[[#This Row],[Customer_ID]],Customer_Info_Appended[],4,0)</f>
        <v>Male</v>
      </c>
      <c r="K1958" t="str">
        <f>VLOOKUP(Account_Appended[[#This Row],[Customer_ID]],Customer_Info_Appended[],6,0)</f>
        <v>Mandalay</v>
      </c>
      <c r="L1958" t="str">
        <f>VLOOKUP(Account_Appended[[#This Row],[Balance]],balance_t[],3,1)</f>
        <v>Medium</v>
      </c>
      <c r="M1958" t="str">
        <f>VLOOKUP(Account_Appended[[#This Row],[Age]],age_t[],3,1)</f>
        <v>Middle</v>
      </c>
      <c r="N1958" t="str">
        <f>Account_Appended[[#This Row],[Age Group]]&amp; "-" &amp;Account_Appended[[#This Row],[Balace Group]]</f>
        <v>Middle-Medium</v>
      </c>
    </row>
    <row r="1959" spans="2:14" x14ac:dyDescent="0.25">
      <c r="B1959" t="s">
        <v>7082</v>
      </c>
      <c r="C1959" t="s">
        <v>5094</v>
      </c>
      <c r="D1959" t="s">
        <v>5125</v>
      </c>
      <c r="E1959" s="22">
        <v>32327330</v>
      </c>
      <c r="F1959" t="s">
        <v>5126</v>
      </c>
      <c r="G1959" s="20">
        <v>46516</v>
      </c>
      <c r="H1959" t="s">
        <v>4118</v>
      </c>
      <c r="I1959">
        <f>VLOOKUP(Account_Appended[[#This Row],[Customer_ID]],Customer_Info_Appended[],3,0)</f>
        <v>47</v>
      </c>
      <c r="J1959" t="str">
        <f>VLOOKUP(Account_Appended[[#This Row],[Customer_ID]],Customer_Info_Appended[],4,0)</f>
        <v>Male</v>
      </c>
      <c r="K1959" t="str">
        <f>VLOOKUP(Account_Appended[[#This Row],[Customer_ID]],Customer_Info_Appended[],6,0)</f>
        <v>Mandalay</v>
      </c>
      <c r="L1959" t="str">
        <f>VLOOKUP(Account_Appended[[#This Row],[Balance]],balance_t[],3,1)</f>
        <v>High</v>
      </c>
      <c r="M1959" t="str">
        <f>VLOOKUP(Account_Appended[[#This Row],[Age]],age_t[],3,1)</f>
        <v>Middle</v>
      </c>
      <c r="N1959" t="str">
        <f>Account_Appended[[#This Row],[Age Group]]&amp; "-" &amp;Account_Appended[[#This Row],[Balace Group]]</f>
        <v>Middle-High</v>
      </c>
    </row>
    <row r="1960" spans="2:14" x14ac:dyDescent="0.25">
      <c r="B1960" t="s">
        <v>7083</v>
      </c>
      <c r="C1960" t="s">
        <v>5099</v>
      </c>
      <c r="D1960" t="s">
        <v>5131</v>
      </c>
      <c r="E1960" s="22">
        <v>29179221</v>
      </c>
      <c r="F1960" t="s">
        <v>5126</v>
      </c>
      <c r="G1960" s="20">
        <v>46517</v>
      </c>
      <c r="H1960" t="s">
        <v>4118</v>
      </c>
      <c r="I1960">
        <f>VLOOKUP(Account_Appended[[#This Row],[Customer_ID]],Customer_Info_Appended[],3,0)</f>
        <v>58</v>
      </c>
      <c r="J1960" t="str">
        <f>VLOOKUP(Account_Appended[[#This Row],[Customer_ID]],Customer_Info_Appended[],4,0)</f>
        <v>Male</v>
      </c>
      <c r="K1960" t="str">
        <f>VLOOKUP(Account_Appended[[#This Row],[Customer_ID]],Customer_Info_Appended[],6,0)</f>
        <v>Bago</v>
      </c>
      <c r="L1960" t="str">
        <f>VLOOKUP(Account_Appended[[#This Row],[Balance]],balance_t[],3,1)</f>
        <v>High</v>
      </c>
      <c r="M1960" t="str">
        <f>VLOOKUP(Account_Appended[[#This Row],[Age]],age_t[],3,1)</f>
        <v>Senior</v>
      </c>
      <c r="N1960" t="str">
        <f>Account_Appended[[#This Row],[Age Group]]&amp; "-" &amp;Account_Appended[[#This Row],[Balace Group]]</f>
        <v>Senior-High</v>
      </c>
    </row>
    <row r="1961" spans="2:14" x14ac:dyDescent="0.25">
      <c r="B1961" t="s">
        <v>7084</v>
      </c>
      <c r="C1961" t="s">
        <v>5099</v>
      </c>
      <c r="D1961" t="s">
        <v>5125</v>
      </c>
      <c r="E1961" s="22">
        <v>45131629</v>
      </c>
      <c r="F1961" t="s">
        <v>5126</v>
      </c>
      <c r="G1961" s="20">
        <v>46518</v>
      </c>
      <c r="H1961" t="s">
        <v>4118</v>
      </c>
      <c r="I1961">
        <f>VLOOKUP(Account_Appended[[#This Row],[Customer_ID]],Customer_Info_Appended[],3,0)</f>
        <v>58</v>
      </c>
      <c r="J1961" t="str">
        <f>VLOOKUP(Account_Appended[[#This Row],[Customer_ID]],Customer_Info_Appended[],4,0)</f>
        <v>Male</v>
      </c>
      <c r="K1961" t="str">
        <f>VLOOKUP(Account_Appended[[#This Row],[Customer_ID]],Customer_Info_Appended[],6,0)</f>
        <v>Bago</v>
      </c>
      <c r="L1961" t="str">
        <f>VLOOKUP(Account_Appended[[#This Row],[Balance]],balance_t[],3,1)</f>
        <v>High</v>
      </c>
      <c r="M1961" t="str">
        <f>VLOOKUP(Account_Appended[[#This Row],[Age]],age_t[],3,1)</f>
        <v>Senior</v>
      </c>
      <c r="N1961" t="str">
        <f>Account_Appended[[#This Row],[Age Group]]&amp; "-" &amp;Account_Appended[[#This Row],[Balace Group]]</f>
        <v>Senior-High</v>
      </c>
    </row>
    <row r="1962" spans="2:14" x14ac:dyDescent="0.25">
      <c r="B1962" t="s">
        <v>7085</v>
      </c>
      <c r="C1962" t="s">
        <v>5104</v>
      </c>
      <c r="D1962" t="s">
        <v>5131</v>
      </c>
      <c r="E1962" s="22">
        <v>26787546</v>
      </c>
      <c r="F1962" t="s">
        <v>5126</v>
      </c>
      <c r="G1962" s="20">
        <v>46519</v>
      </c>
      <c r="H1962" t="s">
        <v>4118</v>
      </c>
      <c r="I1962">
        <f>VLOOKUP(Account_Appended[[#This Row],[Customer_ID]],Customer_Info_Appended[],3,0)</f>
        <v>42</v>
      </c>
      <c r="J1962" t="str">
        <f>VLOOKUP(Account_Appended[[#This Row],[Customer_ID]],Customer_Info_Appended[],4,0)</f>
        <v>Female</v>
      </c>
      <c r="K1962" t="str">
        <f>VLOOKUP(Account_Appended[[#This Row],[Customer_ID]],Customer_Info_Appended[],6,0)</f>
        <v>Bago</v>
      </c>
      <c r="L1962" t="str">
        <f>VLOOKUP(Account_Appended[[#This Row],[Balance]],balance_t[],3,1)</f>
        <v>High</v>
      </c>
      <c r="M1962" t="str">
        <f>VLOOKUP(Account_Appended[[#This Row],[Age]],age_t[],3,1)</f>
        <v>Middle</v>
      </c>
      <c r="N1962" t="str">
        <f>Account_Appended[[#This Row],[Age Group]]&amp; "-" &amp;Account_Appended[[#This Row],[Balace Group]]</f>
        <v>Middle-High</v>
      </c>
    </row>
    <row r="1963" spans="2:14" x14ac:dyDescent="0.25">
      <c r="B1963" t="s">
        <v>7086</v>
      </c>
      <c r="C1963" t="s">
        <v>5104</v>
      </c>
      <c r="D1963" t="s">
        <v>5134</v>
      </c>
      <c r="E1963" s="22">
        <v>15172182</v>
      </c>
      <c r="F1963" t="s">
        <v>5126</v>
      </c>
      <c r="G1963" s="20">
        <v>46520</v>
      </c>
      <c r="H1963" t="s">
        <v>4118</v>
      </c>
      <c r="I1963">
        <f>VLOOKUP(Account_Appended[[#This Row],[Customer_ID]],Customer_Info_Appended[],3,0)</f>
        <v>42</v>
      </c>
      <c r="J1963" t="str">
        <f>VLOOKUP(Account_Appended[[#This Row],[Customer_ID]],Customer_Info_Appended[],4,0)</f>
        <v>Female</v>
      </c>
      <c r="K1963" t="str">
        <f>VLOOKUP(Account_Appended[[#This Row],[Customer_ID]],Customer_Info_Appended[],6,0)</f>
        <v>Bago</v>
      </c>
      <c r="L1963" t="str">
        <f>VLOOKUP(Account_Appended[[#This Row],[Balance]],balance_t[],3,1)</f>
        <v>High</v>
      </c>
      <c r="M1963" t="str">
        <f>VLOOKUP(Account_Appended[[#This Row],[Age]],age_t[],3,1)</f>
        <v>Middle</v>
      </c>
      <c r="N1963" t="str">
        <f>Account_Appended[[#This Row],[Age Group]]&amp; "-" &amp;Account_Appended[[#This Row],[Balace Group]]</f>
        <v>Middle-High</v>
      </c>
    </row>
    <row r="1964" spans="2:14" x14ac:dyDescent="0.25">
      <c r="B1964" t="s">
        <v>7087</v>
      </c>
      <c r="C1964" t="s">
        <v>5104</v>
      </c>
      <c r="D1964" t="s">
        <v>5134</v>
      </c>
      <c r="E1964" s="22">
        <v>43905245</v>
      </c>
      <c r="F1964" t="s">
        <v>5126</v>
      </c>
      <c r="G1964" s="20">
        <v>46521</v>
      </c>
      <c r="H1964" t="s">
        <v>4118</v>
      </c>
      <c r="I1964">
        <f>VLOOKUP(Account_Appended[[#This Row],[Customer_ID]],Customer_Info_Appended[],3,0)</f>
        <v>42</v>
      </c>
      <c r="J1964" t="str">
        <f>VLOOKUP(Account_Appended[[#This Row],[Customer_ID]],Customer_Info_Appended[],4,0)</f>
        <v>Female</v>
      </c>
      <c r="K1964" t="str">
        <f>VLOOKUP(Account_Appended[[#This Row],[Customer_ID]],Customer_Info_Appended[],6,0)</f>
        <v>Bago</v>
      </c>
      <c r="L1964" t="str">
        <f>VLOOKUP(Account_Appended[[#This Row],[Balance]],balance_t[],3,1)</f>
        <v>High</v>
      </c>
      <c r="M1964" t="str">
        <f>VLOOKUP(Account_Appended[[#This Row],[Age]],age_t[],3,1)</f>
        <v>Middle</v>
      </c>
      <c r="N1964" t="str">
        <f>Account_Appended[[#This Row],[Age Group]]&amp; "-" &amp;Account_Appended[[#This Row],[Balace Group]]</f>
        <v>Middle-High</v>
      </c>
    </row>
    <row r="1965" spans="2:14" x14ac:dyDescent="0.25">
      <c r="B1965" t="s">
        <v>7088</v>
      </c>
      <c r="C1965" t="s">
        <v>5109</v>
      </c>
      <c r="D1965" t="s">
        <v>5134</v>
      </c>
      <c r="E1965" s="22">
        <v>47832218</v>
      </c>
      <c r="F1965" t="s">
        <v>5126</v>
      </c>
      <c r="G1965" s="20">
        <v>46522</v>
      </c>
      <c r="H1965" t="s">
        <v>4118</v>
      </c>
      <c r="I1965">
        <f>VLOOKUP(Account_Appended[[#This Row],[Customer_ID]],Customer_Info_Appended[],3,0)</f>
        <v>31</v>
      </c>
      <c r="J1965" t="str">
        <f>VLOOKUP(Account_Appended[[#This Row],[Customer_ID]],Customer_Info_Appended[],4,0)</f>
        <v>Male</v>
      </c>
      <c r="K1965" t="str">
        <f>VLOOKUP(Account_Appended[[#This Row],[Customer_ID]],Customer_Info_Appended[],6,0)</f>
        <v>Shan</v>
      </c>
      <c r="L1965" t="str">
        <f>VLOOKUP(Account_Appended[[#This Row],[Balance]],balance_t[],3,1)</f>
        <v>High</v>
      </c>
      <c r="M1965" t="str">
        <f>VLOOKUP(Account_Appended[[#This Row],[Age]],age_t[],3,1)</f>
        <v>Middle</v>
      </c>
      <c r="N1965" t="str">
        <f>Account_Appended[[#This Row],[Age Group]]&amp; "-" &amp;Account_Appended[[#This Row],[Balace Group]]</f>
        <v>Middle-High</v>
      </c>
    </row>
    <row r="1966" spans="2:14" x14ac:dyDescent="0.25">
      <c r="B1966" t="s">
        <v>7089</v>
      </c>
      <c r="C1966" t="s">
        <v>5109</v>
      </c>
      <c r="D1966" t="s">
        <v>5131</v>
      </c>
      <c r="E1966" s="22">
        <v>43508955</v>
      </c>
      <c r="F1966" t="s">
        <v>5126</v>
      </c>
      <c r="G1966" s="20">
        <v>46523</v>
      </c>
      <c r="H1966" t="s">
        <v>4118</v>
      </c>
      <c r="I1966">
        <f>VLOOKUP(Account_Appended[[#This Row],[Customer_ID]],Customer_Info_Appended[],3,0)</f>
        <v>31</v>
      </c>
      <c r="J1966" t="str">
        <f>VLOOKUP(Account_Appended[[#This Row],[Customer_ID]],Customer_Info_Appended[],4,0)</f>
        <v>Male</v>
      </c>
      <c r="K1966" t="str">
        <f>VLOOKUP(Account_Appended[[#This Row],[Customer_ID]],Customer_Info_Appended[],6,0)</f>
        <v>Shan</v>
      </c>
      <c r="L1966" t="str">
        <f>VLOOKUP(Account_Appended[[#This Row],[Balance]],balance_t[],3,1)</f>
        <v>High</v>
      </c>
      <c r="M1966" t="str">
        <f>VLOOKUP(Account_Appended[[#This Row],[Age]],age_t[],3,1)</f>
        <v>Middle</v>
      </c>
      <c r="N1966" t="str">
        <f>Account_Appended[[#This Row],[Age Group]]&amp; "-" &amp;Account_Appended[[#This Row],[Balace Group]]</f>
        <v>Middle-High</v>
      </c>
    </row>
    <row r="1967" spans="2:14" x14ac:dyDescent="0.25">
      <c r="B1967" t="s">
        <v>7090</v>
      </c>
      <c r="C1967" t="s">
        <v>5109</v>
      </c>
      <c r="D1967" t="s">
        <v>5134</v>
      </c>
      <c r="E1967" s="22">
        <v>17227283</v>
      </c>
      <c r="F1967" t="s">
        <v>5126</v>
      </c>
      <c r="G1967" s="20">
        <v>46524</v>
      </c>
      <c r="H1967" t="s">
        <v>4118</v>
      </c>
      <c r="I1967">
        <f>VLOOKUP(Account_Appended[[#This Row],[Customer_ID]],Customer_Info_Appended[],3,0)</f>
        <v>31</v>
      </c>
      <c r="J1967" t="str">
        <f>VLOOKUP(Account_Appended[[#This Row],[Customer_ID]],Customer_Info_Appended[],4,0)</f>
        <v>Male</v>
      </c>
      <c r="K1967" t="str">
        <f>VLOOKUP(Account_Appended[[#This Row],[Customer_ID]],Customer_Info_Appended[],6,0)</f>
        <v>Shan</v>
      </c>
      <c r="L1967" t="str">
        <f>VLOOKUP(Account_Appended[[#This Row],[Balance]],balance_t[],3,1)</f>
        <v>High</v>
      </c>
      <c r="M1967" t="str">
        <f>VLOOKUP(Account_Appended[[#This Row],[Age]],age_t[],3,1)</f>
        <v>Middle</v>
      </c>
      <c r="N1967" t="str">
        <f>Account_Appended[[#This Row],[Age Group]]&amp; "-" &amp;Account_Appended[[#This Row],[Balace Group]]</f>
        <v>Middle-High</v>
      </c>
    </row>
    <row r="1968" spans="2:14" x14ac:dyDescent="0.25">
      <c r="B1968" t="s">
        <v>7091</v>
      </c>
      <c r="C1968" t="s">
        <v>5114</v>
      </c>
      <c r="D1968" t="s">
        <v>5131</v>
      </c>
      <c r="E1968" s="22">
        <v>2159385</v>
      </c>
      <c r="F1968" t="s">
        <v>5126</v>
      </c>
      <c r="G1968" s="20">
        <v>46525</v>
      </c>
      <c r="H1968" t="s">
        <v>4118</v>
      </c>
      <c r="I1968">
        <f>VLOOKUP(Account_Appended[[#This Row],[Customer_ID]],Customer_Info_Appended[],3,0)</f>
        <v>52</v>
      </c>
      <c r="J1968" t="str">
        <f>VLOOKUP(Account_Appended[[#This Row],[Customer_ID]],Customer_Info_Appended[],4,0)</f>
        <v>Female</v>
      </c>
      <c r="K1968" t="str">
        <f>VLOOKUP(Account_Appended[[#This Row],[Customer_ID]],Customer_Info_Appended[],6,0)</f>
        <v>Shan</v>
      </c>
      <c r="L1968" t="str">
        <f>VLOOKUP(Account_Appended[[#This Row],[Balance]],balance_t[],3,1)</f>
        <v>Low</v>
      </c>
      <c r="M1968" t="str">
        <f>VLOOKUP(Account_Appended[[#This Row],[Age]],age_t[],3,1)</f>
        <v>Senior</v>
      </c>
      <c r="N1968" t="str">
        <f>Account_Appended[[#This Row],[Age Group]]&amp; "-" &amp;Account_Appended[[#This Row],[Balace Group]]</f>
        <v>Senior-Low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4E6-5C29-47EE-980C-916BFA1A628D}">
  <sheetPr>
    <tabColor theme="6"/>
  </sheetPr>
  <dimension ref="A1:I1004"/>
  <sheetViews>
    <sheetView workbookViewId="0">
      <selection activeCell="G28" sqref="G28"/>
    </sheetView>
  </sheetViews>
  <sheetFormatPr defaultRowHeight="15" x14ac:dyDescent="0.25"/>
  <cols>
    <col min="2" max="2" width="15.140625" bestFit="1" customWidth="1"/>
    <col min="3" max="3" width="19.28515625" bestFit="1" customWidth="1"/>
    <col min="4" max="4" width="6.5703125" bestFit="1" customWidth="1"/>
    <col min="5" max="5" width="10" bestFit="1" customWidth="1"/>
    <col min="6" max="6" width="15" bestFit="1" customWidth="1"/>
    <col min="7" max="7" width="15.140625" bestFit="1" customWidth="1"/>
    <col min="8" max="8" width="12.5703125" bestFit="1" customWidth="1"/>
    <col min="9" max="9" width="15" bestFit="1" customWidth="1"/>
  </cols>
  <sheetData>
    <row r="1" spans="1:9" ht="15.75" x14ac:dyDescent="0.25">
      <c r="A1" s="32" t="s">
        <v>94</v>
      </c>
      <c r="B1" s="32"/>
      <c r="C1" s="32"/>
      <c r="D1" s="32"/>
    </row>
    <row r="2" spans="1:9" x14ac:dyDescent="0.25">
      <c r="B2" t="s">
        <v>95</v>
      </c>
    </row>
    <row r="4" spans="1:9" x14ac:dyDescent="0.25">
      <c r="B4" t="s">
        <v>98</v>
      </c>
      <c r="C4" t="s">
        <v>7094</v>
      </c>
      <c r="D4" s="23" t="s">
        <v>100</v>
      </c>
      <c r="E4" s="24" t="s">
        <v>101</v>
      </c>
      <c r="F4" s="23" t="s">
        <v>103</v>
      </c>
      <c r="G4" s="25" t="s">
        <v>7092</v>
      </c>
      <c r="H4" s="25" t="s">
        <v>26</v>
      </c>
      <c r="I4" s="25" t="s">
        <v>7093</v>
      </c>
    </row>
    <row r="5" spans="1:9" x14ac:dyDescent="0.25">
      <c r="B5" t="s">
        <v>108</v>
      </c>
      <c r="C5" s="22">
        <v>47220100</v>
      </c>
      <c r="D5">
        <f>VLOOKUP($B5,Customer_Info_Appended[],MATCH(D$4,Customer_Info_Appended[#Headers],0),0)</f>
        <v>48</v>
      </c>
      <c r="E5" t="str">
        <f>VLOOKUP($B5,Customer_Info_Appended[],MATCH(E$4,Customer_Info_Appended[#Headers],0),0)</f>
        <v>Female</v>
      </c>
      <c r="F5" t="str">
        <f>VLOOKUP($B5,Customer_Info_Appended[],MATCH(F$4,Customer_Info_Appended[#Headers],0),0)</f>
        <v>Yangon</v>
      </c>
      <c r="G5" t="str">
        <f>VLOOKUP(AccountBalanceSummary[[#This Row],[Balance Summary]],balance_t[],3,1)</f>
        <v>High</v>
      </c>
      <c r="H5" t="str">
        <f>VLOOKUP(AccountBalanceSummary[[#This Row],[Age]],age_t[],3,1)</f>
        <v>Middle</v>
      </c>
      <c r="I5" t="str">
        <f>AccountBalanceSummary[[#This Row],[Age Group]]&amp;"-"&amp;AccountBalanceSummary[[#This Row],[Balace Group]]</f>
        <v>Middle-High</v>
      </c>
    </row>
    <row r="6" spans="1:9" x14ac:dyDescent="0.25">
      <c r="B6" t="s">
        <v>115</v>
      </c>
      <c r="C6" s="22">
        <v>13754772</v>
      </c>
      <c r="D6">
        <f>VLOOKUP($B6,Customer_Info_Appended[],MATCH(D$4,Customer_Info_Appended[#Headers],0),0)</f>
        <v>60</v>
      </c>
      <c r="E6" t="str">
        <f>VLOOKUP($B6,Customer_Info_Appended[],MATCH(E$4,Customer_Info_Appended[#Headers],0),0)</f>
        <v>Female</v>
      </c>
      <c r="F6" t="str">
        <f>VLOOKUP($B6,Customer_Info_Appended[],MATCH(F$4,Customer_Info_Appended[#Headers],0),0)</f>
        <v>Mandalay</v>
      </c>
      <c r="G6" t="str">
        <f>VLOOKUP(AccountBalanceSummary[[#This Row],[Balance Summary]],balance_t[],3,1)</f>
        <v>Medium</v>
      </c>
      <c r="H6" t="str">
        <f>VLOOKUP(AccountBalanceSummary[[#This Row],[Age]],age_t[],3,1)</f>
        <v>Senior</v>
      </c>
      <c r="I6" t="str">
        <f>AccountBalanceSummary[[#This Row],[Age Group]]&amp;"-"&amp;AccountBalanceSummary[[#This Row],[Balace Group]]</f>
        <v>Senior-Medium</v>
      </c>
    </row>
    <row r="7" spans="1:9" x14ac:dyDescent="0.25">
      <c r="B7" t="s">
        <v>121</v>
      </c>
      <c r="C7" s="22">
        <v>118565693</v>
      </c>
      <c r="D7">
        <f>VLOOKUP($B7,Customer_Info_Appended[],MATCH(D$4,Customer_Info_Appended[#Headers],0),0)</f>
        <v>49</v>
      </c>
      <c r="E7" t="str">
        <f>VLOOKUP($B7,Customer_Info_Appended[],MATCH(E$4,Customer_Info_Appended[#Headers],0),0)</f>
        <v>Female</v>
      </c>
      <c r="F7" t="str">
        <f>VLOOKUP($B7,Customer_Info_Appended[],MATCH(F$4,Customer_Info_Appended[#Headers],0),0)</f>
        <v>Bago</v>
      </c>
      <c r="G7" t="str">
        <f>VLOOKUP(AccountBalanceSummary[[#This Row],[Balance Summary]],balance_t[],3,1)</f>
        <v>High</v>
      </c>
      <c r="H7" t="str">
        <f>VLOOKUP(AccountBalanceSummary[[#This Row],[Age]],age_t[],3,1)</f>
        <v>Middle</v>
      </c>
      <c r="I7" t="str">
        <f>AccountBalanceSummary[[#This Row],[Age Group]]&amp;"-"&amp;AccountBalanceSummary[[#This Row],[Balace Group]]</f>
        <v>Middle-High</v>
      </c>
    </row>
    <row r="8" spans="1:9" x14ac:dyDescent="0.25">
      <c r="B8" t="s">
        <v>127</v>
      </c>
      <c r="C8" s="22">
        <v>71112426</v>
      </c>
      <c r="D8">
        <f>VLOOKUP($B8,Customer_Info_Appended[],MATCH(D$4,Customer_Info_Appended[#Headers],0),0)</f>
        <v>44</v>
      </c>
      <c r="E8" t="str">
        <f>VLOOKUP($B8,Customer_Info_Appended[],MATCH(E$4,Customer_Info_Appended[#Headers],0),0)</f>
        <v>Female</v>
      </c>
      <c r="F8" t="str">
        <f>VLOOKUP($B8,Customer_Info_Appended[],MATCH(F$4,Customer_Info_Appended[#Headers],0),0)</f>
        <v>Yangon</v>
      </c>
      <c r="G8" t="str">
        <f>VLOOKUP(AccountBalanceSummary[[#This Row],[Balance Summary]],balance_t[],3,1)</f>
        <v>High</v>
      </c>
      <c r="H8" t="str">
        <f>VLOOKUP(AccountBalanceSummary[[#This Row],[Age]],age_t[],3,1)</f>
        <v>Middle</v>
      </c>
      <c r="I8" t="str">
        <f>AccountBalanceSummary[[#This Row],[Age Group]]&amp;"-"&amp;AccountBalanceSummary[[#This Row],[Balace Group]]</f>
        <v>Middle-High</v>
      </c>
    </row>
    <row r="9" spans="1:9" x14ac:dyDescent="0.25">
      <c r="B9" t="s">
        <v>132</v>
      </c>
      <c r="C9" s="22">
        <v>37070303</v>
      </c>
      <c r="D9">
        <f>VLOOKUP($B9,Customer_Info_Appended[],MATCH(D$4,Customer_Info_Appended[#Headers],0),0)</f>
        <v>47</v>
      </c>
      <c r="E9" t="str">
        <f>VLOOKUP($B9,Customer_Info_Appended[],MATCH(E$4,Customer_Info_Appended[#Headers],0),0)</f>
        <v>Male</v>
      </c>
      <c r="F9" t="str">
        <f>VLOOKUP($B9,Customer_Info_Appended[],MATCH(F$4,Customer_Info_Appended[#Headers],0),0)</f>
        <v>Bago</v>
      </c>
      <c r="G9" t="str">
        <f>VLOOKUP(AccountBalanceSummary[[#This Row],[Balance Summary]],balance_t[],3,1)</f>
        <v>High</v>
      </c>
      <c r="H9" t="str">
        <f>VLOOKUP(AccountBalanceSummary[[#This Row],[Age]],age_t[],3,1)</f>
        <v>Middle</v>
      </c>
      <c r="I9" t="str">
        <f>AccountBalanceSummary[[#This Row],[Age Group]]&amp;"-"&amp;AccountBalanceSummary[[#This Row],[Balace Group]]</f>
        <v>Middle-High</v>
      </c>
    </row>
    <row r="10" spans="1:9" x14ac:dyDescent="0.25">
      <c r="B10" t="s">
        <v>138</v>
      </c>
      <c r="C10" s="22">
        <v>24874704</v>
      </c>
      <c r="D10">
        <f>VLOOKUP($B10,Customer_Info_Appended[],MATCH(D$4,Customer_Info_Appended[#Headers],0),0)</f>
        <v>60</v>
      </c>
      <c r="E10" t="str">
        <f>VLOOKUP($B10,Customer_Info_Appended[],MATCH(E$4,Customer_Info_Appended[#Headers],0),0)</f>
        <v>Male</v>
      </c>
      <c r="F10" t="str">
        <f>VLOOKUP($B10,Customer_Info_Appended[],MATCH(F$4,Customer_Info_Appended[#Headers],0),0)</f>
        <v>Shan</v>
      </c>
      <c r="G10" t="str">
        <f>VLOOKUP(AccountBalanceSummary[[#This Row],[Balance Summary]],balance_t[],3,1)</f>
        <v>High</v>
      </c>
      <c r="H10" t="str">
        <f>VLOOKUP(AccountBalanceSummary[[#This Row],[Age]],age_t[],3,1)</f>
        <v>Senior</v>
      </c>
      <c r="I10" t="str">
        <f>AccountBalanceSummary[[#This Row],[Age Group]]&amp;"-"&amp;AccountBalanceSummary[[#This Row],[Balace Group]]</f>
        <v>Senior-High</v>
      </c>
    </row>
    <row r="11" spans="1:9" x14ac:dyDescent="0.25">
      <c r="B11" t="s">
        <v>144</v>
      </c>
      <c r="C11" s="22">
        <v>70891473</v>
      </c>
      <c r="D11">
        <f>VLOOKUP($B11,Customer_Info_Appended[],MATCH(D$4,Customer_Info_Appended[#Headers],0),0)</f>
        <v>19</v>
      </c>
      <c r="E11" t="str">
        <f>VLOOKUP($B11,Customer_Info_Appended[],MATCH(E$4,Customer_Info_Appended[#Headers],0),0)</f>
        <v>Male</v>
      </c>
      <c r="F11" t="str">
        <f>VLOOKUP($B11,Customer_Info_Appended[],MATCH(F$4,Customer_Info_Appended[#Headers],0),0)</f>
        <v>Bago</v>
      </c>
      <c r="G11" t="str">
        <f>VLOOKUP(AccountBalanceSummary[[#This Row],[Balance Summary]],balance_t[],3,1)</f>
        <v>High</v>
      </c>
      <c r="H11" t="str">
        <f>VLOOKUP(AccountBalanceSummary[[#This Row],[Age]],age_t[],3,1)</f>
        <v>Young</v>
      </c>
      <c r="I11" t="str">
        <f>AccountBalanceSummary[[#This Row],[Age Group]]&amp;"-"&amp;AccountBalanceSummary[[#This Row],[Balace Group]]</f>
        <v>Young-High</v>
      </c>
    </row>
    <row r="12" spans="1:9" x14ac:dyDescent="0.25">
      <c r="B12" t="s">
        <v>149</v>
      </c>
      <c r="C12" s="22">
        <v>37339292</v>
      </c>
      <c r="D12">
        <f>VLOOKUP($B12,Customer_Info_Appended[],MATCH(D$4,Customer_Info_Appended[#Headers],0),0)</f>
        <v>66</v>
      </c>
      <c r="E12" t="str">
        <f>VLOOKUP($B12,Customer_Info_Appended[],MATCH(E$4,Customer_Info_Appended[#Headers],0),0)</f>
        <v>Male</v>
      </c>
      <c r="F12" t="str">
        <f>VLOOKUP($B12,Customer_Info_Appended[],MATCH(F$4,Customer_Info_Appended[#Headers],0),0)</f>
        <v>Bago</v>
      </c>
      <c r="G12" t="str">
        <f>VLOOKUP(AccountBalanceSummary[[#This Row],[Balance Summary]],balance_t[],3,1)</f>
        <v>High</v>
      </c>
      <c r="H12" t="str">
        <f>VLOOKUP(AccountBalanceSummary[[#This Row],[Age]],age_t[],3,1)</f>
        <v>Senior</v>
      </c>
      <c r="I12" t="str">
        <f>AccountBalanceSummary[[#This Row],[Age Group]]&amp;"-"&amp;AccountBalanceSummary[[#This Row],[Balace Group]]</f>
        <v>Senior-High</v>
      </c>
    </row>
    <row r="13" spans="1:9" x14ac:dyDescent="0.25">
      <c r="B13" t="s">
        <v>154</v>
      </c>
      <c r="C13" s="22">
        <v>65998053</v>
      </c>
      <c r="D13">
        <f>VLOOKUP($B13,Customer_Info_Appended[],MATCH(D$4,Customer_Info_Appended[#Headers],0),0)</f>
        <v>26</v>
      </c>
      <c r="E13" t="str">
        <f>VLOOKUP($B13,Customer_Info_Appended[],MATCH(E$4,Customer_Info_Appended[#Headers],0),0)</f>
        <v>Male</v>
      </c>
      <c r="F13" t="str">
        <f>VLOOKUP($B13,Customer_Info_Appended[],MATCH(F$4,Customer_Info_Appended[#Headers],0),0)</f>
        <v>Mandalay</v>
      </c>
      <c r="G13" t="str">
        <f>VLOOKUP(AccountBalanceSummary[[#This Row],[Balance Summary]],balance_t[],3,1)</f>
        <v>High</v>
      </c>
      <c r="H13" t="str">
        <f>VLOOKUP(AccountBalanceSummary[[#This Row],[Age]],age_t[],3,1)</f>
        <v>Young</v>
      </c>
      <c r="I13" t="str">
        <f>AccountBalanceSummary[[#This Row],[Age Group]]&amp;"-"&amp;AccountBalanceSummary[[#This Row],[Balace Group]]</f>
        <v>Young-High</v>
      </c>
    </row>
    <row r="14" spans="1:9" x14ac:dyDescent="0.25">
      <c r="B14" t="s">
        <v>159</v>
      </c>
      <c r="C14" s="22">
        <v>121386659</v>
      </c>
      <c r="D14">
        <f>VLOOKUP($B14,Customer_Info_Appended[],MATCH(D$4,Customer_Info_Appended[#Headers],0),0)</f>
        <v>45</v>
      </c>
      <c r="E14" t="str">
        <f>VLOOKUP($B14,Customer_Info_Appended[],MATCH(E$4,Customer_Info_Appended[#Headers],0),0)</f>
        <v>Female</v>
      </c>
      <c r="F14" t="str">
        <f>VLOOKUP($B14,Customer_Info_Appended[],MATCH(F$4,Customer_Info_Appended[#Headers],0),0)</f>
        <v>Shan</v>
      </c>
      <c r="G14" t="str">
        <f>VLOOKUP(AccountBalanceSummary[[#This Row],[Balance Summary]],balance_t[],3,1)</f>
        <v>High</v>
      </c>
      <c r="H14" t="str">
        <f>VLOOKUP(AccountBalanceSummary[[#This Row],[Age]],age_t[],3,1)</f>
        <v>Middle</v>
      </c>
      <c r="I14" t="str">
        <f>AccountBalanceSummary[[#This Row],[Age Group]]&amp;"-"&amp;AccountBalanceSummary[[#This Row],[Balace Group]]</f>
        <v>Middle-High</v>
      </c>
    </row>
    <row r="15" spans="1:9" x14ac:dyDescent="0.25">
      <c r="B15" t="s">
        <v>164</v>
      </c>
      <c r="C15" s="22">
        <v>43172477</v>
      </c>
      <c r="D15">
        <f>VLOOKUP($B15,Customer_Info_Appended[],MATCH(D$4,Customer_Info_Appended[#Headers],0),0)</f>
        <v>48</v>
      </c>
      <c r="E15" t="str">
        <f>VLOOKUP($B15,Customer_Info_Appended[],MATCH(E$4,Customer_Info_Appended[#Headers],0),0)</f>
        <v>Male</v>
      </c>
      <c r="F15" t="str">
        <f>VLOOKUP($B15,Customer_Info_Appended[],MATCH(F$4,Customer_Info_Appended[#Headers],0),0)</f>
        <v>Bago</v>
      </c>
      <c r="G15" t="str">
        <f>VLOOKUP(AccountBalanceSummary[[#This Row],[Balance Summary]],balance_t[],3,1)</f>
        <v>High</v>
      </c>
      <c r="H15" t="str">
        <f>VLOOKUP(AccountBalanceSummary[[#This Row],[Age]],age_t[],3,1)</f>
        <v>Middle</v>
      </c>
      <c r="I15" t="str">
        <f>AccountBalanceSummary[[#This Row],[Age Group]]&amp;"-"&amp;AccountBalanceSummary[[#This Row],[Balace Group]]</f>
        <v>Middle-High</v>
      </c>
    </row>
    <row r="16" spans="1:9" x14ac:dyDescent="0.25">
      <c r="B16" t="s">
        <v>169</v>
      </c>
      <c r="C16" s="22">
        <v>107307070</v>
      </c>
      <c r="D16">
        <f>VLOOKUP($B16,Customer_Info_Appended[],MATCH(D$4,Customer_Info_Appended[#Headers],0),0)</f>
        <v>51</v>
      </c>
      <c r="E16" t="str">
        <f>VLOOKUP($B16,Customer_Info_Appended[],MATCH(E$4,Customer_Info_Appended[#Headers],0),0)</f>
        <v>Male</v>
      </c>
      <c r="F16" t="str">
        <f>VLOOKUP($B16,Customer_Info_Appended[],MATCH(F$4,Customer_Info_Appended[#Headers],0),0)</f>
        <v>Bago</v>
      </c>
      <c r="G16" t="str">
        <f>VLOOKUP(AccountBalanceSummary[[#This Row],[Balance Summary]],balance_t[],3,1)</f>
        <v>High</v>
      </c>
      <c r="H16" t="str">
        <f>VLOOKUP(AccountBalanceSummary[[#This Row],[Age]],age_t[],3,1)</f>
        <v>Senior</v>
      </c>
      <c r="I16" t="str">
        <f>AccountBalanceSummary[[#This Row],[Age Group]]&amp;"-"&amp;AccountBalanceSummary[[#This Row],[Balace Group]]</f>
        <v>Senior-High</v>
      </c>
    </row>
    <row r="17" spans="2:9" x14ac:dyDescent="0.25">
      <c r="B17" t="s">
        <v>174</v>
      </c>
      <c r="C17" s="22">
        <v>6005950</v>
      </c>
      <c r="D17">
        <f>VLOOKUP($B17,Customer_Info_Appended[],MATCH(D$4,Customer_Info_Appended[#Headers],0),0)</f>
        <v>32</v>
      </c>
      <c r="E17" t="str">
        <f>VLOOKUP($B17,Customer_Info_Appended[],MATCH(E$4,Customer_Info_Appended[#Headers],0),0)</f>
        <v>Male</v>
      </c>
      <c r="F17" t="str">
        <f>VLOOKUP($B17,Customer_Info_Appended[],MATCH(F$4,Customer_Info_Appended[#Headers],0),0)</f>
        <v>Shan</v>
      </c>
      <c r="G17" t="str">
        <f>VLOOKUP(AccountBalanceSummary[[#This Row],[Balance Summary]],balance_t[],3,1)</f>
        <v>Medium</v>
      </c>
      <c r="H17" t="str">
        <f>VLOOKUP(AccountBalanceSummary[[#This Row],[Age]],age_t[],3,1)</f>
        <v>Middle</v>
      </c>
      <c r="I17" t="str">
        <f>AccountBalanceSummary[[#This Row],[Age Group]]&amp;"-"&amp;AccountBalanceSummary[[#This Row],[Balace Group]]</f>
        <v>Middle-Medium</v>
      </c>
    </row>
    <row r="18" spans="2:9" x14ac:dyDescent="0.25">
      <c r="B18" t="s">
        <v>179</v>
      </c>
      <c r="C18" s="22">
        <v>20759714</v>
      </c>
      <c r="D18">
        <f>VLOOKUP($B18,Customer_Info_Appended[],MATCH(D$4,Customer_Info_Appended[#Headers],0),0)</f>
        <v>65</v>
      </c>
      <c r="E18" t="str">
        <f>VLOOKUP($B18,Customer_Info_Appended[],MATCH(E$4,Customer_Info_Appended[#Headers],0),0)</f>
        <v>Male</v>
      </c>
      <c r="F18" t="str">
        <f>VLOOKUP($B18,Customer_Info_Appended[],MATCH(F$4,Customer_Info_Appended[#Headers],0),0)</f>
        <v>Shan</v>
      </c>
      <c r="G18" t="str">
        <f>VLOOKUP(AccountBalanceSummary[[#This Row],[Balance Summary]],balance_t[],3,1)</f>
        <v>High</v>
      </c>
      <c r="H18" t="str">
        <f>VLOOKUP(AccountBalanceSummary[[#This Row],[Age]],age_t[],3,1)</f>
        <v>Senior</v>
      </c>
      <c r="I18" t="str">
        <f>AccountBalanceSummary[[#This Row],[Age Group]]&amp;"-"&amp;AccountBalanceSummary[[#This Row],[Balace Group]]</f>
        <v>Senior-High</v>
      </c>
    </row>
    <row r="19" spans="2:9" x14ac:dyDescent="0.25">
      <c r="B19" t="s">
        <v>184</v>
      </c>
      <c r="C19" s="22">
        <v>42924800</v>
      </c>
      <c r="D19">
        <f>VLOOKUP($B19,Customer_Info_Appended[],MATCH(D$4,Customer_Info_Appended[#Headers],0),0)</f>
        <v>42</v>
      </c>
      <c r="E19" t="str">
        <f>VLOOKUP($B19,Customer_Info_Appended[],MATCH(E$4,Customer_Info_Appended[#Headers],0),0)</f>
        <v>Female</v>
      </c>
      <c r="F19" t="str">
        <f>VLOOKUP($B19,Customer_Info_Appended[],MATCH(F$4,Customer_Info_Appended[#Headers],0),0)</f>
        <v>Yangon</v>
      </c>
      <c r="G19" t="str">
        <f>VLOOKUP(AccountBalanceSummary[[#This Row],[Balance Summary]],balance_t[],3,1)</f>
        <v>High</v>
      </c>
      <c r="H19" t="str">
        <f>VLOOKUP(AccountBalanceSummary[[#This Row],[Age]],age_t[],3,1)</f>
        <v>Middle</v>
      </c>
      <c r="I19" t="str">
        <f>AccountBalanceSummary[[#This Row],[Age Group]]&amp;"-"&amp;AccountBalanceSummary[[#This Row],[Balace Group]]</f>
        <v>Middle-High</v>
      </c>
    </row>
    <row r="20" spans="2:9" x14ac:dyDescent="0.25">
      <c r="B20" t="s">
        <v>189</v>
      </c>
      <c r="C20" s="22">
        <v>6523959</v>
      </c>
      <c r="D20">
        <f>VLOOKUP($B20,Customer_Info_Appended[],MATCH(D$4,Customer_Info_Appended[#Headers],0),0)</f>
        <v>53</v>
      </c>
      <c r="E20" t="str">
        <f>VLOOKUP($B20,Customer_Info_Appended[],MATCH(E$4,Customer_Info_Appended[#Headers],0),0)</f>
        <v>Female</v>
      </c>
      <c r="F20" t="str">
        <f>VLOOKUP($B20,Customer_Info_Appended[],MATCH(F$4,Customer_Info_Appended[#Headers],0),0)</f>
        <v>Mandalay</v>
      </c>
      <c r="G20" t="str">
        <f>VLOOKUP(AccountBalanceSummary[[#This Row],[Balance Summary]],balance_t[],3,1)</f>
        <v>Medium</v>
      </c>
      <c r="H20" t="str">
        <f>VLOOKUP(AccountBalanceSummary[[#This Row],[Age]],age_t[],3,1)</f>
        <v>Senior</v>
      </c>
      <c r="I20" t="str">
        <f>AccountBalanceSummary[[#This Row],[Age Group]]&amp;"-"&amp;AccountBalanceSummary[[#This Row],[Balace Group]]</f>
        <v>Senior-Medium</v>
      </c>
    </row>
    <row r="21" spans="2:9" x14ac:dyDescent="0.25">
      <c r="B21" t="s">
        <v>194</v>
      </c>
      <c r="C21" s="22">
        <v>47946312</v>
      </c>
      <c r="D21">
        <f>VLOOKUP($B21,Customer_Info_Appended[],MATCH(D$4,Customer_Info_Appended[#Headers],0),0)</f>
        <v>25</v>
      </c>
      <c r="E21" t="str">
        <f>VLOOKUP($B21,Customer_Info_Appended[],MATCH(E$4,Customer_Info_Appended[#Headers],0),0)</f>
        <v>Female</v>
      </c>
      <c r="F21" t="str">
        <f>VLOOKUP($B21,Customer_Info_Appended[],MATCH(F$4,Customer_Info_Appended[#Headers],0),0)</f>
        <v>Shan</v>
      </c>
      <c r="G21" t="str">
        <f>VLOOKUP(AccountBalanceSummary[[#This Row],[Balance Summary]],balance_t[],3,1)</f>
        <v>High</v>
      </c>
      <c r="H21" t="str">
        <f>VLOOKUP(AccountBalanceSummary[[#This Row],[Age]],age_t[],3,1)</f>
        <v>Young</v>
      </c>
      <c r="I21" t="str">
        <f>AccountBalanceSummary[[#This Row],[Age Group]]&amp;"-"&amp;AccountBalanceSummary[[#This Row],[Balace Group]]</f>
        <v>Young-High</v>
      </c>
    </row>
    <row r="22" spans="2:9" x14ac:dyDescent="0.25">
      <c r="B22" t="s">
        <v>199</v>
      </c>
      <c r="C22" s="22">
        <v>65193499</v>
      </c>
      <c r="D22">
        <f>VLOOKUP($B22,Customer_Info_Appended[],MATCH(D$4,Customer_Info_Appended[#Headers],0),0)</f>
        <v>26</v>
      </c>
      <c r="E22" t="str">
        <f>VLOOKUP($B22,Customer_Info_Appended[],MATCH(E$4,Customer_Info_Appended[#Headers],0),0)</f>
        <v>Female</v>
      </c>
      <c r="F22" t="str">
        <f>VLOOKUP($B22,Customer_Info_Appended[],MATCH(F$4,Customer_Info_Appended[#Headers],0),0)</f>
        <v>Shan</v>
      </c>
      <c r="G22" t="str">
        <f>VLOOKUP(AccountBalanceSummary[[#This Row],[Balance Summary]],balance_t[],3,1)</f>
        <v>High</v>
      </c>
      <c r="H22" t="str">
        <f>VLOOKUP(AccountBalanceSummary[[#This Row],[Age]],age_t[],3,1)</f>
        <v>Young</v>
      </c>
      <c r="I22" t="str">
        <f>AccountBalanceSummary[[#This Row],[Age Group]]&amp;"-"&amp;AccountBalanceSummary[[#This Row],[Balace Group]]</f>
        <v>Young-High</v>
      </c>
    </row>
    <row r="23" spans="2:9" x14ac:dyDescent="0.25">
      <c r="B23" t="s">
        <v>204</v>
      </c>
      <c r="C23" s="22">
        <v>43114961</v>
      </c>
      <c r="D23">
        <f>VLOOKUP($B23,Customer_Info_Appended[],MATCH(D$4,Customer_Info_Appended[#Headers],0),0)</f>
        <v>54</v>
      </c>
      <c r="E23" t="str">
        <f>VLOOKUP($B23,Customer_Info_Appended[],MATCH(E$4,Customer_Info_Appended[#Headers],0),0)</f>
        <v>Female</v>
      </c>
      <c r="F23" t="str">
        <f>VLOOKUP($B23,Customer_Info_Appended[],MATCH(F$4,Customer_Info_Appended[#Headers],0),0)</f>
        <v>Naypyitaw</v>
      </c>
      <c r="G23" t="str">
        <f>VLOOKUP(AccountBalanceSummary[[#This Row],[Balance Summary]],balance_t[],3,1)</f>
        <v>High</v>
      </c>
      <c r="H23" t="str">
        <f>VLOOKUP(AccountBalanceSummary[[#This Row],[Age]],age_t[],3,1)</f>
        <v>Senior</v>
      </c>
      <c r="I23" t="str">
        <f>AccountBalanceSummary[[#This Row],[Age Group]]&amp;"-"&amp;AccountBalanceSummary[[#This Row],[Balace Group]]</f>
        <v>Senior-High</v>
      </c>
    </row>
    <row r="24" spans="2:9" x14ac:dyDescent="0.25">
      <c r="B24" t="s">
        <v>210</v>
      </c>
      <c r="C24" s="22">
        <v>51573206</v>
      </c>
      <c r="D24">
        <f>VLOOKUP($B24,Customer_Info_Appended[],MATCH(D$4,Customer_Info_Appended[#Headers],0),0)</f>
        <v>65</v>
      </c>
      <c r="E24" t="str">
        <f>VLOOKUP($B24,Customer_Info_Appended[],MATCH(E$4,Customer_Info_Appended[#Headers],0),0)</f>
        <v>Male</v>
      </c>
      <c r="F24" t="str">
        <f>VLOOKUP($B24,Customer_Info_Appended[],MATCH(F$4,Customer_Info_Appended[#Headers],0),0)</f>
        <v>Shan</v>
      </c>
      <c r="G24" t="str">
        <f>VLOOKUP(AccountBalanceSummary[[#This Row],[Balance Summary]],balance_t[],3,1)</f>
        <v>High</v>
      </c>
      <c r="H24" t="str">
        <f>VLOOKUP(AccountBalanceSummary[[#This Row],[Age]],age_t[],3,1)</f>
        <v>Senior</v>
      </c>
      <c r="I24" t="str">
        <f>AccountBalanceSummary[[#This Row],[Age Group]]&amp;"-"&amp;AccountBalanceSummary[[#This Row],[Balace Group]]</f>
        <v>Senior-High</v>
      </c>
    </row>
    <row r="25" spans="2:9" x14ac:dyDescent="0.25">
      <c r="B25" t="s">
        <v>215</v>
      </c>
      <c r="C25" s="22">
        <v>27264495</v>
      </c>
      <c r="D25">
        <f>VLOOKUP($B25,Customer_Info_Appended[],MATCH(D$4,Customer_Info_Appended[#Headers],0),0)</f>
        <v>62</v>
      </c>
      <c r="E25" t="str">
        <f>VLOOKUP($B25,Customer_Info_Appended[],MATCH(E$4,Customer_Info_Appended[#Headers],0),0)</f>
        <v>Female</v>
      </c>
      <c r="F25" t="str">
        <f>VLOOKUP($B25,Customer_Info_Appended[],MATCH(F$4,Customer_Info_Appended[#Headers],0),0)</f>
        <v>Mandalay</v>
      </c>
      <c r="G25" t="str">
        <f>VLOOKUP(AccountBalanceSummary[[#This Row],[Balance Summary]],balance_t[],3,1)</f>
        <v>High</v>
      </c>
      <c r="H25" t="str">
        <f>VLOOKUP(AccountBalanceSummary[[#This Row],[Age]],age_t[],3,1)</f>
        <v>Senior</v>
      </c>
      <c r="I25" t="str">
        <f>AccountBalanceSummary[[#This Row],[Age Group]]&amp;"-"&amp;AccountBalanceSummary[[#This Row],[Balace Group]]</f>
        <v>Senior-High</v>
      </c>
    </row>
    <row r="26" spans="2:9" x14ac:dyDescent="0.25">
      <c r="B26" t="s">
        <v>220</v>
      </c>
      <c r="C26" s="22">
        <v>40465237</v>
      </c>
      <c r="D26">
        <f>VLOOKUP($B26,Customer_Info_Appended[],MATCH(D$4,Customer_Info_Appended[#Headers],0),0)</f>
        <v>56</v>
      </c>
      <c r="E26" t="str">
        <f>VLOOKUP($B26,Customer_Info_Appended[],MATCH(E$4,Customer_Info_Appended[#Headers],0),0)</f>
        <v>Female</v>
      </c>
      <c r="F26" t="str">
        <f>VLOOKUP($B26,Customer_Info_Appended[],MATCH(F$4,Customer_Info_Appended[#Headers],0),0)</f>
        <v>Bago</v>
      </c>
      <c r="G26" t="str">
        <f>VLOOKUP(AccountBalanceSummary[[#This Row],[Balance Summary]],balance_t[],3,1)</f>
        <v>High</v>
      </c>
      <c r="H26" t="str">
        <f>VLOOKUP(AccountBalanceSummary[[#This Row],[Age]],age_t[],3,1)</f>
        <v>Senior</v>
      </c>
      <c r="I26" t="str">
        <f>AccountBalanceSummary[[#This Row],[Age Group]]&amp;"-"&amp;AccountBalanceSummary[[#This Row],[Balace Group]]</f>
        <v>Senior-High</v>
      </c>
    </row>
    <row r="27" spans="2:9" x14ac:dyDescent="0.25">
      <c r="B27" t="s">
        <v>225</v>
      </c>
      <c r="C27" s="22">
        <v>34780150</v>
      </c>
      <c r="D27">
        <f>VLOOKUP($B27,Customer_Info_Appended[],MATCH(D$4,Customer_Info_Appended[#Headers],0),0)</f>
        <v>49</v>
      </c>
      <c r="E27" t="str">
        <f>VLOOKUP($B27,Customer_Info_Appended[],MATCH(E$4,Customer_Info_Appended[#Headers],0),0)</f>
        <v>Female</v>
      </c>
      <c r="F27" t="str">
        <f>VLOOKUP($B27,Customer_Info_Appended[],MATCH(F$4,Customer_Info_Appended[#Headers],0),0)</f>
        <v>Bago</v>
      </c>
      <c r="G27" t="str">
        <f>VLOOKUP(AccountBalanceSummary[[#This Row],[Balance Summary]],balance_t[],3,1)</f>
        <v>High</v>
      </c>
      <c r="H27" t="str">
        <f>VLOOKUP(AccountBalanceSummary[[#This Row],[Age]],age_t[],3,1)</f>
        <v>Middle</v>
      </c>
      <c r="I27" t="str">
        <f>AccountBalanceSummary[[#This Row],[Age Group]]&amp;"-"&amp;AccountBalanceSummary[[#This Row],[Balace Group]]</f>
        <v>Middle-High</v>
      </c>
    </row>
    <row r="28" spans="2:9" x14ac:dyDescent="0.25">
      <c r="B28" t="s">
        <v>230</v>
      </c>
      <c r="C28" s="22">
        <v>58609745</v>
      </c>
      <c r="D28">
        <f>VLOOKUP($B28,Customer_Info_Appended[],MATCH(D$4,Customer_Info_Appended[#Headers],0),0)</f>
        <v>69</v>
      </c>
      <c r="E28" t="str">
        <f>VLOOKUP($B28,Customer_Info_Appended[],MATCH(E$4,Customer_Info_Appended[#Headers],0),0)</f>
        <v>Male</v>
      </c>
      <c r="F28" t="str">
        <f>VLOOKUP($B28,Customer_Info_Appended[],MATCH(F$4,Customer_Info_Appended[#Headers],0),0)</f>
        <v>Bago</v>
      </c>
      <c r="G28" t="str">
        <f>VLOOKUP(AccountBalanceSummary[[#This Row],[Balance Summary]],balance_t[],3,1)</f>
        <v>High</v>
      </c>
      <c r="H28" t="str">
        <f>VLOOKUP(AccountBalanceSummary[[#This Row],[Age]],age_t[],3,1)</f>
        <v>Senior</v>
      </c>
      <c r="I28" t="str">
        <f>AccountBalanceSummary[[#This Row],[Age Group]]&amp;"-"&amp;AccountBalanceSummary[[#This Row],[Balace Group]]</f>
        <v>Senior-High</v>
      </c>
    </row>
    <row r="29" spans="2:9" x14ac:dyDescent="0.25">
      <c r="B29" t="s">
        <v>235</v>
      </c>
      <c r="C29" s="22">
        <v>12410059</v>
      </c>
      <c r="D29">
        <f>VLOOKUP($B29,Customer_Info_Appended[],MATCH(D$4,Customer_Info_Appended[#Headers],0),0)</f>
        <v>34</v>
      </c>
      <c r="E29" t="str">
        <f>VLOOKUP($B29,Customer_Info_Appended[],MATCH(E$4,Customer_Info_Appended[#Headers],0),0)</f>
        <v>Male</v>
      </c>
      <c r="F29" t="str">
        <f>VLOOKUP($B29,Customer_Info_Appended[],MATCH(F$4,Customer_Info_Appended[#Headers],0),0)</f>
        <v>Bago</v>
      </c>
      <c r="G29" t="str">
        <f>VLOOKUP(AccountBalanceSummary[[#This Row],[Balance Summary]],balance_t[],3,1)</f>
        <v>Medium</v>
      </c>
      <c r="H29" t="str">
        <f>VLOOKUP(AccountBalanceSummary[[#This Row],[Age]],age_t[],3,1)</f>
        <v>Middle</v>
      </c>
      <c r="I29" t="str">
        <f>AccountBalanceSummary[[#This Row],[Age Group]]&amp;"-"&amp;AccountBalanceSummary[[#This Row],[Balace Group]]</f>
        <v>Middle-Medium</v>
      </c>
    </row>
    <row r="30" spans="2:9" x14ac:dyDescent="0.25">
      <c r="B30" t="s">
        <v>240</v>
      </c>
      <c r="C30" s="22">
        <v>666088</v>
      </c>
      <c r="D30">
        <f>VLOOKUP($B30,Customer_Info_Appended[],MATCH(D$4,Customer_Info_Appended[#Headers],0),0)</f>
        <v>52</v>
      </c>
      <c r="E30" t="str">
        <f>VLOOKUP($B30,Customer_Info_Appended[],MATCH(E$4,Customer_Info_Appended[#Headers],0),0)</f>
        <v>Female</v>
      </c>
      <c r="F30" t="str">
        <f>VLOOKUP($B30,Customer_Info_Appended[],MATCH(F$4,Customer_Info_Appended[#Headers],0),0)</f>
        <v>Naypyitaw</v>
      </c>
      <c r="G30" t="str">
        <f>VLOOKUP(AccountBalanceSummary[[#This Row],[Balance Summary]],balance_t[],3,1)</f>
        <v>Low</v>
      </c>
      <c r="H30" t="str">
        <f>VLOOKUP(AccountBalanceSummary[[#This Row],[Age]],age_t[],3,1)</f>
        <v>Senior</v>
      </c>
      <c r="I30" t="str">
        <f>AccountBalanceSummary[[#This Row],[Age Group]]&amp;"-"&amp;AccountBalanceSummary[[#This Row],[Balace Group]]</f>
        <v>Senior-Low</v>
      </c>
    </row>
    <row r="31" spans="2:9" x14ac:dyDescent="0.25">
      <c r="B31" t="s">
        <v>245</v>
      </c>
      <c r="C31" s="22">
        <v>13827532</v>
      </c>
      <c r="D31">
        <f>VLOOKUP($B31,Customer_Info_Appended[],MATCH(D$4,Customer_Info_Appended[#Headers],0),0)</f>
        <v>54</v>
      </c>
      <c r="E31" t="str">
        <f>VLOOKUP($B31,Customer_Info_Appended[],MATCH(E$4,Customer_Info_Appended[#Headers],0),0)</f>
        <v>Male</v>
      </c>
      <c r="F31" t="str">
        <f>VLOOKUP($B31,Customer_Info_Appended[],MATCH(F$4,Customer_Info_Appended[#Headers],0),0)</f>
        <v>Shan</v>
      </c>
      <c r="G31" t="str">
        <f>VLOOKUP(AccountBalanceSummary[[#This Row],[Balance Summary]],balance_t[],3,1)</f>
        <v>Medium</v>
      </c>
      <c r="H31" t="str">
        <f>VLOOKUP(AccountBalanceSummary[[#This Row],[Age]],age_t[],3,1)</f>
        <v>Senior</v>
      </c>
      <c r="I31" t="str">
        <f>AccountBalanceSummary[[#This Row],[Age Group]]&amp;"-"&amp;AccountBalanceSummary[[#This Row],[Balace Group]]</f>
        <v>Senior-Medium</v>
      </c>
    </row>
    <row r="32" spans="2:9" x14ac:dyDescent="0.25">
      <c r="B32" t="s">
        <v>250</v>
      </c>
      <c r="C32" s="22">
        <v>51222989</v>
      </c>
      <c r="D32">
        <f>VLOOKUP($B32,Customer_Info_Appended[],MATCH(D$4,Customer_Info_Appended[#Headers],0),0)</f>
        <v>36</v>
      </c>
      <c r="E32" t="str">
        <f>VLOOKUP($B32,Customer_Info_Appended[],MATCH(E$4,Customer_Info_Appended[#Headers],0),0)</f>
        <v>Male</v>
      </c>
      <c r="F32" t="str">
        <f>VLOOKUP($B32,Customer_Info_Appended[],MATCH(F$4,Customer_Info_Appended[#Headers],0),0)</f>
        <v>Bago</v>
      </c>
      <c r="G32" t="str">
        <f>VLOOKUP(AccountBalanceSummary[[#This Row],[Balance Summary]],balance_t[],3,1)</f>
        <v>High</v>
      </c>
      <c r="H32" t="str">
        <f>VLOOKUP(AccountBalanceSummary[[#This Row],[Age]],age_t[],3,1)</f>
        <v>Middle</v>
      </c>
      <c r="I32" t="str">
        <f>AccountBalanceSummary[[#This Row],[Age Group]]&amp;"-"&amp;AccountBalanceSummary[[#This Row],[Balace Group]]</f>
        <v>Middle-High</v>
      </c>
    </row>
    <row r="33" spans="2:9" x14ac:dyDescent="0.25">
      <c r="B33" t="s">
        <v>255</v>
      </c>
      <c r="C33" s="22">
        <v>54770238</v>
      </c>
      <c r="D33">
        <f>VLOOKUP($B33,Customer_Info_Appended[],MATCH(D$4,Customer_Info_Appended[#Headers],0),0)</f>
        <v>61</v>
      </c>
      <c r="E33" t="str">
        <f>VLOOKUP($B33,Customer_Info_Appended[],MATCH(E$4,Customer_Info_Appended[#Headers],0),0)</f>
        <v>Female</v>
      </c>
      <c r="F33" t="str">
        <f>VLOOKUP($B33,Customer_Info_Appended[],MATCH(F$4,Customer_Info_Appended[#Headers],0),0)</f>
        <v>Yangon</v>
      </c>
      <c r="G33" t="str">
        <f>VLOOKUP(AccountBalanceSummary[[#This Row],[Balance Summary]],balance_t[],3,1)</f>
        <v>High</v>
      </c>
      <c r="H33" t="str">
        <f>VLOOKUP(AccountBalanceSummary[[#This Row],[Age]],age_t[],3,1)</f>
        <v>Senior</v>
      </c>
      <c r="I33" t="str">
        <f>AccountBalanceSummary[[#This Row],[Age Group]]&amp;"-"&amp;AccountBalanceSummary[[#This Row],[Balace Group]]</f>
        <v>Senior-High</v>
      </c>
    </row>
    <row r="34" spans="2:9" x14ac:dyDescent="0.25">
      <c r="B34" t="s">
        <v>260</v>
      </c>
      <c r="C34" s="22">
        <v>37691124</v>
      </c>
      <c r="D34">
        <f>VLOOKUP($B34,Customer_Info_Appended[],MATCH(D$4,Customer_Info_Appended[#Headers],0),0)</f>
        <v>46</v>
      </c>
      <c r="E34" t="str">
        <f>VLOOKUP($B34,Customer_Info_Appended[],MATCH(E$4,Customer_Info_Appended[#Headers],0),0)</f>
        <v>Male</v>
      </c>
      <c r="F34" t="str">
        <f>VLOOKUP($B34,Customer_Info_Appended[],MATCH(F$4,Customer_Info_Appended[#Headers],0),0)</f>
        <v>Bago</v>
      </c>
      <c r="G34" t="str">
        <f>VLOOKUP(AccountBalanceSummary[[#This Row],[Balance Summary]],balance_t[],3,1)</f>
        <v>High</v>
      </c>
      <c r="H34" t="str">
        <f>VLOOKUP(AccountBalanceSummary[[#This Row],[Age]],age_t[],3,1)</f>
        <v>Middle</v>
      </c>
      <c r="I34" t="str">
        <f>AccountBalanceSummary[[#This Row],[Age Group]]&amp;"-"&amp;AccountBalanceSummary[[#This Row],[Balace Group]]</f>
        <v>Middle-High</v>
      </c>
    </row>
    <row r="35" spans="2:9" x14ac:dyDescent="0.25">
      <c r="B35" t="s">
        <v>265</v>
      </c>
      <c r="C35" s="22">
        <v>42402592</v>
      </c>
      <c r="D35">
        <f>VLOOKUP($B35,Customer_Info_Appended[],MATCH(D$4,Customer_Info_Appended[#Headers],0),0)</f>
        <v>24</v>
      </c>
      <c r="E35" t="str">
        <f>VLOOKUP($B35,Customer_Info_Appended[],MATCH(E$4,Customer_Info_Appended[#Headers],0),0)</f>
        <v>Male</v>
      </c>
      <c r="F35" t="str">
        <f>VLOOKUP($B35,Customer_Info_Appended[],MATCH(F$4,Customer_Info_Appended[#Headers],0),0)</f>
        <v>Shan</v>
      </c>
      <c r="G35" t="str">
        <f>VLOOKUP(AccountBalanceSummary[[#This Row],[Balance Summary]],balance_t[],3,1)</f>
        <v>High</v>
      </c>
      <c r="H35" t="str">
        <f>VLOOKUP(AccountBalanceSummary[[#This Row],[Age]],age_t[],3,1)</f>
        <v>Young</v>
      </c>
      <c r="I35" t="str">
        <f>AccountBalanceSummary[[#This Row],[Age Group]]&amp;"-"&amp;AccountBalanceSummary[[#This Row],[Balace Group]]</f>
        <v>Young-High</v>
      </c>
    </row>
    <row r="36" spans="2:9" x14ac:dyDescent="0.25">
      <c r="B36" t="s">
        <v>270</v>
      </c>
      <c r="C36" s="22">
        <v>85844017</v>
      </c>
      <c r="D36">
        <f>VLOOKUP($B36,Customer_Info_Appended[],MATCH(D$4,Customer_Info_Appended[#Headers],0),0)</f>
        <v>45</v>
      </c>
      <c r="E36" t="str">
        <f>VLOOKUP($B36,Customer_Info_Appended[],MATCH(E$4,Customer_Info_Appended[#Headers],0),0)</f>
        <v>Male</v>
      </c>
      <c r="F36" t="str">
        <f>VLOOKUP($B36,Customer_Info_Appended[],MATCH(F$4,Customer_Info_Appended[#Headers],0),0)</f>
        <v>Bago</v>
      </c>
      <c r="G36" t="str">
        <f>VLOOKUP(AccountBalanceSummary[[#This Row],[Balance Summary]],balance_t[],3,1)</f>
        <v>High</v>
      </c>
      <c r="H36" t="str">
        <f>VLOOKUP(AccountBalanceSummary[[#This Row],[Age]],age_t[],3,1)</f>
        <v>Middle</v>
      </c>
      <c r="I36" t="str">
        <f>AccountBalanceSummary[[#This Row],[Age Group]]&amp;"-"&amp;AccountBalanceSummary[[#This Row],[Balace Group]]</f>
        <v>Middle-High</v>
      </c>
    </row>
    <row r="37" spans="2:9" x14ac:dyDescent="0.25">
      <c r="B37" t="s">
        <v>275</v>
      </c>
      <c r="C37" s="22">
        <v>59204616</v>
      </c>
      <c r="D37">
        <f>VLOOKUP($B37,Customer_Info_Appended[],MATCH(D$4,Customer_Info_Appended[#Headers],0),0)</f>
        <v>26</v>
      </c>
      <c r="E37" t="str">
        <f>VLOOKUP($B37,Customer_Info_Appended[],MATCH(E$4,Customer_Info_Appended[#Headers],0),0)</f>
        <v>Female</v>
      </c>
      <c r="F37" t="str">
        <f>VLOOKUP($B37,Customer_Info_Appended[],MATCH(F$4,Customer_Info_Appended[#Headers],0),0)</f>
        <v>Naypyitaw</v>
      </c>
      <c r="G37" t="str">
        <f>VLOOKUP(AccountBalanceSummary[[#This Row],[Balance Summary]],balance_t[],3,1)</f>
        <v>High</v>
      </c>
      <c r="H37" t="str">
        <f>VLOOKUP(AccountBalanceSummary[[#This Row],[Age]],age_t[],3,1)</f>
        <v>Young</v>
      </c>
      <c r="I37" t="str">
        <f>AccountBalanceSummary[[#This Row],[Age Group]]&amp;"-"&amp;AccountBalanceSummary[[#This Row],[Balace Group]]</f>
        <v>Young-High</v>
      </c>
    </row>
    <row r="38" spans="2:9" x14ac:dyDescent="0.25">
      <c r="B38" t="s">
        <v>280</v>
      </c>
      <c r="C38" s="22">
        <v>50515613</v>
      </c>
      <c r="D38">
        <f>VLOOKUP($B38,Customer_Info_Appended[],MATCH(D$4,Customer_Info_Appended[#Headers],0),0)</f>
        <v>45</v>
      </c>
      <c r="E38" t="str">
        <f>VLOOKUP($B38,Customer_Info_Appended[],MATCH(E$4,Customer_Info_Appended[#Headers],0),0)</f>
        <v>Female</v>
      </c>
      <c r="F38" t="str">
        <f>VLOOKUP($B38,Customer_Info_Appended[],MATCH(F$4,Customer_Info_Appended[#Headers],0),0)</f>
        <v>Mandalay</v>
      </c>
      <c r="G38" t="str">
        <f>VLOOKUP(AccountBalanceSummary[[#This Row],[Balance Summary]],balance_t[],3,1)</f>
        <v>High</v>
      </c>
      <c r="H38" t="str">
        <f>VLOOKUP(AccountBalanceSummary[[#This Row],[Age]],age_t[],3,1)</f>
        <v>Middle</v>
      </c>
      <c r="I38" t="str">
        <f>AccountBalanceSummary[[#This Row],[Age Group]]&amp;"-"&amp;AccountBalanceSummary[[#This Row],[Balace Group]]</f>
        <v>Middle-High</v>
      </c>
    </row>
    <row r="39" spans="2:9" x14ac:dyDescent="0.25">
      <c r="B39" t="s">
        <v>285</v>
      </c>
      <c r="C39" s="22">
        <v>55905530</v>
      </c>
      <c r="D39">
        <f>VLOOKUP($B39,Customer_Info_Appended[],MATCH(D$4,Customer_Info_Appended[#Headers],0),0)</f>
        <v>23</v>
      </c>
      <c r="E39" t="str">
        <f>VLOOKUP($B39,Customer_Info_Appended[],MATCH(E$4,Customer_Info_Appended[#Headers],0),0)</f>
        <v>Female</v>
      </c>
      <c r="F39" t="str">
        <f>VLOOKUP($B39,Customer_Info_Appended[],MATCH(F$4,Customer_Info_Appended[#Headers],0),0)</f>
        <v>Mandalay</v>
      </c>
      <c r="G39" t="str">
        <f>VLOOKUP(AccountBalanceSummary[[#This Row],[Balance Summary]],balance_t[],3,1)</f>
        <v>High</v>
      </c>
      <c r="H39" t="str">
        <f>VLOOKUP(AccountBalanceSummary[[#This Row],[Age]],age_t[],3,1)</f>
        <v>Young</v>
      </c>
      <c r="I39" t="str">
        <f>AccountBalanceSummary[[#This Row],[Age Group]]&amp;"-"&amp;AccountBalanceSummary[[#This Row],[Balace Group]]</f>
        <v>Young-High</v>
      </c>
    </row>
    <row r="40" spans="2:9" x14ac:dyDescent="0.25">
      <c r="B40" t="s">
        <v>290</v>
      </c>
      <c r="C40" s="22">
        <v>51077728</v>
      </c>
      <c r="D40">
        <f>VLOOKUP($B40,Customer_Info_Appended[],MATCH(D$4,Customer_Info_Appended[#Headers],0),0)</f>
        <v>46</v>
      </c>
      <c r="E40" t="str">
        <f>VLOOKUP($B40,Customer_Info_Appended[],MATCH(E$4,Customer_Info_Appended[#Headers],0),0)</f>
        <v>Male</v>
      </c>
      <c r="F40" t="str">
        <f>VLOOKUP($B40,Customer_Info_Appended[],MATCH(F$4,Customer_Info_Appended[#Headers],0),0)</f>
        <v>Shan</v>
      </c>
      <c r="G40" t="str">
        <f>VLOOKUP(AccountBalanceSummary[[#This Row],[Balance Summary]],balance_t[],3,1)</f>
        <v>High</v>
      </c>
      <c r="H40" t="str">
        <f>VLOOKUP(AccountBalanceSummary[[#This Row],[Age]],age_t[],3,1)</f>
        <v>Middle</v>
      </c>
      <c r="I40" t="str">
        <f>AccountBalanceSummary[[#This Row],[Age Group]]&amp;"-"&amp;AccountBalanceSummary[[#This Row],[Balace Group]]</f>
        <v>Middle-High</v>
      </c>
    </row>
    <row r="41" spans="2:9" x14ac:dyDescent="0.25">
      <c r="B41" t="s">
        <v>295</v>
      </c>
      <c r="C41" s="22">
        <v>133722135</v>
      </c>
      <c r="D41">
        <f>VLOOKUP($B41,Customer_Info_Appended[],MATCH(D$4,Customer_Info_Appended[#Headers],0),0)</f>
        <v>34</v>
      </c>
      <c r="E41" t="str">
        <f>VLOOKUP($B41,Customer_Info_Appended[],MATCH(E$4,Customer_Info_Appended[#Headers],0),0)</f>
        <v>Female</v>
      </c>
      <c r="F41" t="str">
        <f>VLOOKUP($B41,Customer_Info_Appended[],MATCH(F$4,Customer_Info_Appended[#Headers],0),0)</f>
        <v>Mandalay</v>
      </c>
      <c r="G41" t="str">
        <f>VLOOKUP(AccountBalanceSummary[[#This Row],[Balance Summary]],balance_t[],3,1)</f>
        <v>High</v>
      </c>
      <c r="H41" t="str">
        <f>VLOOKUP(AccountBalanceSummary[[#This Row],[Age]],age_t[],3,1)</f>
        <v>Middle</v>
      </c>
      <c r="I41" t="str">
        <f>AccountBalanceSummary[[#This Row],[Age Group]]&amp;"-"&amp;AccountBalanceSummary[[#This Row],[Balace Group]]</f>
        <v>Middle-High</v>
      </c>
    </row>
    <row r="42" spans="2:9" x14ac:dyDescent="0.25">
      <c r="B42" t="s">
        <v>300</v>
      </c>
      <c r="C42" s="22">
        <v>74499275</v>
      </c>
      <c r="D42">
        <f>VLOOKUP($B42,Customer_Info_Appended[],MATCH(D$4,Customer_Info_Appended[#Headers],0),0)</f>
        <v>33</v>
      </c>
      <c r="E42" t="str">
        <f>VLOOKUP($B42,Customer_Info_Appended[],MATCH(E$4,Customer_Info_Appended[#Headers],0),0)</f>
        <v>Male</v>
      </c>
      <c r="F42" t="str">
        <f>VLOOKUP($B42,Customer_Info_Appended[],MATCH(F$4,Customer_Info_Appended[#Headers],0),0)</f>
        <v>Mandalay</v>
      </c>
      <c r="G42" t="str">
        <f>VLOOKUP(AccountBalanceSummary[[#This Row],[Balance Summary]],balance_t[],3,1)</f>
        <v>High</v>
      </c>
      <c r="H42" t="str">
        <f>VLOOKUP(AccountBalanceSummary[[#This Row],[Age]],age_t[],3,1)</f>
        <v>Middle</v>
      </c>
      <c r="I42" t="str">
        <f>AccountBalanceSummary[[#This Row],[Age Group]]&amp;"-"&amp;AccountBalanceSummary[[#This Row],[Balace Group]]</f>
        <v>Middle-High</v>
      </c>
    </row>
    <row r="43" spans="2:9" x14ac:dyDescent="0.25">
      <c r="B43" t="s">
        <v>305</v>
      </c>
      <c r="C43" s="22">
        <v>45616505</v>
      </c>
      <c r="D43">
        <f>VLOOKUP($B43,Customer_Info_Appended[],MATCH(D$4,Customer_Info_Appended[#Headers],0),0)</f>
        <v>40</v>
      </c>
      <c r="E43" t="str">
        <f>VLOOKUP($B43,Customer_Info_Appended[],MATCH(E$4,Customer_Info_Appended[#Headers],0),0)</f>
        <v>Male</v>
      </c>
      <c r="F43" t="str">
        <f>VLOOKUP($B43,Customer_Info_Appended[],MATCH(F$4,Customer_Info_Appended[#Headers],0),0)</f>
        <v>Yangon</v>
      </c>
      <c r="G43" t="str">
        <f>VLOOKUP(AccountBalanceSummary[[#This Row],[Balance Summary]],balance_t[],3,1)</f>
        <v>High</v>
      </c>
      <c r="H43" t="str">
        <f>VLOOKUP(AccountBalanceSummary[[#This Row],[Age]],age_t[],3,1)</f>
        <v>Middle</v>
      </c>
      <c r="I43" t="str">
        <f>AccountBalanceSummary[[#This Row],[Age Group]]&amp;"-"&amp;AccountBalanceSummary[[#This Row],[Balace Group]]</f>
        <v>Middle-High</v>
      </c>
    </row>
    <row r="44" spans="2:9" x14ac:dyDescent="0.25">
      <c r="B44" t="s">
        <v>310</v>
      </c>
      <c r="C44" s="22">
        <v>71850123</v>
      </c>
      <c r="D44">
        <f>VLOOKUP($B44,Customer_Info_Appended[],MATCH(D$4,Customer_Info_Appended[#Headers],0),0)</f>
        <v>48</v>
      </c>
      <c r="E44" t="str">
        <f>VLOOKUP($B44,Customer_Info_Appended[],MATCH(E$4,Customer_Info_Appended[#Headers],0),0)</f>
        <v>Male</v>
      </c>
      <c r="F44" t="str">
        <f>VLOOKUP($B44,Customer_Info_Appended[],MATCH(F$4,Customer_Info_Appended[#Headers],0),0)</f>
        <v>Shan</v>
      </c>
      <c r="G44" t="str">
        <f>VLOOKUP(AccountBalanceSummary[[#This Row],[Balance Summary]],balance_t[],3,1)</f>
        <v>High</v>
      </c>
      <c r="H44" t="str">
        <f>VLOOKUP(AccountBalanceSummary[[#This Row],[Age]],age_t[],3,1)</f>
        <v>Middle</v>
      </c>
      <c r="I44" t="str">
        <f>AccountBalanceSummary[[#This Row],[Age Group]]&amp;"-"&amp;AccountBalanceSummary[[#This Row],[Balace Group]]</f>
        <v>Middle-High</v>
      </c>
    </row>
    <row r="45" spans="2:9" x14ac:dyDescent="0.25">
      <c r="B45" t="s">
        <v>315</v>
      </c>
      <c r="C45" s="22">
        <v>46517810</v>
      </c>
      <c r="D45">
        <f>VLOOKUP($B45,Customer_Info_Appended[],MATCH(D$4,Customer_Info_Appended[#Headers],0),0)</f>
        <v>20</v>
      </c>
      <c r="E45" t="str">
        <f>VLOOKUP($B45,Customer_Info_Appended[],MATCH(E$4,Customer_Info_Appended[#Headers],0),0)</f>
        <v>Female</v>
      </c>
      <c r="F45" t="str">
        <f>VLOOKUP($B45,Customer_Info_Appended[],MATCH(F$4,Customer_Info_Appended[#Headers],0),0)</f>
        <v>Shan</v>
      </c>
      <c r="G45" t="str">
        <f>VLOOKUP(AccountBalanceSummary[[#This Row],[Balance Summary]],balance_t[],3,1)</f>
        <v>High</v>
      </c>
      <c r="H45" t="str">
        <f>VLOOKUP(AccountBalanceSummary[[#This Row],[Age]],age_t[],3,1)</f>
        <v>Young</v>
      </c>
      <c r="I45" t="str">
        <f>AccountBalanceSummary[[#This Row],[Age Group]]&amp;"-"&amp;AccountBalanceSummary[[#This Row],[Balace Group]]</f>
        <v>Young-High</v>
      </c>
    </row>
    <row r="46" spans="2:9" x14ac:dyDescent="0.25">
      <c r="B46" t="s">
        <v>320</v>
      </c>
      <c r="C46" s="22">
        <v>79961732</v>
      </c>
      <c r="D46">
        <f>VLOOKUP($B46,Customer_Info_Appended[],MATCH(D$4,Customer_Info_Appended[#Headers],0),0)</f>
        <v>38</v>
      </c>
      <c r="E46" t="str">
        <f>VLOOKUP($B46,Customer_Info_Appended[],MATCH(E$4,Customer_Info_Appended[#Headers],0),0)</f>
        <v>Female</v>
      </c>
      <c r="F46" t="str">
        <f>VLOOKUP($B46,Customer_Info_Appended[],MATCH(F$4,Customer_Info_Appended[#Headers],0),0)</f>
        <v>Mandalay</v>
      </c>
      <c r="G46" t="str">
        <f>VLOOKUP(AccountBalanceSummary[[#This Row],[Balance Summary]],balance_t[],3,1)</f>
        <v>High</v>
      </c>
      <c r="H46" t="str">
        <f>VLOOKUP(AccountBalanceSummary[[#This Row],[Age]],age_t[],3,1)</f>
        <v>Middle</v>
      </c>
      <c r="I46" t="str">
        <f>AccountBalanceSummary[[#This Row],[Age Group]]&amp;"-"&amp;AccountBalanceSummary[[#This Row],[Balace Group]]</f>
        <v>Middle-High</v>
      </c>
    </row>
    <row r="47" spans="2:9" x14ac:dyDescent="0.25">
      <c r="B47" t="s">
        <v>325</v>
      </c>
      <c r="C47" s="22">
        <v>95954916</v>
      </c>
      <c r="D47">
        <f>VLOOKUP($B47,Customer_Info_Appended[],MATCH(D$4,Customer_Info_Appended[#Headers],0),0)</f>
        <v>43</v>
      </c>
      <c r="E47" t="str">
        <f>VLOOKUP($B47,Customer_Info_Appended[],MATCH(E$4,Customer_Info_Appended[#Headers],0),0)</f>
        <v>Female</v>
      </c>
      <c r="F47" t="str">
        <f>VLOOKUP($B47,Customer_Info_Appended[],MATCH(F$4,Customer_Info_Appended[#Headers],0),0)</f>
        <v>Mandalay</v>
      </c>
      <c r="G47" t="str">
        <f>VLOOKUP(AccountBalanceSummary[[#This Row],[Balance Summary]],balance_t[],3,1)</f>
        <v>High</v>
      </c>
      <c r="H47" t="str">
        <f>VLOOKUP(AccountBalanceSummary[[#This Row],[Age]],age_t[],3,1)</f>
        <v>Middle</v>
      </c>
      <c r="I47" t="str">
        <f>AccountBalanceSummary[[#This Row],[Age Group]]&amp;"-"&amp;AccountBalanceSummary[[#This Row],[Balace Group]]</f>
        <v>Middle-High</v>
      </c>
    </row>
    <row r="48" spans="2:9" x14ac:dyDescent="0.25">
      <c r="B48" t="s">
        <v>330</v>
      </c>
      <c r="C48" s="22">
        <v>45720401</v>
      </c>
      <c r="D48">
        <f>VLOOKUP($B48,Customer_Info_Appended[],MATCH(D$4,Customer_Info_Appended[#Headers],0),0)</f>
        <v>53</v>
      </c>
      <c r="E48" t="str">
        <f>VLOOKUP($B48,Customer_Info_Appended[],MATCH(E$4,Customer_Info_Appended[#Headers],0),0)</f>
        <v>Female</v>
      </c>
      <c r="F48" t="str">
        <f>VLOOKUP($B48,Customer_Info_Appended[],MATCH(F$4,Customer_Info_Appended[#Headers],0),0)</f>
        <v>Mandalay</v>
      </c>
      <c r="G48" t="str">
        <f>VLOOKUP(AccountBalanceSummary[[#This Row],[Balance Summary]],balance_t[],3,1)</f>
        <v>High</v>
      </c>
      <c r="H48" t="str">
        <f>VLOOKUP(AccountBalanceSummary[[#This Row],[Age]],age_t[],3,1)</f>
        <v>Senior</v>
      </c>
      <c r="I48" t="str">
        <f>AccountBalanceSummary[[#This Row],[Age Group]]&amp;"-"&amp;AccountBalanceSummary[[#This Row],[Balace Group]]</f>
        <v>Senior-High</v>
      </c>
    </row>
    <row r="49" spans="2:9" x14ac:dyDescent="0.25">
      <c r="B49" t="s">
        <v>335</v>
      </c>
      <c r="C49" s="22">
        <v>5503252</v>
      </c>
      <c r="D49">
        <f>VLOOKUP($B49,Customer_Info_Appended[],MATCH(D$4,Customer_Info_Appended[#Headers],0),0)</f>
        <v>59</v>
      </c>
      <c r="E49" t="str">
        <f>VLOOKUP($B49,Customer_Info_Appended[],MATCH(E$4,Customer_Info_Appended[#Headers],0),0)</f>
        <v>Male</v>
      </c>
      <c r="F49" t="str">
        <f>VLOOKUP($B49,Customer_Info_Appended[],MATCH(F$4,Customer_Info_Appended[#Headers],0),0)</f>
        <v>Naypyitaw</v>
      </c>
      <c r="G49" t="str">
        <f>VLOOKUP(AccountBalanceSummary[[#This Row],[Balance Summary]],balance_t[],3,1)</f>
        <v>Medium</v>
      </c>
      <c r="H49" t="str">
        <f>VLOOKUP(AccountBalanceSummary[[#This Row],[Age]],age_t[],3,1)</f>
        <v>Senior</v>
      </c>
      <c r="I49" t="str">
        <f>AccountBalanceSummary[[#This Row],[Age Group]]&amp;"-"&amp;AccountBalanceSummary[[#This Row],[Balace Group]]</f>
        <v>Senior-Medium</v>
      </c>
    </row>
    <row r="50" spans="2:9" x14ac:dyDescent="0.25">
      <c r="B50" t="s">
        <v>340</v>
      </c>
      <c r="C50" s="22">
        <v>78678148</v>
      </c>
      <c r="D50">
        <f>VLOOKUP($B50,Customer_Info_Appended[],MATCH(D$4,Customer_Info_Appended[#Headers],0),0)</f>
        <v>54</v>
      </c>
      <c r="E50" t="str">
        <f>VLOOKUP($B50,Customer_Info_Appended[],MATCH(E$4,Customer_Info_Appended[#Headers],0),0)</f>
        <v>Female</v>
      </c>
      <c r="F50" t="str">
        <f>VLOOKUP($B50,Customer_Info_Appended[],MATCH(F$4,Customer_Info_Appended[#Headers],0),0)</f>
        <v>Bago</v>
      </c>
      <c r="G50" t="str">
        <f>VLOOKUP(AccountBalanceSummary[[#This Row],[Balance Summary]],balance_t[],3,1)</f>
        <v>High</v>
      </c>
      <c r="H50" t="str">
        <f>VLOOKUP(AccountBalanceSummary[[#This Row],[Age]],age_t[],3,1)</f>
        <v>Senior</v>
      </c>
      <c r="I50" t="str">
        <f>AccountBalanceSummary[[#This Row],[Age Group]]&amp;"-"&amp;AccountBalanceSummary[[#This Row],[Balace Group]]</f>
        <v>Senior-High</v>
      </c>
    </row>
    <row r="51" spans="2:9" x14ac:dyDescent="0.25">
      <c r="B51" t="s">
        <v>345</v>
      </c>
      <c r="C51" s="22">
        <v>63043798</v>
      </c>
      <c r="D51">
        <f>VLOOKUP($B51,Customer_Info_Appended[],MATCH(D$4,Customer_Info_Appended[#Headers],0),0)</f>
        <v>39</v>
      </c>
      <c r="E51" t="str">
        <f>VLOOKUP($B51,Customer_Info_Appended[],MATCH(E$4,Customer_Info_Appended[#Headers],0),0)</f>
        <v>Male</v>
      </c>
      <c r="F51" t="str">
        <f>VLOOKUP($B51,Customer_Info_Appended[],MATCH(F$4,Customer_Info_Appended[#Headers],0),0)</f>
        <v>Naypyitaw</v>
      </c>
      <c r="G51" t="str">
        <f>VLOOKUP(AccountBalanceSummary[[#This Row],[Balance Summary]],balance_t[],3,1)</f>
        <v>High</v>
      </c>
      <c r="H51" t="str">
        <f>VLOOKUP(AccountBalanceSummary[[#This Row],[Age]],age_t[],3,1)</f>
        <v>Middle</v>
      </c>
      <c r="I51" t="str">
        <f>AccountBalanceSummary[[#This Row],[Age Group]]&amp;"-"&amp;AccountBalanceSummary[[#This Row],[Balace Group]]</f>
        <v>Middle-High</v>
      </c>
    </row>
    <row r="52" spans="2:9" x14ac:dyDescent="0.25">
      <c r="B52" t="s">
        <v>350</v>
      </c>
      <c r="C52" s="22">
        <v>23266524</v>
      </c>
      <c r="D52">
        <f>VLOOKUP($B52,Customer_Info_Appended[],MATCH(D$4,Customer_Info_Appended[#Headers],0),0)</f>
        <v>59</v>
      </c>
      <c r="E52" t="str">
        <f>VLOOKUP($B52,Customer_Info_Appended[],MATCH(E$4,Customer_Info_Appended[#Headers],0),0)</f>
        <v>Female</v>
      </c>
      <c r="F52" t="str">
        <f>VLOOKUP($B52,Customer_Info_Appended[],MATCH(F$4,Customer_Info_Appended[#Headers],0),0)</f>
        <v>Shan</v>
      </c>
      <c r="G52" t="str">
        <f>VLOOKUP(AccountBalanceSummary[[#This Row],[Balance Summary]],balance_t[],3,1)</f>
        <v>High</v>
      </c>
      <c r="H52" t="str">
        <f>VLOOKUP(AccountBalanceSummary[[#This Row],[Age]],age_t[],3,1)</f>
        <v>Senior</v>
      </c>
      <c r="I52" t="str">
        <f>AccountBalanceSummary[[#This Row],[Age Group]]&amp;"-"&amp;AccountBalanceSummary[[#This Row],[Balace Group]]</f>
        <v>Senior-High</v>
      </c>
    </row>
    <row r="53" spans="2:9" x14ac:dyDescent="0.25">
      <c r="B53" t="s">
        <v>355</v>
      </c>
      <c r="C53" s="22">
        <v>40676573</v>
      </c>
      <c r="D53">
        <f>VLOOKUP($B53,Customer_Info_Appended[],MATCH(D$4,Customer_Info_Appended[#Headers],0),0)</f>
        <v>29</v>
      </c>
      <c r="E53" t="str">
        <f>VLOOKUP($B53,Customer_Info_Appended[],MATCH(E$4,Customer_Info_Appended[#Headers],0),0)</f>
        <v>Female</v>
      </c>
      <c r="F53" t="str">
        <f>VLOOKUP($B53,Customer_Info_Appended[],MATCH(F$4,Customer_Info_Appended[#Headers],0),0)</f>
        <v>Yangon</v>
      </c>
      <c r="G53" t="str">
        <f>VLOOKUP(AccountBalanceSummary[[#This Row],[Balance Summary]],balance_t[],3,1)</f>
        <v>High</v>
      </c>
      <c r="H53" t="str">
        <f>VLOOKUP(AccountBalanceSummary[[#This Row],[Age]],age_t[],3,1)</f>
        <v>Young</v>
      </c>
      <c r="I53" t="str">
        <f>AccountBalanceSummary[[#This Row],[Age Group]]&amp;"-"&amp;AccountBalanceSummary[[#This Row],[Balace Group]]</f>
        <v>Young-High</v>
      </c>
    </row>
    <row r="54" spans="2:9" x14ac:dyDescent="0.25">
      <c r="B54" t="s">
        <v>360</v>
      </c>
      <c r="C54" s="22">
        <v>66171171</v>
      </c>
      <c r="D54">
        <f>VLOOKUP($B54,Customer_Info_Appended[],MATCH(D$4,Customer_Info_Appended[#Headers],0),0)</f>
        <v>59</v>
      </c>
      <c r="E54" t="str">
        <f>VLOOKUP($B54,Customer_Info_Appended[],MATCH(E$4,Customer_Info_Appended[#Headers],0),0)</f>
        <v>Female</v>
      </c>
      <c r="F54" t="str">
        <f>VLOOKUP($B54,Customer_Info_Appended[],MATCH(F$4,Customer_Info_Appended[#Headers],0),0)</f>
        <v>Bago</v>
      </c>
      <c r="G54" t="str">
        <f>VLOOKUP(AccountBalanceSummary[[#This Row],[Balance Summary]],balance_t[],3,1)</f>
        <v>High</v>
      </c>
      <c r="H54" t="str">
        <f>VLOOKUP(AccountBalanceSummary[[#This Row],[Age]],age_t[],3,1)</f>
        <v>Senior</v>
      </c>
      <c r="I54" t="str">
        <f>AccountBalanceSummary[[#This Row],[Age Group]]&amp;"-"&amp;AccountBalanceSummary[[#This Row],[Balace Group]]</f>
        <v>Senior-High</v>
      </c>
    </row>
    <row r="55" spans="2:9" x14ac:dyDescent="0.25">
      <c r="B55" t="s">
        <v>365</v>
      </c>
      <c r="C55" s="22">
        <v>67280270</v>
      </c>
      <c r="D55">
        <f>VLOOKUP($B55,Customer_Info_Appended[],MATCH(D$4,Customer_Info_Appended[#Headers],0),0)</f>
        <v>30</v>
      </c>
      <c r="E55" t="str">
        <f>VLOOKUP($B55,Customer_Info_Appended[],MATCH(E$4,Customer_Info_Appended[#Headers],0),0)</f>
        <v>Male</v>
      </c>
      <c r="F55" t="str">
        <f>VLOOKUP($B55,Customer_Info_Appended[],MATCH(F$4,Customer_Info_Appended[#Headers],0),0)</f>
        <v>Yangon</v>
      </c>
      <c r="G55" t="str">
        <f>VLOOKUP(AccountBalanceSummary[[#This Row],[Balance Summary]],balance_t[],3,1)</f>
        <v>High</v>
      </c>
      <c r="H55" t="str">
        <f>VLOOKUP(AccountBalanceSummary[[#This Row],[Age]],age_t[],3,1)</f>
        <v>Young</v>
      </c>
      <c r="I55" t="str">
        <f>AccountBalanceSummary[[#This Row],[Age Group]]&amp;"-"&amp;AccountBalanceSummary[[#This Row],[Balace Group]]</f>
        <v>Young-High</v>
      </c>
    </row>
    <row r="56" spans="2:9" x14ac:dyDescent="0.25">
      <c r="B56" t="s">
        <v>370</v>
      </c>
      <c r="C56" s="22">
        <v>20329717</v>
      </c>
      <c r="D56">
        <f>VLOOKUP($B56,Customer_Info_Appended[],MATCH(D$4,Customer_Info_Appended[#Headers],0),0)</f>
        <v>28</v>
      </c>
      <c r="E56" t="str">
        <f>VLOOKUP($B56,Customer_Info_Appended[],MATCH(E$4,Customer_Info_Appended[#Headers],0),0)</f>
        <v>Male</v>
      </c>
      <c r="F56" t="str">
        <f>VLOOKUP($B56,Customer_Info_Appended[],MATCH(F$4,Customer_Info_Appended[#Headers],0),0)</f>
        <v>Shan</v>
      </c>
      <c r="G56" t="str">
        <f>VLOOKUP(AccountBalanceSummary[[#This Row],[Balance Summary]],balance_t[],3,1)</f>
        <v>High</v>
      </c>
      <c r="H56" t="str">
        <f>VLOOKUP(AccountBalanceSummary[[#This Row],[Age]],age_t[],3,1)</f>
        <v>Young</v>
      </c>
      <c r="I56" t="str">
        <f>AccountBalanceSummary[[#This Row],[Age Group]]&amp;"-"&amp;AccountBalanceSummary[[#This Row],[Balace Group]]</f>
        <v>Young-High</v>
      </c>
    </row>
    <row r="57" spans="2:9" x14ac:dyDescent="0.25">
      <c r="B57" t="s">
        <v>375</v>
      </c>
      <c r="C57" s="22">
        <v>23774289</v>
      </c>
      <c r="D57">
        <f>VLOOKUP($B57,Customer_Info_Appended[],MATCH(D$4,Customer_Info_Appended[#Headers],0),0)</f>
        <v>33</v>
      </c>
      <c r="E57" t="str">
        <f>VLOOKUP($B57,Customer_Info_Appended[],MATCH(E$4,Customer_Info_Appended[#Headers],0),0)</f>
        <v>Male</v>
      </c>
      <c r="F57" t="str">
        <f>VLOOKUP($B57,Customer_Info_Appended[],MATCH(F$4,Customer_Info_Appended[#Headers],0),0)</f>
        <v>Shan</v>
      </c>
      <c r="G57" t="str">
        <f>VLOOKUP(AccountBalanceSummary[[#This Row],[Balance Summary]],balance_t[],3,1)</f>
        <v>High</v>
      </c>
      <c r="H57" t="str">
        <f>VLOOKUP(AccountBalanceSummary[[#This Row],[Age]],age_t[],3,1)</f>
        <v>Middle</v>
      </c>
      <c r="I57" t="str">
        <f>AccountBalanceSummary[[#This Row],[Age Group]]&amp;"-"&amp;AccountBalanceSummary[[#This Row],[Balace Group]]</f>
        <v>Middle-High</v>
      </c>
    </row>
    <row r="58" spans="2:9" x14ac:dyDescent="0.25">
      <c r="B58" t="s">
        <v>380</v>
      </c>
      <c r="C58" s="22">
        <v>15563365</v>
      </c>
      <c r="D58">
        <f>VLOOKUP($B58,Customer_Info_Appended[],MATCH(D$4,Customer_Info_Appended[#Headers],0),0)</f>
        <v>25</v>
      </c>
      <c r="E58" t="str">
        <f>VLOOKUP($B58,Customer_Info_Appended[],MATCH(E$4,Customer_Info_Appended[#Headers],0),0)</f>
        <v>Male</v>
      </c>
      <c r="F58" t="str">
        <f>VLOOKUP($B58,Customer_Info_Appended[],MATCH(F$4,Customer_Info_Appended[#Headers],0),0)</f>
        <v>Yangon</v>
      </c>
      <c r="G58" t="str">
        <f>VLOOKUP(AccountBalanceSummary[[#This Row],[Balance Summary]],balance_t[],3,1)</f>
        <v>High</v>
      </c>
      <c r="H58" t="str">
        <f>VLOOKUP(AccountBalanceSummary[[#This Row],[Age]],age_t[],3,1)</f>
        <v>Young</v>
      </c>
      <c r="I58" t="str">
        <f>AccountBalanceSummary[[#This Row],[Age Group]]&amp;"-"&amp;AccountBalanceSummary[[#This Row],[Balace Group]]</f>
        <v>Young-High</v>
      </c>
    </row>
    <row r="59" spans="2:9" x14ac:dyDescent="0.25">
      <c r="B59" t="s">
        <v>385</v>
      </c>
      <c r="C59" s="22">
        <v>54199282</v>
      </c>
      <c r="D59">
        <f>VLOOKUP($B59,Customer_Info_Appended[],MATCH(D$4,Customer_Info_Appended[#Headers],0),0)</f>
        <v>57</v>
      </c>
      <c r="E59" t="str">
        <f>VLOOKUP($B59,Customer_Info_Appended[],MATCH(E$4,Customer_Info_Appended[#Headers],0),0)</f>
        <v>Male</v>
      </c>
      <c r="F59" t="str">
        <f>VLOOKUP($B59,Customer_Info_Appended[],MATCH(F$4,Customer_Info_Appended[#Headers],0),0)</f>
        <v>Yangon</v>
      </c>
      <c r="G59" t="str">
        <f>VLOOKUP(AccountBalanceSummary[[#This Row],[Balance Summary]],balance_t[],3,1)</f>
        <v>High</v>
      </c>
      <c r="H59" t="str">
        <f>VLOOKUP(AccountBalanceSummary[[#This Row],[Age]],age_t[],3,1)</f>
        <v>Senior</v>
      </c>
      <c r="I59" t="str">
        <f>AccountBalanceSummary[[#This Row],[Age Group]]&amp;"-"&amp;AccountBalanceSummary[[#This Row],[Balace Group]]</f>
        <v>Senior-High</v>
      </c>
    </row>
    <row r="60" spans="2:9" x14ac:dyDescent="0.25">
      <c r="B60" t="s">
        <v>390</v>
      </c>
      <c r="C60" s="22">
        <v>44304330</v>
      </c>
      <c r="D60">
        <f>VLOOKUP($B60,Customer_Info_Appended[],MATCH(D$4,Customer_Info_Appended[#Headers],0),0)</f>
        <v>57</v>
      </c>
      <c r="E60" t="str">
        <f>VLOOKUP($B60,Customer_Info_Appended[],MATCH(E$4,Customer_Info_Appended[#Headers],0),0)</f>
        <v>Female</v>
      </c>
      <c r="F60" t="str">
        <f>VLOOKUP($B60,Customer_Info_Appended[],MATCH(F$4,Customer_Info_Appended[#Headers],0),0)</f>
        <v>Yangon</v>
      </c>
      <c r="G60" t="str">
        <f>VLOOKUP(AccountBalanceSummary[[#This Row],[Balance Summary]],balance_t[],3,1)</f>
        <v>High</v>
      </c>
      <c r="H60" t="str">
        <f>VLOOKUP(AccountBalanceSummary[[#This Row],[Age]],age_t[],3,1)</f>
        <v>Senior</v>
      </c>
      <c r="I60" t="str">
        <f>AccountBalanceSummary[[#This Row],[Age Group]]&amp;"-"&amp;AccountBalanceSummary[[#This Row],[Balace Group]]</f>
        <v>Senior-High</v>
      </c>
    </row>
    <row r="61" spans="2:9" x14ac:dyDescent="0.25">
      <c r="B61" t="s">
        <v>395</v>
      </c>
      <c r="C61" s="22">
        <v>77855545</v>
      </c>
      <c r="D61">
        <f>VLOOKUP($B61,Customer_Info_Appended[],MATCH(D$4,Customer_Info_Appended[#Headers],0),0)</f>
        <v>62</v>
      </c>
      <c r="E61" t="str">
        <f>VLOOKUP($B61,Customer_Info_Appended[],MATCH(E$4,Customer_Info_Appended[#Headers],0),0)</f>
        <v>Male</v>
      </c>
      <c r="F61" t="str">
        <f>VLOOKUP($B61,Customer_Info_Appended[],MATCH(F$4,Customer_Info_Appended[#Headers],0),0)</f>
        <v>Shan</v>
      </c>
      <c r="G61" t="str">
        <f>VLOOKUP(AccountBalanceSummary[[#This Row],[Balance Summary]],balance_t[],3,1)</f>
        <v>High</v>
      </c>
      <c r="H61" t="str">
        <f>VLOOKUP(AccountBalanceSummary[[#This Row],[Age]],age_t[],3,1)</f>
        <v>Senior</v>
      </c>
      <c r="I61" t="str">
        <f>AccountBalanceSummary[[#This Row],[Age Group]]&amp;"-"&amp;AccountBalanceSummary[[#This Row],[Balace Group]]</f>
        <v>Senior-High</v>
      </c>
    </row>
    <row r="62" spans="2:9" x14ac:dyDescent="0.25">
      <c r="B62" t="s">
        <v>400</v>
      </c>
      <c r="C62" s="22">
        <v>34193077</v>
      </c>
      <c r="D62">
        <f>VLOOKUP($B62,Customer_Info_Appended[],MATCH(D$4,Customer_Info_Appended[#Headers],0),0)</f>
        <v>19</v>
      </c>
      <c r="E62" t="str">
        <f>VLOOKUP($B62,Customer_Info_Appended[],MATCH(E$4,Customer_Info_Appended[#Headers],0),0)</f>
        <v>Male</v>
      </c>
      <c r="F62" t="str">
        <f>VLOOKUP($B62,Customer_Info_Appended[],MATCH(F$4,Customer_Info_Appended[#Headers],0),0)</f>
        <v>Mandalay</v>
      </c>
      <c r="G62" t="str">
        <f>VLOOKUP(AccountBalanceSummary[[#This Row],[Balance Summary]],balance_t[],3,1)</f>
        <v>High</v>
      </c>
      <c r="H62" t="str">
        <f>VLOOKUP(AccountBalanceSummary[[#This Row],[Age]],age_t[],3,1)</f>
        <v>Young</v>
      </c>
      <c r="I62" t="str">
        <f>AccountBalanceSummary[[#This Row],[Age Group]]&amp;"-"&amp;AccountBalanceSummary[[#This Row],[Balace Group]]</f>
        <v>Young-High</v>
      </c>
    </row>
    <row r="63" spans="2:9" x14ac:dyDescent="0.25">
      <c r="B63" t="s">
        <v>405</v>
      </c>
      <c r="C63" s="22">
        <v>82799609</v>
      </c>
      <c r="D63">
        <f>VLOOKUP($B63,Customer_Info_Appended[],MATCH(D$4,Customer_Info_Appended[#Headers],0),0)</f>
        <v>47</v>
      </c>
      <c r="E63" t="str">
        <f>VLOOKUP($B63,Customer_Info_Appended[],MATCH(E$4,Customer_Info_Appended[#Headers],0),0)</f>
        <v>Male</v>
      </c>
      <c r="F63" t="str">
        <f>VLOOKUP($B63,Customer_Info_Appended[],MATCH(F$4,Customer_Info_Appended[#Headers],0),0)</f>
        <v>Yangon</v>
      </c>
      <c r="G63" t="str">
        <f>VLOOKUP(AccountBalanceSummary[[#This Row],[Balance Summary]],balance_t[],3,1)</f>
        <v>High</v>
      </c>
      <c r="H63" t="str">
        <f>VLOOKUP(AccountBalanceSummary[[#This Row],[Age]],age_t[],3,1)</f>
        <v>Middle</v>
      </c>
      <c r="I63" t="str">
        <f>AccountBalanceSummary[[#This Row],[Age Group]]&amp;"-"&amp;AccountBalanceSummary[[#This Row],[Balace Group]]</f>
        <v>Middle-High</v>
      </c>
    </row>
    <row r="64" spans="2:9" x14ac:dyDescent="0.25">
      <c r="B64" t="s">
        <v>410</v>
      </c>
      <c r="C64" s="22">
        <v>65431952</v>
      </c>
      <c r="D64">
        <f>VLOOKUP($B64,Customer_Info_Appended[],MATCH(D$4,Customer_Info_Appended[#Headers],0),0)</f>
        <v>47</v>
      </c>
      <c r="E64" t="str">
        <f>VLOOKUP($B64,Customer_Info_Appended[],MATCH(E$4,Customer_Info_Appended[#Headers],0),0)</f>
        <v>Male</v>
      </c>
      <c r="F64" t="str">
        <f>VLOOKUP($B64,Customer_Info_Appended[],MATCH(F$4,Customer_Info_Appended[#Headers],0),0)</f>
        <v>Bago</v>
      </c>
      <c r="G64" t="str">
        <f>VLOOKUP(AccountBalanceSummary[[#This Row],[Balance Summary]],balance_t[],3,1)</f>
        <v>High</v>
      </c>
      <c r="H64" t="str">
        <f>VLOOKUP(AccountBalanceSummary[[#This Row],[Age]],age_t[],3,1)</f>
        <v>Middle</v>
      </c>
      <c r="I64" t="str">
        <f>AccountBalanceSummary[[#This Row],[Age Group]]&amp;"-"&amp;AccountBalanceSummary[[#This Row],[Balace Group]]</f>
        <v>Middle-High</v>
      </c>
    </row>
    <row r="65" spans="2:9" x14ac:dyDescent="0.25">
      <c r="B65" t="s">
        <v>415</v>
      </c>
      <c r="C65" s="22">
        <v>84750855</v>
      </c>
      <c r="D65">
        <f>VLOOKUP($B65,Customer_Info_Appended[],MATCH(D$4,Customer_Info_Appended[#Headers],0),0)</f>
        <v>29</v>
      </c>
      <c r="E65" t="str">
        <f>VLOOKUP($B65,Customer_Info_Appended[],MATCH(E$4,Customer_Info_Appended[#Headers],0),0)</f>
        <v>Female</v>
      </c>
      <c r="F65" t="str">
        <f>VLOOKUP($B65,Customer_Info_Appended[],MATCH(F$4,Customer_Info_Appended[#Headers],0),0)</f>
        <v>Shan</v>
      </c>
      <c r="G65" t="str">
        <f>VLOOKUP(AccountBalanceSummary[[#This Row],[Balance Summary]],balance_t[],3,1)</f>
        <v>High</v>
      </c>
      <c r="H65" t="str">
        <f>VLOOKUP(AccountBalanceSummary[[#This Row],[Age]],age_t[],3,1)</f>
        <v>Young</v>
      </c>
      <c r="I65" t="str">
        <f>AccountBalanceSummary[[#This Row],[Age Group]]&amp;"-"&amp;AccountBalanceSummary[[#This Row],[Balace Group]]</f>
        <v>Young-High</v>
      </c>
    </row>
    <row r="66" spans="2:9" x14ac:dyDescent="0.25">
      <c r="B66" t="s">
        <v>420</v>
      </c>
      <c r="C66" s="22">
        <v>24667790</v>
      </c>
      <c r="D66">
        <f>VLOOKUP($B66,Customer_Info_Appended[],MATCH(D$4,Customer_Info_Appended[#Headers],0),0)</f>
        <v>27</v>
      </c>
      <c r="E66" t="str">
        <f>VLOOKUP($B66,Customer_Info_Appended[],MATCH(E$4,Customer_Info_Appended[#Headers],0),0)</f>
        <v>Male</v>
      </c>
      <c r="F66" t="str">
        <f>VLOOKUP($B66,Customer_Info_Appended[],MATCH(F$4,Customer_Info_Appended[#Headers],0),0)</f>
        <v>Naypyitaw</v>
      </c>
      <c r="G66" t="str">
        <f>VLOOKUP(AccountBalanceSummary[[#This Row],[Balance Summary]],balance_t[],3,1)</f>
        <v>High</v>
      </c>
      <c r="H66" t="str">
        <f>VLOOKUP(AccountBalanceSummary[[#This Row],[Age]],age_t[],3,1)</f>
        <v>Young</v>
      </c>
      <c r="I66" t="str">
        <f>AccountBalanceSummary[[#This Row],[Age Group]]&amp;"-"&amp;AccountBalanceSummary[[#This Row],[Balace Group]]</f>
        <v>Young-High</v>
      </c>
    </row>
    <row r="67" spans="2:9" x14ac:dyDescent="0.25">
      <c r="B67" t="s">
        <v>425</v>
      </c>
      <c r="C67" s="22">
        <v>52124192</v>
      </c>
      <c r="D67">
        <f>VLOOKUP($B67,Customer_Info_Appended[],MATCH(D$4,Customer_Info_Appended[#Headers],0),0)</f>
        <v>61</v>
      </c>
      <c r="E67" t="str">
        <f>VLOOKUP($B67,Customer_Info_Appended[],MATCH(E$4,Customer_Info_Appended[#Headers],0),0)</f>
        <v>Female</v>
      </c>
      <c r="F67" t="str">
        <f>VLOOKUP($B67,Customer_Info_Appended[],MATCH(F$4,Customer_Info_Appended[#Headers],0),0)</f>
        <v>Naypyitaw</v>
      </c>
      <c r="G67" t="str">
        <f>VLOOKUP(AccountBalanceSummary[[#This Row],[Balance Summary]],balance_t[],3,1)</f>
        <v>High</v>
      </c>
      <c r="H67" t="str">
        <f>VLOOKUP(AccountBalanceSummary[[#This Row],[Age]],age_t[],3,1)</f>
        <v>Senior</v>
      </c>
      <c r="I67" t="str">
        <f>AccountBalanceSummary[[#This Row],[Age Group]]&amp;"-"&amp;AccountBalanceSummary[[#This Row],[Balace Group]]</f>
        <v>Senior-High</v>
      </c>
    </row>
    <row r="68" spans="2:9" x14ac:dyDescent="0.25">
      <c r="B68" t="s">
        <v>430</v>
      </c>
      <c r="C68" s="22">
        <v>66457131</v>
      </c>
      <c r="D68">
        <f>VLOOKUP($B68,Customer_Info_Appended[],MATCH(D$4,Customer_Info_Appended[#Headers],0),0)</f>
        <v>28</v>
      </c>
      <c r="E68" t="str">
        <f>VLOOKUP($B68,Customer_Info_Appended[],MATCH(E$4,Customer_Info_Appended[#Headers],0),0)</f>
        <v>Female</v>
      </c>
      <c r="F68" t="str">
        <f>VLOOKUP($B68,Customer_Info_Appended[],MATCH(F$4,Customer_Info_Appended[#Headers],0),0)</f>
        <v>Bago</v>
      </c>
      <c r="G68" t="str">
        <f>VLOOKUP(AccountBalanceSummary[[#This Row],[Balance Summary]],balance_t[],3,1)</f>
        <v>High</v>
      </c>
      <c r="H68" t="str">
        <f>VLOOKUP(AccountBalanceSummary[[#This Row],[Age]],age_t[],3,1)</f>
        <v>Young</v>
      </c>
      <c r="I68" t="str">
        <f>AccountBalanceSummary[[#This Row],[Age Group]]&amp;"-"&amp;AccountBalanceSummary[[#This Row],[Balace Group]]</f>
        <v>Young-High</v>
      </c>
    </row>
    <row r="69" spans="2:9" x14ac:dyDescent="0.25">
      <c r="B69" t="s">
        <v>435</v>
      </c>
      <c r="C69" s="22">
        <v>43621181</v>
      </c>
      <c r="D69">
        <f>VLOOKUP($B69,Customer_Info_Appended[],MATCH(D$4,Customer_Info_Appended[#Headers],0),0)</f>
        <v>32</v>
      </c>
      <c r="E69" t="str">
        <f>VLOOKUP($B69,Customer_Info_Appended[],MATCH(E$4,Customer_Info_Appended[#Headers],0),0)</f>
        <v>Female</v>
      </c>
      <c r="F69" t="str">
        <f>VLOOKUP($B69,Customer_Info_Appended[],MATCH(F$4,Customer_Info_Appended[#Headers],0),0)</f>
        <v>Mandalay</v>
      </c>
      <c r="G69" t="str">
        <f>VLOOKUP(AccountBalanceSummary[[#This Row],[Balance Summary]],balance_t[],3,1)</f>
        <v>High</v>
      </c>
      <c r="H69" t="str">
        <f>VLOOKUP(AccountBalanceSummary[[#This Row],[Age]],age_t[],3,1)</f>
        <v>Middle</v>
      </c>
      <c r="I69" t="str">
        <f>AccountBalanceSummary[[#This Row],[Age Group]]&amp;"-"&amp;AccountBalanceSummary[[#This Row],[Balace Group]]</f>
        <v>Middle-High</v>
      </c>
    </row>
    <row r="70" spans="2:9" x14ac:dyDescent="0.25">
      <c r="B70" t="s">
        <v>440</v>
      </c>
      <c r="C70" s="22">
        <v>73545945</v>
      </c>
      <c r="D70">
        <f>VLOOKUP($B70,Customer_Info_Appended[],MATCH(D$4,Customer_Info_Appended[#Headers],0),0)</f>
        <v>33</v>
      </c>
      <c r="E70" t="str">
        <f>VLOOKUP($B70,Customer_Info_Appended[],MATCH(E$4,Customer_Info_Appended[#Headers],0),0)</f>
        <v>Male</v>
      </c>
      <c r="F70" t="str">
        <f>VLOOKUP($B70,Customer_Info_Appended[],MATCH(F$4,Customer_Info_Appended[#Headers],0),0)</f>
        <v>Yangon</v>
      </c>
      <c r="G70" t="str">
        <f>VLOOKUP(AccountBalanceSummary[[#This Row],[Balance Summary]],balance_t[],3,1)</f>
        <v>High</v>
      </c>
      <c r="H70" t="str">
        <f>VLOOKUP(AccountBalanceSummary[[#This Row],[Age]],age_t[],3,1)</f>
        <v>Middle</v>
      </c>
      <c r="I70" t="str">
        <f>AccountBalanceSummary[[#This Row],[Age Group]]&amp;"-"&amp;AccountBalanceSummary[[#This Row],[Balace Group]]</f>
        <v>Middle-High</v>
      </c>
    </row>
    <row r="71" spans="2:9" x14ac:dyDescent="0.25">
      <c r="B71" t="s">
        <v>445</v>
      </c>
      <c r="C71" s="22">
        <v>45361921</v>
      </c>
      <c r="D71">
        <f>VLOOKUP($B71,Customer_Info_Appended[],MATCH(D$4,Customer_Info_Appended[#Headers],0),0)</f>
        <v>34</v>
      </c>
      <c r="E71" t="str">
        <f>VLOOKUP($B71,Customer_Info_Appended[],MATCH(E$4,Customer_Info_Appended[#Headers],0),0)</f>
        <v>Female</v>
      </c>
      <c r="F71" t="str">
        <f>VLOOKUP($B71,Customer_Info_Appended[],MATCH(F$4,Customer_Info_Appended[#Headers],0),0)</f>
        <v>Shan</v>
      </c>
      <c r="G71" t="str">
        <f>VLOOKUP(AccountBalanceSummary[[#This Row],[Balance Summary]],balance_t[],3,1)</f>
        <v>High</v>
      </c>
      <c r="H71" t="str">
        <f>VLOOKUP(AccountBalanceSummary[[#This Row],[Age]],age_t[],3,1)</f>
        <v>Middle</v>
      </c>
      <c r="I71" t="str">
        <f>AccountBalanceSummary[[#This Row],[Age Group]]&amp;"-"&amp;AccountBalanceSummary[[#This Row],[Balace Group]]</f>
        <v>Middle-High</v>
      </c>
    </row>
    <row r="72" spans="2:9" x14ac:dyDescent="0.25">
      <c r="B72" t="s">
        <v>450</v>
      </c>
      <c r="C72" s="22">
        <v>46839840</v>
      </c>
      <c r="D72">
        <f>VLOOKUP($B72,Customer_Info_Appended[],MATCH(D$4,Customer_Info_Appended[#Headers],0),0)</f>
        <v>43</v>
      </c>
      <c r="E72" t="str">
        <f>VLOOKUP($B72,Customer_Info_Appended[],MATCH(E$4,Customer_Info_Appended[#Headers],0),0)</f>
        <v>Male</v>
      </c>
      <c r="F72" t="str">
        <f>VLOOKUP($B72,Customer_Info_Appended[],MATCH(F$4,Customer_Info_Appended[#Headers],0),0)</f>
        <v>Yangon</v>
      </c>
      <c r="G72" t="str">
        <f>VLOOKUP(AccountBalanceSummary[[#This Row],[Balance Summary]],balance_t[],3,1)</f>
        <v>High</v>
      </c>
      <c r="H72" t="str">
        <f>VLOOKUP(AccountBalanceSummary[[#This Row],[Age]],age_t[],3,1)</f>
        <v>Middle</v>
      </c>
      <c r="I72" t="str">
        <f>AccountBalanceSummary[[#This Row],[Age Group]]&amp;"-"&amp;AccountBalanceSummary[[#This Row],[Balace Group]]</f>
        <v>Middle-High</v>
      </c>
    </row>
    <row r="73" spans="2:9" x14ac:dyDescent="0.25">
      <c r="B73" t="s">
        <v>455</v>
      </c>
      <c r="C73" s="22">
        <v>26320035</v>
      </c>
      <c r="D73">
        <f>VLOOKUP($B73,Customer_Info_Appended[],MATCH(D$4,Customer_Info_Appended[#Headers],0),0)</f>
        <v>19</v>
      </c>
      <c r="E73" t="str">
        <f>VLOOKUP($B73,Customer_Info_Appended[],MATCH(E$4,Customer_Info_Appended[#Headers],0),0)</f>
        <v>Male</v>
      </c>
      <c r="F73" t="str">
        <f>VLOOKUP($B73,Customer_Info_Appended[],MATCH(F$4,Customer_Info_Appended[#Headers],0),0)</f>
        <v>Shan</v>
      </c>
      <c r="G73" t="str">
        <f>VLOOKUP(AccountBalanceSummary[[#This Row],[Balance Summary]],balance_t[],3,1)</f>
        <v>High</v>
      </c>
      <c r="H73" t="str">
        <f>VLOOKUP(AccountBalanceSummary[[#This Row],[Age]],age_t[],3,1)</f>
        <v>Young</v>
      </c>
      <c r="I73" t="str">
        <f>AccountBalanceSummary[[#This Row],[Age Group]]&amp;"-"&amp;AccountBalanceSummary[[#This Row],[Balace Group]]</f>
        <v>Young-High</v>
      </c>
    </row>
    <row r="74" spans="2:9" x14ac:dyDescent="0.25">
      <c r="B74" t="s">
        <v>460</v>
      </c>
      <c r="C74" s="22">
        <v>7643159</v>
      </c>
      <c r="D74">
        <f>VLOOKUP($B74,Customer_Info_Appended[],MATCH(D$4,Customer_Info_Appended[#Headers],0),0)</f>
        <v>67</v>
      </c>
      <c r="E74" t="str">
        <f>VLOOKUP($B74,Customer_Info_Appended[],MATCH(E$4,Customer_Info_Appended[#Headers],0),0)</f>
        <v>Male</v>
      </c>
      <c r="F74" t="str">
        <f>VLOOKUP($B74,Customer_Info_Appended[],MATCH(F$4,Customer_Info_Appended[#Headers],0),0)</f>
        <v>Naypyitaw</v>
      </c>
      <c r="G74" t="str">
        <f>VLOOKUP(AccountBalanceSummary[[#This Row],[Balance Summary]],balance_t[],3,1)</f>
        <v>Medium</v>
      </c>
      <c r="H74" t="str">
        <f>VLOOKUP(AccountBalanceSummary[[#This Row],[Age]],age_t[],3,1)</f>
        <v>Senior</v>
      </c>
      <c r="I74" t="str">
        <f>AccountBalanceSummary[[#This Row],[Age Group]]&amp;"-"&amp;AccountBalanceSummary[[#This Row],[Balace Group]]</f>
        <v>Senior-Medium</v>
      </c>
    </row>
    <row r="75" spans="2:9" x14ac:dyDescent="0.25">
      <c r="B75" t="s">
        <v>465</v>
      </c>
      <c r="C75" s="22">
        <v>32354281</v>
      </c>
      <c r="D75">
        <f>VLOOKUP($B75,Customer_Info_Appended[],MATCH(D$4,Customer_Info_Appended[#Headers],0),0)</f>
        <v>29</v>
      </c>
      <c r="E75" t="str">
        <f>VLOOKUP($B75,Customer_Info_Appended[],MATCH(E$4,Customer_Info_Appended[#Headers],0),0)</f>
        <v>Male</v>
      </c>
      <c r="F75" t="str">
        <f>VLOOKUP($B75,Customer_Info_Appended[],MATCH(F$4,Customer_Info_Appended[#Headers],0),0)</f>
        <v>Yangon</v>
      </c>
      <c r="G75" t="str">
        <f>VLOOKUP(AccountBalanceSummary[[#This Row],[Balance Summary]],balance_t[],3,1)</f>
        <v>High</v>
      </c>
      <c r="H75" t="str">
        <f>VLOOKUP(AccountBalanceSummary[[#This Row],[Age]],age_t[],3,1)</f>
        <v>Young</v>
      </c>
      <c r="I75" t="str">
        <f>AccountBalanceSummary[[#This Row],[Age Group]]&amp;"-"&amp;AccountBalanceSummary[[#This Row],[Balace Group]]</f>
        <v>Young-High</v>
      </c>
    </row>
    <row r="76" spans="2:9" x14ac:dyDescent="0.25">
      <c r="B76" t="s">
        <v>470</v>
      </c>
      <c r="C76" s="22">
        <v>42942088</v>
      </c>
      <c r="D76">
        <f>VLOOKUP($B76,Customer_Info_Appended[],MATCH(D$4,Customer_Info_Appended[#Headers],0),0)</f>
        <v>68</v>
      </c>
      <c r="E76" t="str">
        <f>VLOOKUP($B76,Customer_Info_Appended[],MATCH(E$4,Customer_Info_Appended[#Headers],0),0)</f>
        <v>Male</v>
      </c>
      <c r="F76" t="str">
        <f>VLOOKUP($B76,Customer_Info_Appended[],MATCH(F$4,Customer_Info_Appended[#Headers],0),0)</f>
        <v>Bago</v>
      </c>
      <c r="G76" t="str">
        <f>VLOOKUP(AccountBalanceSummary[[#This Row],[Balance Summary]],balance_t[],3,1)</f>
        <v>High</v>
      </c>
      <c r="H76" t="str">
        <f>VLOOKUP(AccountBalanceSummary[[#This Row],[Age]],age_t[],3,1)</f>
        <v>Senior</v>
      </c>
      <c r="I76" t="str">
        <f>AccountBalanceSummary[[#This Row],[Age Group]]&amp;"-"&amp;AccountBalanceSummary[[#This Row],[Balace Group]]</f>
        <v>Senior-High</v>
      </c>
    </row>
    <row r="77" spans="2:9" x14ac:dyDescent="0.25">
      <c r="B77" t="s">
        <v>475</v>
      </c>
      <c r="C77" s="22">
        <v>71912104</v>
      </c>
      <c r="D77">
        <f>VLOOKUP($B77,Customer_Info_Appended[],MATCH(D$4,Customer_Info_Appended[#Headers],0),0)</f>
        <v>43</v>
      </c>
      <c r="E77" t="str">
        <f>VLOOKUP($B77,Customer_Info_Appended[],MATCH(E$4,Customer_Info_Appended[#Headers],0),0)</f>
        <v>Female</v>
      </c>
      <c r="F77" t="str">
        <f>VLOOKUP($B77,Customer_Info_Appended[],MATCH(F$4,Customer_Info_Appended[#Headers],0),0)</f>
        <v>Mandalay</v>
      </c>
      <c r="G77" t="str">
        <f>VLOOKUP(AccountBalanceSummary[[#This Row],[Balance Summary]],balance_t[],3,1)</f>
        <v>High</v>
      </c>
      <c r="H77" t="str">
        <f>VLOOKUP(AccountBalanceSummary[[#This Row],[Age]],age_t[],3,1)</f>
        <v>Middle</v>
      </c>
      <c r="I77" t="str">
        <f>AccountBalanceSummary[[#This Row],[Age Group]]&amp;"-"&amp;AccountBalanceSummary[[#This Row],[Balace Group]]</f>
        <v>Middle-High</v>
      </c>
    </row>
    <row r="78" spans="2:9" x14ac:dyDescent="0.25">
      <c r="B78" t="s">
        <v>480</v>
      </c>
      <c r="C78" s="22">
        <v>58436182</v>
      </c>
      <c r="D78">
        <f>VLOOKUP($B78,Customer_Info_Appended[],MATCH(D$4,Customer_Info_Appended[#Headers],0),0)</f>
        <v>40</v>
      </c>
      <c r="E78" t="str">
        <f>VLOOKUP($B78,Customer_Info_Appended[],MATCH(E$4,Customer_Info_Appended[#Headers],0),0)</f>
        <v>Female</v>
      </c>
      <c r="F78" t="str">
        <f>VLOOKUP($B78,Customer_Info_Appended[],MATCH(F$4,Customer_Info_Appended[#Headers],0),0)</f>
        <v>Bago</v>
      </c>
      <c r="G78" t="str">
        <f>VLOOKUP(AccountBalanceSummary[[#This Row],[Balance Summary]],balance_t[],3,1)</f>
        <v>High</v>
      </c>
      <c r="H78" t="str">
        <f>VLOOKUP(AccountBalanceSummary[[#This Row],[Age]],age_t[],3,1)</f>
        <v>Middle</v>
      </c>
      <c r="I78" t="str">
        <f>AccountBalanceSummary[[#This Row],[Age Group]]&amp;"-"&amp;AccountBalanceSummary[[#This Row],[Balace Group]]</f>
        <v>Middle-High</v>
      </c>
    </row>
    <row r="79" spans="2:9" x14ac:dyDescent="0.25">
      <c r="B79" t="s">
        <v>485</v>
      </c>
      <c r="C79" s="22">
        <v>5973140</v>
      </c>
      <c r="D79">
        <f>VLOOKUP($B79,Customer_Info_Appended[],MATCH(D$4,Customer_Info_Appended[#Headers],0),0)</f>
        <v>35</v>
      </c>
      <c r="E79" t="str">
        <f>VLOOKUP($B79,Customer_Info_Appended[],MATCH(E$4,Customer_Info_Appended[#Headers],0),0)</f>
        <v>Male</v>
      </c>
      <c r="F79" t="str">
        <f>VLOOKUP($B79,Customer_Info_Appended[],MATCH(F$4,Customer_Info_Appended[#Headers],0),0)</f>
        <v>Mandalay</v>
      </c>
      <c r="G79" t="str">
        <f>VLOOKUP(AccountBalanceSummary[[#This Row],[Balance Summary]],balance_t[],3,1)</f>
        <v>Medium</v>
      </c>
      <c r="H79" t="str">
        <f>VLOOKUP(AccountBalanceSummary[[#This Row],[Age]],age_t[],3,1)</f>
        <v>Middle</v>
      </c>
      <c r="I79" t="str">
        <f>AccountBalanceSummary[[#This Row],[Age Group]]&amp;"-"&amp;AccountBalanceSummary[[#This Row],[Balace Group]]</f>
        <v>Middle-Medium</v>
      </c>
    </row>
    <row r="80" spans="2:9" x14ac:dyDescent="0.25">
      <c r="B80" t="s">
        <v>490</v>
      </c>
      <c r="C80" s="22">
        <v>75332809</v>
      </c>
      <c r="D80">
        <f>VLOOKUP($B80,Customer_Info_Appended[],MATCH(D$4,Customer_Info_Appended[#Headers],0),0)</f>
        <v>49</v>
      </c>
      <c r="E80" t="str">
        <f>VLOOKUP($B80,Customer_Info_Appended[],MATCH(E$4,Customer_Info_Appended[#Headers],0),0)</f>
        <v>Female</v>
      </c>
      <c r="F80" t="str">
        <f>VLOOKUP($B80,Customer_Info_Appended[],MATCH(F$4,Customer_Info_Appended[#Headers],0),0)</f>
        <v>Yangon</v>
      </c>
      <c r="G80" t="str">
        <f>VLOOKUP(AccountBalanceSummary[[#This Row],[Balance Summary]],balance_t[],3,1)</f>
        <v>High</v>
      </c>
      <c r="H80" t="str">
        <f>VLOOKUP(AccountBalanceSummary[[#This Row],[Age]],age_t[],3,1)</f>
        <v>Middle</v>
      </c>
      <c r="I80" t="str">
        <f>AccountBalanceSummary[[#This Row],[Age Group]]&amp;"-"&amp;AccountBalanceSummary[[#This Row],[Balace Group]]</f>
        <v>Middle-High</v>
      </c>
    </row>
    <row r="81" spans="2:9" x14ac:dyDescent="0.25">
      <c r="B81" t="s">
        <v>495</v>
      </c>
      <c r="C81" s="22">
        <v>73991999</v>
      </c>
      <c r="D81">
        <f>VLOOKUP($B81,Customer_Info_Appended[],MATCH(D$4,Customer_Info_Appended[#Headers],0),0)</f>
        <v>66</v>
      </c>
      <c r="E81" t="str">
        <f>VLOOKUP($B81,Customer_Info_Appended[],MATCH(E$4,Customer_Info_Appended[#Headers],0),0)</f>
        <v>Male</v>
      </c>
      <c r="F81" t="str">
        <f>VLOOKUP($B81,Customer_Info_Appended[],MATCH(F$4,Customer_Info_Appended[#Headers],0),0)</f>
        <v>Yangon</v>
      </c>
      <c r="G81" t="str">
        <f>VLOOKUP(AccountBalanceSummary[[#This Row],[Balance Summary]],balance_t[],3,1)</f>
        <v>High</v>
      </c>
      <c r="H81" t="str">
        <f>VLOOKUP(AccountBalanceSummary[[#This Row],[Age]],age_t[],3,1)</f>
        <v>Senior</v>
      </c>
      <c r="I81" t="str">
        <f>AccountBalanceSummary[[#This Row],[Age Group]]&amp;"-"&amp;AccountBalanceSummary[[#This Row],[Balace Group]]</f>
        <v>Senior-High</v>
      </c>
    </row>
    <row r="82" spans="2:9" x14ac:dyDescent="0.25">
      <c r="B82" t="s">
        <v>500</v>
      </c>
      <c r="C82" s="22">
        <v>60055404</v>
      </c>
      <c r="D82">
        <f>VLOOKUP($B82,Customer_Info_Appended[],MATCH(D$4,Customer_Info_Appended[#Headers],0),0)</f>
        <v>55</v>
      </c>
      <c r="E82" t="str">
        <f>VLOOKUP($B82,Customer_Info_Appended[],MATCH(E$4,Customer_Info_Appended[#Headers],0),0)</f>
        <v>Female</v>
      </c>
      <c r="F82" t="str">
        <f>VLOOKUP($B82,Customer_Info_Appended[],MATCH(F$4,Customer_Info_Appended[#Headers],0),0)</f>
        <v>Mandalay</v>
      </c>
      <c r="G82" t="str">
        <f>VLOOKUP(AccountBalanceSummary[[#This Row],[Balance Summary]],balance_t[],3,1)</f>
        <v>High</v>
      </c>
      <c r="H82" t="str">
        <f>VLOOKUP(AccountBalanceSummary[[#This Row],[Age]],age_t[],3,1)</f>
        <v>Senior</v>
      </c>
      <c r="I82" t="str">
        <f>AccountBalanceSummary[[#This Row],[Age Group]]&amp;"-"&amp;AccountBalanceSummary[[#This Row],[Balace Group]]</f>
        <v>Senior-High</v>
      </c>
    </row>
    <row r="83" spans="2:9" x14ac:dyDescent="0.25">
      <c r="B83" t="s">
        <v>505</v>
      </c>
      <c r="C83" s="22">
        <v>50134066</v>
      </c>
      <c r="D83">
        <f>VLOOKUP($B83,Customer_Info_Appended[],MATCH(D$4,Customer_Info_Appended[#Headers],0),0)</f>
        <v>64</v>
      </c>
      <c r="E83" t="str">
        <f>VLOOKUP($B83,Customer_Info_Appended[],MATCH(E$4,Customer_Info_Appended[#Headers],0),0)</f>
        <v>Female</v>
      </c>
      <c r="F83" t="str">
        <f>VLOOKUP($B83,Customer_Info_Appended[],MATCH(F$4,Customer_Info_Appended[#Headers],0),0)</f>
        <v>Naypyitaw</v>
      </c>
      <c r="G83" t="str">
        <f>VLOOKUP(AccountBalanceSummary[[#This Row],[Balance Summary]],balance_t[],3,1)</f>
        <v>High</v>
      </c>
      <c r="H83" t="str">
        <f>VLOOKUP(AccountBalanceSummary[[#This Row],[Age]],age_t[],3,1)</f>
        <v>Senior</v>
      </c>
      <c r="I83" t="str">
        <f>AccountBalanceSummary[[#This Row],[Age Group]]&amp;"-"&amp;AccountBalanceSummary[[#This Row],[Balace Group]]</f>
        <v>Senior-High</v>
      </c>
    </row>
    <row r="84" spans="2:9" x14ac:dyDescent="0.25">
      <c r="B84" t="s">
        <v>510</v>
      </c>
      <c r="C84" s="22">
        <v>6954059</v>
      </c>
      <c r="D84">
        <f>VLOOKUP($B84,Customer_Info_Appended[],MATCH(D$4,Customer_Info_Appended[#Headers],0),0)</f>
        <v>20</v>
      </c>
      <c r="E84" t="str">
        <f>VLOOKUP($B84,Customer_Info_Appended[],MATCH(E$4,Customer_Info_Appended[#Headers],0),0)</f>
        <v>Female</v>
      </c>
      <c r="F84" t="str">
        <f>VLOOKUP($B84,Customer_Info_Appended[],MATCH(F$4,Customer_Info_Appended[#Headers],0),0)</f>
        <v>Shan</v>
      </c>
      <c r="G84" t="str">
        <f>VLOOKUP(AccountBalanceSummary[[#This Row],[Balance Summary]],balance_t[],3,1)</f>
        <v>Medium</v>
      </c>
      <c r="H84" t="str">
        <f>VLOOKUP(AccountBalanceSummary[[#This Row],[Age]],age_t[],3,1)</f>
        <v>Young</v>
      </c>
      <c r="I84" t="str">
        <f>AccountBalanceSummary[[#This Row],[Age Group]]&amp;"-"&amp;AccountBalanceSummary[[#This Row],[Balace Group]]</f>
        <v>Young-Medium</v>
      </c>
    </row>
    <row r="85" spans="2:9" x14ac:dyDescent="0.25">
      <c r="B85" t="s">
        <v>515</v>
      </c>
      <c r="C85" s="22">
        <v>72840549</v>
      </c>
      <c r="D85">
        <f>VLOOKUP($B85,Customer_Info_Appended[],MATCH(D$4,Customer_Info_Appended[#Headers],0),0)</f>
        <v>55</v>
      </c>
      <c r="E85" t="str">
        <f>VLOOKUP($B85,Customer_Info_Appended[],MATCH(E$4,Customer_Info_Appended[#Headers],0),0)</f>
        <v>Female</v>
      </c>
      <c r="F85" t="str">
        <f>VLOOKUP($B85,Customer_Info_Appended[],MATCH(F$4,Customer_Info_Appended[#Headers],0),0)</f>
        <v>Bago</v>
      </c>
      <c r="G85" t="str">
        <f>VLOOKUP(AccountBalanceSummary[[#This Row],[Balance Summary]],balance_t[],3,1)</f>
        <v>High</v>
      </c>
      <c r="H85" t="str">
        <f>VLOOKUP(AccountBalanceSummary[[#This Row],[Age]],age_t[],3,1)</f>
        <v>Senior</v>
      </c>
      <c r="I85" t="str">
        <f>AccountBalanceSummary[[#This Row],[Age Group]]&amp;"-"&amp;AccountBalanceSummary[[#This Row],[Balace Group]]</f>
        <v>Senior-High</v>
      </c>
    </row>
    <row r="86" spans="2:9" x14ac:dyDescent="0.25">
      <c r="B86" t="s">
        <v>520</v>
      </c>
      <c r="C86" s="22">
        <v>23378769</v>
      </c>
      <c r="D86">
        <f>VLOOKUP($B86,Customer_Info_Appended[],MATCH(D$4,Customer_Info_Appended[#Headers],0),0)</f>
        <v>20</v>
      </c>
      <c r="E86" t="str">
        <f>VLOOKUP($B86,Customer_Info_Appended[],MATCH(E$4,Customer_Info_Appended[#Headers],0),0)</f>
        <v>Female</v>
      </c>
      <c r="F86" t="str">
        <f>VLOOKUP($B86,Customer_Info_Appended[],MATCH(F$4,Customer_Info_Appended[#Headers],0),0)</f>
        <v>Bago</v>
      </c>
      <c r="G86" t="str">
        <f>VLOOKUP(AccountBalanceSummary[[#This Row],[Balance Summary]],balance_t[],3,1)</f>
        <v>High</v>
      </c>
      <c r="H86" t="str">
        <f>VLOOKUP(AccountBalanceSummary[[#This Row],[Age]],age_t[],3,1)</f>
        <v>Young</v>
      </c>
      <c r="I86" t="str">
        <f>AccountBalanceSummary[[#This Row],[Age Group]]&amp;"-"&amp;AccountBalanceSummary[[#This Row],[Balace Group]]</f>
        <v>Young-High</v>
      </c>
    </row>
    <row r="87" spans="2:9" x14ac:dyDescent="0.25">
      <c r="B87" t="s">
        <v>525</v>
      </c>
      <c r="C87" s="22">
        <v>58435478</v>
      </c>
      <c r="D87">
        <f>VLOOKUP($B87,Customer_Info_Appended[],MATCH(D$4,Customer_Info_Appended[#Headers],0),0)</f>
        <v>47</v>
      </c>
      <c r="E87" t="str">
        <f>VLOOKUP($B87,Customer_Info_Appended[],MATCH(E$4,Customer_Info_Appended[#Headers],0),0)</f>
        <v>Male</v>
      </c>
      <c r="F87" t="str">
        <f>VLOOKUP($B87,Customer_Info_Appended[],MATCH(F$4,Customer_Info_Appended[#Headers],0),0)</f>
        <v>Bago</v>
      </c>
      <c r="G87" t="str">
        <f>VLOOKUP(AccountBalanceSummary[[#This Row],[Balance Summary]],balance_t[],3,1)</f>
        <v>High</v>
      </c>
      <c r="H87" t="str">
        <f>VLOOKUP(AccountBalanceSummary[[#This Row],[Age]],age_t[],3,1)</f>
        <v>Middle</v>
      </c>
      <c r="I87" t="str">
        <f>AccountBalanceSummary[[#This Row],[Age Group]]&amp;"-"&amp;AccountBalanceSummary[[#This Row],[Balace Group]]</f>
        <v>Middle-High</v>
      </c>
    </row>
    <row r="88" spans="2:9" x14ac:dyDescent="0.25">
      <c r="B88" t="s">
        <v>530</v>
      </c>
      <c r="C88" s="22">
        <v>48854994</v>
      </c>
      <c r="D88">
        <f>VLOOKUP($B88,Customer_Info_Appended[],MATCH(D$4,Customer_Info_Appended[#Headers],0),0)</f>
        <v>18</v>
      </c>
      <c r="E88" t="str">
        <f>VLOOKUP($B88,Customer_Info_Appended[],MATCH(E$4,Customer_Info_Appended[#Headers],0),0)</f>
        <v>Male</v>
      </c>
      <c r="F88" t="str">
        <f>VLOOKUP($B88,Customer_Info_Appended[],MATCH(F$4,Customer_Info_Appended[#Headers],0),0)</f>
        <v>Yangon</v>
      </c>
      <c r="G88" t="str">
        <f>VLOOKUP(AccountBalanceSummary[[#This Row],[Balance Summary]],balance_t[],3,1)</f>
        <v>High</v>
      </c>
      <c r="H88" t="str">
        <f>VLOOKUP(AccountBalanceSummary[[#This Row],[Age]],age_t[],3,1)</f>
        <v>Young</v>
      </c>
      <c r="I88" t="str">
        <f>AccountBalanceSummary[[#This Row],[Age Group]]&amp;"-"&amp;AccountBalanceSummary[[#This Row],[Balace Group]]</f>
        <v>Young-High</v>
      </c>
    </row>
    <row r="89" spans="2:9" x14ac:dyDescent="0.25">
      <c r="B89" t="s">
        <v>535</v>
      </c>
      <c r="C89" s="22">
        <v>34929066</v>
      </c>
      <c r="D89">
        <f>VLOOKUP($B89,Customer_Info_Appended[],MATCH(D$4,Customer_Info_Appended[#Headers],0),0)</f>
        <v>47</v>
      </c>
      <c r="E89" t="str">
        <f>VLOOKUP($B89,Customer_Info_Appended[],MATCH(E$4,Customer_Info_Appended[#Headers],0),0)</f>
        <v>Female</v>
      </c>
      <c r="F89" t="str">
        <f>VLOOKUP($B89,Customer_Info_Appended[],MATCH(F$4,Customer_Info_Appended[#Headers],0),0)</f>
        <v>Bago</v>
      </c>
      <c r="G89" t="str">
        <f>VLOOKUP(AccountBalanceSummary[[#This Row],[Balance Summary]],balance_t[],3,1)</f>
        <v>High</v>
      </c>
      <c r="H89" t="str">
        <f>VLOOKUP(AccountBalanceSummary[[#This Row],[Age]],age_t[],3,1)</f>
        <v>Middle</v>
      </c>
      <c r="I89" t="str">
        <f>AccountBalanceSummary[[#This Row],[Age Group]]&amp;"-"&amp;AccountBalanceSummary[[#This Row],[Balace Group]]</f>
        <v>Middle-High</v>
      </c>
    </row>
    <row r="90" spans="2:9" x14ac:dyDescent="0.25">
      <c r="B90" t="s">
        <v>540</v>
      </c>
      <c r="C90" s="22">
        <v>36046208</v>
      </c>
      <c r="D90">
        <f>VLOOKUP($B90,Customer_Info_Appended[],MATCH(D$4,Customer_Info_Appended[#Headers],0),0)</f>
        <v>62</v>
      </c>
      <c r="E90" t="str">
        <f>VLOOKUP($B90,Customer_Info_Appended[],MATCH(E$4,Customer_Info_Appended[#Headers],0),0)</f>
        <v>Male</v>
      </c>
      <c r="F90" t="str">
        <f>VLOOKUP($B90,Customer_Info_Appended[],MATCH(F$4,Customer_Info_Appended[#Headers],0),0)</f>
        <v>Shan</v>
      </c>
      <c r="G90" t="str">
        <f>VLOOKUP(AccountBalanceSummary[[#This Row],[Balance Summary]],balance_t[],3,1)</f>
        <v>High</v>
      </c>
      <c r="H90" t="str">
        <f>VLOOKUP(AccountBalanceSummary[[#This Row],[Age]],age_t[],3,1)</f>
        <v>Senior</v>
      </c>
      <c r="I90" t="str">
        <f>AccountBalanceSummary[[#This Row],[Age Group]]&amp;"-"&amp;AccountBalanceSummary[[#This Row],[Balace Group]]</f>
        <v>Senior-High</v>
      </c>
    </row>
    <row r="91" spans="2:9" x14ac:dyDescent="0.25">
      <c r="B91" t="s">
        <v>545</v>
      </c>
      <c r="C91" s="22">
        <v>76658009</v>
      </c>
      <c r="D91">
        <f>VLOOKUP($B91,Customer_Info_Appended[],MATCH(D$4,Customer_Info_Appended[#Headers],0),0)</f>
        <v>49</v>
      </c>
      <c r="E91" t="str">
        <f>VLOOKUP($B91,Customer_Info_Appended[],MATCH(E$4,Customer_Info_Appended[#Headers],0),0)</f>
        <v>Female</v>
      </c>
      <c r="F91" t="str">
        <f>VLOOKUP($B91,Customer_Info_Appended[],MATCH(F$4,Customer_Info_Appended[#Headers],0),0)</f>
        <v>Shan</v>
      </c>
      <c r="G91" t="str">
        <f>VLOOKUP(AccountBalanceSummary[[#This Row],[Balance Summary]],balance_t[],3,1)</f>
        <v>High</v>
      </c>
      <c r="H91" t="str">
        <f>VLOOKUP(AccountBalanceSummary[[#This Row],[Age]],age_t[],3,1)</f>
        <v>Middle</v>
      </c>
      <c r="I91" t="str">
        <f>AccountBalanceSummary[[#This Row],[Age Group]]&amp;"-"&amp;AccountBalanceSummary[[#This Row],[Balace Group]]</f>
        <v>Middle-High</v>
      </c>
    </row>
    <row r="92" spans="2:9" x14ac:dyDescent="0.25">
      <c r="B92" t="s">
        <v>550</v>
      </c>
      <c r="C92" s="22">
        <v>32234440</v>
      </c>
      <c r="D92">
        <f>VLOOKUP($B92,Customer_Info_Appended[],MATCH(D$4,Customer_Info_Appended[#Headers],0),0)</f>
        <v>45</v>
      </c>
      <c r="E92" t="str">
        <f>VLOOKUP($B92,Customer_Info_Appended[],MATCH(E$4,Customer_Info_Appended[#Headers],0),0)</f>
        <v>Male</v>
      </c>
      <c r="F92" t="str">
        <f>VLOOKUP($B92,Customer_Info_Appended[],MATCH(F$4,Customer_Info_Appended[#Headers],0),0)</f>
        <v>Mandalay</v>
      </c>
      <c r="G92" t="str">
        <f>VLOOKUP(AccountBalanceSummary[[#This Row],[Balance Summary]],balance_t[],3,1)</f>
        <v>High</v>
      </c>
      <c r="H92" t="str">
        <f>VLOOKUP(AccountBalanceSummary[[#This Row],[Age]],age_t[],3,1)</f>
        <v>Middle</v>
      </c>
      <c r="I92" t="str">
        <f>AccountBalanceSummary[[#This Row],[Age Group]]&amp;"-"&amp;AccountBalanceSummary[[#This Row],[Balace Group]]</f>
        <v>Middle-High</v>
      </c>
    </row>
    <row r="93" spans="2:9" x14ac:dyDescent="0.25">
      <c r="B93" t="s">
        <v>555</v>
      </c>
      <c r="C93" s="22">
        <v>87813496</v>
      </c>
      <c r="D93">
        <f>VLOOKUP($B93,Customer_Info_Appended[],MATCH(D$4,Customer_Info_Appended[#Headers],0),0)</f>
        <v>38</v>
      </c>
      <c r="E93" t="str">
        <f>VLOOKUP($B93,Customer_Info_Appended[],MATCH(E$4,Customer_Info_Appended[#Headers],0),0)</f>
        <v>Female</v>
      </c>
      <c r="F93" t="str">
        <f>VLOOKUP($B93,Customer_Info_Appended[],MATCH(F$4,Customer_Info_Appended[#Headers],0),0)</f>
        <v>Yangon</v>
      </c>
      <c r="G93" t="str">
        <f>VLOOKUP(AccountBalanceSummary[[#This Row],[Balance Summary]],balance_t[],3,1)</f>
        <v>High</v>
      </c>
      <c r="H93" t="str">
        <f>VLOOKUP(AccountBalanceSummary[[#This Row],[Age]],age_t[],3,1)</f>
        <v>Middle</v>
      </c>
      <c r="I93" t="str">
        <f>AccountBalanceSummary[[#This Row],[Age Group]]&amp;"-"&amp;AccountBalanceSummary[[#This Row],[Balace Group]]</f>
        <v>Middle-High</v>
      </c>
    </row>
    <row r="94" spans="2:9" x14ac:dyDescent="0.25">
      <c r="B94" t="s">
        <v>560</v>
      </c>
      <c r="C94" s="22">
        <v>4563158</v>
      </c>
      <c r="D94">
        <f>VLOOKUP($B94,Customer_Info_Appended[],MATCH(D$4,Customer_Info_Appended[#Headers],0),0)</f>
        <v>63</v>
      </c>
      <c r="E94" t="str">
        <f>VLOOKUP($B94,Customer_Info_Appended[],MATCH(E$4,Customer_Info_Appended[#Headers],0),0)</f>
        <v>Female</v>
      </c>
      <c r="F94" t="str">
        <f>VLOOKUP($B94,Customer_Info_Appended[],MATCH(F$4,Customer_Info_Appended[#Headers],0),0)</f>
        <v>Shan</v>
      </c>
      <c r="G94" t="str">
        <f>VLOOKUP(AccountBalanceSummary[[#This Row],[Balance Summary]],balance_t[],3,1)</f>
        <v>Low</v>
      </c>
      <c r="H94" t="str">
        <f>VLOOKUP(AccountBalanceSummary[[#This Row],[Age]],age_t[],3,1)</f>
        <v>Senior</v>
      </c>
      <c r="I94" t="str">
        <f>AccountBalanceSummary[[#This Row],[Age Group]]&amp;"-"&amp;AccountBalanceSummary[[#This Row],[Balace Group]]</f>
        <v>Senior-Low</v>
      </c>
    </row>
    <row r="95" spans="2:9" x14ac:dyDescent="0.25">
      <c r="B95" t="s">
        <v>565</v>
      </c>
      <c r="C95" s="22">
        <v>8903208</v>
      </c>
      <c r="D95">
        <f>VLOOKUP($B95,Customer_Info_Appended[],MATCH(D$4,Customer_Info_Appended[#Headers],0),0)</f>
        <v>30</v>
      </c>
      <c r="E95" t="str">
        <f>VLOOKUP($B95,Customer_Info_Appended[],MATCH(E$4,Customer_Info_Appended[#Headers],0),0)</f>
        <v>Female</v>
      </c>
      <c r="F95" t="str">
        <f>VLOOKUP($B95,Customer_Info_Appended[],MATCH(F$4,Customer_Info_Appended[#Headers],0),0)</f>
        <v>Naypyitaw</v>
      </c>
      <c r="G95" t="str">
        <f>VLOOKUP(AccountBalanceSummary[[#This Row],[Balance Summary]],balance_t[],3,1)</f>
        <v>Medium</v>
      </c>
      <c r="H95" t="str">
        <f>VLOOKUP(AccountBalanceSummary[[#This Row],[Age]],age_t[],3,1)</f>
        <v>Young</v>
      </c>
      <c r="I95" t="str">
        <f>AccountBalanceSummary[[#This Row],[Age Group]]&amp;"-"&amp;AccountBalanceSummary[[#This Row],[Balace Group]]</f>
        <v>Young-Medium</v>
      </c>
    </row>
    <row r="96" spans="2:9" x14ac:dyDescent="0.25">
      <c r="B96" t="s">
        <v>570</v>
      </c>
      <c r="C96" s="22">
        <v>23058638</v>
      </c>
      <c r="D96">
        <f>VLOOKUP($B96,Customer_Info_Appended[],MATCH(D$4,Customer_Info_Appended[#Headers],0),0)</f>
        <v>44</v>
      </c>
      <c r="E96" t="str">
        <f>VLOOKUP($B96,Customer_Info_Appended[],MATCH(E$4,Customer_Info_Appended[#Headers],0),0)</f>
        <v>Male</v>
      </c>
      <c r="F96" t="str">
        <f>VLOOKUP($B96,Customer_Info_Appended[],MATCH(F$4,Customer_Info_Appended[#Headers],0),0)</f>
        <v>Yangon</v>
      </c>
      <c r="G96" t="str">
        <f>VLOOKUP(AccountBalanceSummary[[#This Row],[Balance Summary]],balance_t[],3,1)</f>
        <v>High</v>
      </c>
      <c r="H96" t="str">
        <f>VLOOKUP(AccountBalanceSummary[[#This Row],[Age]],age_t[],3,1)</f>
        <v>Middle</v>
      </c>
      <c r="I96" t="str">
        <f>AccountBalanceSummary[[#This Row],[Age Group]]&amp;"-"&amp;AccountBalanceSummary[[#This Row],[Balace Group]]</f>
        <v>Middle-High</v>
      </c>
    </row>
    <row r="97" spans="2:9" x14ac:dyDescent="0.25">
      <c r="B97" t="s">
        <v>575</v>
      </c>
      <c r="C97" s="22">
        <v>35923502</v>
      </c>
      <c r="D97">
        <f>VLOOKUP($B97,Customer_Info_Appended[],MATCH(D$4,Customer_Info_Appended[#Headers],0),0)</f>
        <v>53</v>
      </c>
      <c r="E97" t="str">
        <f>VLOOKUP($B97,Customer_Info_Appended[],MATCH(E$4,Customer_Info_Appended[#Headers],0),0)</f>
        <v>Male</v>
      </c>
      <c r="F97" t="str">
        <f>VLOOKUP($B97,Customer_Info_Appended[],MATCH(F$4,Customer_Info_Appended[#Headers],0),0)</f>
        <v>Yangon</v>
      </c>
      <c r="G97" t="str">
        <f>VLOOKUP(AccountBalanceSummary[[#This Row],[Balance Summary]],balance_t[],3,1)</f>
        <v>High</v>
      </c>
      <c r="H97" t="str">
        <f>VLOOKUP(AccountBalanceSummary[[#This Row],[Age]],age_t[],3,1)</f>
        <v>Senior</v>
      </c>
      <c r="I97" t="str">
        <f>AccountBalanceSummary[[#This Row],[Age Group]]&amp;"-"&amp;AccountBalanceSummary[[#This Row],[Balace Group]]</f>
        <v>Senior-High</v>
      </c>
    </row>
    <row r="98" spans="2:9" x14ac:dyDescent="0.25">
      <c r="B98" t="s">
        <v>580</v>
      </c>
      <c r="C98" s="22">
        <v>73107683</v>
      </c>
      <c r="D98">
        <f>VLOOKUP($B98,Customer_Info_Appended[],MATCH(D$4,Customer_Info_Appended[#Headers],0),0)</f>
        <v>24</v>
      </c>
      <c r="E98" t="str">
        <f>VLOOKUP($B98,Customer_Info_Appended[],MATCH(E$4,Customer_Info_Appended[#Headers],0),0)</f>
        <v>Female</v>
      </c>
      <c r="F98" t="str">
        <f>VLOOKUP($B98,Customer_Info_Appended[],MATCH(F$4,Customer_Info_Appended[#Headers],0),0)</f>
        <v>Shan</v>
      </c>
      <c r="G98" t="str">
        <f>VLOOKUP(AccountBalanceSummary[[#This Row],[Balance Summary]],balance_t[],3,1)</f>
        <v>High</v>
      </c>
      <c r="H98" t="str">
        <f>VLOOKUP(AccountBalanceSummary[[#This Row],[Age]],age_t[],3,1)</f>
        <v>Young</v>
      </c>
      <c r="I98" t="str">
        <f>AccountBalanceSummary[[#This Row],[Age Group]]&amp;"-"&amp;AccountBalanceSummary[[#This Row],[Balace Group]]</f>
        <v>Young-High</v>
      </c>
    </row>
    <row r="99" spans="2:9" x14ac:dyDescent="0.25">
      <c r="B99" t="s">
        <v>585</v>
      </c>
      <c r="C99" s="22">
        <v>19708785</v>
      </c>
      <c r="D99">
        <f>VLOOKUP($B99,Customer_Info_Appended[],MATCH(D$4,Customer_Info_Appended[#Headers],0),0)</f>
        <v>39</v>
      </c>
      <c r="E99" t="str">
        <f>VLOOKUP($B99,Customer_Info_Appended[],MATCH(E$4,Customer_Info_Appended[#Headers],0),0)</f>
        <v>Female</v>
      </c>
      <c r="F99" t="str">
        <f>VLOOKUP($B99,Customer_Info_Appended[],MATCH(F$4,Customer_Info_Appended[#Headers],0),0)</f>
        <v>Naypyitaw</v>
      </c>
      <c r="G99" t="str">
        <f>VLOOKUP(AccountBalanceSummary[[#This Row],[Balance Summary]],balance_t[],3,1)</f>
        <v>High</v>
      </c>
      <c r="H99" t="str">
        <f>VLOOKUP(AccountBalanceSummary[[#This Row],[Age]],age_t[],3,1)</f>
        <v>Middle</v>
      </c>
      <c r="I99" t="str">
        <f>AccountBalanceSummary[[#This Row],[Age Group]]&amp;"-"&amp;AccountBalanceSummary[[#This Row],[Balace Group]]</f>
        <v>Middle-High</v>
      </c>
    </row>
    <row r="100" spans="2:9" x14ac:dyDescent="0.25">
      <c r="B100" t="s">
        <v>590</v>
      </c>
      <c r="C100" s="22">
        <v>7422153</v>
      </c>
      <c r="D100">
        <f>VLOOKUP($B100,Customer_Info_Appended[],MATCH(D$4,Customer_Info_Appended[#Headers],0),0)</f>
        <v>27</v>
      </c>
      <c r="E100" t="str">
        <f>VLOOKUP($B100,Customer_Info_Appended[],MATCH(E$4,Customer_Info_Appended[#Headers],0),0)</f>
        <v>Male</v>
      </c>
      <c r="F100" t="str">
        <f>VLOOKUP($B100,Customer_Info_Appended[],MATCH(F$4,Customer_Info_Appended[#Headers],0),0)</f>
        <v>Mandalay</v>
      </c>
      <c r="G100" t="str">
        <f>VLOOKUP(AccountBalanceSummary[[#This Row],[Balance Summary]],balance_t[],3,1)</f>
        <v>Medium</v>
      </c>
      <c r="H100" t="str">
        <f>VLOOKUP(AccountBalanceSummary[[#This Row],[Age]],age_t[],3,1)</f>
        <v>Young</v>
      </c>
      <c r="I100" t="str">
        <f>AccountBalanceSummary[[#This Row],[Age Group]]&amp;"-"&amp;AccountBalanceSummary[[#This Row],[Balace Group]]</f>
        <v>Young-Medium</v>
      </c>
    </row>
    <row r="101" spans="2:9" x14ac:dyDescent="0.25">
      <c r="B101" t="s">
        <v>595</v>
      </c>
      <c r="C101" s="22">
        <v>43491803</v>
      </c>
      <c r="D101">
        <f>VLOOKUP($B101,Customer_Info_Appended[],MATCH(D$4,Customer_Info_Appended[#Headers],0),0)</f>
        <v>56</v>
      </c>
      <c r="E101" t="str">
        <f>VLOOKUP($B101,Customer_Info_Appended[],MATCH(E$4,Customer_Info_Appended[#Headers],0),0)</f>
        <v>Male</v>
      </c>
      <c r="F101" t="str">
        <f>VLOOKUP($B101,Customer_Info_Appended[],MATCH(F$4,Customer_Info_Appended[#Headers],0),0)</f>
        <v>Shan</v>
      </c>
      <c r="G101" t="str">
        <f>VLOOKUP(AccountBalanceSummary[[#This Row],[Balance Summary]],balance_t[],3,1)</f>
        <v>High</v>
      </c>
      <c r="H101" t="str">
        <f>VLOOKUP(AccountBalanceSummary[[#This Row],[Age]],age_t[],3,1)</f>
        <v>Senior</v>
      </c>
      <c r="I101" t="str">
        <f>AccountBalanceSummary[[#This Row],[Age Group]]&amp;"-"&amp;AccountBalanceSummary[[#This Row],[Balace Group]]</f>
        <v>Senior-High</v>
      </c>
    </row>
    <row r="102" spans="2:9" x14ac:dyDescent="0.25">
      <c r="B102" t="s">
        <v>600</v>
      </c>
      <c r="C102" s="22">
        <v>125406457</v>
      </c>
      <c r="D102">
        <f>VLOOKUP($B102,Customer_Info_Appended[],MATCH(D$4,Customer_Info_Appended[#Headers],0),0)</f>
        <v>32</v>
      </c>
      <c r="E102" t="str">
        <f>VLOOKUP($B102,Customer_Info_Appended[],MATCH(E$4,Customer_Info_Appended[#Headers],0),0)</f>
        <v>Male</v>
      </c>
      <c r="F102" t="str">
        <f>VLOOKUP($B102,Customer_Info_Appended[],MATCH(F$4,Customer_Info_Appended[#Headers],0),0)</f>
        <v>Naypyitaw</v>
      </c>
      <c r="G102" t="str">
        <f>VLOOKUP(AccountBalanceSummary[[#This Row],[Balance Summary]],balance_t[],3,1)</f>
        <v>High</v>
      </c>
      <c r="H102" t="str">
        <f>VLOOKUP(AccountBalanceSummary[[#This Row],[Age]],age_t[],3,1)</f>
        <v>Middle</v>
      </c>
      <c r="I102" t="str">
        <f>AccountBalanceSummary[[#This Row],[Age Group]]&amp;"-"&amp;AccountBalanceSummary[[#This Row],[Balace Group]]</f>
        <v>Middle-High</v>
      </c>
    </row>
    <row r="103" spans="2:9" x14ac:dyDescent="0.25">
      <c r="B103" t="s">
        <v>605</v>
      </c>
      <c r="C103" s="22">
        <v>18403750</v>
      </c>
      <c r="D103">
        <f>VLOOKUP($B103,Customer_Info_Appended[],MATCH(D$4,Customer_Info_Appended[#Headers],0),0)</f>
        <v>32</v>
      </c>
      <c r="E103" t="str">
        <f>VLOOKUP($B103,Customer_Info_Appended[],MATCH(E$4,Customer_Info_Appended[#Headers],0),0)</f>
        <v>Male</v>
      </c>
      <c r="F103" t="str">
        <f>VLOOKUP($B103,Customer_Info_Appended[],MATCH(F$4,Customer_Info_Appended[#Headers],0),0)</f>
        <v>Yangon</v>
      </c>
      <c r="G103" t="str">
        <f>VLOOKUP(AccountBalanceSummary[[#This Row],[Balance Summary]],balance_t[],3,1)</f>
        <v>High</v>
      </c>
      <c r="H103" t="str">
        <f>VLOOKUP(AccountBalanceSummary[[#This Row],[Age]],age_t[],3,1)</f>
        <v>Middle</v>
      </c>
      <c r="I103" t="str">
        <f>AccountBalanceSummary[[#This Row],[Age Group]]&amp;"-"&amp;AccountBalanceSummary[[#This Row],[Balace Group]]</f>
        <v>Middle-High</v>
      </c>
    </row>
    <row r="104" spans="2:9" x14ac:dyDescent="0.25">
      <c r="B104" t="s">
        <v>610</v>
      </c>
      <c r="C104" s="22">
        <v>17701359</v>
      </c>
      <c r="D104">
        <f>VLOOKUP($B104,Customer_Info_Appended[],MATCH(D$4,Customer_Info_Appended[#Headers],0),0)</f>
        <v>21</v>
      </c>
      <c r="E104" t="str">
        <f>VLOOKUP($B104,Customer_Info_Appended[],MATCH(E$4,Customer_Info_Appended[#Headers],0),0)</f>
        <v>Male</v>
      </c>
      <c r="F104" t="str">
        <f>VLOOKUP($B104,Customer_Info_Appended[],MATCH(F$4,Customer_Info_Appended[#Headers],0),0)</f>
        <v>Naypyitaw</v>
      </c>
      <c r="G104" t="str">
        <f>VLOOKUP(AccountBalanceSummary[[#This Row],[Balance Summary]],balance_t[],3,1)</f>
        <v>High</v>
      </c>
      <c r="H104" t="str">
        <f>VLOOKUP(AccountBalanceSummary[[#This Row],[Age]],age_t[],3,1)</f>
        <v>Young</v>
      </c>
      <c r="I104" t="str">
        <f>AccountBalanceSummary[[#This Row],[Age Group]]&amp;"-"&amp;AccountBalanceSummary[[#This Row],[Balace Group]]</f>
        <v>Young-High</v>
      </c>
    </row>
    <row r="105" spans="2:9" x14ac:dyDescent="0.25">
      <c r="B105" t="s">
        <v>615</v>
      </c>
      <c r="C105" s="22">
        <v>92927703</v>
      </c>
      <c r="D105">
        <f>VLOOKUP($B105,Customer_Info_Appended[],MATCH(D$4,Customer_Info_Appended[#Headers],0),0)</f>
        <v>49</v>
      </c>
      <c r="E105" t="str">
        <f>VLOOKUP($B105,Customer_Info_Appended[],MATCH(E$4,Customer_Info_Appended[#Headers],0),0)</f>
        <v>Female</v>
      </c>
      <c r="F105" t="str">
        <f>VLOOKUP($B105,Customer_Info_Appended[],MATCH(F$4,Customer_Info_Appended[#Headers],0),0)</f>
        <v>Yangon</v>
      </c>
      <c r="G105" t="str">
        <f>VLOOKUP(AccountBalanceSummary[[#This Row],[Balance Summary]],balance_t[],3,1)</f>
        <v>High</v>
      </c>
      <c r="H105" t="str">
        <f>VLOOKUP(AccountBalanceSummary[[#This Row],[Age]],age_t[],3,1)</f>
        <v>Middle</v>
      </c>
      <c r="I105" t="str">
        <f>AccountBalanceSummary[[#This Row],[Age Group]]&amp;"-"&amp;AccountBalanceSummary[[#This Row],[Balace Group]]</f>
        <v>Middle-High</v>
      </c>
    </row>
    <row r="106" spans="2:9" x14ac:dyDescent="0.25">
      <c r="B106" t="s">
        <v>620</v>
      </c>
      <c r="C106" s="22">
        <v>49693248</v>
      </c>
      <c r="D106">
        <f>VLOOKUP($B106,Customer_Info_Appended[],MATCH(D$4,Customer_Info_Appended[#Headers],0),0)</f>
        <v>40</v>
      </c>
      <c r="E106" t="str">
        <f>VLOOKUP($B106,Customer_Info_Appended[],MATCH(E$4,Customer_Info_Appended[#Headers],0),0)</f>
        <v>Male</v>
      </c>
      <c r="F106" t="str">
        <f>VLOOKUP($B106,Customer_Info_Appended[],MATCH(F$4,Customer_Info_Appended[#Headers],0),0)</f>
        <v>Shan</v>
      </c>
      <c r="G106" t="str">
        <f>VLOOKUP(AccountBalanceSummary[[#This Row],[Balance Summary]],balance_t[],3,1)</f>
        <v>High</v>
      </c>
      <c r="H106" t="str">
        <f>VLOOKUP(AccountBalanceSummary[[#This Row],[Age]],age_t[],3,1)</f>
        <v>Middle</v>
      </c>
      <c r="I106" t="str">
        <f>AccountBalanceSummary[[#This Row],[Age Group]]&amp;"-"&amp;AccountBalanceSummary[[#This Row],[Balace Group]]</f>
        <v>Middle-High</v>
      </c>
    </row>
    <row r="107" spans="2:9" x14ac:dyDescent="0.25">
      <c r="B107" t="s">
        <v>625</v>
      </c>
      <c r="C107" s="22">
        <v>42461249</v>
      </c>
      <c r="D107">
        <f>VLOOKUP($B107,Customer_Info_Appended[],MATCH(D$4,Customer_Info_Appended[#Headers],0),0)</f>
        <v>23</v>
      </c>
      <c r="E107" t="str">
        <f>VLOOKUP($B107,Customer_Info_Appended[],MATCH(E$4,Customer_Info_Appended[#Headers],0),0)</f>
        <v>Female</v>
      </c>
      <c r="F107" t="str">
        <f>VLOOKUP($B107,Customer_Info_Appended[],MATCH(F$4,Customer_Info_Appended[#Headers],0),0)</f>
        <v>Shan</v>
      </c>
      <c r="G107" t="str">
        <f>VLOOKUP(AccountBalanceSummary[[#This Row],[Balance Summary]],balance_t[],3,1)</f>
        <v>High</v>
      </c>
      <c r="H107" t="str">
        <f>VLOOKUP(AccountBalanceSummary[[#This Row],[Age]],age_t[],3,1)</f>
        <v>Young</v>
      </c>
      <c r="I107" t="str">
        <f>AccountBalanceSummary[[#This Row],[Age Group]]&amp;"-"&amp;AccountBalanceSummary[[#This Row],[Balace Group]]</f>
        <v>Young-High</v>
      </c>
    </row>
    <row r="108" spans="2:9" x14ac:dyDescent="0.25">
      <c r="B108" t="s">
        <v>630</v>
      </c>
      <c r="C108" s="22">
        <v>33933647</v>
      </c>
      <c r="D108">
        <f>VLOOKUP($B108,Customer_Info_Appended[],MATCH(D$4,Customer_Info_Appended[#Headers],0),0)</f>
        <v>41</v>
      </c>
      <c r="E108" t="str">
        <f>VLOOKUP($B108,Customer_Info_Appended[],MATCH(E$4,Customer_Info_Appended[#Headers],0),0)</f>
        <v>Female</v>
      </c>
      <c r="F108" t="str">
        <f>VLOOKUP($B108,Customer_Info_Appended[],MATCH(F$4,Customer_Info_Appended[#Headers],0),0)</f>
        <v>Bago</v>
      </c>
      <c r="G108" t="str">
        <f>VLOOKUP(AccountBalanceSummary[[#This Row],[Balance Summary]],balance_t[],3,1)</f>
        <v>High</v>
      </c>
      <c r="H108" t="str">
        <f>VLOOKUP(AccountBalanceSummary[[#This Row],[Age]],age_t[],3,1)</f>
        <v>Middle</v>
      </c>
      <c r="I108" t="str">
        <f>AccountBalanceSummary[[#This Row],[Age Group]]&amp;"-"&amp;AccountBalanceSummary[[#This Row],[Balace Group]]</f>
        <v>Middle-High</v>
      </c>
    </row>
    <row r="109" spans="2:9" x14ac:dyDescent="0.25">
      <c r="B109" t="s">
        <v>635</v>
      </c>
      <c r="C109" s="22">
        <v>64572849</v>
      </c>
      <c r="D109">
        <f>VLOOKUP($B109,Customer_Info_Appended[],MATCH(D$4,Customer_Info_Appended[#Headers],0),0)</f>
        <v>37</v>
      </c>
      <c r="E109" t="str">
        <f>VLOOKUP($B109,Customer_Info_Appended[],MATCH(E$4,Customer_Info_Appended[#Headers],0),0)</f>
        <v>Male</v>
      </c>
      <c r="F109" t="str">
        <f>VLOOKUP($B109,Customer_Info_Appended[],MATCH(F$4,Customer_Info_Appended[#Headers],0),0)</f>
        <v>Bago</v>
      </c>
      <c r="G109" t="str">
        <f>VLOOKUP(AccountBalanceSummary[[#This Row],[Balance Summary]],balance_t[],3,1)</f>
        <v>High</v>
      </c>
      <c r="H109" t="str">
        <f>VLOOKUP(AccountBalanceSummary[[#This Row],[Age]],age_t[],3,1)</f>
        <v>Middle</v>
      </c>
      <c r="I109" t="str">
        <f>AccountBalanceSummary[[#This Row],[Age Group]]&amp;"-"&amp;AccountBalanceSummary[[#This Row],[Balace Group]]</f>
        <v>Middle-High</v>
      </c>
    </row>
    <row r="110" spans="2:9" x14ac:dyDescent="0.25">
      <c r="B110" t="s">
        <v>640</v>
      </c>
      <c r="C110" s="22">
        <v>56050295</v>
      </c>
      <c r="D110">
        <f>VLOOKUP($B110,Customer_Info_Appended[],MATCH(D$4,Customer_Info_Appended[#Headers],0),0)</f>
        <v>54</v>
      </c>
      <c r="E110" t="str">
        <f>VLOOKUP($B110,Customer_Info_Appended[],MATCH(E$4,Customer_Info_Appended[#Headers],0),0)</f>
        <v>Male</v>
      </c>
      <c r="F110" t="str">
        <f>VLOOKUP($B110,Customer_Info_Appended[],MATCH(F$4,Customer_Info_Appended[#Headers],0),0)</f>
        <v>Bago</v>
      </c>
      <c r="G110" t="str">
        <f>VLOOKUP(AccountBalanceSummary[[#This Row],[Balance Summary]],balance_t[],3,1)</f>
        <v>High</v>
      </c>
      <c r="H110" t="str">
        <f>VLOOKUP(AccountBalanceSummary[[#This Row],[Age]],age_t[],3,1)</f>
        <v>Senior</v>
      </c>
      <c r="I110" t="str">
        <f>AccountBalanceSummary[[#This Row],[Age Group]]&amp;"-"&amp;AccountBalanceSummary[[#This Row],[Balace Group]]</f>
        <v>Senior-High</v>
      </c>
    </row>
    <row r="111" spans="2:9" x14ac:dyDescent="0.25">
      <c r="B111" t="s">
        <v>645</v>
      </c>
      <c r="C111" s="22">
        <v>31953087</v>
      </c>
      <c r="D111">
        <f>VLOOKUP($B111,Customer_Info_Appended[],MATCH(D$4,Customer_Info_Appended[#Headers],0),0)</f>
        <v>37</v>
      </c>
      <c r="E111" t="str">
        <f>VLOOKUP($B111,Customer_Info_Appended[],MATCH(E$4,Customer_Info_Appended[#Headers],0),0)</f>
        <v>Female</v>
      </c>
      <c r="F111" t="str">
        <f>VLOOKUP($B111,Customer_Info_Appended[],MATCH(F$4,Customer_Info_Appended[#Headers],0),0)</f>
        <v>Shan</v>
      </c>
      <c r="G111" t="str">
        <f>VLOOKUP(AccountBalanceSummary[[#This Row],[Balance Summary]],balance_t[],3,1)</f>
        <v>High</v>
      </c>
      <c r="H111" t="str">
        <f>VLOOKUP(AccountBalanceSummary[[#This Row],[Age]],age_t[],3,1)</f>
        <v>Middle</v>
      </c>
      <c r="I111" t="str">
        <f>AccountBalanceSummary[[#This Row],[Age Group]]&amp;"-"&amp;AccountBalanceSummary[[#This Row],[Balace Group]]</f>
        <v>Middle-High</v>
      </c>
    </row>
    <row r="112" spans="2:9" x14ac:dyDescent="0.25">
      <c r="B112" t="s">
        <v>650</v>
      </c>
      <c r="C112" s="22">
        <v>87714813</v>
      </c>
      <c r="D112">
        <f>VLOOKUP($B112,Customer_Info_Appended[],MATCH(D$4,Customer_Info_Appended[#Headers],0),0)</f>
        <v>29</v>
      </c>
      <c r="E112" t="str">
        <f>VLOOKUP($B112,Customer_Info_Appended[],MATCH(E$4,Customer_Info_Appended[#Headers],0),0)</f>
        <v>Male</v>
      </c>
      <c r="F112" t="str">
        <f>VLOOKUP($B112,Customer_Info_Appended[],MATCH(F$4,Customer_Info_Appended[#Headers],0),0)</f>
        <v>Mandalay</v>
      </c>
      <c r="G112" t="str">
        <f>VLOOKUP(AccountBalanceSummary[[#This Row],[Balance Summary]],balance_t[],3,1)</f>
        <v>High</v>
      </c>
      <c r="H112" t="str">
        <f>VLOOKUP(AccountBalanceSummary[[#This Row],[Age]],age_t[],3,1)</f>
        <v>Young</v>
      </c>
      <c r="I112" t="str">
        <f>AccountBalanceSummary[[#This Row],[Age Group]]&amp;"-"&amp;AccountBalanceSummary[[#This Row],[Balace Group]]</f>
        <v>Young-High</v>
      </c>
    </row>
    <row r="113" spans="2:9" x14ac:dyDescent="0.25">
      <c r="B113" t="s">
        <v>655</v>
      </c>
      <c r="C113" s="22">
        <v>22462925</v>
      </c>
      <c r="D113">
        <f>VLOOKUP($B113,Customer_Info_Appended[],MATCH(D$4,Customer_Info_Appended[#Headers],0),0)</f>
        <v>50</v>
      </c>
      <c r="E113" t="str">
        <f>VLOOKUP($B113,Customer_Info_Appended[],MATCH(E$4,Customer_Info_Appended[#Headers],0),0)</f>
        <v>Female</v>
      </c>
      <c r="F113" t="str">
        <f>VLOOKUP($B113,Customer_Info_Appended[],MATCH(F$4,Customer_Info_Appended[#Headers],0),0)</f>
        <v>Shan</v>
      </c>
      <c r="G113" t="str">
        <f>VLOOKUP(AccountBalanceSummary[[#This Row],[Balance Summary]],balance_t[],3,1)</f>
        <v>High</v>
      </c>
      <c r="H113" t="str">
        <f>VLOOKUP(AccountBalanceSummary[[#This Row],[Age]],age_t[],3,1)</f>
        <v>Middle</v>
      </c>
      <c r="I113" t="str">
        <f>AccountBalanceSummary[[#This Row],[Age Group]]&amp;"-"&amp;AccountBalanceSummary[[#This Row],[Balace Group]]</f>
        <v>Middle-High</v>
      </c>
    </row>
    <row r="114" spans="2:9" x14ac:dyDescent="0.25">
      <c r="B114" t="s">
        <v>660</v>
      </c>
      <c r="C114" s="22">
        <v>48337206</v>
      </c>
      <c r="D114">
        <f>VLOOKUP($B114,Customer_Info_Appended[],MATCH(D$4,Customer_Info_Appended[#Headers],0),0)</f>
        <v>45</v>
      </c>
      <c r="E114" t="str">
        <f>VLOOKUP($B114,Customer_Info_Appended[],MATCH(E$4,Customer_Info_Appended[#Headers],0),0)</f>
        <v>Male</v>
      </c>
      <c r="F114" t="str">
        <f>VLOOKUP($B114,Customer_Info_Appended[],MATCH(F$4,Customer_Info_Appended[#Headers],0),0)</f>
        <v>Naypyitaw</v>
      </c>
      <c r="G114" t="str">
        <f>VLOOKUP(AccountBalanceSummary[[#This Row],[Balance Summary]],balance_t[],3,1)</f>
        <v>High</v>
      </c>
      <c r="H114" t="str">
        <f>VLOOKUP(AccountBalanceSummary[[#This Row],[Age]],age_t[],3,1)</f>
        <v>Middle</v>
      </c>
      <c r="I114" t="str">
        <f>AccountBalanceSummary[[#This Row],[Age Group]]&amp;"-"&amp;AccountBalanceSummary[[#This Row],[Balace Group]]</f>
        <v>Middle-High</v>
      </c>
    </row>
    <row r="115" spans="2:9" x14ac:dyDescent="0.25">
      <c r="B115" t="s">
        <v>665</v>
      </c>
      <c r="C115" s="22">
        <v>81605927</v>
      </c>
      <c r="D115">
        <f>VLOOKUP($B115,Customer_Info_Appended[],MATCH(D$4,Customer_Info_Appended[#Headers],0),0)</f>
        <v>25</v>
      </c>
      <c r="E115" t="str">
        <f>VLOOKUP($B115,Customer_Info_Appended[],MATCH(E$4,Customer_Info_Appended[#Headers],0),0)</f>
        <v>Male</v>
      </c>
      <c r="F115" t="str">
        <f>VLOOKUP($B115,Customer_Info_Appended[],MATCH(F$4,Customer_Info_Appended[#Headers],0),0)</f>
        <v>Shan</v>
      </c>
      <c r="G115" t="str">
        <f>VLOOKUP(AccountBalanceSummary[[#This Row],[Balance Summary]],balance_t[],3,1)</f>
        <v>High</v>
      </c>
      <c r="H115" t="str">
        <f>VLOOKUP(AccountBalanceSummary[[#This Row],[Age]],age_t[],3,1)</f>
        <v>Young</v>
      </c>
      <c r="I115" t="str">
        <f>AccountBalanceSummary[[#This Row],[Age Group]]&amp;"-"&amp;AccountBalanceSummary[[#This Row],[Balace Group]]</f>
        <v>Young-High</v>
      </c>
    </row>
    <row r="116" spans="2:9" x14ac:dyDescent="0.25">
      <c r="B116" t="s">
        <v>670</v>
      </c>
      <c r="C116" s="22">
        <v>86883053</v>
      </c>
      <c r="D116">
        <f>VLOOKUP($B116,Customer_Info_Appended[],MATCH(D$4,Customer_Info_Appended[#Headers],0),0)</f>
        <v>18</v>
      </c>
      <c r="E116" t="str">
        <f>VLOOKUP($B116,Customer_Info_Appended[],MATCH(E$4,Customer_Info_Appended[#Headers],0),0)</f>
        <v>Male</v>
      </c>
      <c r="F116" t="str">
        <f>VLOOKUP($B116,Customer_Info_Appended[],MATCH(F$4,Customer_Info_Appended[#Headers],0),0)</f>
        <v>Shan</v>
      </c>
      <c r="G116" t="str">
        <f>VLOOKUP(AccountBalanceSummary[[#This Row],[Balance Summary]],balance_t[],3,1)</f>
        <v>High</v>
      </c>
      <c r="H116" t="str">
        <f>VLOOKUP(AccountBalanceSummary[[#This Row],[Age]],age_t[],3,1)</f>
        <v>Young</v>
      </c>
      <c r="I116" t="str">
        <f>AccountBalanceSummary[[#This Row],[Age Group]]&amp;"-"&amp;AccountBalanceSummary[[#This Row],[Balace Group]]</f>
        <v>Young-High</v>
      </c>
    </row>
    <row r="117" spans="2:9" x14ac:dyDescent="0.25">
      <c r="B117" t="s">
        <v>675</v>
      </c>
      <c r="C117" s="22">
        <v>41782179</v>
      </c>
      <c r="D117">
        <f>VLOOKUP($B117,Customer_Info_Appended[],MATCH(D$4,Customer_Info_Appended[#Headers],0),0)</f>
        <v>54</v>
      </c>
      <c r="E117" t="str">
        <f>VLOOKUP($B117,Customer_Info_Appended[],MATCH(E$4,Customer_Info_Appended[#Headers],0),0)</f>
        <v>Female</v>
      </c>
      <c r="F117" t="str">
        <f>VLOOKUP($B117,Customer_Info_Appended[],MATCH(F$4,Customer_Info_Appended[#Headers],0),0)</f>
        <v>Yangon</v>
      </c>
      <c r="G117" t="str">
        <f>VLOOKUP(AccountBalanceSummary[[#This Row],[Balance Summary]],balance_t[],3,1)</f>
        <v>High</v>
      </c>
      <c r="H117" t="str">
        <f>VLOOKUP(AccountBalanceSummary[[#This Row],[Age]],age_t[],3,1)</f>
        <v>Senior</v>
      </c>
      <c r="I117" t="str">
        <f>AccountBalanceSummary[[#This Row],[Age Group]]&amp;"-"&amp;AccountBalanceSummary[[#This Row],[Balace Group]]</f>
        <v>Senior-High</v>
      </c>
    </row>
    <row r="118" spans="2:9" x14ac:dyDescent="0.25">
      <c r="B118" t="s">
        <v>680</v>
      </c>
      <c r="C118" s="22">
        <v>101553436</v>
      </c>
      <c r="D118">
        <f>VLOOKUP($B118,Customer_Info_Appended[],MATCH(D$4,Customer_Info_Appended[#Headers],0),0)</f>
        <v>39</v>
      </c>
      <c r="E118" t="str">
        <f>VLOOKUP($B118,Customer_Info_Appended[],MATCH(E$4,Customer_Info_Appended[#Headers],0),0)</f>
        <v>Male</v>
      </c>
      <c r="F118" t="str">
        <f>VLOOKUP($B118,Customer_Info_Appended[],MATCH(F$4,Customer_Info_Appended[#Headers],0),0)</f>
        <v>Yangon</v>
      </c>
      <c r="G118" t="str">
        <f>VLOOKUP(AccountBalanceSummary[[#This Row],[Balance Summary]],balance_t[],3,1)</f>
        <v>High</v>
      </c>
      <c r="H118" t="str">
        <f>VLOOKUP(AccountBalanceSummary[[#This Row],[Age]],age_t[],3,1)</f>
        <v>Middle</v>
      </c>
      <c r="I118" t="str">
        <f>AccountBalanceSummary[[#This Row],[Age Group]]&amp;"-"&amp;AccountBalanceSummary[[#This Row],[Balace Group]]</f>
        <v>Middle-High</v>
      </c>
    </row>
    <row r="119" spans="2:9" x14ac:dyDescent="0.25">
      <c r="B119" t="s">
        <v>685</v>
      </c>
      <c r="C119" s="22">
        <v>25798550</v>
      </c>
      <c r="D119">
        <f>VLOOKUP($B119,Customer_Info_Appended[],MATCH(D$4,Customer_Info_Appended[#Headers],0),0)</f>
        <v>23</v>
      </c>
      <c r="E119" t="str">
        <f>VLOOKUP($B119,Customer_Info_Appended[],MATCH(E$4,Customer_Info_Appended[#Headers],0),0)</f>
        <v>Female</v>
      </c>
      <c r="F119" t="str">
        <f>VLOOKUP($B119,Customer_Info_Appended[],MATCH(F$4,Customer_Info_Appended[#Headers],0),0)</f>
        <v>Yangon</v>
      </c>
      <c r="G119" t="str">
        <f>VLOOKUP(AccountBalanceSummary[[#This Row],[Balance Summary]],balance_t[],3,1)</f>
        <v>High</v>
      </c>
      <c r="H119" t="str">
        <f>VLOOKUP(AccountBalanceSummary[[#This Row],[Age]],age_t[],3,1)</f>
        <v>Young</v>
      </c>
      <c r="I119" t="str">
        <f>AccountBalanceSummary[[#This Row],[Age Group]]&amp;"-"&amp;AccountBalanceSummary[[#This Row],[Balace Group]]</f>
        <v>Young-High</v>
      </c>
    </row>
    <row r="120" spans="2:9" x14ac:dyDescent="0.25">
      <c r="B120" t="s">
        <v>690</v>
      </c>
      <c r="C120" s="22">
        <v>23522007</v>
      </c>
      <c r="D120">
        <f>VLOOKUP($B120,Customer_Info_Appended[],MATCH(D$4,Customer_Info_Appended[#Headers],0),0)</f>
        <v>38</v>
      </c>
      <c r="E120" t="str">
        <f>VLOOKUP($B120,Customer_Info_Appended[],MATCH(E$4,Customer_Info_Appended[#Headers],0),0)</f>
        <v>Male</v>
      </c>
      <c r="F120" t="str">
        <f>VLOOKUP($B120,Customer_Info_Appended[],MATCH(F$4,Customer_Info_Appended[#Headers],0),0)</f>
        <v>Shan</v>
      </c>
      <c r="G120" t="str">
        <f>VLOOKUP(AccountBalanceSummary[[#This Row],[Balance Summary]],balance_t[],3,1)</f>
        <v>High</v>
      </c>
      <c r="H120" t="str">
        <f>VLOOKUP(AccountBalanceSummary[[#This Row],[Age]],age_t[],3,1)</f>
        <v>Middle</v>
      </c>
      <c r="I120" t="str">
        <f>AccountBalanceSummary[[#This Row],[Age Group]]&amp;"-"&amp;AccountBalanceSummary[[#This Row],[Balace Group]]</f>
        <v>Middle-High</v>
      </c>
    </row>
    <row r="121" spans="2:9" x14ac:dyDescent="0.25">
      <c r="B121" t="s">
        <v>695</v>
      </c>
      <c r="C121" s="22">
        <v>45018675</v>
      </c>
      <c r="D121">
        <f>VLOOKUP($B121,Customer_Info_Appended[],MATCH(D$4,Customer_Info_Appended[#Headers],0),0)</f>
        <v>49</v>
      </c>
      <c r="E121" t="str">
        <f>VLOOKUP($B121,Customer_Info_Appended[],MATCH(E$4,Customer_Info_Appended[#Headers],0),0)</f>
        <v>Female</v>
      </c>
      <c r="F121" t="str">
        <f>VLOOKUP($B121,Customer_Info_Appended[],MATCH(F$4,Customer_Info_Appended[#Headers],0),0)</f>
        <v>Mandalay</v>
      </c>
      <c r="G121" t="str">
        <f>VLOOKUP(AccountBalanceSummary[[#This Row],[Balance Summary]],balance_t[],3,1)</f>
        <v>High</v>
      </c>
      <c r="H121" t="str">
        <f>VLOOKUP(AccountBalanceSummary[[#This Row],[Age]],age_t[],3,1)</f>
        <v>Middle</v>
      </c>
      <c r="I121" t="str">
        <f>AccountBalanceSummary[[#This Row],[Age Group]]&amp;"-"&amp;AccountBalanceSummary[[#This Row],[Balace Group]]</f>
        <v>Middle-High</v>
      </c>
    </row>
    <row r="122" spans="2:9" x14ac:dyDescent="0.25">
      <c r="B122" t="s">
        <v>700</v>
      </c>
      <c r="C122" s="22">
        <v>51567603</v>
      </c>
      <c r="D122">
        <f>VLOOKUP($B122,Customer_Info_Appended[],MATCH(D$4,Customer_Info_Appended[#Headers],0),0)</f>
        <v>52</v>
      </c>
      <c r="E122" t="str">
        <f>VLOOKUP($B122,Customer_Info_Appended[],MATCH(E$4,Customer_Info_Appended[#Headers],0),0)</f>
        <v>Male</v>
      </c>
      <c r="F122" t="str">
        <f>VLOOKUP($B122,Customer_Info_Appended[],MATCH(F$4,Customer_Info_Appended[#Headers],0),0)</f>
        <v>Naypyitaw</v>
      </c>
      <c r="G122" t="str">
        <f>VLOOKUP(AccountBalanceSummary[[#This Row],[Balance Summary]],balance_t[],3,1)</f>
        <v>High</v>
      </c>
      <c r="H122" t="str">
        <f>VLOOKUP(AccountBalanceSummary[[#This Row],[Age]],age_t[],3,1)</f>
        <v>Senior</v>
      </c>
      <c r="I122" t="str">
        <f>AccountBalanceSummary[[#This Row],[Age Group]]&amp;"-"&amp;AccountBalanceSummary[[#This Row],[Balace Group]]</f>
        <v>Senior-High</v>
      </c>
    </row>
    <row r="123" spans="2:9" x14ac:dyDescent="0.25">
      <c r="B123" t="s">
        <v>705</v>
      </c>
      <c r="C123" s="22">
        <v>86140944</v>
      </c>
      <c r="D123">
        <f>VLOOKUP($B123,Customer_Info_Appended[],MATCH(D$4,Customer_Info_Appended[#Headers],0),0)</f>
        <v>32</v>
      </c>
      <c r="E123" t="str">
        <f>VLOOKUP($B123,Customer_Info_Appended[],MATCH(E$4,Customer_Info_Appended[#Headers],0),0)</f>
        <v>Female</v>
      </c>
      <c r="F123" t="str">
        <f>VLOOKUP($B123,Customer_Info_Appended[],MATCH(F$4,Customer_Info_Appended[#Headers],0),0)</f>
        <v>Naypyitaw</v>
      </c>
      <c r="G123" t="str">
        <f>VLOOKUP(AccountBalanceSummary[[#This Row],[Balance Summary]],balance_t[],3,1)</f>
        <v>High</v>
      </c>
      <c r="H123" t="str">
        <f>VLOOKUP(AccountBalanceSummary[[#This Row],[Age]],age_t[],3,1)</f>
        <v>Middle</v>
      </c>
      <c r="I123" t="str">
        <f>AccountBalanceSummary[[#This Row],[Age Group]]&amp;"-"&amp;AccountBalanceSummary[[#This Row],[Balace Group]]</f>
        <v>Middle-High</v>
      </c>
    </row>
    <row r="124" spans="2:9" x14ac:dyDescent="0.25">
      <c r="B124" t="s">
        <v>710</v>
      </c>
      <c r="C124" s="22">
        <v>47089014</v>
      </c>
      <c r="D124">
        <f>VLOOKUP($B124,Customer_Info_Appended[],MATCH(D$4,Customer_Info_Appended[#Headers],0),0)</f>
        <v>22</v>
      </c>
      <c r="E124" t="str">
        <f>VLOOKUP($B124,Customer_Info_Appended[],MATCH(E$4,Customer_Info_Appended[#Headers],0),0)</f>
        <v>Female</v>
      </c>
      <c r="F124" t="str">
        <f>VLOOKUP($B124,Customer_Info_Appended[],MATCH(F$4,Customer_Info_Appended[#Headers],0),0)</f>
        <v>Mandalay</v>
      </c>
      <c r="G124" t="str">
        <f>VLOOKUP(AccountBalanceSummary[[#This Row],[Balance Summary]],balance_t[],3,1)</f>
        <v>High</v>
      </c>
      <c r="H124" t="str">
        <f>VLOOKUP(AccountBalanceSummary[[#This Row],[Age]],age_t[],3,1)</f>
        <v>Young</v>
      </c>
      <c r="I124" t="str">
        <f>AccountBalanceSummary[[#This Row],[Age Group]]&amp;"-"&amp;AccountBalanceSummary[[#This Row],[Balace Group]]</f>
        <v>Young-High</v>
      </c>
    </row>
    <row r="125" spans="2:9" x14ac:dyDescent="0.25">
      <c r="B125" t="s">
        <v>715</v>
      </c>
      <c r="C125" s="22">
        <v>30670706</v>
      </c>
      <c r="D125">
        <f>VLOOKUP($B125,Customer_Info_Appended[],MATCH(D$4,Customer_Info_Appended[#Headers],0),0)</f>
        <v>63</v>
      </c>
      <c r="E125" t="str">
        <f>VLOOKUP($B125,Customer_Info_Appended[],MATCH(E$4,Customer_Info_Appended[#Headers],0),0)</f>
        <v>Female</v>
      </c>
      <c r="F125" t="str">
        <f>VLOOKUP($B125,Customer_Info_Appended[],MATCH(F$4,Customer_Info_Appended[#Headers],0),0)</f>
        <v>Mandalay</v>
      </c>
      <c r="G125" t="str">
        <f>VLOOKUP(AccountBalanceSummary[[#This Row],[Balance Summary]],balance_t[],3,1)</f>
        <v>High</v>
      </c>
      <c r="H125" t="str">
        <f>VLOOKUP(AccountBalanceSummary[[#This Row],[Age]],age_t[],3,1)</f>
        <v>Senior</v>
      </c>
      <c r="I125" t="str">
        <f>AccountBalanceSummary[[#This Row],[Age Group]]&amp;"-"&amp;AccountBalanceSummary[[#This Row],[Balace Group]]</f>
        <v>Senior-High</v>
      </c>
    </row>
    <row r="126" spans="2:9" x14ac:dyDescent="0.25">
      <c r="B126" t="s">
        <v>720</v>
      </c>
      <c r="C126" s="22">
        <v>65253182</v>
      </c>
      <c r="D126">
        <f>VLOOKUP($B126,Customer_Info_Appended[],MATCH(D$4,Customer_Info_Appended[#Headers],0),0)</f>
        <v>67</v>
      </c>
      <c r="E126" t="str">
        <f>VLOOKUP($B126,Customer_Info_Appended[],MATCH(E$4,Customer_Info_Appended[#Headers],0),0)</f>
        <v>Female</v>
      </c>
      <c r="F126" t="str">
        <f>VLOOKUP($B126,Customer_Info_Appended[],MATCH(F$4,Customer_Info_Appended[#Headers],0),0)</f>
        <v>Naypyitaw</v>
      </c>
      <c r="G126" t="str">
        <f>VLOOKUP(AccountBalanceSummary[[#This Row],[Balance Summary]],balance_t[],3,1)</f>
        <v>High</v>
      </c>
      <c r="H126" t="str">
        <f>VLOOKUP(AccountBalanceSummary[[#This Row],[Age]],age_t[],3,1)</f>
        <v>Senior</v>
      </c>
      <c r="I126" t="str">
        <f>AccountBalanceSummary[[#This Row],[Age Group]]&amp;"-"&amp;AccountBalanceSummary[[#This Row],[Balace Group]]</f>
        <v>Senior-High</v>
      </c>
    </row>
    <row r="127" spans="2:9" x14ac:dyDescent="0.25">
      <c r="B127" t="s">
        <v>725</v>
      </c>
      <c r="C127" s="22">
        <v>56416395</v>
      </c>
      <c r="D127">
        <f>VLOOKUP($B127,Customer_Info_Appended[],MATCH(D$4,Customer_Info_Appended[#Headers],0),0)</f>
        <v>65</v>
      </c>
      <c r="E127" t="str">
        <f>VLOOKUP($B127,Customer_Info_Appended[],MATCH(E$4,Customer_Info_Appended[#Headers],0),0)</f>
        <v>Female</v>
      </c>
      <c r="F127" t="str">
        <f>VLOOKUP($B127,Customer_Info_Appended[],MATCH(F$4,Customer_Info_Appended[#Headers],0),0)</f>
        <v>Bago</v>
      </c>
      <c r="G127" t="str">
        <f>VLOOKUP(AccountBalanceSummary[[#This Row],[Balance Summary]],balance_t[],3,1)</f>
        <v>High</v>
      </c>
      <c r="H127" t="str">
        <f>VLOOKUP(AccountBalanceSummary[[#This Row],[Age]],age_t[],3,1)</f>
        <v>Senior</v>
      </c>
      <c r="I127" t="str">
        <f>AccountBalanceSummary[[#This Row],[Age Group]]&amp;"-"&amp;AccountBalanceSummary[[#This Row],[Balace Group]]</f>
        <v>Senior-High</v>
      </c>
    </row>
    <row r="128" spans="2:9" x14ac:dyDescent="0.25">
      <c r="B128" t="s">
        <v>730</v>
      </c>
      <c r="C128" s="22">
        <v>113343588</v>
      </c>
      <c r="D128">
        <f>VLOOKUP($B128,Customer_Info_Appended[],MATCH(D$4,Customer_Info_Appended[#Headers],0),0)</f>
        <v>23</v>
      </c>
      <c r="E128" t="str">
        <f>VLOOKUP($B128,Customer_Info_Appended[],MATCH(E$4,Customer_Info_Appended[#Headers],0),0)</f>
        <v>Female</v>
      </c>
      <c r="F128" t="str">
        <f>VLOOKUP($B128,Customer_Info_Appended[],MATCH(F$4,Customer_Info_Appended[#Headers],0),0)</f>
        <v>Yangon</v>
      </c>
      <c r="G128" t="str">
        <f>VLOOKUP(AccountBalanceSummary[[#This Row],[Balance Summary]],balance_t[],3,1)</f>
        <v>High</v>
      </c>
      <c r="H128" t="str">
        <f>VLOOKUP(AccountBalanceSummary[[#This Row],[Age]],age_t[],3,1)</f>
        <v>Young</v>
      </c>
      <c r="I128" t="str">
        <f>AccountBalanceSummary[[#This Row],[Age Group]]&amp;"-"&amp;AccountBalanceSummary[[#This Row],[Balace Group]]</f>
        <v>Young-High</v>
      </c>
    </row>
    <row r="129" spans="2:9" x14ac:dyDescent="0.25">
      <c r="B129" t="s">
        <v>735</v>
      </c>
      <c r="C129" s="22">
        <v>67817824</v>
      </c>
      <c r="D129">
        <f>VLOOKUP($B129,Customer_Info_Appended[],MATCH(D$4,Customer_Info_Appended[#Headers],0),0)</f>
        <v>42</v>
      </c>
      <c r="E129" t="str">
        <f>VLOOKUP($B129,Customer_Info_Appended[],MATCH(E$4,Customer_Info_Appended[#Headers],0),0)</f>
        <v>Male</v>
      </c>
      <c r="F129" t="str">
        <f>VLOOKUP($B129,Customer_Info_Appended[],MATCH(F$4,Customer_Info_Appended[#Headers],0),0)</f>
        <v>Yangon</v>
      </c>
      <c r="G129" t="str">
        <f>VLOOKUP(AccountBalanceSummary[[#This Row],[Balance Summary]],balance_t[],3,1)</f>
        <v>High</v>
      </c>
      <c r="H129" t="str">
        <f>VLOOKUP(AccountBalanceSummary[[#This Row],[Age]],age_t[],3,1)</f>
        <v>Middle</v>
      </c>
      <c r="I129" t="str">
        <f>AccountBalanceSummary[[#This Row],[Age Group]]&amp;"-"&amp;AccountBalanceSummary[[#This Row],[Balace Group]]</f>
        <v>Middle-High</v>
      </c>
    </row>
    <row r="130" spans="2:9" x14ac:dyDescent="0.25">
      <c r="B130" t="s">
        <v>740</v>
      </c>
      <c r="C130" s="22">
        <v>29112949</v>
      </c>
      <c r="D130">
        <f>VLOOKUP($B130,Customer_Info_Appended[],MATCH(D$4,Customer_Info_Appended[#Headers],0),0)</f>
        <v>63</v>
      </c>
      <c r="E130" t="str">
        <f>VLOOKUP($B130,Customer_Info_Appended[],MATCH(E$4,Customer_Info_Appended[#Headers],0),0)</f>
        <v>Female</v>
      </c>
      <c r="F130" t="str">
        <f>VLOOKUP($B130,Customer_Info_Appended[],MATCH(F$4,Customer_Info_Appended[#Headers],0),0)</f>
        <v>Naypyitaw</v>
      </c>
      <c r="G130" t="str">
        <f>VLOOKUP(AccountBalanceSummary[[#This Row],[Balance Summary]],balance_t[],3,1)</f>
        <v>High</v>
      </c>
      <c r="H130" t="str">
        <f>VLOOKUP(AccountBalanceSummary[[#This Row],[Age]],age_t[],3,1)</f>
        <v>Senior</v>
      </c>
      <c r="I130" t="str">
        <f>AccountBalanceSummary[[#This Row],[Age Group]]&amp;"-"&amp;AccountBalanceSummary[[#This Row],[Balace Group]]</f>
        <v>Senior-High</v>
      </c>
    </row>
    <row r="131" spans="2:9" x14ac:dyDescent="0.25">
      <c r="B131" t="s">
        <v>745</v>
      </c>
      <c r="C131" s="22">
        <v>51965064</v>
      </c>
      <c r="D131">
        <f>VLOOKUP($B131,Customer_Info_Appended[],MATCH(D$4,Customer_Info_Appended[#Headers],0),0)</f>
        <v>57</v>
      </c>
      <c r="E131" t="str">
        <f>VLOOKUP($B131,Customer_Info_Appended[],MATCH(E$4,Customer_Info_Appended[#Headers],0),0)</f>
        <v>Female</v>
      </c>
      <c r="F131" t="str">
        <f>VLOOKUP($B131,Customer_Info_Appended[],MATCH(F$4,Customer_Info_Appended[#Headers],0),0)</f>
        <v>Mandalay</v>
      </c>
      <c r="G131" t="str">
        <f>VLOOKUP(AccountBalanceSummary[[#This Row],[Balance Summary]],balance_t[],3,1)</f>
        <v>High</v>
      </c>
      <c r="H131" t="str">
        <f>VLOOKUP(AccountBalanceSummary[[#This Row],[Age]],age_t[],3,1)</f>
        <v>Senior</v>
      </c>
      <c r="I131" t="str">
        <f>AccountBalanceSummary[[#This Row],[Age Group]]&amp;"-"&amp;AccountBalanceSummary[[#This Row],[Balace Group]]</f>
        <v>Senior-High</v>
      </c>
    </row>
    <row r="132" spans="2:9" x14ac:dyDescent="0.25">
      <c r="B132" t="s">
        <v>750</v>
      </c>
      <c r="C132" s="22">
        <v>42233277</v>
      </c>
      <c r="D132">
        <f>VLOOKUP($B132,Customer_Info_Appended[],MATCH(D$4,Customer_Info_Appended[#Headers],0),0)</f>
        <v>46</v>
      </c>
      <c r="E132" t="str">
        <f>VLOOKUP($B132,Customer_Info_Appended[],MATCH(E$4,Customer_Info_Appended[#Headers],0),0)</f>
        <v>Female</v>
      </c>
      <c r="F132" t="str">
        <f>VLOOKUP($B132,Customer_Info_Appended[],MATCH(F$4,Customer_Info_Appended[#Headers],0),0)</f>
        <v>Bago</v>
      </c>
      <c r="G132" t="str">
        <f>VLOOKUP(AccountBalanceSummary[[#This Row],[Balance Summary]],balance_t[],3,1)</f>
        <v>High</v>
      </c>
      <c r="H132" t="str">
        <f>VLOOKUP(AccountBalanceSummary[[#This Row],[Age]],age_t[],3,1)</f>
        <v>Middle</v>
      </c>
      <c r="I132" t="str">
        <f>AccountBalanceSummary[[#This Row],[Age Group]]&amp;"-"&amp;AccountBalanceSummary[[#This Row],[Balace Group]]</f>
        <v>Middle-High</v>
      </c>
    </row>
    <row r="133" spans="2:9" x14ac:dyDescent="0.25">
      <c r="B133" t="s">
        <v>755</v>
      </c>
      <c r="C133" s="22">
        <v>89380028</v>
      </c>
      <c r="D133">
        <f>VLOOKUP($B133,Customer_Info_Appended[],MATCH(D$4,Customer_Info_Appended[#Headers],0),0)</f>
        <v>24</v>
      </c>
      <c r="E133" t="str">
        <f>VLOOKUP($B133,Customer_Info_Appended[],MATCH(E$4,Customer_Info_Appended[#Headers],0),0)</f>
        <v>Male</v>
      </c>
      <c r="F133" t="str">
        <f>VLOOKUP($B133,Customer_Info_Appended[],MATCH(F$4,Customer_Info_Appended[#Headers],0),0)</f>
        <v>Naypyitaw</v>
      </c>
      <c r="G133" t="str">
        <f>VLOOKUP(AccountBalanceSummary[[#This Row],[Balance Summary]],balance_t[],3,1)</f>
        <v>High</v>
      </c>
      <c r="H133" t="str">
        <f>VLOOKUP(AccountBalanceSummary[[#This Row],[Age]],age_t[],3,1)</f>
        <v>Young</v>
      </c>
      <c r="I133" t="str">
        <f>AccountBalanceSummary[[#This Row],[Age Group]]&amp;"-"&amp;AccountBalanceSummary[[#This Row],[Balace Group]]</f>
        <v>Young-High</v>
      </c>
    </row>
    <row r="134" spans="2:9" x14ac:dyDescent="0.25">
      <c r="B134" t="s">
        <v>760</v>
      </c>
      <c r="C134" s="22">
        <v>54414004</v>
      </c>
      <c r="D134">
        <f>VLOOKUP($B134,Customer_Info_Appended[],MATCH(D$4,Customer_Info_Appended[#Headers],0),0)</f>
        <v>57</v>
      </c>
      <c r="E134" t="str">
        <f>VLOOKUP($B134,Customer_Info_Appended[],MATCH(E$4,Customer_Info_Appended[#Headers],0),0)</f>
        <v>Male</v>
      </c>
      <c r="F134" t="str">
        <f>VLOOKUP($B134,Customer_Info_Appended[],MATCH(F$4,Customer_Info_Appended[#Headers],0),0)</f>
        <v>Yangon</v>
      </c>
      <c r="G134" t="str">
        <f>VLOOKUP(AccountBalanceSummary[[#This Row],[Balance Summary]],balance_t[],3,1)</f>
        <v>High</v>
      </c>
      <c r="H134" t="str">
        <f>VLOOKUP(AccountBalanceSummary[[#This Row],[Age]],age_t[],3,1)</f>
        <v>Senior</v>
      </c>
      <c r="I134" t="str">
        <f>AccountBalanceSummary[[#This Row],[Age Group]]&amp;"-"&amp;AccountBalanceSummary[[#This Row],[Balace Group]]</f>
        <v>Senior-High</v>
      </c>
    </row>
    <row r="135" spans="2:9" x14ac:dyDescent="0.25">
      <c r="B135" t="s">
        <v>765</v>
      </c>
      <c r="C135" s="22">
        <v>54906385</v>
      </c>
      <c r="D135">
        <f>VLOOKUP($B135,Customer_Info_Appended[],MATCH(D$4,Customer_Info_Appended[#Headers],0),0)</f>
        <v>30</v>
      </c>
      <c r="E135" t="str">
        <f>VLOOKUP($B135,Customer_Info_Appended[],MATCH(E$4,Customer_Info_Appended[#Headers],0),0)</f>
        <v>Male</v>
      </c>
      <c r="F135" t="str">
        <f>VLOOKUP($B135,Customer_Info_Appended[],MATCH(F$4,Customer_Info_Appended[#Headers],0),0)</f>
        <v>Shan</v>
      </c>
      <c r="G135" t="str">
        <f>VLOOKUP(AccountBalanceSummary[[#This Row],[Balance Summary]],balance_t[],3,1)</f>
        <v>High</v>
      </c>
      <c r="H135" t="str">
        <f>VLOOKUP(AccountBalanceSummary[[#This Row],[Age]],age_t[],3,1)</f>
        <v>Young</v>
      </c>
      <c r="I135" t="str">
        <f>AccountBalanceSummary[[#This Row],[Age Group]]&amp;"-"&amp;AccountBalanceSummary[[#This Row],[Balace Group]]</f>
        <v>Young-High</v>
      </c>
    </row>
    <row r="136" spans="2:9" x14ac:dyDescent="0.25">
      <c r="B136" t="s">
        <v>770</v>
      </c>
      <c r="C136" s="22">
        <v>5885267</v>
      </c>
      <c r="D136">
        <f>VLOOKUP($B136,Customer_Info_Appended[],MATCH(D$4,Customer_Info_Appended[#Headers],0),0)</f>
        <v>55</v>
      </c>
      <c r="E136" t="str">
        <f>VLOOKUP($B136,Customer_Info_Appended[],MATCH(E$4,Customer_Info_Appended[#Headers],0),0)</f>
        <v>Female</v>
      </c>
      <c r="F136" t="str">
        <f>VLOOKUP($B136,Customer_Info_Appended[],MATCH(F$4,Customer_Info_Appended[#Headers],0),0)</f>
        <v>Mandalay</v>
      </c>
      <c r="G136" t="str">
        <f>VLOOKUP(AccountBalanceSummary[[#This Row],[Balance Summary]],balance_t[],3,1)</f>
        <v>Medium</v>
      </c>
      <c r="H136" t="str">
        <f>VLOOKUP(AccountBalanceSummary[[#This Row],[Age]],age_t[],3,1)</f>
        <v>Senior</v>
      </c>
      <c r="I136" t="str">
        <f>AccountBalanceSummary[[#This Row],[Age Group]]&amp;"-"&amp;AccountBalanceSummary[[#This Row],[Balace Group]]</f>
        <v>Senior-Medium</v>
      </c>
    </row>
    <row r="137" spans="2:9" x14ac:dyDescent="0.25">
      <c r="B137" t="s">
        <v>775</v>
      </c>
      <c r="C137" s="22">
        <v>18101960</v>
      </c>
      <c r="D137">
        <f>VLOOKUP($B137,Customer_Info_Appended[],MATCH(D$4,Customer_Info_Appended[#Headers],0),0)</f>
        <v>35</v>
      </c>
      <c r="E137" t="str">
        <f>VLOOKUP($B137,Customer_Info_Appended[],MATCH(E$4,Customer_Info_Appended[#Headers],0),0)</f>
        <v>Male</v>
      </c>
      <c r="F137" t="str">
        <f>VLOOKUP($B137,Customer_Info_Appended[],MATCH(F$4,Customer_Info_Appended[#Headers],0),0)</f>
        <v>Shan</v>
      </c>
      <c r="G137" t="str">
        <f>VLOOKUP(AccountBalanceSummary[[#This Row],[Balance Summary]],balance_t[],3,1)</f>
        <v>High</v>
      </c>
      <c r="H137" t="str">
        <f>VLOOKUP(AccountBalanceSummary[[#This Row],[Age]],age_t[],3,1)</f>
        <v>Middle</v>
      </c>
      <c r="I137" t="str">
        <f>AccountBalanceSummary[[#This Row],[Age Group]]&amp;"-"&amp;AccountBalanceSummary[[#This Row],[Balace Group]]</f>
        <v>Middle-High</v>
      </c>
    </row>
    <row r="138" spans="2:9" x14ac:dyDescent="0.25">
      <c r="B138" t="s">
        <v>780</v>
      </c>
      <c r="C138" s="22">
        <v>39098307</v>
      </c>
      <c r="D138">
        <f>VLOOKUP($B138,Customer_Info_Appended[],MATCH(D$4,Customer_Info_Appended[#Headers],0),0)</f>
        <v>19</v>
      </c>
      <c r="E138" t="str">
        <f>VLOOKUP($B138,Customer_Info_Appended[],MATCH(E$4,Customer_Info_Appended[#Headers],0),0)</f>
        <v>Male</v>
      </c>
      <c r="F138" t="str">
        <f>VLOOKUP($B138,Customer_Info_Appended[],MATCH(F$4,Customer_Info_Appended[#Headers],0),0)</f>
        <v>Naypyitaw</v>
      </c>
      <c r="G138" t="str">
        <f>VLOOKUP(AccountBalanceSummary[[#This Row],[Balance Summary]],balance_t[],3,1)</f>
        <v>High</v>
      </c>
      <c r="H138" t="str">
        <f>VLOOKUP(AccountBalanceSummary[[#This Row],[Age]],age_t[],3,1)</f>
        <v>Young</v>
      </c>
      <c r="I138" t="str">
        <f>AccountBalanceSummary[[#This Row],[Age Group]]&amp;"-"&amp;AccountBalanceSummary[[#This Row],[Balace Group]]</f>
        <v>Young-High</v>
      </c>
    </row>
    <row r="139" spans="2:9" x14ac:dyDescent="0.25">
      <c r="B139" t="s">
        <v>785</v>
      </c>
      <c r="C139" s="22">
        <v>114024593</v>
      </c>
      <c r="D139">
        <f>VLOOKUP($B139,Customer_Info_Appended[],MATCH(D$4,Customer_Info_Appended[#Headers],0),0)</f>
        <v>25</v>
      </c>
      <c r="E139" t="str">
        <f>VLOOKUP($B139,Customer_Info_Appended[],MATCH(E$4,Customer_Info_Appended[#Headers],0),0)</f>
        <v>Female</v>
      </c>
      <c r="F139" t="str">
        <f>VLOOKUP($B139,Customer_Info_Appended[],MATCH(F$4,Customer_Info_Appended[#Headers],0),0)</f>
        <v>Yangon</v>
      </c>
      <c r="G139" t="str">
        <f>VLOOKUP(AccountBalanceSummary[[#This Row],[Balance Summary]],balance_t[],3,1)</f>
        <v>High</v>
      </c>
      <c r="H139" t="str">
        <f>VLOOKUP(AccountBalanceSummary[[#This Row],[Age]],age_t[],3,1)</f>
        <v>Young</v>
      </c>
      <c r="I139" t="str">
        <f>AccountBalanceSummary[[#This Row],[Age Group]]&amp;"-"&amp;AccountBalanceSummary[[#This Row],[Balace Group]]</f>
        <v>Young-High</v>
      </c>
    </row>
    <row r="140" spans="2:9" x14ac:dyDescent="0.25">
      <c r="B140" t="s">
        <v>790</v>
      </c>
      <c r="C140" s="22">
        <v>93242864</v>
      </c>
      <c r="D140">
        <f>VLOOKUP($B140,Customer_Info_Appended[],MATCH(D$4,Customer_Info_Appended[#Headers],0),0)</f>
        <v>28</v>
      </c>
      <c r="E140" t="str">
        <f>VLOOKUP($B140,Customer_Info_Appended[],MATCH(E$4,Customer_Info_Appended[#Headers],0),0)</f>
        <v>Female</v>
      </c>
      <c r="F140" t="str">
        <f>VLOOKUP($B140,Customer_Info_Appended[],MATCH(F$4,Customer_Info_Appended[#Headers],0),0)</f>
        <v>Bago</v>
      </c>
      <c r="G140" t="str">
        <f>VLOOKUP(AccountBalanceSummary[[#This Row],[Balance Summary]],balance_t[],3,1)</f>
        <v>High</v>
      </c>
      <c r="H140" t="str">
        <f>VLOOKUP(AccountBalanceSummary[[#This Row],[Age]],age_t[],3,1)</f>
        <v>Young</v>
      </c>
      <c r="I140" t="str">
        <f>AccountBalanceSummary[[#This Row],[Age Group]]&amp;"-"&amp;AccountBalanceSummary[[#This Row],[Balace Group]]</f>
        <v>Young-High</v>
      </c>
    </row>
    <row r="141" spans="2:9" x14ac:dyDescent="0.25">
      <c r="B141" t="s">
        <v>795</v>
      </c>
      <c r="C141" s="22">
        <v>55571160</v>
      </c>
      <c r="D141">
        <f>VLOOKUP($B141,Customer_Info_Appended[],MATCH(D$4,Customer_Info_Appended[#Headers],0),0)</f>
        <v>50</v>
      </c>
      <c r="E141" t="str">
        <f>VLOOKUP($B141,Customer_Info_Appended[],MATCH(E$4,Customer_Info_Appended[#Headers],0),0)</f>
        <v>Male</v>
      </c>
      <c r="F141" t="str">
        <f>VLOOKUP($B141,Customer_Info_Appended[],MATCH(F$4,Customer_Info_Appended[#Headers],0),0)</f>
        <v>Shan</v>
      </c>
      <c r="G141" t="str">
        <f>VLOOKUP(AccountBalanceSummary[[#This Row],[Balance Summary]],balance_t[],3,1)</f>
        <v>High</v>
      </c>
      <c r="H141" t="str">
        <f>VLOOKUP(AccountBalanceSummary[[#This Row],[Age]],age_t[],3,1)</f>
        <v>Middle</v>
      </c>
      <c r="I141" t="str">
        <f>AccountBalanceSummary[[#This Row],[Age Group]]&amp;"-"&amp;AccountBalanceSummary[[#This Row],[Balace Group]]</f>
        <v>Middle-High</v>
      </c>
    </row>
    <row r="142" spans="2:9" x14ac:dyDescent="0.25">
      <c r="B142" t="s">
        <v>800</v>
      </c>
      <c r="C142" s="22">
        <v>62069167</v>
      </c>
      <c r="D142">
        <f>VLOOKUP($B142,Customer_Info_Appended[],MATCH(D$4,Customer_Info_Appended[#Headers],0),0)</f>
        <v>55</v>
      </c>
      <c r="E142" t="str">
        <f>VLOOKUP($B142,Customer_Info_Appended[],MATCH(E$4,Customer_Info_Appended[#Headers],0),0)</f>
        <v>Female</v>
      </c>
      <c r="F142" t="str">
        <f>VLOOKUP($B142,Customer_Info_Appended[],MATCH(F$4,Customer_Info_Appended[#Headers],0),0)</f>
        <v>Bago</v>
      </c>
      <c r="G142" t="str">
        <f>VLOOKUP(AccountBalanceSummary[[#This Row],[Balance Summary]],balance_t[],3,1)</f>
        <v>High</v>
      </c>
      <c r="H142" t="str">
        <f>VLOOKUP(AccountBalanceSummary[[#This Row],[Age]],age_t[],3,1)</f>
        <v>Senior</v>
      </c>
      <c r="I142" t="str">
        <f>AccountBalanceSummary[[#This Row],[Age Group]]&amp;"-"&amp;AccountBalanceSummary[[#This Row],[Balace Group]]</f>
        <v>Senior-High</v>
      </c>
    </row>
    <row r="143" spans="2:9" x14ac:dyDescent="0.25">
      <c r="B143" t="s">
        <v>805</v>
      </c>
      <c r="C143" s="22">
        <v>50301517</v>
      </c>
      <c r="D143">
        <f>VLOOKUP($B143,Customer_Info_Appended[],MATCH(D$4,Customer_Info_Appended[#Headers],0),0)</f>
        <v>65</v>
      </c>
      <c r="E143" t="str">
        <f>VLOOKUP($B143,Customer_Info_Appended[],MATCH(E$4,Customer_Info_Appended[#Headers],0),0)</f>
        <v>Female</v>
      </c>
      <c r="F143" t="str">
        <f>VLOOKUP($B143,Customer_Info_Appended[],MATCH(F$4,Customer_Info_Appended[#Headers],0),0)</f>
        <v>Yangon</v>
      </c>
      <c r="G143" t="str">
        <f>VLOOKUP(AccountBalanceSummary[[#This Row],[Balance Summary]],balance_t[],3,1)</f>
        <v>High</v>
      </c>
      <c r="H143" t="str">
        <f>VLOOKUP(AccountBalanceSummary[[#This Row],[Age]],age_t[],3,1)</f>
        <v>Senior</v>
      </c>
      <c r="I143" t="str">
        <f>AccountBalanceSummary[[#This Row],[Age Group]]&amp;"-"&amp;AccountBalanceSummary[[#This Row],[Balace Group]]</f>
        <v>Senior-High</v>
      </c>
    </row>
    <row r="144" spans="2:9" x14ac:dyDescent="0.25">
      <c r="B144" t="s">
        <v>810</v>
      </c>
      <c r="C144" s="22">
        <v>16494487</v>
      </c>
      <c r="D144">
        <f>VLOOKUP($B144,Customer_Info_Appended[],MATCH(D$4,Customer_Info_Appended[#Headers],0),0)</f>
        <v>44</v>
      </c>
      <c r="E144" t="str">
        <f>VLOOKUP($B144,Customer_Info_Appended[],MATCH(E$4,Customer_Info_Appended[#Headers],0),0)</f>
        <v>Female</v>
      </c>
      <c r="F144" t="str">
        <f>VLOOKUP($B144,Customer_Info_Appended[],MATCH(F$4,Customer_Info_Appended[#Headers],0),0)</f>
        <v>Shan</v>
      </c>
      <c r="G144" t="str">
        <f>VLOOKUP(AccountBalanceSummary[[#This Row],[Balance Summary]],balance_t[],3,1)</f>
        <v>High</v>
      </c>
      <c r="H144" t="str">
        <f>VLOOKUP(AccountBalanceSummary[[#This Row],[Age]],age_t[],3,1)</f>
        <v>Middle</v>
      </c>
      <c r="I144" t="str">
        <f>AccountBalanceSummary[[#This Row],[Age Group]]&amp;"-"&amp;AccountBalanceSummary[[#This Row],[Balace Group]]</f>
        <v>Middle-High</v>
      </c>
    </row>
    <row r="145" spans="2:9" x14ac:dyDescent="0.25">
      <c r="B145" t="s">
        <v>815</v>
      </c>
      <c r="C145" s="22">
        <v>85950543</v>
      </c>
      <c r="D145">
        <f>VLOOKUP($B145,Customer_Info_Appended[],MATCH(D$4,Customer_Info_Appended[#Headers],0),0)</f>
        <v>37</v>
      </c>
      <c r="E145" t="str">
        <f>VLOOKUP($B145,Customer_Info_Appended[],MATCH(E$4,Customer_Info_Appended[#Headers],0),0)</f>
        <v>Female</v>
      </c>
      <c r="F145" t="str">
        <f>VLOOKUP($B145,Customer_Info_Appended[],MATCH(F$4,Customer_Info_Appended[#Headers],0),0)</f>
        <v>Bago</v>
      </c>
      <c r="G145" t="str">
        <f>VLOOKUP(AccountBalanceSummary[[#This Row],[Balance Summary]],balance_t[],3,1)</f>
        <v>High</v>
      </c>
      <c r="H145" t="str">
        <f>VLOOKUP(AccountBalanceSummary[[#This Row],[Age]],age_t[],3,1)</f>
        <v>Middle</v>
      </c>
      <c r="I145" t="str">
        <f>AccountBalanceSummary[[#This Row],[Age Group]]&amp;"-"&amp;AccountBalanceSummary[[#This Row],[Balace Group]]</f>
        <v>Middle-High</v>
      </c>
    </row>
    <row r="146" spans="2:9" x14ac:dyDescent="0.25">
      <c r="B146" t="s">
        <v>820</v>
      </c>
      <c r="C146" s="22">
        <v>114886176</v>
      </c>
      <c r="D146">
        <f>VLOOKUP($B146,Customer_Info_Appended[],MATCH(D$4,Customer_Info_Appended[#Headers],0),0)</f>
        <v>29</v>
      </c>
      <c r="E146" t="str">
        <f>VLOOKUP($B146,Customer_Info_Appended[],MATCH(E$4,Customer_Info_Appended[#Headers],0),0)</f>
        <v>Male</v>
      </c>
      <c r="F146" t="str">
        <f>VLOOKUP($B146,Customer_Info_Appended[],MATCH(F$4,Customer_Info_Appended[#Headers],0),0)</f>
        <v>Bago</v>
      </c>
      <c r="G146" t="str">
        <f>VLOOKUP(AccountBalanceSummary[[#This Row],[Balance Summary]],balance_t[],3,1)</f>
        <v>High</v>
      </c>
      <c r="H146" t="str">
        <f>VLOOKUP(AccountBalanceSummary[[#This Row],[Age]],age_t[],3,1)</f>
        <v>Young</v>
      </c>
      <c r="I146" t="str">
        <f>AccountBalanceSummary[[#This Row],[Age Group]]&amp;"-"&amp;AccountBalanceSummary[[#This Row],[Balace Group]]</f>
        <v>Young-High</v>
      </c>
    </row>
    <row r="147" spans="2:9" x14ac:dyDescent="0.25">
      <c r="B147" t="s">
        <v>825</v>
      </c>
      <c r="C147" s="22">
        <v>82178045</v>
      </c>
      <c r="D147">
        <f>VLOOKUP($B147,Customer_Info_Appended[],MATCH(D$4,Customer_Info_Appended[#Headers],0),0)</f>
        <v>60</v>
      </c>
      <c r="E147" t="str">
        <f>VLOOKUP($B147,Customer_Info_Appended[],MATCH(E$4,Customer_Info_Appended[#Headers],0),0)</f>
        <v>Female</v>
      </c>
      <c r="F147" t="str">
        <f>VLOOKUP($B147,Customer_Info_Appended[],MATCH(F$4,Customer_Info_Appended[#Headers],0),0)</f>
        <v>Shan</v>
      </c>
      <c r="G147" t="str">
        <f>VLOOKUP(AccountBalanceSummary[[#This Row],[Balance Summary]],balance_t[],3,1)</f>
        <v>High</v>
      </c>
      <c r="H147" t="str">
        <f>VLOOKUP(AccountBalanceSummary[[#This Row],[Age]],age_t[],3,1)</f>
        <v>Senior</v>
      </c>
      <c r="I147" t="str">
        <f>AccountBalanceSummary[[#This Row],[Age Group]]&amp;"-"&amp;AccountBalanceSummary[[#This Row],[Balace Group]]</f>
        <v>Senior-High</v>
      </c>
    </row>
    <row r="148" spans="2:9" x14ac:dyDescent="0.25">
      <c r="B148" t="s">
        <v>830</v>
      </c>
      <c r="C148" s="22">
        <v>38457345</v>
      </c>
      <c r="D148">
        <f>VLOOKUP($B148,Customer_Info_Appended[],MATCH(D$4,Customer_Info_Appended[#Headers],0),0)</f>
        <v>48</v>
      </c>
      <c r="E148" t="str">
        <f>VLOOKUP($B148,Customer_Info_Appended[],MATCH(E$4,Customer_Info_Appended[#Headers],0),0)</f>
        <v>Male</v>
      </c>
      <c r="F148" t="str">
        <f>VLOOKUP($B148,Customer_Info_Appended[],MATCH(F$4,Customer_Info_Appended[#Headers],0),0)</f>
        <v>Yangon</v>
      </c>
      <c r="G148" t="str">
        <f>VLOOKUP(AccountBalanceSummary[[#This Row],[Balance Summary]],balance_t[],3,1)</f>
        <v>High</v>
      </c>
      <c r="H148" t="str">
        <f>VLOOKUP(AccountBalanceSummary[[#This Row],[Age]],age_t[],3,1)</f>
        <v>Middle</v>
      </c>
      <c r="I148" t="str">
        <f>AccountBalanceSummary[[#This Row],[Age Group]]&amp;"-"&amp;AccountBalanceSummary[[#This Row],[Balace Group]]</f>
        <v>Middle-High</v>
      </c>
    </row>
    <row r="149" spans="2:9" x14ac:dyDescent="0.25">
      <c r="B149" t="s">
        <v>835</v>
      </c>
      <c r="C149" s="22">
        <v>30214233</v>
      </c>
      <c r="D149">
        <f>VLOOKUP($B149,Customer_Info_Appended[],MATCH(D$4,Customer_Info_Appended[#Headers],0),0)</f>
        <v>44</v>
      </c>
      <c r="E149" t="str">
        <f>VLOOKUP($B149,Customer_Info_Appended[],MATCH(E$4,Customer_Info_Appended[#Headers],0),0)</f>
        <v>Male</v>
      </c>
      <c r="F149" t="str">
        <f>VLOOKUP($B149,Customer_Info_Appended[],MATCH(F$4,Customer_Info_Appended[#Headers],0),0)</f>
        <v>Bago</v>
      </c>
      <c r="G149" t="str">
        <f>VLOOKUP(AccountBalanceSummary[[#This Row],[Balance Summary]],balance_t[],3,1)</f>
        <v>High</v>
      </c>
      <c r="H149" t="str">
        <f>VLOOKUP(AccountBalanceSummary[[#This Row],[Age]],age_t[],3,1)</f>
        <v>Middle</v>
      </c>
      <c r="I149" t="str">
        <f>AccountBalanceSummary[[#This Row],[Age Group]]&amp;"-"&amp;AccountBalanceSummary[[#This Row],[Balace Group]]</f>
        <v>Middle-High</v>
      </c>
    </row>
    <row r="150" spans="2:9" x14ac:dyDescent="0.25">
      <c r="B150" t="s">
        <v>840</v>
      </c>
      <c r="C150" s="22">
        <v>81723473</v>
      </c>
      <c r="D150">
        <f>VLOOKUP($B150,Customer_Info_Appended[],MATCH(D$4,Customer_Info_Appended[#Headers],0),0)</f>
        <v>49</v>
      </c>
      <c r="E150" t="str">
        <f>VLOOKUP($B150,Customer_Info_Appended[],MATCH(E$4,Customer_Info_Appended[#Headers],0),0)</f>
        <v>Male</v>
      </c>
      <c r="F150" t="str">
        <f>VLOOKUP($B150,Customer_Info_Appended[],MATCH(F$4,Customer_Info_Appended[#Headers],0),0)</f>
        <v>Naypyitaw</v>
      </c>
      <c r="G150" t="str">
        <f>VLOOKUP(AccountBalanceSummary[[#This Row],[Balance Summary]],balance_t[],3,1)</f>
        <v>High</v>
      </c>
      <c r="H150" t="str">
        <f>VLOOKUP(AccountBalanceSummary[[#This Row],[Age]],age_t[],3,1)</f>
        <v>Middle</v>
      </c>
      <c r="I150" t="str">
        <f>AccountBalanceSummary[[#This Row],[Age Group]]&amp;"-"&amp;AccountBalanceSummary[[#This Row],[Balace Group]]</f>
        <v>Middle-High</v>
      </c>
    </row>
    <row r="151" spans="2:9" x14ac:dyDescent="0.25">
      <c r="B151" t="s">
        <v>845</v>
      </c>
      <c r="C151" s="22">
        <v>64793930</v>
      </c>
      <c r="D151">
        <f>VLOOKUP($B151,Customer_Info_Appended[],MATCH(D$4,Customer_Info_Appended[#Headers],0),0)</f>
        <v>27</v>
      </c>
      <c r="E151" t="str">
        <f>VLOOKUP($B151,Customer_Info_Appended[],MATCH(E$4,Customer_Info_Appended[#Headers],0),0)</f>
        <v>Male</v>
      </c>
      <c r="F151" t="str">
        <f>VLOOKUP($B151,Customer_Info_Appended[],MATCH(F$4,Customer_Info_Appended[#Headers],0),0)</f>
        <v>Shan</v>
      </c>
      <c r="G151" t="str">
        <f>VLOOKUP(AccountBalanceSummary[[#This Row],[Balance Summary]],balance_t[],3,1)</f>
        <v>High</v>
      </c>
      <c r="H151" t="str">
        <f>VLOOKUP(AccountBalanceSummary[[#This Row],[Age]],age_t[],3,1)</f>
        <v>Young</v>
      </c>
      <c r="I151" t="str">
        <f>AccountBalanceSummary[[#This Row],[Age Group]]&amp;"-"&amp;AccountBalanceSummary[[#This Row],[Balace Group]]</f>
        <v>Young-High</v>
      </c>
    </row>
    <row r="152" spans="2:9" x14ac:dyDescent="0.25">
      <c r="B152" t="s">
        <v>850</v>
      </c>
      <c r="C152" s="22">
        <v>52311572</v>
      </c>
      <c r="D152">
        <f>VLOOKUP($B152,Customer_Info_Appended[],MATCH(D$4,Customer_Info_Appended[#Headers],0),0)</f>
        <v>20</v>
      </c>
      <c r="E152" t="str">
        <f>VLOOKUP($B152,Customer_Info_Appended[],MATCH(E$4,Customer_Info_Appended[#Headers],0),0)</f>
        <v>Female</v>
      </c>
      <c r="F152" t="str">
        <f>VLOOKUP($B152,Customer_Info_Appended[],MATCH(F$4,Customer_Info_Appended[#Headers],0),0)</f>
        <v>Mandalay</v>
      </c>
      <c r="G152" t="str">
        <f>VLOOKUP(AccountBalanceSummary[[#This Row],[Balance Summary]],balance_t[],3,1)</f>
        <v>High</v>
      </c>
      <c r="H152" t="str">
        <f>VLOOKUP(AccountBalanceSummary[[#This Row],[Age]],age_t[],3,1)</f>
        <v>Young</v>
      </c>
      <c r="I152" t="str">
        <f>AccountBalanceSummary[[#This Row],[Age Group]]&amp;"-"&amp;AccountBalanceSummary[[#This Row],[Balace Group]]</f>
        <v>Young-High</v>
      </c>
    </row>
    <row r="153" spans="2:9" x14ac:dyDescent="0.25">
      <c r="B153" t="s">
        <v>855</v>
      </c>
      <c r="C153" s="22">
        <v>1988806</v>
      </c>
      <c r="D153">
        <f>VLOOKUP($B153,Customer_Info_Appended[],MATCH(D$4,Customer_Info_Appended[#Headers],0),0)</f>
        <v>62</v>
      </c>
      <c r="E153" t="str">
        <f>VLOOKUP($B153,Customer_Info_Appended[],MATCH(E$4,Customer_Info_Appended[#Headers],0),0)</f>
        <v>Female</v>
      </c>
      <c r="F153" t="str">
        <f>VLOOKUP($B153,Customer_Info_Appended[],MATCH(F$4,Customer_Info_Appended[#Headers],0),0)</f>
        <v>Mandalay</v>
      </c>
      <c r="G153" t="str">
        <f>VLOOKUP(AccountBalanceSummary[[#This Row],[Balance Summary]],balance_t[],3,1)</f>
        <v>Low</v>
      </c>
      <c r="H153" t="str">
        <f>VLOOKUP(AccountBalanceSummary[[#This Row],[Age]],age_t[],3,1)</f>
        <v>Senior</v>
      </c>
      <c r="I153" t="str">
        <f>AccountBalanceSummary[[#This Row],[Age Group]]&amp;"-"&amp;AccountBalanceSummary[[#This Row],[Balace Group]]</f>
        <v>Senior-Low</v>
      </c>
    </row>
    <row r="154" spans="2:9" x14ac:dyDescent="0.25">
      <c r="B154" t="s">
        <v>860</v>
      </c>
      <c r="C154" s="22">
        <v>45287464</v>
      </c>
      <c r="D154">
        <f>VLOOKUP($B154,Customer_Info_Appended[],MATCH(D$4,Customer_Info_Appended[#Headers],0),0)</f>
        <v>44</v>
      </c>
      <c r="E154" t="str">
        <f>VLOOKUP($B154,Customer_Info_Appended[],MATCH(E$4,Customer_Info_Appended[#Headers],0),0)</f>
        <v>Female</v>
      </c>
      <c r="F154" t="str">
        <f>VLOOKUP($B154,Customer_Info_Appended[],MATCH(F$4,Customer_Info_Appended[#Headers],0),0)</f>
        <v>Yangon</v>
      </c>
      <c r="G154" t="str">
        <f>VLOOKUP(AccountBalanceSummary[[#This Row],[Balance Summary]],balance_t[],3,1)</f>
        <v>High</v>
      </c>
      <c r="H154" t="str">
        <f>VLOOKUP(AccountBalanceSummary[[#This Row],[Age]],age_t[],3,1)</f>
        <v>Middle</v>
      </c>
      <c r="I154" t="str">
        <f>AccountBalanceSummary[[#This Row],[Age Group]]&amp;"-"&amp;AccountBalanceSummary[[#This Row],[Balace Group]]</f>
        <v>Middle-High</v>
      </c>
    </row>
    <row r="155" spans="2:9" x14ac:dyDescent="0.25">
      <c r="B155" t="s">
        <v>865</v>
      </c>
      <c r="C155" s="22">
        <v>68628462</v>
      </c>
      <c r="D155">
        <f>VLOOKUP($B155,Customer_Info_Appended[],MATCH(D$4,Customer_Info_Appended[#Headers],0),0)</f>
        <v>52</v>
      </c>
      <c r="E155" t="str">
        <f>VLOOKUP($B155,Customer_Info_Appended[],MATCH(E$4,Customer_Info_Appended[#Headers],0),0)</f>
        <v>Male</v>
      </c>
      <c r="F155" t="str">
        <f>VLOOKUP($B155,Customer_Info_Appended[],MATCH(F$4,Customer_Info_Appended[#Headers],0),0)</f>
        <v>Naypyitaw</v>
      </c>
      <c r="G155" t="str">
        <f>VLOOKUP(AccountBalanceSummary[[#This Row],[Balance Summary]],balance_t[],3,1)</f>
        <v>High</v>
      </c>
      <c r="H155" t="str">
        <f>VLOOKUP(AccountBalanceSummary[[#This Row],[Age]],age_t[],3,1)</f>
        <v>Senior</v>
      </c>
      <c r="I155" t="str">
        <f>AccountBalanceSummary[[#This Row],[Age Group]]&amp;"-"&amp;AccountBalanceSummary[[#This Row],[Balace Group]]</f>
        <v>Senior-High</v>
      </c>
    </row>
    <row r="156" spans="2:9" x14ac:dyDescent="0.25">
      <c r="B156" t="s">
        <v>870</v>
      </c>
      <c r="C156" s="22">
        <v>35414894</v>
      </c>
      <c r="D156">
        <f>VLOOKUP($B156,Customer_Info_Appended[],MATCH(D$4,Customer_Info_Appended[#Headers],0),0)</f>
        <v>48</v>
      </c>
      <c r="E156" t="str">
        <f>VLOOKUP($B156,Customer_Info_Appended[],MATCH(E$4,Customer_Info_Appended[#Headers],0),0)</f>
        <v>Male</v>
      </c>
      <c r="F156" t="str">
        <f>VLOOKUP($B156,Customer_Info_Appended[],MATCH(F$4,Customer_Info_Appended[#Headers],0),0)</f>
        <v>Bago</v>
      </c>
      <c r="G156" t="str">
        <f>VLOOKUP(AccountBalanceSummary[[#This Row],[Balance Summary]],balance_t[],3,1)</f>
        <v>High</v>
      </c>
      <c r="H156" t="str">
        <f>VLOOKUP(AccountBalanceSummary[[#This Row],[Age]],age_t[],3,1)</f>
        <v>Middle</v>
      </c>
      <c r="I156" t="str">
        <f>AccountBalanceSummary[[#This Row],[Age Group]]&amp;"-"&amp;AccountBalanceSummary[[#This Row],[Balace Group]]</f>
        <v>Middle-High</v>
      </c>
    </row>
    <row r="157" spans="2:9" x14ac:dyDescent="0.25">
      <c r="B157" t="s">
        <v>875</v>
      </c>
      <c r="C157" s="22">
        <v>92106755</v>
      </c>
      <c r="D157">
        <f>VLOOKUP($B157,Customer_Info_Appended[],MATCH(D$4,Customer_Info_Appended[#Headers],0),0)</f>
        <v>32</v>
      </c>
      <c r="E157" t="str">
        <f>VLOOKUP($B157,Customer_Info_Appended[],MATCH(E$4,Customer_Info_Appended[#Headers],0),0)</f>
        <v>Male</v>
      </c>
      <c r="F157" t="str">
        <f>VLOOKUP($B157,Customer_Info_Appended[],MATCH(F$4,Customer_Info_Appended[#Headers],0),0)</f>
        <v>Mandalay</v>
      </c>
      <c r="G157" t="str">
        <f>VLOOKUP(AccountBalanceSummary[[#This Row],[Balance Summary]],balance_t[],3,1)</f>
        <v>High</v>
      </c>
      <c r="H157" t="str">
        <f>VLOOKUP(AccountBalanceSummary[[#This Row],[Age]],age_t[],3,1)</f>
        <v>Middle</v>
      </c>
      <c r="I157" t="str">
        <f>AccountBalanceSummary[[#This Row],[Age Group]]&amp;"-"&amp;AccountBalanceSummary[[#This Row],[Balace Group]]</f>
        <v>Middle-High</v>
      </c>
    </row>
    <row r="158" spans="2:9" x14ac:dyDescent="0.25">
      <c r="B158" t="s">
        <v>880</v>
      </c>
      <c r="C158" s="22">
        <v>49084043</v>
      </c>
      <c r="D158">
        <f>VLOOKUP($B158,Customer_Info_Appended[],MATCH(D$4,Customer_Info_Appended[#Headers],0),0)</f>
        <v>33</v>
      </c>
      <c r="E158" t="str">
        <f>VLOOKUP($B158,Customer_Info_Appended[],MATCH(E$4,Customer_Info_Appended[#Headers],0),0)</f>
        <v>Female</v>
      </c>
      <c r="F158" t="str">
        <f>VLOOKUP($B158,Customer_Info_Appended[],MATCH(F$4,Customer_Info_Appended[#Headers],0),0)</f>
        <v>Yangon</v>
      </c>
      <c r="G158" t="str">
        <f>VLOOKUP(AccountBalanceSummary[[#This Row],[Balance Summary]],balance_t[],3,1)</f>
        <v>High</v>
      </c>
      <c r="H158" t="str">
        <f>VLOOKUP(AccountBalanceSummary[[#This Row],[Age]],age_t[],3,1)</f>
        <v>Middle</v>
      </c>
      <c r="I158" t="str">
        <f>AccountBalanceSummary[[#This Row],[Age Group]]&amp;"-"&amp;AccountBalanceSummary[[#This Row],[Balace Group]]</f>
        <v>Middle-High</v>
      </c>
    </row>
    <row r="159" spans="2:9" x14ac:dyDescent="0.25">
      <c r="B159" t="s">
        <v>885</v>
      </c>
      <c r="C159" s="22">
        <v>19439821</v>
      </c>
      <c r="D159">
        <f>VLOOKUP($B159,Customer_Info_Appended[],MATCH(D$4,Customer_Info_Appended[#Headers],0),0)</f>
        <v>30</v>
      </c>
      <c r="E159" t="str">
        <f>VLOOKUP($B159,Customer_Info_Appended[],MATCH(E$4,Customer_Info_Appended[#Headers],0),0)</f>
        <v>Male</v>
      </c>
      <c r="F159" t="str">
        <f>VLOOKUP($B159,Customer_Info_Appended[],MATCH(F$4,Customer_Info_Appended[#Headers],0),0)</f>
        <v>Naypyitaw</v>
      </c>
      <c r="G159" t="str">
        <f>VLOOKUP(AccountBalanceSummary[[#This Row],[Balance Summary]],balance_t[],3,1)</f>
        <v>High</v>
      </c>
      <c r="H159" t="str">
        <f>VLOOKUP(AccountBalanceSummary[[#This Row],[Age]],age_t[],3,1)</f>
        <v>Young</v>
      </c>
      <c r="I159" t="str">
        <f>AccountBalanceSummary[[#This Row],[Age Group]]&amp;"-"&amp;AccountBalanceSummary[[#This Row],[Balace Group]]</f>
        <v>Young-High</v>
      </c>
    </row>
    <row r="160" spans="2:9" x14ac:dyDescent="0.25">
      <c r="B160" t="s">
        <v>890</v>
      </c>
      <c r="C160" s="22">
        <v>87927029</v>
      </c>
      <c r="D160">
        <f>VLOOKUP($B160,Customer_Info_Appended[],MATCH(D$4,Customer_Info_Appended[#Headers],0),0)</f>
        <v>66</v>
      </c>
      <c r="E160" t="str">
        <f>VLOOKUP($B160,Customer_Info_Appended[],MATCH(E$4,Customer_Info_Appended[#Headers],0),0)</f>
        <v>Female</v>
      </c>
      <c r="F160" t="str">
        <f>VLOOKUP($B160,Customer_Info_Appended[],MATCH(F$4,Customer_Info_Appended[#Headers],0),0)</f>
        <v>Naypyitaw</v>
      </c>
      <c r="G160" t="str">
        <f>VLOOKUP(AccountBalanceSummary[[#This Row],[Balance Summary]],balance_t[],3,1)</f>
        <v>High</v>
      </c>
      <c r="H160" t="str">
        <f>VLOOKUP(AccountBalanceSummary[[#This Row],[Age]],age_t[],3,1)</f>
        <v>Senior</v>
      </c>
      <c r="I160" t="str">
        <f>AccountBalanceSummary[[#This Row],[Age Group]]&amp;"-"&amp;AccountBalanceSummary[[#This Row],[Balace Group]]</f>
        <v>Senior-High</v>
      </c>
    </row>
    <row r="161" spans="2:9" x14ac:dyDescent="0.25">
      <c r="B161" t="s">
        <v>895</v>
      </c>
      <c r="C161" s="22">
        <v>68423347</v>
      </c>
      <c r="D161">
        <f>VLOOKUP($B161,Customer_Info_Appended[],MATCH(D$4,Customer_Info_Appended[#Headers],0),0)</f>
        <v>52</v>
      </c>
      <c r="E161" t="str">
        <f>VLOOKUP($B161,Customer_Info_Appended[],MATCH(E$4,Customer_Info_Appended[#Headers],0),0)</f>
        <v>Female</v>
      </c>
      <c r="F161" t="str">
        <f>VLOOKUP($B161,Customer_Info_Appended[],MATCH(F$4,Customer_Info_Appended[#Headers],0),0)</f>
        <v>Yangon</v>
      </c>
      <c r="G161" t="str">
        <f>VLOOKUP(AccountBalanceSummary[[#This Row],[Balance Summary]],balance_t[],3,1)</f>
        <v>High</v>
      </c>
      <c r="H161" t="str">
        <f>VLOOKUP(AccountBalanceSummary[[#This Row],[Age]],age_t[],3,1)</f>
        <v>Senior</v>
      </c>
      <c r="I161" t="str">
        <f>AccountBalanceSummary[[#This Row],[Age Group]]&amp;"-"&amp;AccountBalanceSummary[[#This Row],[Balace Group]]</f>
        <v>Senior-High</v>
      </c>
    </row>
    <row r="162" spans="2:9" x14ac:dyDescent="0.25">
      <c r="B162" t="s">
        <v>900</v>
      </c>
      <c r="C162" s="22">
        <v>28065074</v>
      </c>
      <c r="D162">
        <f>VLOOKUP($B162,Customer_Info_Appended[],MATCH(D$4,Customer_Info_Appended[#Headers],0),0)</f>
        <v>69</v>
      </c>
      <c r="E162" t="str">
        <f>VLOOKUP($B162,Customer_Info_Appended[],MATCH(E$4,Customer_Info_Appended[#Headers],0),0)</f>
        <v>Female</v>
      </c>
      <c r="F162" t="str">
        <f>VLOOKUP($B162,Customer_Info_Appended[],MATCH(F$4,Customer_Info_Appended[#Headers],0),0)</f>
        <v>Yangon</v>
      </c>
      <c r="G162" t="str">
        <f>VLOOKUP(AccountBalanceSummary[[#This Row],[Balance Summary]],balance_t[],3,1)</f>
        <v>High</v>
      </c>
      <c r="H162" t="str">
        <f>VLOOKUP(AccountBalanceSummary[[#This Row],[Age]],age_t[],3,1)</f>
        <v>Senior</v>
      </c>
      <c r="I162" t="str">
        <f>AccountBalanceSummary[[#This Row],[Age Group]]&amp;"-"&amp;AccountBalanceSummary[[#This Row],[Balace Group]]</f>
        <v>Senior-High</v>
      </c>
    </row>
    <row r="163" spans="2:9" x14ac:dyDescent="0.25">
      <c r="B163" t="s">
        <v>905</v>
      </c>
      <c r="C163" s="22">
        <v>34675901</v>
      </c>
      <c r="D163">
        <f>VLOOKUP($B163,Customer_Info_Appended[],MATCH(D$4,Customer_Info_Appended[#Headers],0),0)</f>
        <v>28</v>
      </c>
      <c r="E163" t="str">
        <f>VLOOKUP($B163,Customer_Info_Appended[],MATCH(E$4,Customer_Info_Appended[#Headers],0),0)</f>
        <v>Female</v>
      </c>
      <c r="F163" t="str">
        <f>VLOOKUP($B163,Customer_Info_Appended[],MATCH(F$4,Customer_Info_Appended[#Headers],0),0)</f>
        <v>Bago</v>
      </c>
      <c r="G163" t="str">
        <f>VLOOKUP(AccountBalanceSummary[[#This Row],[Balance Summary]],balance_t[],3,1)</f>
        <v>High</v>
      </c>
      <c r="H163" t="str">
        <f>VLOOKUP(AccountBalanceSummary[[#This Row],[Age]],age_t[],3,1)</f>
        <v>Young</v>
      </c>
      <c r="I163" t="str">
        <f>AccountBalanceSummary[[#This Row],[Age Group]]&amp;"-"&amp;AccountBalanceSummary[[#This Row],[Balace Group]]</f>
        <v>Young-High</v>
      </c>
    </row>
    <row r="164" spans="2:9" x14ac:dyDescent="0.25">
      <c r="B164" t="s">
        <v>910</v>
      </c>
      <c r="C164" s="22">
        <v>73937189</v>
      </c>
      <c r="D164">
        <f>VLOOKUP($B164,Customer_Info_Appended[],MATCH(D$4,Customer_Info_Appended[#Headers],0),0)</f>
        <v>38</v>
      </c>
      <c r="E164" t="str">
        <f>VLOOKUP($B164,Customer_Info_Appended[],MATCH(E$4,Customer_Info_Appended[#Headers],0),0)</f>
        <v>Male</v>
      </c>
      <c r="F164" t="str">
        <f>VLOOKUP($B164,Customer_Info_Appended[],MATCH(F$4,Customer_Info_Appended[#Headers],0),0)</f>
        <v>Yangon</v>
      </c>
      <c r="G164" t="str">
        <f>VLOOKUP(AccountBalanceSummary[[#This Row],[Balance Summary]],balance_t[],3,1)</f>
        <v>High</v>
      </c>
      <c r="H164" t="str">
        <f>VLOOKUP(AccountBalanceSummary[[#This Row],[Age]],age_t[],3,1)</f>
        <v>Middle</v>
      </c>
      <c r="I164" t="str">
        <f>AccountBalanceSummary[[#This Row],[Age Group]]&amp;"-"&amp;AccountBalanceSummary[[#This Row],[Balace Group]]</f>
        <v>Middle-High</v>
      </c>
    </row>
    <row r="165" spans="2:9" x14ac:dyDescent="0.25">
      <c r="B165" t="s">
        <v>915</v>
      </c>
      <c r="C165" s="22">
        <v>59670203</v>
      </c>
      <c r="D165">
        <f>VLOOKUP($B165,Customer_Info_Appended[],MATCH(D$4,Customer_Info_Appended[#Headers],0),0)</f>
        <v>68</v>
      </c>
      <c r="E165" t="str">
        <f>VLOOKUP($B165,Customer_Info_Appended[],MATCH(E$4,Customer_Info_Appended[#Headers],0),0)</f>
        <v>Female</v>
      </c>
      <c r="F165" t="str">
        <f>VLOOKUP($B165,Customer_Info_Appended[],MATCH(F$4,Customer_Info_Appended[#Headers],0),0)</f>
        <v>Bago</v>
      </c>
      <c r="G165" t="str">
        <f>VLOOKUP(AccountBalanceSummary[[#This Row],[Balance Summary]],balance_t[],3,1)</f>
        <v>High</v>
      </c>
      <c r="H165" t="str">
        <f>VLOOKUP(AccountBalanceSummary[[#This Row],[Age]],age_t[],3,1)</f>
        <v>Senior</v>
      </c>
      <c r="I165" t="str">
        <f>AccountBalanceSummary[[#This Row],[Age Group]]&amp;"-"&amp;AccountBalanceSummary[[#This Row],[Balace Group]]</f>
        <v>Senior-High</v>
      </c>
    </row>
    <row r="166" spans="2:9" x14ac:dyDescent="0.25">
      <c r="B166" t="s">
        <v>920</v>
      </c>
      <c r="C166" s="22">
        <v>84194009</v>
      </c>
      <c r="D166">
        <f>VLOOKUP($B166,Customer_Info_Appended[],MATCH(D$4,Customer_Info_Appended[#Headers],0),0)</f>
        <v>28</v>
      </c>
      <c r="E166" t="str">
        <f>VLOOKUP($B166,Customer_Info_Appended[],MATCH(E$4,Customer_Info_Appended[#Headers],0),0)</f>
        <v>Male</v>
      </c>
      <c r="F166" t="str">
        <f>VLOOKUP($B166,Customer_Info_Appended[],MATCH(F$4,Customer_Info_Appended[#Headers],0),0)</f>
        <v>Bago</v>
      </c>
      <c r="G166" t="str">
        <f>VLOOKUP(AccountBalanceSummary[[#This Row],[Balance Summary]],balance_t[],3,1)</f>
        <v>High</v>
      </c>
      <c r="H166" t="str">
        <f>VLOOKUP(AccountBalanceSummary[[#This Row],[Age]],age_t[],3,1)</f>
        <v>Young</v>
      </c>
      <c r="I166" t="str">
        <f>AccountBalanceSummary[[#This Row],[Age Group]]&amp;"-"&amp;AccountBalanceSummary[[#This Row],[Balace Group]]</f>
        <v>Young-High</v>
      </c>
    </row>
    <row r="167" spans="2:9" x14ac:dyDescent="0.25">
      <c r="B167" t="s">
        <v>925</v>
      </c>
      <c r="C167" s="22">
        <v>66907530</v>
      </c>
      <c r="D167">
        <f>VLOOKUP($B167,Customer_Info_Appended[],MATCH(D$4,Customer_Info_Appended[#Headers],0),0)</f>
        <v>47</v>
      </c>
      <c r="E167" t="str">
        <f>VLOOKUP($B167,Customer_Info_Appended[],MATCH(E$4,Customer_Info_Appended[#Headers],0),0)</f>
        <v>Female</v>
      </c>
      <c r="F167" t="str">
        <f>VLOOKUP($B167,Customer_Info_Appended[],MATCH(F$4,Customer_Info_Appended[#Headers],0),0)</f>
        <v>Shan</v>
      </c>
      <c r="G167" t="str">
        <f>VLOOKUP(AccountBalanceSummary[[#This Row],[Balance Summary]],balance_t[],3,1)</f>
        <v>High</v>
      </c>
      <c r="H167" t="str">
        <f>VLOOKUP(AccountBalanceSummary[[#This Row],[Age]],age_t[],3,1)</f>
        <v>Middle</v>
      </c>
      <c r="I167" t="str">
        <f>AccountBalanceSummary[[#This Row],[Age Group]]&amp;"-"&amp;AccountBalanceSummary[[#This Row],[Balace Group]]</f>
        <v>Middle-High</v>
      </c>
    </row>
    <row r="168" spans="2:9" x14ac:dyDescent="0.25">
      <c r="B168" t="s">
        <v>930</v>
      </c>
      <c r="C168" s="22">
        <v>36906847</v>
      </c>
      <c r="D168">
        <f>VLOOKUP($B168,Customer_Info_Appended[],MATCH(D$4,Customer_Info_Appended[#Headers],0),0)</f>
        <v>65</v>
      </c>
      <c r="E168" t="str">
        <f>VLOOKUP($B168,Customer_Info_Appended[],MATCH(E$4,Customer_Info_Appended[#Headers],0),0)</f>
        <v>Male</v>
      </c>
      <c r="F168" t="str">
        <f>VLOOKUP($B168,Customer_Info_Appended[],MATCH(F$4,Customer_Info_Appended[#Headers],0),0)</f>
        <v>Naypyitaw</v>
      </c>
      <c r="G168" t="str">
        <f>VLOOKUP(AccountBalanceSummary[[#This Row],[Balance Summary]],balance_t[],3,1)</f>
        <v>High</v>
      </c>
      <c r="H168" t="str">
        <f>VLOOKUP(AccountBalanceSummary[[#This Row],[Age]],age_t[],3,1)</f>
        <v>Senior</v>
      </c>
      <c r="I168" t="str">
        <f>AccountBalanceSummary[[#This Row],[Age Group]]&amp;"-"&amp;AccountBalanceSummary[[#This Row],[Balace Group]]</f>
        <v>Senior-High</v>
      </c>
    </row>
    <row r="169" spans="2:9" x14ac:dyDescent="0.25">
      <c r="B169" t="s">
        <v>935</v>
      </c>
      <c r="C169" s="22">
        <v>51712433</v>
      </c>
      <c r="D169">
        <f>VLOOKUP($B169,Customer_Info_Appended[],MATCH(D$4,Customer_Info_Appended[#Headers],0),0)</f>
        <v>52</v>
      </c>
      <c r="E169" t="str">
        <f>VLOOKUP($B169,Customer_Info_Appended[],MATCH(E$4,Customer_Info_Appended[#Headers],0),0)</f>
        <v>Male</v>
      </c>
      <c r="F169" t="str">
        <f>VLOOKUP($B169,Customer_Info_Appended[],MATCH(F$4,Customer_Info_Appended[#Headers],0),0)</f>
        <v>Naypyitaw</v>
      </c>
      <c r="G169" t="str">
        <f>VLOOKUP(AccountBalanceSummary[[#This Row],[Balance Summary]],balance_t[],3,1)</f>
        <v>High</v>
      </c>
      <c r="H169" t="str">
        <f>VLOOKUP(AccountBalanceSummary[[#This Row],[Age]],age_t[],3,1)</f>
        <v>Senior</v>
      </c>
      <c r="I169" t="str">
        <f>AccountBalanceSummary[[#This Row],[Age Group]]&amp;"-"&amp;AccountBalanceSummary[[#This Row],[Balace Group]]</f>
        <v>Senior-High</v>
      </c>
    </row>
    <row r="170" spans="2:9" x14ac:dyDescent="0.25">
      <c r="B170" t="s">
        <v>940</v>
      </c>
      <c r="C170" s="22">
        <v>48787387</v>
      </c>
      <c r="D170">
        <f>VLOOKUP($B170,Customer_Info_Appended[],MATCH(D$4,Customer_Info_Appended[#Headers],0),0)</f>
        <v>39</v>
      </c>
      <c r="E170" t="str">
        <f>VLOOKUP($B170,Customer_Info_Appended[],MATCH(E$4,Customer_Info_Appended[#Headers],0),0)</f>
        <v>Female</v>
      </c>
      <c r="F170" t="str">
        <f>VLOOKUP($B170,Customer_Info_Appended[],MATCH(F$4,Customer_Info_Appended[#Headers],0),0)</f>
        <v>Naypyitaw</v>
      </c>
      <c r="G170" t="str">
        <f>VLOOKUP(AccountBalanceSummary[[#This Row],[Balance Summary]],balance_t[],3,1)</f>
        <v>High</v>
      </c>
      <c r="H170" t="str">
        <f>VLOOKUP(AccountBalanceSummary[[#This Row],[Age]],age_t[],3,1)</f>
        <v>Middle</v>
      </c>
      <c r="I170" t="str">
        <f>AccountBalanceSummary[[#This Row],[Age Group]]&amp;"-"&amp;AccountBalanceSummary[[#This Row],[Balace Group]]</f>
        <v>Middle-High</v>
      </c>
    </row>
    <row r="171" spans="2:9" x14ac:dyDescent="0.25">
      <c r="B171" t="s">
        <v>945</v>
      </c>
      <c r="C171" s="22">
        <v>52026969</v>
      </c>
      <c r="D171">
        <f>VLOOKUP($B171,Customer_Info_Appended[],MATCH(D$4,Customer_Info_Appended[#Headers],0),0)</f>
        <v>55</v>
      </c>
      <c r="E171" t="str">
        <f>VLOOKUP($B171,Customer_Info_Appended[],MATCH(E$4,Customer_Info_Appended[#Headers],0),0)</f>
        <v>Female</v>
      </c>
      <c r="F171" t="str">
        <f>VLOOKUP($B171,Customer_Info_Appended[],MATCH(F$4,Customer_Info_Appended[#Headers],0),0)</f>
        <v>Shan</v>
      </c>
      <c r="G171" t="str">
        <f>VLOOKUP(AccountBalanceSummary[[#This Row],[Balance Summary]],balance_t[],3,1)</f>
        <v>High</v>
      </c>
      <c r="H171" t="str">
        <f>VLOOKUP(AccountBalanceSummary[[#This Row],[Age]],age_t[],3,1)</f>
        <v>Senior</v>
      </c>
      <c r="I171" t="str">
        <f>AccountBalanceSummary[[#This Row],[Age Group]]&amp;"-"&amp;AccountBalanceSummary[[#This Row],[Balace Group]]</f>
        <v>Senior-High</v>
      </c>
    </row>
    <row r="172" spans="2:9" x14ac:dyDescent="0.25">
      <c r="B172" t="s">
        <v>950</v>
      </c>
      <c r="C172" s="22">
        <v>34120414</v>
      </c>
      <c r="D172">
        <f>VLOOKUP($B172,Customer_Info_Appended[],MATCH(D$4,Customer_Info_Appended[#Headers],0),0)</f>
        <v>48</v>
      </c>
      <c r="E172" t="str">
        <f>VLOOKUP($B172,Customer_Info_Appended[],MATCH(E$4,Customer_Info_Appended[#Headers],0),0)</f>
        <v>Female</v>
      </c>
      <c r="F172" t="str">
        <f>VLOOKUP($B172,Customer_Info_Appended[],MATCH(F$4,Customer_Info_Appended[#Headers],0),0)</f>
        <v>Bago</v>
      </c>
      <c r="G172" t="str">
        <f>VLOOKUP(AccountBalanceSummary[[#This Row],[Balance Summary]],balance_t[],3,1)</f>
        <v>High</v>
      </c>
      <c r="H172" t="str">
        <f>VLOOKUP(AccountBalanceSummary[[#This Row],[Age]],age_t[],3,1)</f>
        <v>Middle</v>
      </c>
      <c r="I172" t="str">
        <f>AccountBalanceSummary[[#This Row],[Age Group]]&amp;"-"&amp;AccountBalanceSummary[[#This Row],[Balace Group]]</f>
        <v>Middle-High</v>
      </c>
    </row>
    <row r="173" spans="2:9" x14ac:dyDescent="0.25">
      <c r="B173" t="s">
        <v>955</v>
      </c>
      <c r="C173" s="22">
        <v>33927578</v>
      </c>
      <c r="D173">
        <f>VLOOKUP($B173,Customer_Info_Appended[],MATCH(D$4,Customer_Info_Appended[#Headers],0),0)</f>
        <v>31</v>
      </c>
      <c r="E173" t="str">
        <f>VLOOKUP($B173,Customer_Info_Appended[],MATCH(E$4,Customer_Info_Appended[#Headers],0),0)</f>
        <v>Male</v>
      </c>
      <c r="F173" t="str">
        <f>VLOOKUP($B173,Customer_Info_Appended[],MATCH(F$4,Customer_Info_Appended[#Headers],0),0)</f>
        <v>Bago</v>
      </c>
      <c r="G173" t="str">
        <f>VLOOKUP(AccountBalanceSummary[[#This Row],[Balance Summary]],balance_t[],3,1)</f>
        <v>High</v>
      </c>
      <c r="H173" t="str">
        <f>VLOOKUP(AccountBalanceSummary[[#This Row],[Age]],age_t[],3,1)</f>
        <v>Middle</v>
      </c>
      <c r="I173" t="str">
        <f>AccountBalanceSummary[[#This Row],[Age Group]]&amp;"-"&amp;AccountBalanceSummary[[#This Row],[Balace Group]]</f>
        <v>Middle-High</v>
      </c>
    </row>
    <row r="174" spans="2:9" x14ac:dyDescent="0.25">
      <c r="B174" t="s">
        <v>960</v>
      </c>
      <c r="C174" s="22">
        <v>19560753</v>
      </c>
      <c r="D174">
        <f>VLOOKUP($B174,Customer_Info_Appended[],MATCH(D$4,Customer_Info_Appended[#Headers],0),0)</f>
        <v>41</v>
      </c>
      <c r="E174" t="str">
        <f>VLOOKUP($B174,Customer_Info_Appended[],MATCH(E$4,Customer_Info_Appended[#Headers],0),0)</f>
        <v>Female</v>
      </c>
      <c r="F174" t="str">
        <f>VLOOKUP($B174,Customer_Info_Appended[],MATCH(F$4,Customer_Info_Appended[#Headers],0),0)</f>
        <v>Yangon</v>
      </c>
      <c r="G174" t="str">
        <f>VLOOKUP(AccountBalanceSummary[[#This Row],[Balance Summary]],balance_t[],3,1)</f>
        <v>High</v>
      </c>
      <c r="H174" t="str">
        <f>VLOOKUP(AccountBalanceSummary[[#This Row],[Age]],age_t[],3,1)</f>
        <v>Middle</v>
      </c>
      <c r="I174" t="str">
        <f>AccountBalanceSummary[[#This Row],[Age Group]]&amp;"-"&amp;AccountBalanceSummary[[#This Row],[Balace Group]]</f>
        <v>Middle-High</v>
      </c>
    </row>
    <row r="175" spans="2:9" x14ac:dyDescent="0.25">
      <c r="B175" t="s">
        <v>965</v>
      </c>
      <c r="C175" s="22">
        <v>7488947</v>
      </c>
      <c r="D175">
        <f>VLOOKUP($B175,Customer_Info_Appended[],MATCH(D$4,Customer_Info_Appended[#Headers],0),0)</f>
        <v>67</v>
      </c>
      <c r="E175" t="str">
        <f>VLOOKUP($B175,Customer_Info_Appended[],MATCH(E$4,Customer_Info_Appended[#Headers],0),0)</f>
        <v>Female</v>
      </c>
      <c r="F175" t="str">
        <f>VLOOKUP($B175,Customer_Info_Appended[],MATCH(F$4,Customer_Info_Appended[#Headers],0),0)</f>
        <v>Shan</v>
      </c>
      <c r="G175" t="str">
        <f>VLOOKUP(AccountBalanceSummary[[#This Row],[Balance Summary]],balance_t[],3,1)</f>
        <v>Medium</v>
      </c>
      <c r="H175" t="str">
        <f>VLOOKUP(AccountBalanceSummary[[#This Row],[Age]],age_t[],3,1)</f>
        <v>Senior</v>
      </c>
      <c r="I175" t="str">
        <f>AccountBalanceSummary[[#This Row],[Age Group]]&amp;"-"&amp;AccountBalanceSummary[[#This Row],[Balace Group]]</f>
        <v>Senior-Medium</v>
      </c>
    </row>
    <row r="176" spans="2:9" x14ac:dyDescent="0.25">
      <c r="B176" t="s">
        <v>970</v>
      </c>
      <c r="C176" s="22">
        <v>57299423</v>
      </c>
      <c r="D176">
        <f>VLOOKUP($B176,Customer_Info_Appended[],MATCH(D$4,Customer_Info_Appended[#Headers],0),0)</f>
        <v>66</v>
      </c>
      <c r="E176" t="str">
        <f>VLOOKUP($B176,Customer_Info_Appended[],MATCH(E$4,Customer_Info_Appended[#Headers],0),0)</f>
        <v>Male</v>
      </c>
      <c r="F176" t="str">
        <f>VLOOKUP($B176,Customer_Info_Appended[],MATCH(F$4,Customer_Info_Appended[#Headers],0),0)</f>
        <v>Yangon</v>
      </c>
      <c r="G176" t="str">
        <f>VLOOKUP(AccountBalanceSummary[[#This Row],[Balance Summary]],balance_t[],3,1)</f>
        <v>High</v>
      </c>
      <c r="H176" t="str">
        <f>VLOOKUP(AccountBalanceSummary[[#This Row],[Age]],age_t[],3,1)</f>
        <v>Senior</v>
      </c>
      <c r="I176" t="str">
        <f>AccountBalanceSummary[[#This Row],[Age Group]]&amp;"-"&amp;AccountBalanceSummary[[#This Row],[Balace Group]]</f>
        <v>Senior-High</v>
      </c>
    </row>
    <row r="177" spans="2:9" x14ac:dyDescent="0.25">
      <c r="B177" t="s">
        <v>975</v>
      </c>
      <c r="C177" s="22">
        <v>89986165</v>
      </c>
      <c r="D177">
        <f>VLOOKUP($B177,Customer_Info_Appended[],MATCH(D$4,Customer_Info_Appended[#Headers],0),0)</f>
        <v>49</v>
      </c>
      <c r="E177" t="str">
        <f>VLOOKUP($B177,Customer_Info_Appended[],MATCH(E$4,Customer_Info_Appended[#Headers],0),0)</f>
        <v>Female</v>
      </c>
      <c r="F177" t="str">
        <f>VLOOKUP($B177,Customer_Info_Appended[],MATCH(F$4,Customer_Info_Appended[#Headers],0),0)</f>
        <v>Shan</v>
      </c>
      <c r="G177" t="str">
        <f>VLOOKUP(AccountBalanceSummary[[#This Row],[Balance Summary]],balance_t[],3,1)</f>
        <v>High</v>
      </c>
      <c r="H177" t="str">
        <f>VLOOKUP(AccountBalanceSummary[[#This Row],[Age]],age_t[],3,1)</f>
        <v>Middle</v>
      </c>
      <c r="I177" t="str">
        <f>AccountBalanceSummary[[#This Row],[Age Group]]&amp;"-"&amp;AccountBalanceSummary[[#This Row],[Balace Group]]</f>
        <v>Middle-High</v>
      </c>
    </row>
    <row r="178" spans="2:9" x14ac:dyDescent="0.25">
      <c r="B178" t="s">
        <v>980</v>
      </c>
      <c r="C178" s="22">
        <v>37245834</v>
      </c>
      <c r="D178">
        <f>VLOOKUP($B178,Customer_Info_Appended[],MATCH(D$4,Customer_Info_Appended[#Headers],0),0)</f>
        <v>53</v>
      </c>
      <c r="E178" t="str">
        <f>VLOOKUP($B178,Customer_Info_Appended[],MATCH(E$4,Customer_Info_Appended[#Headers],0),0)</f>
        <v>Male</v>
      </c>
      <c r="F178" t="str">
        <f>VLOOKUP($B178,Customer_Info_Appended[],MATCH(F$4,Customer_Info_Appended[#Headers],0),0)</f>
        <v>Yangon</v>
      </c>
      <c r="G178" t="str">
        <f>VLOOKUP(AccountBalanceSummary[[#This Row],[Balance Summary]],balance_t[],3,1)</f>
        <v>High</v>
      </c>
      <c r="H178" t="str">
        <f>VLOOKUP(AccountBalanceSummary[[#This Row],[Age]],age_t[],3,1)</f>
        <v>Senior</v>
      </c>
      <c r="I178" t="str">
        <f>AccountBalanceSummary[[#This Row],[Age Group]]&amp;"-"&amp;AccountBalanceSummary[[#This Row],[Balace Group]]</f>
        <v>Senior-High</v>
      </c>
    </row>
    <row r="179" spans="2:9" x14ac:dyDescent="0.25">
      <c r="B179" t="s">
        <v>985</v>
      </c>
      <c r="C179" s="22">
        <v>52731156</v>
      </c>
      <c r="D179">
        <f>VLOOKUP($B179,Customer_Info_Appended[],MATCH(D$4,Customer_Info_Appended[#Headers],0),0)</f>
        <v>49</v>
      </c>
      <c r="E179" t="str">
        <f>VLOOKUP($B179,Customer_Info_Appended[],MATCH(E$4,Customer_Info_Appended[#Headers],0),0)</f>
        <v>Female</v>
      </c>
      <c r="F179" t="str">
        <f>VLOOKUP($B179,Customer_Info_Appended[],MATCH(F$4,Customer_Info_Appended[#Headers],0),0)</f>
        <v>Mandalay</v>
      </c>
      <c r="G179" t="str">
        <f>VLOOKUP(AccountBalanceSummary[[#This Row],[Balance Summary]],balance_t[],3,1)</f>
        <v>High</v>
      </c>
      <c r="H179" t="str">
        <f>VLOOKUP(AccountBalanceSummary[[#This Row],[Age]],age_t[],3,1)</f>
        <v>Middle</v>
      </c>
      <c r="I179" t="str">
        <f>AccountBalanceSummary[[#This Row],[Age Group]]&amp;"-"&amp;AccountBalanceSummary[[#This Row],[Balace Group]]</f>
        <v>Middle-High</v>
      </c>
    </row>
    <row r="180" spans="2:9" x14ac:dyDescent="0.25">
      <c r="B180" t="s">
        <v>990</v>
      </c>
      <c r="C180" s="22">
        <v>11174355</v>
      </c>
      <c r="D180">
        <f>VLOOKUP($B180,Customer_Info_Appended[],MATCH(D$4,Customer_Info_Appended[#Headers],0),0)</f>
        <v>32</v>
      </c>
      <c r="E180" t="str">
        <f>VLOOKUP($B180,Customer_Info_Appended[],MATCH(E$4,Customer_Info_Appended[#Headers],0),0)</f>
        <v>Male</v>
      </c>
      <c r="F180" t="str">
        <f>VLOOKUP($B180,Customer_Info_Appended[],MATCH(F$4,Customer_Info_Appended[#Headers],0),0)</f>
        <v>Naypyitaw</v>
      </c>
      <c r="G180" t="str">
        <f>VLOOKUP(AccountBalanceSummary[[#This Row],[Balance Summary]],balance_t[],3,1)</f>
        <v>Medium</v>
      </c>
      <c r="H180" t="str">
        <f>VLOOKUP(AccountBalanceSummary[[#This Row],[Age]],age_t[],3,1)</f>
        <v>Middle</v>
      </c>
      <c r="I180" t="str">
        <f>AccountBalanceSummary[[#This Row],[Age Group]]&amp;"-"&amp;AccountBalanceSummary[[#This Row],[Balace Group]]</f>
        <v>Middle-Medium</v>
      </c>
    </row>
    <row r="181" spans="2:9" x14ac:dyDescent="0.25">
      <c r="B181" t="s">
        <v>995</v>
      </c>
      <c r="C181" s="22">
        <v>40503268</v>
      </c>
      <c r="D181">
        <f>VLOOKUP($B181,Customer_Info_Appended[],MATCH(D$4,Customer_Info_Appended[#Headers],0),0)</f>
        <v>60</v>
      </c>
      <c r="E181" t="str">
        <f>VLOOKUP($B181,Customer_Info_Appended[],MATCH(E$4,Customer_Info_Appended[#Headers],0),0)</f>
        <v>Male</v>
      </c>
      <c r="F181" t="str">
        <f>VLOOKUP($B181,Customer_Info_Appended[],MATCH(F$4,Customer_Info_Appended[#Headers],0),0)</f>
        <v>Naypyitaw</v>
      </c>
      <c r="G181" t="str">
        <f>VLOOKUP(AccountBalanceSummary[[#This Row],[Balance Summary]],balance_t[],3,1)</f>
        <v>High</v>
      </c>
      <c r="H181" t="str">
        <f>VLOOKUP(AccountBalanceSummary[[#This Row],[Age]],age_t[],3,1)</f>
        <v>Senior</v>
      </c>
      <c r="I181" t="str">
        <f>AccountBalanceSummary[[#This Row],[Age Group]]&amp;"-"&amp;AccountBalanceSummary[[#This Row],[Balace Group]]</f>
        <v>Senior-High</v>
      </c>
    </row>
    <row r="182" spans="2:9" x14ac:dyDescent="0.25">
      <c r="B182" t="s">
        <v>1000</v>
      </c>
      <c r="C182" s="22">
        <v>45922530</v>
      </c>
      <c r="D182">
        <f>VLOOKUP($B182,Customer_Info_Appended[],MATCH(D$4,Customer_Info_Appended[#Headers],0),0)</f>
        <v>52</v>
      </c>
      <c r="E182" t="str">
        <f>VLOOKUP($B182,Customer_Info_Appended[],MATCH(E$4,Customer_Info_Appended[#Headers],0),0)</f>
        <v>Female</v>
      </c>
      <c r="F182" t="str">
        <f>VLOOKUP($B182,Customer_Info_Appended[],MATCH(F$4,Customer_Info_Appended[#Headers],0),0)</f>
        <v>Bago</v>
      </c>
      <c r="G182" t="str">
        <f>VLOOKUP(AccountBalanceSummary[[#This Row],[Balance Summary]],balance_t[],3,1)</f>
        <v>High</v>
      </c>
      <c r="H182" t="str">
        <f>VLOOKUP(AccountBalanceSummary[[#This Row],[Age]],age_t[],3,1)</f>
        <v>Senior</v>
      </c>
      <c r="I182" t="str">
        <f>AccountBalanceSummary[[#This Row],[Age Group]]&amp;"-"&amp;AccountBalanceSummary[[#This Row],[Balace Group]]</f>
        <v>Senior-High</v>
      </c>
    </row>
    <row r="183" spans="2:9" x14ac:dyDescent="0.25">
      <c r="B183" t="s">
        <v>1005</v>
      </c>
      <c r="C183" s="22">
        <v>49475565</v>
      </c>
      <c r="D183">
        <f>VLOOKUP($B183,Customer_Info_Appended[],MATCH(D$4,Customer_Info_Appended[#Headers],0),0)</f>
        <v>20</v>
      </c>
      <c r="E183" t="str">
        <f>VLOOKUP($B183,Customer_Info_Appended[],MATCH(E$4,Customer_Info_Appended[#Headers],0),0)</f>
        <v>Male</v>
      </c>
      <c r="F183" t="str">
        <f>VLOOKUP($B183,Customer_Info_Appended[],MATCH(F$4,Customer_Info_Appended[#Headers],0),0)</f>
        <v>Mandalay</v>
      </c>
      <c r="G183" t="str">
        <f>VLOOKUP(AccountBalanceSummary[[#This Row],[Balance Summary]],balance_t[],3,1)</f>
        <v>High</v>
      </c>
      <c r="H183" t="str">
        <f>VLOOKUP(AccountBalanceSummary[[#This Row],[Age]],age_t[],3,1)</f>
        <v>Young</v>
      </c>
      <c r="I183" t="str">
        <f>AccountBalanceSummary[[#This Row],[Age Group]]&amp;"-"&amp;AccountBalanceSummary[[#This Row],[Balace Group]]</f>
        <v>Young-High</v>
      </c>
    </row>
    <row r="184" spans="2:9" x14ac:dyDescent="0.25">
      <c r="B184" t="s">
        <v>1010</v>
      </c>
      <c r="C184" s="22">
        <v>37973885</v>
      </c>
      <c r="D184">
        <f>VLOOKUP($B184,Customer_Info_Appended[],MATCH(D$4,Customer_Info_Appended[#Headers],0),0)</f>
        <v>33</v>
      </c>
      <c r="E184" t="str">
        <f>VLOOKUP($B184,Customer_Info_Appended[],MATCH(E$4,Customer_Info_Appended[#Headers],0),0)</f>
        <v>Female</v>
      </c>
      <c r="F184" t="str">
        <f>VLOOKUP($B184,Customer_Info_Appended[],MATCH(F$4,Customer_Info_Appended[#Headers],0),0)</f>
        <v>Naypyitaw</v>
      </c>
      <c r="G184" t="str">
        <f>VLOOKUP(AccountBalanceSummary[[#This Row],[Balance Summary]],balance_t[],3,1)</f>
        <v>High</v>
      </c>
      <c r="H184" t="str">
        <f>VLOOKUP(AccountBalanceSummary[[#This Row],[Age]],age_t[],3,1)</f>
        <v>Middle</v>
      </c>
      <c r="I184" t="str">
        <f>AccountBalanceSummary[[#This Row],[Age Group]]&amp;"-"&amp;AccountBalanceSummary[[#This Row],[Balace Group]]</f>
        <v>Middle-High</v>
      </c>
    </row>
    <row r="185" spans="2:9" x14ac:dyDescent="0.25">
      <c r="B185" t="s">
        <v>1015</v>
      </c>
      <c r="C185" s="22">
        <v>21825224</v>
      </c>
      <c r="D185">
        <f>VLOOKUP($B185,Customer_Info_Appended[],MATCH(D$4,Customer_Info_Appended[#Headers],0),0)</f>
        <v>22</v>
      </c>
      <c r="E185" t="str">
        <f>VLOOKUP($B185,Customer_Info_Appended[],MATCH(E$4,Customer_Info_Appended[#Headers],0),0)</f>
        <v>Female</v>
      </c>
      <c r="F185" t="str">
        <f>VLOOKUP($B185,Customer_Info_Appended[],MATCH(F$4,Customer_Info_Appended[#Headers],0),0)</f>
        <v>Bago</v>
      </c>
      <c r="G185" t="str">
        <f>VLOOKUP(AccountBalanceSummary[[#This Row],[Balance Summary]],balance_t[],3,1)</f>
        <v>High</v>
      </c>
      <c r="H185" t="str">
        <f>VLOOKUP(AccountBalanceSummary[[#This Row],[Age]],age_t[],3,1)</f>
        <v>Young</v>
      </c>
      <c r="I185" t="str">
        <f>AccountBalanceSummary[[#This Row],[Age Group]]&amp;"-"&amp;AccountBalanceSummary[[#This Row],[Balace Group]]</f>
        <v>Young-High</v>
      </c>
    </row>
    <row r="186" spans="2:9" x14ac:dyDescent="0.25">
      <c r="B186" t="s">
        <v>1020</v>
      </c>
      <c r="C186" s="22">
        <v>23916152</v>
      </c>
      <c r="D186">
        <f>VLOOKUP($B186,Customer_Info_Appended[],MATCH(D$4,Customer_Info_Appended[#Headers],0),0)</f>
        <v>38</v>
      </c>
      <c r="E186" t="str">
        <f>VLOOKUP($B186,Customer_Info_Appended[],MATCH(E$4,Customer_Info_Appended[#Headers],0),0)</f>
        <v>Male</v>
      </c>
      <c r="F186" t="str">
        <f>VLOOKUP($B186,Customer_Info_Appended[],MATCH(F$4,Customer_Info_Appended[#Headers],0),0)</f>
        <v>Mandalay</v>
      </c>
      <c r="G186" t="str">
        <f>VLOOKUP(AccountBalanceSummary[[#This Row],[Balance Summary]],balance_t[],3,1)</f>
        <v>High</v>
      </c>
      <c r="H186" t="str">
        <f>VLOOKUP(AccountBalanceSummary[[#This Row],[Age]],age_t[],3,1)</f>
        <v>Middle</v>
      </c>
      <c r="I186" t="str">
        <f>AccountBalanceSummary[[#This Row],[Age Group]]&amp;"-"&amp;AccountBalanceSummary[[#This Row],[Balace Group]]</f>
        <v>Middle-High</v>
      </c>
    </row>
    <row r="187" spans="2:9" x14ac:dyDescent="0.25">
      <c r="B187" t="s">
        <v>1025</v>
      </c>
      <c r="C187" s="22">
        <v>46480968</v>
      </c>
      <c r="D187">
        <f>VLOOKUP($B187,Customer_Info_Appended[],MATCH(D$4,Customer_Info_Appended[#Headers],0),0)</f>
        <v>27</v>
      </c>
      <c r="E187" t="str">
        <f>VLOOKUP($B187,Customer_Info_Appended[],MATCH(E$4,Customer_Info_Appended[#Headers],0),0)</f>
        <v>Female</v>
      </c>
      <c r="F187" t="str">
        <f>VLOOKUP($B187,Customer_Info_Appended[],MATCH(F$4,Customer_Info_Appended[#Headers],0),0)</f>
        <v>Naypyitaw</v>
      </c>
      <c r="G187" t="str">
        <f>VLOOKUP(AccountBalanceSummary[[#This Row],[Balance Summary]],balance_t[],3,1)</f>
        <v>High</v>
      </c>
      <c r="H187" t="str">
        <f>VLOOKUP(AccountBalanceSummary[[#This Row],[Age]],age_t[],3,1)</f>
        <v>Young</v>
      </c>
      <c r="I187" t="str">
        <f>AccountBalanceSummary[[#This Row],[Age Group]]&amp;"-"&amp;AccountBalanceSummary[[#This Row],[Balace Group]]</f>
        <v>Young-High</v>
      </c>
    </row>
    <row r="188" spans="2:9" x14ac:dyDescent="0.25">
      <c r="B188" t="s">
        <v>1030</v>
      </c>
      <c r="C188" s="22">
        <v>49726984</v>
      </c>
      <c r="D188">
        <f>VLOOKUP($B188,Customer_Info_Appended[],MATCH(D$4,Customer_Info_Appended[#Headers],0),0)</f>
        <v>36</v>
      </c>
      <c r="E188" t="str">
        <f>VLOOKUP($B188,Customer_Info_Appended[],MATCH(E$4,Customer_Info_Appended[#Headers],0),0)</f>
        <v>Male</v>
      </c>
      <c r="F188" t="str">
        <f>VLOOKUP($B188,Customer_Info_Appended[],MATCH(F$4,Customer_Info_Appended[#Headers],0),0)</f>
        <v>Yangon</v>
      </c>
      <c r="G188" t="str">
        <f>VLOOKUP(AccountBalanceSummary[[#This Row],[Balance Summary]],balance_t[],3,1)</f>
        <v>High</v>
      </c>
      <c r="H188" t="str">
        <f>VLOOKUP(AccountBalanceSummary[[#This Row],[Age]],age_t[],3,1)</f>
        <v>Middle</v>
      </c>
      <c r="I188" t="str">
        <f>AccountBalanceSummary[[#This Row],[Age Group]]&amp;"-"&amp;AccountBalanceSummary[[#This Row],[Balace Group]]</f>
        <v>Middle-High</v>
      </c>
    </row>
    <row r="189" spans="2:9" x14ac:dyDescent="0.25">
      <c r="B189" t="s">
        <v>1035</v>
      </c>
      <c r="C189" s="22">
        <v>9905436</v>
      </c>
      <c r="D189">
        <f>VLOOKUP($B189,Customer_Info_Appended[],MATCH(D$4,Customer_Info_Appended[#Headers],0),0)</f>
        <v>42</v>
      </c>
      <c r="E189" t="str">
        <f>VLOOKUP($B189,Customer_Info_Appended[],MATCH(E$4,Customer_Info_Appended[#Headers],0),0)</f>
        <v>Male</v>
      </c>
      <c r="F189" t="str">
        <f>VLOOKUP($B189,Customer_Info_Appended[],MATCH(F$4,Customer_Info_Appended[#Headers],0),0)</f>
        <v>Shan</v>
      </c>
      <c r="G189" t="str">
        <f>VLOOKUP(AccountBalanceSummary[[#This Row],[Balance Summary]],balance_t[],3,1)</f>
        <v>Medium</v>
      </c>
      <c r="H189" t="str">
        <f>VLOOKUP(AccountBalanceSummary[[#This Row],[Age]],age_t[],3,1)</f>
        <v>Middle</v>
      </c>
      <c r="I189" t="str">
        <f>AccountBalanceSummary[[#This Row],[Age Group]]&amp;"-"&amp;AccountBalanceSummary[[#This Row],[Balace Group]]</f>
        <v>Middle-Medium</v>
      </c>
    </row>
    <row r="190" spans="2:9" x14ac:dyDescent="0.25">
      <c r="B190" t="s">
        <v>1040</v>
      </c>
      <c r="C190" s="22">
        <v>7304776</v>
      </c>
      <c r="D190">
        <f>VLOOKUP($B190,Customer_Info_Appended[],MATCH(D$4,Customer_Info_Appended[#Headers],0),0)</f>
        <v>21</v>
      </c>
      <c r="E190" t="str">
        <f>VLOOKUP($B190,Customer_Info_Appended[],MATCH(E$4,Customer_Info_Appended[#Headers],0),0)</f>
        <v>Male</v>
      </c>
      <c r="F190" t="str">
        <f>VLOOKUP($B190,Customer_Info_Appended[],MATCH(F$4,Customer_Info_Appended[#Headers],0),0)</f>
        <v>Mandalay</v>
      </c>
      <c r="G190" t="str">
        <f>VLOOKUP(AccountBalanceSummary[[#This Row],[Balance Summary]],balance_t[],3,1)</f>
        <v>Medium</v>
      </c>
      <c r="H190" t="str">
        <f>VLOOKUP(AccountBalanceSummary[[#This Row],[Age]],age_t[],3,1)</f>
        <v>Young</v>
      </c>
      <c r="I190" t="str">
        <f>AccountBalanceSummary[[#This Row],[Age Group]]&amp;"-"&amp;AccountBalanceSummary[[#This Row],[Balace Group]]</f>
        <v>Young-Medium</v>
      </c>
    </row>
    <row r="191" spans="2:9" x14ac:dyDescent="0.25">
      <c r="B191" t="s">
        <v>1045</v>
      </c>
      <c r="C191" s="22">
        <v>28963339</v>
      </c>
      <c r="D191">
        <f>VLOOKUP($B191,Customer_Info_Appended[],MATCH(D$4,Customer_Info_Appended[#Headers],0),0)</f>
        <v>46</v>
      </c>
      <c r="E191" t="str">
        <f>VLOOKUP($B191,Customer_Info_Appended[],MATCH(E$4,Customer_Info_Appended[#Headers],0),0)</f>
        <v>Male</v>
      </c>
      <c r="F191" t="str">
        <f>VLOOKUP($B191,Customer_Info_Appended[],MATCH(F$4,Customer_Info_Appended[#Headers],0),0)</f>
        <v>Bago</v>
      </c>
      <c r="G191" t="str">
        <f>VLOOKUP(AccountBalanceSummary[[#This Row],[Balance Summary]],balance_t[],3,1)</f>
        <v>High</v>
      </c>
      <c r="H191" t="str">
        <f>VLOOKUP(AccountBalanceSummary[[#This Row],[Age]],age_t[],3,1)</f>
        <v>Middle</v>
      </c>
      <c r="I191" t="str">
        <f>AccountBalanceSummary[[#This Row],[Age Group]]&amp;"-"&amp;AccountBalanceSummary[[#This Row],[Balace Group]]</f>
        <v>Middle-High</v>
      </c>
    </row>
    <row r="192" spans="2:9" x14ac:dyDescent="0.25">
      <c r="B192" t="s">
        <v>1050</v>
      </c>
      <c r="C192" s="22">
        <v>65707528</v>
      </c>
      <c r="D192">
        <f>VLOOKUP($B192,Customer_Info_Appended[],MATCH(D$4,Customer_Info_Appended[#Headers],0),0)</f>
        <v>36</v>
      </c>
      <c r="E192" t="str">
        <f>VLOOKUP($B192,Customer_Info_Appended[],MATCH(E$4,Customer_Info_Appended[#Headers],0),0)</f>
        <v>Male</v>
      </c>
      <c r="F192" t="str">
        <f>VLOOKUP($B192,Customer_Info_Appended[],MATCH(F$4,Customer_Info_Appended[#Headers],0),0)</f>
        <v>Mandalay</v>
      </c>
      <c r="G192" t="str">
        <f>VLOOKUP(AccountBalanceSummary[[#This Row],[Balance Summary]],balance_t[],3,1)</f>
        <v>High</v>
      </c>
      <c r="H192" t="str">
        <f>VLOOKUP(AccountBalanceSummary[[#This Row],[Age]],age_t[],3,1)</f>
        <v>Middle</v>
      </c>
      <c r="I192" t="str">
        <f>AccountBalanceSummary[[#This Row],[Age Group]]&amp;"-"&amp;AccountBalanceSummary[[#This Row],[Balace Group]]</f>
        <v>Middle-High</v>
      </c>
    </row>
    <row r="193" spans="2:9" x14ac:dyDescent="0.25">
      <c r="B193" t="s">
        <v>1055</v>
      </c>
      <c r="C193" s="22">
        <v>32243084</v>
      </c>
      <c r="D193">
        <f>VLOOKUP($B193,Customer_Info_Appended[],MATCH(D$4,Customer_Info_Appended[#Headers],0),0)</f>
        <v>60</v>
      </c>
      <c r="E193" t="str">
        <f>VLOOKUP($B193,Customer_Info_Appended[],MATCH(E$4,Customer_Info_Appended[#Headers],0),0)</f>
        <v>Male</v>
      </c>
      <c r="F193" t="str">
        <f>VLOOKUP($B193,Customer_Info_Appended[],MATCH(F$4,Customer_Info_Appended[#Headers],0),0)</f>
        <v>Bago</v>
      </c>
      <c r="G193" t="str">
        <f>VLOOKUP(AccountBalanceSummary[[#This Row],[Balance Summary]],balance_t[],3,1)</f>
        <v>High</v>
      </c>
      <c r="H193" t="str">
        <f>VLOOKUP(AccountBalanceSummary[[#This Row],[Age]],age_t[],3,1)</f>
        <v>Senior</v>
      </c>
      <c r="I193" t="str">
        <f>AccountBalanceSummary[[#This Row],[Age Group]]&amp;"-"&amp;AccountBalanceSummary[[#This Row],[Balace Group]]</f>
        <v>Senior-High</v>
      </c>
    </row>
    <row r="194" spans="2:9" x14ac:dyDescent="0.25">
      <c r="B194" t="s">
        <v>1060</v>
      </c>
      <c r="C194" s="22">
        <v>61035543</v>
      </c>
      <c r="D194">
        <f>VLOOKUP($B194,Customer_Info_Appended[],MATCH(D$4,Customer_Info_Appended[#Headers],0),0)</f>
        <v>19</v>
      </c>
      <c r="E194" t="str">
        <f>VLOOKUP($B194,Customer_Info_Appended[],MATCH(E$4,Customer_Info_Appended[#Headers],0),0)</f>
        <v>Male</v>
      </c>
      <c r="F194" t="str">
        <f>VLOOKUP($B194,Customer_Info_Appended[],MATCH(F$4,Customer_Info_Appended[#Headers],0),0)</f>
        <v>Mandalay</v>
      </c>
      <c r="G194" t="str">
        <f>VLOOKUP(AccountBalanceSummary[[#This Row],[Balance Summary]],balance_t[],3,1)</f>
        <v>High</v>
      </c>
      <c r="H194" t="str">
        <f>VLOOKUP(AccountBalanceSummary[[#This Row],[Age]],age_t[],3,1)</f>
        <v>Young</v>
      </c>
      <c r="I194" t="str">
        <f>AccountBalanceSummary[[#This Row],[Age Group]]&amp;"-"&amp;AccountBalanceSummary[[#This Row],[Balace Group]]</f>
        <v>Young-High</v>
      </c>
    </row>
    <row r="195" spans="2:9" x14ac:dyDescent="0.25">
      <c r="B195" t="s">
        <v>1065</v>
      </c>
      <c r="C195" s="22">
        <v>47613151</v>
      </c>
      <c r="D195">
        <f>VLOOKUP($B195,Customer_Info_Appended[],MATCH(D$4,Customer_Info_Appended[#Headers],0),0)</f>
        <v>27</v>
      </c>
      <c r="E195" t="str">
        <f>VLOOKUP($B195,Customer_Info_Appended[],MATCH(E$4,Customer_Info_Appended[#Headers],0),0)</f>
        <v>Male</v>
      </c>
      <c r="F195" t="str">
        <f>VLOOKUP($B195,Customer_Info_Appended[],MATCH(F$4,Customer_Info_Appended[#Headers],0),0)</f>
        <v>Bago</v>
      </c>
      <c r="G195" t="str">
        <f>VLOOKUP(AccountBalanceSummary[[#This Row],[Balance Summary]],balance_t[],3,1)</f>
        <v>High</v>
      </c>
      <c r="H195" t="str">
        <f>VLOOKUP(AccountBalanceSummary[[#This Row],[Age]],age_t[],3,1)</f>
        <v>Young</v>
      </c>
      <c r="I195" t="str">
        <f>AccountBalanceSummary[[#This Row],[Age Group]]&amp;"-"&amp;AccountBalanceSummary[[#This Row],[Balace Group]]</f>
        <v>Young-High</v>
      </c>
    </row>
    <row r="196" spans="2:9" x14ac:dyDescent="0.25">
      <c r="B196" t="s">
        <v>1070</v>
      </c>
      <c r="C196" s="22">
        <v>80774401</v>
      </c>
      <c r="D196">
        <f>VLOOKUP($B196,Customer_Info_Appended[],MATCH(D$4,Customer_Info_Appended[#Headers],0),0)</f>
        <v>60</v>
      </c>
      <c r="E196" t="str">
        <f>VLOOKUP($B196,Customer_Info_Appended[],MATCH(E$4,Customer_Info_Appended[#Headers],0),0)</f>
        <v>Female</v>
      </c>
      <c r="F196" t="str">
        <f>VLOOKUP($B196,Customer_Info_Appended[],MATCH(F$4,Customer_Info_Appended[#Headers],0),0)</f>
        <v>Naypyitaw</v>
      </c>
      <c r="G196" t="str">
        <f>VLOOKUP(AccountBalanceSummary[[#This Row],[Balance Summary]],balance_t[],3,1)</f>
        <v>High</v>
      </c>
      <c r="H196" t="str">
        <f>VLOOKUP(AccountBalanceSummary[[#This Row],[Age]],age_t[],3,1)</f>
        <v>Senior</v>
      </c>
      <c r="I196" t="str">
        <f>AccountBalanceSummary[[#This Row],[Age Group]]&amp;"-"&amp;AccountBalanceSummary[[#This Row],[Balace Group]]</f>
        <v>Senior-High</v>
      </c>
    </row>
    <row r="197" spans="2:9" x14ac:dyDescent="0.25">
      <c r="B197" t="s">
        <v>1075</v>
      </c>
      <c r="C197" s="22">
        <v>25099678</v>
      </c>
      <c r="D197">
        <f>VLOOKUP($B197,Customer_Info_Appended[],MATCH(D$4,Customer_Info_Appended[#Headers],0),0)</f>
        <v>42</v>
      </c>
      <c r="E197" t="str">
        <f>VLOOKUP($B197,Customer_Info_Appended[],MATCH(E$4,Customer_Info_Appended[#Headers],0),0)</f>
        <v>Female</v>
      </c>
      <c r="F197" t="str">
        <f>VLOOKUP($B197,Customer_Info_Appended[],MATCH(F$4,Customer_Info_Appended[#Headers],0),0)</f>
        <v>Yangon</v>
      </c>
      <c r="G197" t="str">
        <f>VLOOKUP(AccountBalanceSummary[[#This Row],[Balance Summary]],balance_t[],3,1)</f>
        <v>High</v>
      </c>
      <c r="H197" t="str">
        <f>VLOOKUP(AccountBalanceSummary[[#This Row],[Age]],age_t[],3,1)</f>
        <v>Middle</v>
      </c>
      <c r="I197" t="str">
        <f>AccountBalanceSummary[[#This Row],[Age Group]]&amp;"-"&amp;AccountBalanceSummary[[#This Row],[Balace Group]]</f>
        <v>Middle-High</v>
      </c>
    </row>
    <row r="198" spans="2:9" x14ac:dyDescent="0.25">
      <c r="B198" t="s">
        <v>1080</v>
      </c>
      <c r="C198" s="22">
        <v>11159860</v>
      </c>
      <c r="D198">
        <f>VLOOKUP($B198,Customer_Info_Appended[],MATCH(D$4,Customer_Info_Appended[#Headers],0),0)</f>
        <v>37</v>
      </c>
      <c r="E198" t="str">
        <f>VLOOKUP($B198,Customer_Info_Appended[],MATCH(E$4,Customer_Info_Appended[#Headers],0),0)</f>
        <v>Male</v>
      </c>
      <c r="F198" t="str">
        <f>VLOOKUP($B198,Customer_Info_Appended[],MATCH(F$4,Customer_Info_Appended[#Headers],0),0)</f>
        <v>Naypyitaw</v>
      </c>
      <c r="G198" t="str">
        <f>VLOOKUP(AccountBalanceSummary[[#This Row],[Balance Summary]],balance_t[],3,1)</f>
        <v>Medium</v>
      </c>
      <c r="H198" t="str">
        <f>VLOOKUP(AccountBalanceSummary[[#This Row],[Age]],age_t[],3,1)</f>
        <v>Middle</v>
      </c>
      <c r="I198" t="str">
        <f>AccountBalanceSummary[[#This Row],[Age Group]]&amp;"-"&amp;AccountBalanceSummary[[#This Row],[Balace Group]]</f>
        <v>Middle-Medium</v>
      </c>
    </row>
    <row r="199" spans="2:9" x14ac:dyDescent="0.25">
      <c r="B199" t="s">
        <v>1085</v>
      </c>
      <c r="C199" s="22">
        <v>29061990</v>
      </c>
      <c r="D199">
        <f>VLOOKUP($B199,Customer_Info_Appended[],MATCH(D$4,Customer_Info_Appended[#Headers],0),0)</f>
        <v>65</v>
      </c>
      <c r="E199" t="str">
        <f>VLOOKUP($B199,Customer_Info_Appended[],MATCH(E$4,Customer_Info_Appended[#Headers],0),0)</f>
        <v>Female</v>
      </c>
      <c r="F199" t="str">
        <f>VLOOKUP($B199,Customer_Info_Appended[],MATCH(F$4,Customer_Info_Appended[#Headers],0),0)</f>
        <v>Yangon</v>
      </c>
      <c r="G199" t="str">
        <f>VLOOKUP(AccountBalanceSummary[[#This Row],[Balance Summary]],balance_t[],3,1)</f>
        <v>High</v>
      </c>
      <c r="H199" t="str">
        <f>VLOOKUP(AccountBalanceSummary[[#This Row],[Age]],age_t[],3,1)</f>
        <v>Senior</v>
      </c>
      <c r="I199" t="str">
        <f>AccountBalanceSummary[[#This Row],[Age Group]]&amp;"-"&amp;AccountBalanceSummary[[#This Row],[Balace Group]]</f>
        <v>Senior-High</v>
      </c>
    </row>
    <row r="200" spans="2:9" x14ac:dyDescent="0.25">
      <c r="B200" t="s">
        <v>1090</v>
      </c>
      <c r="C200" s="22">
        <v>28992614</v>
      </c>
      <c r="D200">
        <f>VLOOKUP($B200,Customer_Info_Appended[],MATCH(D$4,Customer_Info_Appended[#Headers],0),0)</f>
        <v>36</v>
      </c>
      <c r="E200" t="str">
        <f>VLOOKUP($B200,Customer_Info_Appended[],MATCH(E$4,Customer_Info_Appended[#Headers],0),0)</f>
        <v>Female</v>
      </c>
      <c r="F200" t="str">
        <f>VLOOKUP($B200,Customer_Info_Appended[],MATCH(F$4,Customer_Info_Appended[#Headers],0),0)</f>
        <v>Naypyitaw</v>
      </c>
      <c r="G200" t="str">
        <f>VLOOKUP(AccountBalanceSummary[[#This Row],[Balance Summary]],balance_t[],3,1)</f>
        <v>High</v>
      </c>
      <c r="H200" t="str">
        <f>VLOOKUP(AccountBalanceSummary[[#This Row],[Age]],age_t[],3,1)</f>
        <v>Middle</v>
      </c>
      <c r="I200" t="str">
        <f>AccountBalanceSummary[[#This Row],[Age Group]]&amp;"-"&amp;AccountBalanceSummary[[#This Row],[Balace Group]]</f>
        <v>Middle-High</v>
      </c>
    </row>
    <row r="201" spans="2:9" x14ac:dyDescent="0.25">
      <c r="B201" t="s">
        <v>1095</v>
      </c>
      <c r="C201" s="22">
        <v>55053855</v>
      </c>
      <c r="D201">
        <f>VLOOKUP($B201,Customer_Info_Appended[],MATCH(D$4,Customer_Info_Appended[#Headers],0),0)</f>
        <v>40</v>
      </c>
      <c r="E201" t="str">
        <f>VLOOKUP($B201,Customer_Info_Appended[],MATCH(E$4,Customer_Info_Appended[#Headers],0),0)</f>
        <v>Female</v>
      </c>
      <c r="F201" t="str">
        <f>VLOOKUP($B201,Customer_Info_Appended[],MATCH(F$4,Customer_Info_Appended[#Headers],0),0)</f>
        <v>Naypyitaw</v>
      </c>
      <c r="G201" t="str">
        <f>VLOOKUP(AccountBalanceSummary[[#This Row],[Balance Summary]],balance_t[],3,1)</f>
        <v>High</v>
      </c>
      <c r="H201" t="str">
        <f>VLOOKUP(AccountBalanceSummary[[#This Row],[Age]],age_t[],3,1)</f>
        <v>Middle</v>
      </c>
      <c r="I201" t="str">
        <f>AccountBalanceSummary[[#This Row],[Age Group]]&amp;"-"&amp;AccountBalanceSummary[[#This Row],[Balace Group]]</f>
        <v>Middle-High</v>
      </c>
    </row>
    <row r="202" spans="2:9" x14ac:dyDescent="0.25">
      <c r="B202" t="s">
        <v>1100</v>
      </c>
      <c r="C202" s="22">
        <v>56559200</v>
      </c>
      <c r="D202">
        <f>VLOOKUP($B202,Customer_Info_Appended[],MATCH(D$4,Customer_Info_Appended[#Headers],0),0)</f>
        <v>41</v>
      </c>
      <c r="E202" t="str">
        <f>VLOOKUP($B202,Customer_Info_Appended[],MATCH(E$4,Customer_Info_Appended[#Headers],0),0)</f>
        <v>Female</v>
      </c>
      <c r="F202" t="str">
        <f>VLOOKUP($B202,Customer_Info_Appended[],MATCH(F$4,Customer_Info_Appended[#Headers],0),0)</f>
        <v>Mandalay</v>
      </c>
      <c r="G202" t="str">
        <f>VLOOKUP(AccountBalanceSummary[[#This Row],[Balance Summary]],balance_t[],3,1)</f>
        <v>High</v>
      </c>
      <c r="H202" t="str">
        <f>VLOOKUP(AccountBalanceSummary[[#This Row],[Age]],age_t[],3,1)</f>
        <v>Middle</v>
      </c>
      <c r="I202" t="str">
        <f>AccountBalanceSummary[[#This Row],[Age Group]]&amp;"-"&amp;AccountBalanceSummary[[#This Row],[Balace Group]]</f>
        <v>Middle-High</v>
      </c>
    </row>
    <row r="203" spans="2:9" x14ac:dyDescent="0.25">
      <c r="B203" t="s">
        <v>1105</v>
      </c>
      <c r="C203" s="22">
        <v>45607146</v>
      </c>
      <c r="D203">
        <f>VLOOKUP($B203,Customer_Info_Appended[],MATCH(D$4,Customer_Info_Appended[#Headers],0),0)</f>
        <v>28</v>
      </c>
      <c r="E203" t="str">
        <f>VLOOKUP($B203,Customer_Info_Appended[],MATCH(E$4,Customer_Info_Appended[#Headers],0),0)</f>
        <v>Female</v>
      </c>
      <c r="F203" t="str">
        <f>VLOOKUP($B203,Customer_Info_Appended[],MATCH(F$4,Customer_Info_Appended[#Headers],0),0)</f>
        <v>Shan</v>
      </c>
      <c r="G203" t="str">
        <f>VLOOKUP(AccountBalanceSummary[[#This Row],[Balance Summary]],balance_t[],3,1)</f>
        <v>High</v>
      </c>
      <c r="H203" t="str">
        <f>VLOOKUP(AccountBalanceSummary[[#This Row],[Age]],age_t[],3,1)</f>
        <v>Young</v>
      </c>
      <c r="I203" t="str">
        <f>AccountBalanceSummary[[#This Row],[Age Group]]&amp;"-"&amp;AccountBalanceSummary[[#This Row],[Balace Group]]</f>
        <v>Young-High</v>
      </c>
    </row>
    <row r="204" spans="2:9" x14ac:dyDescent="0.25">
      <c r="B204" t="s">
        <v>1110</v>
      </c>
      <c r="C204" s="22">
        <v>5089904</v>
      </c>
      <c r="D204">
        <f>VLOOKUP($B204,Customer_Info_Appended[],MATCH(D$4,Customer_Info_Appended[#Headers],0),0)</f>
        <v>63</v>
      </c>
      <c r="E204" t="str">
        <f>VLOOKUP($B204,Customer_Info_Appended[],MATCH(E$4,Customer_Info_Appended[#Headers],0),0)</f>
        <v>Female</v>
      </c>
      <c r="F204" t="str">
        <f>VLOOKUP($B204,Customer_Info_Appended[],MATCH(F$4,Customer_Info_Appended[#Headers],0),0)</f>
        <v>Bago</v>
      </c>
      <c r="G204" t="str">
        <f>VLOOKUP(AccountBalanceSummary[[#This Row],[Balance Summary]],balance_t[],3,1)</f>
        <v>Medium</v>
      </c>
      <c r="H204" t="str">
        <f>VLOOKUP(AccountBalanceSummary[[#This Row],[Age]],age_t[],3,1)</f>
        <v>Senior</v>
      </c>
      <c r="I204" t="str">
        <f>AccountBalanceSummary[[#This Row],[Age Group]]&amp;"-"&amp;AccountBalanceSummary[[#This Row],[Balace Group]]</f>
        <v>Senior-Medium</v>
      </c>
    </row>
    <row r="205" spans="2:9" x14ac:dyDescent="0.25">
      <c r="B205" t="s">
        <v>1116</v>
      </c>
      <c r="C205" s="22">
        <v>9492609</v>
      </c>
      <c r="D205">
        <f>VLOOKUP($B205,Customer_Info_Appended[],MATCH(D$4,Customer_Info_Appended[#Headers],0),0)</f>
        <v>51</v>
      </c>
      <c r="E205" t="str">
        <f>VLOOKUP($B205,Customer_Info_Appended[],MATCH(E$4,Customer_Info_Appended[#Headers],0),0)</f>
        <v>Male</v>
      </c>
      <c r="F205" t="str">
        <f>VLOOKUP($B205,Customer_Info_Appended[],MATCH(F$4,Customer_Info_Appended[#Headers],0),0)</f>
        <v>Bago</v>
      </c>
      <c r="G205" t="str">
        <f>VLOOKUP(AccountBalanceSummary[[#This Row],[Balance Summary]],balance_t[],3,1)</f>
        <v>Medium</v>
      </c>
      <c r="H205" t="str">
        <f>VLOOKUP(AccountBalanceSummary[[#This Row],[Age]],age_t[],3,1)</f>
        <v>Senior</v>
      </c>
      <c r="I205" t="str">
        <f>AccountBalanceSummary[[#This Row],[Age Group]]&amp;"-"&amp;AccountBalanceSummary[[#This Row],[Balace Group]]</f>
        <v>Senior-Medium</v>
      </c>
    </row>
    <row r="206" spans="2:9" x14ac:dyDescent="0.25">
      <c r="B206" t="s">
        <v>1121</v>
      </c>
      <c r="C206" s="22">
        <v>28883446</v>
      </c>
      <c r="D206">
        <f>VLOOKUP($B206,Customer_Info_Appended[],MATCH(D$4,Customer_Info_Appended[#Headers],0),0)</f>
        <v>45</v>
      </c>
      <c r="E206" t="str">
        <f>VLOOKUP($B206,Customer_Info_Appended[],MATCH(E$4,Customer_Info_Appended[#Headers],0),0)</f>
        <v>Female</v>
      </c>
      <c r="F206" t="str">
        <f>VLOOKUP($B206,Customer_Info_Appended[],MATCH(F$4,Customer_Info_Appended[#Headers],0),0)</f>
        <v>Bago</v>
      </c>
      <c r="G206" t="str">
        <f>VLOOKUP(AccountBalanceSummary[[#This Row],[Balance Summary]],balance_t[],3,1)</f>
        <v>High</v>
      </c>
      <c r="H206" t="str">
        <f>VLOOKUP(AccountBalanceSummary[[#This Row],[Age]],age_t[],3,1)</f>
        <v>Middle</v>
      </c>
      <c r="I206" t="str">
        <f>AccountBalanceSummary[[#This Row],[Age Group]]&amp;"-"&amp;AccountBalanceSummary[[#This Row],[Balace Group]]</f>
        <v>Middle-High</v>
      </c>
    </row>
    <row r="207" spans="2:9" x14ac:dyDescent="0.25">
      <c r="B207" t="s">
        <v>1126</v>
      </c>
      <c r="C207" s="22">
        <v>39924448</v>
      </c>
      <c r="D207">
        <f>VLOOKUP($B207,Customer_Info_Appended[],MATCH(D$4,Customer_Info_Appended[#Headers],0),0)</f>
        <v>22</v>
      </c>
      <c r="E207" t="str">
        <f>VLOOKUP($B207,Customer_Info_Appended[],MATCH(E$4,Customer_Info_Appended[#Headers],0),0)</f>
        <v>Female</v>
      </c>
      <c r="F207" t="str">
        <f>VLOOKUP($B207,Customer_Info_Appended[],MATCH(F$4,Customer_Info_Appended[#Headers],0),0)</f>
        <v>Yangon</v>
      </c>
      <c r="G207" t="str">
        <f>VLOOKUP(AccountBalanceSummary[[#This Row],[Balance Summary]],balance_t[],3,1)</f>
        <v>High</v>
      </c>
      <c r="H207" t="str">
        <f>VLOOKUP(AccountBalanceSummary[[#This Row],[Age]],age_t[],3,1)</f>
        <v>Young</v>
      </c>
      <c r="I207" t="str">
        <f>AccountBalanceSummary[[#This Row],[Age Group]]&amp;"-"&amp;AccountBalanceSummary[[#This Row],[Balace Group]]</f>
        <v>Young-High</v>
      </c>
    </row>
    <row r="208" spans="2:9" x14ac:dyDescent="0.25">
      <c r="B208" t="s">
        <v>1131</v>
      </c>
      <c r="C208" s="22">
        <v>48897651</v>
      </c>
      <c r="D208">
        <f>VLOOKUP($B208,Customer_Info_Appended[],MATCH(D$4,Customer_Info_Appended[#Headers],0),0)</f>
        <v>22</v>
      </c>
      <c r="E208" t="str">
        <f>VLOOKUP($B208,Customer_Info_Appended[],MATCH(E$4,Customer_Info_Appended[#Headers],0),0)</f>
        <v>Female</v>
      </c>
      <c r="F208" t="str">
        <f>VLOOKUP($B208,Customer_Info_Appended[],MATCH(F$4,Customer_Info_Appended[#Headers],0),0)</f>
        <v>Bago</v>
      </c>
      <c r="G208" t="str">
        <f>VLOOKUP(AccountBalanceSummary[[#This Row],[Balance Summary]],balance_t[],3,1)</f>
        <v>High</v>
      </c>
      <c r="H208" t="str">
        <f>VLOOKUP(AccountBalanceSummary[[#This Row],[Age]],age_t[],3,1)</f>
        <v>Young</v>
      </c>
      <c r="I208" t="str">
        <f>AccountBalanceSummary[[#This Row],[Age Group]]&amp;"-"&amp;AccountBalanceSummary[[#This Row],[Balace Group]]</f>
        <v>Young-High</v>
      </c>
    </row>
    <row r="209" spans="2:9" x14ac:dyDescent="0.25">
      <c r="B209" t="s">
        <v>1136</v>
      </c>
      <c r="C209" s="22">
        <v>66784324</v>
      </c>
      <c r="D209">
        <f>VLOOKUP($B209,Customer_Info_Appended[],MATCH(D$4,Customer_Info_Appended[#Headers],0),0)</f>
        <v>68</v>
      </c>
      <c r="E209" t="str">
        <f>VLOOKUP($B209,Customer_Info_Appended[],MATCH(E$4,Customer_Info_Appended[#Headers],0),0)</f>
        <v>Female</v>
      </c>
      <c r="F209" t="str">
        <f>VLOOKUP($B209,Customer_Info_Appended[],MATCH(F$4,Customer_Info_Appended[#Headers],0),0)</f>
        <v>Bago</v>
      </c>
      <c r="G209" t="str">
        <f>VLOOKUP(AccountBalanceSummary[[#This Row],[Balance Summary]],balance_t[],3,1)</f>
        <v>High</v>
      </c>
      <c r="H209" t="str">
        <f>VLOOKUP(AccountBalanceSummary[[#This Row],[Age]],age_t[],3,1)</f>
        <v>Senior</v>
      </c>
      <c r="I209" t="str">
        <f>AccountBalanceSummary[[#This Row],[Age Group]]&amp;"-"&amp;AccountBalanceSummary[[#This Row],[Balace Group]]</f>
        <v>Senior-High</v>
      </c>
    </row>
    <row r="210" spans="2:9" x14ac:dyDescent="0.25">
      <c r="B210" t="s">
        <v>1141</v>
      </c>
      <c r="C210" s="22">
        <v>55942279</v>
      </c>
      <c r="D210">
        <f>VLOOKUP($B210,Customer_Info_Appended[],MATCH(D$4,Customer_Info_Appended[#Headers],0),0)</f>
        <v>38</v>
      </c>
      <c r="E210" t="str">
        <f>VLOOKUP($B210,Customer_Info_Appended[],MATCH(E$4,Customer_Info_Appended[#Headers],0),0)</f>
        <v>Male</v>
      </c>
      <c r="F210" t="str">
        <f>VLOOKUP($B210,Customer_Info_Appended[],MATCH(F$4,Customer_Info_Appended[#Headers],0),0)</f>
        <v>Mandalay</v>
      </c>
      <c r="G210" t="str">
        <f>VLOOKUP(AccountBalanceSummary[[#This Row],[Balance Summary]],balance_t[],3,1)</f>
        <v>High</v>
      </c>
      <c r="H210" t="str">
        <f>VLOOKUP(AccountBalanceSummary[[#This Row],[Age]],age_t[],3,1)</f>
        <v>Middle</v>
      </c>
      <c r="I210" t="str">
        <f>AccountBalanceSummary[[#This Row],[Age Group]]&amp;"-"&amp;AccountBalanceSummary[[#This Row],[Balace Group]]</f>
        <v>Middle-High</v>
      </c>
    </row>
    <row r="211" spans="2:9" x14ac:dyDescent="0.25">
      <c r="B211" t="s">
        <v>1146</v>
      </c>
      <c r="C211" s="22">
        <v>84221979</v>
      </c>
      <c r="D211">
        <f>VLOOKUP($B211,Customer_Info_Appended[],MATCH(D$4,Customer_Info_Appended[#Headers],0),0)</f>
        <v>29</v>
      </c>
      <c r="E211" t="str">
        <f>VLOOKUP($B211,Customer_Info_Appended[],MATCH(E$4,Customer_Info_Appended[#Headers],0),0)</f>
        <v>Male</v>
      </c>
      <c r="F211" t="str">
        <f>VLOOKUP($B211,Customer_Info_Appended[],MATCH(F$4,Customer_Info_Appended[#Headers],0),0)</f>
        <v>Naypyitaw</v>
      </c>
      <c r="G211" t="str">
        <f>VLOOKUP(AccountBalanceSummary[[#This Row],[Balance Summary]],balance_t[],3,1)</f>
        <v>High</v>
      </c>
      <c r="H211" t="str">
        <f>VLOOKUP(AccountBalanceSummary[[#This Row],[Age]],age_t[],3,1)</f>
        <v>Young</v>
      </c>
      <c r="I211" t="str">
        <f>AccountBalanceSummary[[#This Row],[Age Group]]&amp;"-"&amp;AccountBalanceSummary[[#This Row],[Balace Group]]</f>
        <v>Young-High</v>
      </c>
    </row>
    <row r="212" spans="2:9" x14ac:dyDescent="0.25">
      <c r="B212" t="s">
        <v>1151</v>
      </c>
      <c r="C212" s="22">
        <v>80385684</v>
      </c>
      <c r="D212">
        <f>VLOOKUP($B212,Customer_Info_Appended[],MATCH(D$4,Customer_Info_Appended[#Headers],0),0)</f>
        <v>67</v>
      </c>
      <c r="E212" t="str">
        <f>VLOOKUP($B212,Customer_Info_Appended[],MATCH(E$4,Customer_Info_Appended[#Headers],0),0)</f>
        <v>Male</v>
      </c>
      <c r="F212" t="str">
        <f>VLOOKUP($B212,Customer_Info_Appended[],MATCH(F$4,Customer_Info_Appended[#Headers],0),0)</f>
        <v>Bago</v>
      </c>
      <c r="G212" t="str">
        <f>VLOOKUP(AccountBalanceSummary[[#This Row],[Balance Summary]],balance_t[],3,1)</f>
        <v>High</v>
      </c>
      <c r="H212" t="str">
        <f>VLOOKUP(AccountBalanceSummary[[#This Row],[Age]],age_t[],3,1)</f>
        <v>Senior</v>
      </c>
      <c r="I212" t="str">
        <f>AccountBalanceSummary[[#This Row],[Age Group]]&amp;"-"&amp;AccountBalanceSummary[[#This Row],[Balace Group]]</f>
        <v>Senior-High</v>
      </c>
    </row>
    <row r="213" spans="2:9" x14ac:dyDescent="0.25">
      <c r="B213" t="s">
        <v>1156</v>
      </c>
      <c r="C213" s="22">
        <v>25354492</v>
      </c>
      <c r="D213">
        <f>VLOOKUP($B213,Customer_Info_Appended[],MATCH(D$4,Customer_Info_Appended[#Headers],0),0)</f>
        <v>21</v>
      </c>
      <c r="E213" t="str">
        <f>VLOOKUP($B213,Customer_Info_Appended[],MATCH(E$4,Customer_Info_Appended[#Headers],0),0)</f>
        <v>Male</v>
      </c>
      <c r="F213" t="str">
        <f>VLOOKUP($B213,Customer_Info_Appended[],MATCH(F$4,Customer_Info_Appended[#Headers],0),0)</f>
        <v>Shan</v>
      </c>
      <c r="G213" t="str">
        <f>VLOOKUP(AccountBalanceSummary[[#This Row],[Balance Summary]],balance_t[],3,1)</f>
        <v>High</v>
      </c>
      <c r="H213" t="str">
        <f>VLOOKUP(AccountBalanceSummary[[#This Row],[Age]],age_t[],3,1)</f>
        <v>Young</v>
      </c>
      <c r="I213" t="str">
        <f>AccountBalanceSummary[[#This Row],[Age Group]]&amp;"-"&amp;AccountBalanceSummary[[#This Row],[Balace Group]]</f>
        <v>Young-High</v>
      </c>
    </row>
    <row r="214" spans="2:9" x14ac:dyDescent="0.25">
      <c r="B214" t="s">
        <v>1161</v>
      </c>
      <c r="C214" s="22">
        <v>45662388</v>
      </c>
      <c r="D214">
        <f>VLOOKUP($B214,Customer_Info_Appended[],MATCH(D$4,Customer_Info_Appended[#Headers],0),0)</f>
        <v>66</v>
      </c>
      <c r="E214" t="str">
        <f>VLOOKUP($B214,Customer_Info_Appended[],MATCH(E$4,Customer_Info_Appended[#Headers],0),0)</f>
        <v>Female</v>
      </c>
      <c r="F214" t="str">
        <f>VLOOKUP($B214,Customer_Info_Appended[],MATCH(F$4,Customer_Info_Appended[#Headers],0),0)</f>
        <v>Bago</v>
      </c>
      <c r="G214" t="str">
        <f>VLOOKUP(AccountBalanceSummary[[#This Row],[Balance Summary]],balance_t[],3,1)</f>
        <v>High</v>
      </c>
      <c r="H214" t="str">
        <f>VLOOKUP(AccountBalanceSummary[[#This Row],[Age]],age_t[],3,1)</f>
        <v>Senior</v>
      </c>
      <c r="I214" t="str">
        <f>AccountBalanceSummary[[#This Row],[Age Group]]&amp;"-"&amp;AccountBalanceSummary[[#This Row],[Balace Group]]</f>
        <v>Senior-High</v>
      </c>
    </row>
    <row r="215" spans="2:9" x14ac:dyDescent="0.25">
      <c r="B215" t="s">
        <v>1166</v>
      </c>
      <c r="C215" s="22">
        <v>27190738</v>
      </c>
      <c r="D215">
        <f>VLOOKUP($B215,Customer_Info_Appended[],MATCH(D$4,Customer_Info_Appended[#Headers],0),0)</f>
        <v>59</v>
      </c>
      <c r="E215" t="str">
        <f>VLOOKUP($B215,Customer_Info_Appended[],MATCH(E$4,Customer_Info_Appended[#Headers],0),0)</f>
        <v>Male</v>
      </c>
      <c r="F215" t="str">
        <f>VLOOKUP($B215,Customer_Info_Appended[],MATCH(F$4,Customer_Info_Appended[#Headers],0),0)</f>
        <v>Yangon</v>
      </c>
      <c r="G215" t="str">
        <f>VLOOKUP(AccountBalanceSummary[[#This Row],[Balance Summary]],balance_t[],3,1)</f>
        <v>High</v>
      </c>
      <c r="H215" t="str">
        <f>VLOOKUP(AccountBalanceSummary[[#This Row],[Age]],age_t[],3,1)</f>
        <v>Senior</v>
      </c>
      <c r="I215" t="str">
        <f>AccountBalanceSummary[[#This Row],[Age Group]]&amp;"-"&amp;AccountBalanceSummary[[#This Row],[Balace Group]]</f>
        <v>Senior-High</v>
      </c>
    </row>
    <row r="216" spans="2:9" x14ac:dyDescent="0.25">
      <c r="B216" t="s">
        <v>1171</v>
      </c>
      <c r="C216" s="22">
        <v>33369285</v>
      </c>
      <c r="D216">
        <f>VLOOKUP($B216,Customer_Info_Appended[],MATCH(D$4,Customer_Info_Appended[#Headers],0),0)</f>
        <v>37</v>
      </c>
      <c r="E216" t="str">
        <f>VLOOKUP($B216,Customer_Info_Appended[],MATCH(E$4,Customer_Info_Appended[#Headers],0),0)</f>
        <v>Male</v>
      </c>
      <c r="F216" t="str">
        <f>VLOOKUP($B216,Customer_Info_Appended[],MATCH(F$4,Customer_Info_Appended[#Headers],0),0)</f>
        <v>Yangon</v>
      </c>
      <c r="G216" t="str">
        <f>VLOOKUP(AccountBalanceSummary[[#This Row],[Balance Summary]],balance_t[],3,1)</f>
        <v>High</v>
      </c>
      <c r="H216" t="str">
        <f>VLOOKUP(AccountBalanceSummary[[#This Row],[Age]],age_t[],3,1)</f>
        <v>Middle</v>
      </c>
      <c r="I216" t="str">
        <f>AccountBalanceSummary[[#This Row],[Age Group]]&amp;"-"&amp;AccountBalanceSummary[[#This Row],[Balace Group]]</f>
        <v>Middle-High</v>
      </c>
    </row>
    <row r="217" spans="2:9" x14ac:dyDescent="0.25">
      <c r="B217" t="s">
        <v>1176</v>
      </c>
      <c r="C217" s="22">
        <v>65420689</v>
      </c>
      <c r="D217">
        <f>VLOOKUP($B217,Customer_Info_Appended[],MATCH(D$4,Customer_Info_Appended[#Headers],0),0)</f>
        <v>55</v>
      </c>
      <c r="E217" t="str">
        <f>VLOOKUP($B217,Customer_Info_Appended[],MATCH(E$4,Customer_Info_Appended[#Headers],0),0)</f>
        <v>Male</v>
      </c>
      <c r="F217" t="str">
        <f>VLOOKUP($B217,Customer_Info_Appended[],MATCH(F$4,Customer_Info_Appended[#Headers],0),0)</f>
        <v>Yangon</v>
      </c>
      <c r="G217" t="str">
        <f>VLOOKUP(AccountBalanceSummary[[#This Row],[Balance Summary]],balance_t[],3,1)</f>
        <v>High</v>
      </c>
      <c r="H217" t="str">
        <f>VLOOKUP(AccountBalanceSummary[[#This Row],[Age]],age_t[],3,1)</f>
        <v>Senior</v>
      </c>
      <c r="I217" t="str">
        <f>AccountBalanceSummary[[#This Row],[Age Group]]&amp;"-"&amp;AccountBalanceSummary[[#This Row],[Balace Group]]</f>
        <v>Senior-High</v>
      </c>
    </row>
    <row r="218" spans="2:9" x14ac:dyDescent="0.25">
      <c r="B218" t="s">
        <v>1181</v>
      </c>
      <c r="C218" s="22">
        <v>28848123</v>
      </c>
      <c r="D218">
        <f>VLOOKUP($B218,Customer_Info_Appended[],MATCH(D$4,Customer_Info_Appended[#Headers],0),0)</f>
        <v>42</v>
      </c>
      <c r="E218" t="str">
        <f>VLOOKUP($B218,Customer_Info_Appended[],MATCH(E$4,Customer_Info_Appended[#Headers],0),0)</f>
        <v>Male</v>
      </c>
      <c r="F218" t="str">
        <f>VLOOKUP($B218,Customer_Info_Appended[],MATCH(F$4,Customer_Info_Appended[#Headers],0),0)</f>
        <v>Bago</v>
      </c>
      <c r="G218" t="str">
        <f>VLOOKUP(AccountBalanceSummary[[#This Row],[Balance Summary]],balance_t[],3,1)</f>
        <v>High</v>
      </c>
      <c r="H218" t="str">
        <f>VLOOKUP(AccountBalanceSummary[[#This Row],[Age]],age_t[],3,1)</f>
        <v>Middle</v>
      </c>
      <c r="I218" t="str">
        <f>AccountBalanceSummary[[#This Row],[Age Group]]&amp;"-"&amp;AccountBalanceSummary[[#This Row],[Balace Group]]</f>
        <v>Middle-High</v>
      </c>
    </row>
    <row r="219" spans="2:9" x14ac:dyDescent="0.25">
      <c r="B219" t="s">
        <v>1186</v>
      </c>
      <c r="C219" s="22">
        <v>86039792</v>
      </c>
      <c r="D219">
        <f>VLOOKUP($B219,Customer_Info_Appended[],MATCH(D$4,Customer_Info_Appended[#Headers],0),0)</f>
        <v>31</v>
      </c>
      <c r="E219" t="str">
        <f>VLOOKUP($B219,Customer_Info_Appended[],MATCH(E$4,Customer_Info_Appended[#Headers],0),0)</f>
        <v>Female</v>
      </c>
      <c r="F219" t="str">
        <f>VLOOKUP($B219,Customer_Info_Appended[],MATCH(F$4,Customer_Info_Appended[#Headers],0),0)</f>
        <v>Mandalay</v>
      </c>
      <c r="G219" t="str">
        <f>VLOOKUP(AccountBalanceSummary[[#This Row],[Balance Summary]],balance_t[],3,1)</f>
        <v>High</v>
      </c>
      <c r="H219" t="str">
        <f>VLOOKUP(AccountBalanceSummary[[#This Row],[Age]],age_t[],3,1)</f>
        <v>Middle</v>
      </c>
      <c r="I219" t="str">
        <f>AccountBalanceSummary[[#This Row],[Age Group]]&amp;"-"&amp;AccountBalanceSummary[[#This Row],[Balace Group]]</f>
        <v>Middle-High</v>
      </c>
    </row>
    <row r="220" spans="2:9" x14ac:dyDescent="0.25">
      <c r="B220" t="s">
        <v>1191</v>
      </c>
      <c r="C220" s="22">
        <v>37963063</v>
      </c>
      <c r="D220">
        <f>VLOOKUP($B220,Customer_Info_Appended[],MATCH(D$4,Customer_Info_Appended[#Headers],0),0)</f>
        <v>28</v>
      </c>
      <c r="E220" t="str">
        <f>VLOOKUP($B220,Customer_Info_Appended[],MATCH(E$4,Customer_Info_Appended[#Headers],0),0)</f>
        <v>Male</v>
      </c>
      <c r="F220" t="str">
        <f>VLOOKUP($B220,Customer_Info_Appended[],MATCH(F$4,Customer_Info_Appended[#Headers],0),0)</f>
        <v>Shan</v>
      </c>
      <c r="G220" t="str">
        <f>VLOOKUP(AccountBalanceSummary[[#This Row],[Balance Summary]],balance_t[],3,1)</f>
        <v>High</v>
      </c>
      <c r="H220" t="str">
        <f>VLOOKUP(AccountBalanceSummary[[#This Row],[Age]],age_t[],3,1)</f>
        <v>Young</v>
      </c>
      <c r="I220" t="str">
        <f>AccountBalanceSummary[[#This Row],[Age Group]]&amp;"-"&amp;AccountBalanceSummary[[#This Row],[Balace Group]]</f>
        <v>Young-High</v>
      </c>
    </row>
    <row r="221" spans="2:9" x14ac:dyDescent="0.25">
      <c r="B221" t="s">
        <v>1196</v>
      </c>
      <c r="C221" s="22">
        <v>58677975</v>
      </c>
      <c r="D221">
        <f>VLOOKUP($B221,Customer_Info_Appended[],MATCH(D$4,Customer_Info_Appended[#Headers],0),0)</f>
        <v>49</v>
      </c>
      <c r="E221" t="str">
        <f>VLOOKUP($B221,Customer_Info_Appended[],MATCH(E$4,Customer_Info_Appended[#Headers],0),0)</f>
        <v>Female</v>
      </c>
      <c r="F221" t="str">
        <f>VLOOKUP($B221,Customer_Info_Appended[],MATCH(F$4,Customer_Info_Appended[#Headers],0),0)</f>
        <v>Bago</v>
      </c>
      <c r="G221" t="str">
        <f>VLOOKUP(AccountBalanceSummary[[#This Row],[Balance Summary]],balance_t[],3,1)</f>
        <v>High</v>
      </c>
      <c r="H221" t="str">
        <f>VLOOKUP(AccountBalanceSummary[[#This Row],[Age]],age_t[],3,1)</f>
        <v>Middle</v>
      </c>
      <c r="I221" t="str">
        <f>AccountBalanceSummary[[#This Row],[Age Group]]&amp;"-"&amp;AccountBalanceSummary[[#This Row],[Balace Group]]</f>
        <v>Middle-High</v>
      </c>
    </row>
    <row r="222" spans="2:9" x14ac:dyDescent="0.25">
      <c r="B222" t="s">
        <v>1201</v>
      </c>
      <c r="C222" s="22">
        <v>73279922</v>
      </c>
      <c r="D222">
        <f>VLOOKUP($B222,Customer_Info_Appended[],MATCH(D$4,Customer_Info_Appended[#Headers],0),0)</f>
        <v>28</v>
      </c>
      <c r="E222" t="str">
        <f>VLOOKUP($B222,Customer_Info_Appended[],MATCH(E$4,Customer_Info_Appended[#Headers],0),0)</f>
        <v>Male</v>
      </c>
      <c r="F222" t="str">
        <f>VLOOKUP($B222,Customer_Info_Appended[],MATCH(F$4,Customer_Info_Appended[#Headers],0),0)</f>
        <v>Mandalay</v>
      </c>
      <c r="G222" t="str">
        <f>VLOOKUP(AccountBalanceSummary[[#This Row],[Balance Summary]],balance_t[],3,1)</f>
        <v>High</v>
      </c>
      <c r="H222" t="str">
        <f>VLOOKUP(AccountBalanceSummary[[#This Row],[Age]],age_t[],3,1)</f>
        <v>Young</v>
      </c>
      <c r="I222" t="str">
        <f>AccountBalanceSummary[[#This Row],[Age Group]]&amp;"-"&amp;AccountBalanceSummary[[#This Row],[Balace Group]]</f>
        <v>Young-High</v>
      </c>
    </row>
    <row r="223" spans="2:9" x14ac:dyDescent="0.25">
      <c r="B223" t="s">
        <v>1206</v>
      </c>
      <c r="C223" s="22">
        <v>39694934</v>
      </c>
      <c r="D223">
        <f>VLOOKUP($B223,Customer_Info_Appended[],MATCH(D$4,Customer_Info_Appended[#Headers],0),0)</f>
        <v>35</v>
      </c>
      <c r="E223" t="str">
        <f>VLOOKUP($B223,Customer_Info_Appended[],MATCH(E$4,Customer_Info_Appended[#Headers],0),0)</f>
        <v>Female</v>
      </c>
      <c r="F223" t="str">
        <f>VLOOKUP($B223,Customer_Info_Appended[],MATCH(F$4,Customer_Info_Appended[#Headers],0),0)</f>
        <v>Mandalay</v>
      </c>
      <c r="G223" t="str">
        <f>VLOOKUP(AccountBalanceSummary[[#This Row],[Balance Summary]],balance_t[],3,1)</f>
        <v>High</v>
      </c>
      <c r="H223" t="str">
        <f>VLOOKUP(AccountBalanceSummary[[#This Row],[Age]],age_t[],3,1)</f>
        <v>Middle</v>
      </c>
      <c r="I223" t="str">
        <f>AccountBalanceSummary[[#This Row],[Age Group]]&amp;"-"&amp;AccountBalanceSummary[[#This Row],[Balace Group]]</f>
        <v>Middle-High</v>
      </c>
    </row>
    <row r="224" spans="2:9" x14ac:dyDescent="0.25">
      <c r="B224" t="s">
        <v>1211</v>
      </c>
      <c r="C224" s="22">
        <v>27012512</v>
      </c>
      <c r="D224">
        <f>VLOOKUP($B224,Customer_Info_Appended[],MATCH(D$4,Customer_Info_Appended[#Headers],0),0)</f>
        <v>44</v>
      </c>
      <c r="E224" t="str">
        <f>VLOOKUP($B224,Customer_Info_Appended[],MATCH(E$4,Customer_Info_Appended[#Headers],0),0)</f>
        <v>Female</v>
      </c>
      <c r="F224" t="str">
        <f>VLOOKUP($B224,Customer_Info_Appended[],MATCH(F$4,Customer_Info_Appended[#Headers],0),0)</f>
        <v>Bago</v>
      </c>
      <c r="G224" t="str">
        <f>VLOOKUP(AccountBalanceSummary[[#This Row],[Balance Summary]],balance_t[],3,1)</f>
        <v>High</v>
      </c>
      <c r="H224" t="str">
        <f>VLOOKUP(AccountBalanceSummary[[#This Row],[Age]],age_t[],3,1)</f>
        <v>Middle</v>
      </c>
      <c r="I224" t="str">
        <f>AccountBalanceSummary[[#This Row],[Age Group]]&amp;"-"&amp;AccountBalanceSummary[[#This Row],[Balace Group]]</f>
        <v>Middle-High</v>
      </c>
    </row>
    <row r="225" spans="2:9" x14ac:dyDescent="0.25">
      <c r="B225" t="s">
        <v>1216</v>
      </c>
      <c r="C225" s="22">
        <v>14419175</v>
      </c>
      <c r="D225">
        <f>VLOOKUP($B225,Customer_Info_Appended[],MATCH(D$4,Customer_Info_Appended[#Headers],0),0)</f>
        <v>35</v>
      </c>
      <c r="E225" t="str">
        <f>VLOOKUP($B225,Customer_Info_Appended[],MATCH(E$4,Customer_Info_Appended[#Headers],0),0)</f>
        <v>Male</v>
      </c>
      <c r="F225" t="str">
        <f>VLOOKUP($B225,Customer_Info_Appended[],MATCH(F$4,Customer_Info_Appended[#Headers],0),0)</f>
        <v>Bago</v>
      </c>
      <c r="G225" t="str">
        <f>VLOOKUP(AccountBalanceSummary[[#This Row],[Balance Summary]],balance_t[],3,1)</f>
        <v>Medium</v>
      </c>
      <c r="H225" t="str">
        <f>VLOOKUP(AccountBalanceSummary[[#This Row],[Age]],age_t[],3,1)</f>
        <v>Middle</v>
      </c>
      <c r="I225" t="str">
        <f>AccountBalanceSummary[[#This Row],[Age Group]]&amp;"-"&amp;AccountBalanceSummary[[#This Row],[Balace Group]]</f>
        <v>Middle-Medium</v>
      </c>
    </row>
    <row r="226" spans="2:9" x14ac:dyDescent="0.25">
      <c r="B226" t="s">
        <v>1221</v>
      </c>
      <c r="C226" s="22">
        <v>78718176</v>
      </c>
      <c r="D226">
        <f>VLOOKUP($B226,Customer_Info_Appended[],MATCH(D$4,Customer_Info_Appended[#Headers],0),0)</f>
        <v>40</v>
      </c>
      <c r="E226" t="str">
        <f>VLOOKUP($B226,Customer_Info_Appended[],MATCH(E$4,Customer_Info_Appended[#Headers],0),0)</f>
        <v>Male</v>
      </c>
      <c r="F226" t="str">
        <f>VLOOKUP($B226,Customer_Info_Appended[],MATCH(F$4,Customer_Info_Appended[#Headers],0),0)</f>
        <v>Mandalay</v>
      </c>
      <c r="G226" t="str">
        <f>VLOOKUP(AccountBalanceSummary[[#This Row],[Balance Summary]],balance_t[],3,1)</f>
        <v>High</v>
      </c>
      <c r="H226" t="str">
        <f>VLOOKUP(AccountBalanceSummary[[#This Row],[Age]],age_t[],3,1)</f>
        <v>Middle</v>
      </c>
      <c r="I226" t="str">
        <f>AccountBalanceSummary[[#This Row],[Age Group]]&amp;"-"&amp;AccountBalanceSummary[[#This Row],[Balace Group]]</f>
        <v>Middle-High</v>
      </c>
    </row>
    <row r="227" spans="2:9" x14ac:dyDescent="0.25">
      <c r="B227" t="s">
        <v>1226</v>
      </c>
      <c r="C227" s="22">
        <v>22733997</v>
      </c>
      <c r="D227">
        <f>VLOOKUP($B227,Customer_Info_Appended[],MATCH(D$4,Customer_Info_Appended[#Headers],0),0)</f>
        <v>28</v>
      </c>
      <c r="E227" t="str">
        <f>VLOOKUP($B227,Customer_Info_Appended[],MATCH(E$4,Customer_Info_Appended[#Headers],0),0)</f>
        <v>Male</v>
      </c>
      <c r="F227" t="str">
        <f>VLOOKUP($B227,Customer_Info_Appended[],MATCH(F$4,Customer_Info_Appended[#Headers],0),0)</f>
        <v>Mandalay</v>
      </c>
      <c r="G227" t="str">
        <f>VLOOKUP(AccountBalanceSummary[[#This Row],[Balance Summary]],balance_t[],3,1)</f>
        <v>High</v>
      </c>
      <c r="H227" t="str">
        <f>VLOOKUP(AccountBalanceSummary[[#This Row],[Age]],age_t[],3,1)</f>
        <v>Young</v>
      </c>
      <c r="I227" t="str">
        <f>AccountBalanceSummary[[#This Row],[Age Group]]&amp;"-"&amp;AccountBalanceSummary[[#This Row],[Balace Group]]</f>
        <v>Young-High</v>
      </c>
    </row>
    <row r="228" spans="2:9" x14ac:dyDescent="0.25">
      <c r="B228" t="s">
        <v>1231</v>
      </c>
      <c r="C228" s="22">
        <v>23389089</v>
      </c>
      <c r="D228">
        <f>VLOOKUP($B228,Customer_Info_Appended[],MATCH(D$4,Customer_Info_Appended[#Headers],0),0)</f>
        <v>38</v>
      </c>
      <c r="E228" t="str">
        <f>VLOOKUP($B228,Customer_Info_Appended[],MATCH(E$4,Customer_Info_Appended[#Headers],0),0)</f>
        <v>Male</v>
      </c>
      <c r="F228" t="str">
        <f>VLOOKUP($B228,Customer_Info_Appended[],MATCH(F$4,Customer_Info_Appended[#Headers],0),0)</f>
        <v>Mandalay</v>
      </c>
      <c r="G228" t="str">
        <f>VLOOKUP(AccountBalanceSummary[[#This Row],[Balance Summary]],balance_t[],3,1)</f>
        <v>High</v>
      </c>
      <c r="H228" t="str">
        <f>VLOOKUP(AccountBalanceSummary[[#This Row],[Age]],age_t[],3,1)</f>
        <v>Middle</v>
      </c>
      <c r="I228" t="str">
        <f>AccountBalanceSummary[[#This Row],[Age Group]]&amp;"-"&amp;AccountBalanceSummary[[#This Row],[Balace Group]]</f>
        <v>Middle-High</v>
      </c>
    </row>
    <row r="229" spans="2:9" x14ac:dyDescent="0.25">
      <c r="B229" t="s">
        <v>1236</v>
      </c>
      <c r="C229" s="22">
        <v>36675804</v>
      </c>
      <c r="D229">
        <f>VLOOKUP($B229,Customer_Info_Appended[],MATCH(D$4,Customer_Info_Appended[#Headers],0),0)</f>
        <v>61</v>
      </c>
      <c r="E229" t="str">
        <f>VLOOKUP($B229,Customer_Info_Appended[],MATCH(E$4,Customer_Info_Appended[#Headers],0),0)</f>
        <v>Female</v>
      </c>
      <c r="F229" t="str">
        <f>VLOOKUP($B229,Customer_Info_Appended[],MATCH(F$4,Customer_Info_Appended[#Headers],0),0)</f>
        <v>Bago</v>
      </c>
      <c r="G229" t="str">
        <f>VLOOKUP(AccountBalanceSummary[[#This Row],[Balance Summary]],balance_t[],3,1)</f>
        <v>High</v>
      </c>
      <c r="H229" t="str">
        <f>VLOOKUP(AccountBalanceSummary[[#This Row],[Age]],age_t[],3,1)</f>
        <v>Senior</v>
      </c>
      <c r="I229" t="str">
        <f>AccountBalanceSummary[[#This Row],[Age Group]]&amp;"-"&amp;AccountBalanceSummary[[#This Row],[Balace Group]]</f>
        <v>Senior-High</v>
      </c>
    </row>
    <row r="230" spans="2:9" x14ac:dyDescent="0.25">
      <c r="B230" t="s">
        <v>1241</v>
      </c>
      <c r="C230" s="22">
        <v>60608848</v>
      </c>
      <c r="D230">
        <f>VLOOKUP($B230,Customer_Info_Appended[],MATCH(D$4,Customer_Info_Appended[#Headers],0),0)</f>
        <v>22</v>
      </c>
      <c r="E230" t="str">
        <f>VLOOKUP($B230,Customer_Info_Appended[],MATCH(E$4,Customer_Info_Appended[#Headers],0),0)</f>
        <v>Female</v>
      </c>
      <c r="F230" t="str">
        <f>VLOOKUP($B230,Customer_Info_Appended[],MATCH(F$4,Customer_Info_Appended[#Headers],0),0)</f>
        <v>Mandalay</v>
      </c>
      <c r="G230" t="str">
        <f>VLOOKUP(AccountBalanceSummary[[#This Row],[Balance Summary]],balance_t[],3,1)</f>
        <v>High</v>
      </c>
      <c r="H230" t="str">
        <f>VLOOKUP(AccountBalanceSummary[[#This Row],[Age]],age_t[],3,1)</f>
        <v>Young</v>
      </c>
      <c r="I230" t="str">
        <f>AccountBalanceSummary[[#This Row],[Age Group]]&amp;"-"&amp;AccountBalanceSummary[[#This Row],[Balace Group]]</f>
        <v>Young-High</v>
      </c>
    </row>
    <row r="231" spans="2:9" x14ac:dyDescent="0.25">
      <c r="B231" t="s">
        <v>1246</v>
      </c>
      <c r="C231" s="22">
        <v>24302636</v>
      </c>
      <c r="D231">
        <f>VLOOKUP($B231,Customer_Info_Appended[],MATCH(D$4,Customer_Info_Appended[#Headers],0),0)</f>
        <v>40</v>
      </c>
      <c r="E231" t="str">
        <f>VLOOKUP($B231,Customer_Info_Appended[],MATCH(E$4,Customer_Info_Appended[#Headers],0),0)</f>
        <v>Male</v>
      </c>
      <c r="F231" t="str">
        <f>VLOOKUP($B231,Customer_Info_Appended[],MATCH(F$4,Customer_Info_Appended[#Headers],0),0)</f>
        <v>Yangon</v>
      </c>
      <c r="G231" t="str">
        <f>VLOOKUP(AccountBalanceSummary[[#This Row],[Balance Summary]],balance_t[],3,1)</f>
        <v>High</v>
      </c>
      <c r="H231" t="str">
        <f>VLOOKUP(AccountBalanceSummary[[#This Row],[Age]],age_t[],3,1)</f>
        <v>Middle</v>
      </c>
      <c r="I231" t="str">
        <f>AccountBalanceSummary[[#This Row],[Age Group]]&amp;"-"&amp;AccountBalanceSummary[[#This Row],[Balace Group]]</f>
        <v>Middle-High</v>
      </c>
    </row>
    <row r="232" spans="2:9" x14ac:dyDescent="0.25">
      <c r="B232" t="s">
        <v>1251</v>
      </c>
      <c r="C232" s="22">
        <v>64139396</v>
      </c>
      <c r="D232">
        <f>VLOOKUP($B232,Customer_Info_Appended[],MATCH(D$4,Customer_Info_Appended[#Headers],0),0)</f>
        <v>58</v>
      </c>
      <c r="E232" t="str">
        <f>VLOOKUP($B232,Customer_Info_Appended[],MATCH(E$4,Customer_Info_Appended[#Headers],0),0)</f>
        <v>Male</v>
      </c>
      <c r="F232" t="str">
        <f>VLOOKUP($B232,Customer_Info_Appended[],MATCH(F$4,Customer_Info_Appended[#Headers],0),0)</f>
        <v>Bago</v>
      </c>
      <c r="G232" t="str">
        <f>VLOOKUP(AccountBalanceSummary[[#This Row],[Balance Summary]],balance_t[],3,1)</f>
        <v>High</v>
      </c>
      <c r="H232" t="str">
        <f>VLOOKUP(AccountBalanceSummary[[#This Row],[Age]],age_t[],3,1)</f>
        <v>Senior</v>
      </c>
      <c r="I232" t="str">
        <f>AccountBalanceSummary[[#This Row],[Age Group]]&amp;"-"&amp;AccountBalanceSummary[[#This Row],[Balace Group]]</f>
        <v>Senior-High</v>
      </c>
    </row>
    <row r="233" spans="2:9" x14ac:dyDescent="0.25">
      <c r="B233" t="s">
        <v>1256</v>
      </c>
      <c r="C233" s="22">
        <v>69195855</v>
      </c>
      <c r="D233">
        <f>VLOOKUP($B233,Customer_Info_Appended[],MATCH(D$4,Customer_Info_Appended[#Headers],0),0)</f>
        <v>42</v>
      </c>
      <c r="E233" t="str">
        <f>VLOOKUP($B233,Customer_Info_Appended[],MATCH(E$4,Customer_Info_Appended[#Headers],0),0)</f>
        <v>Female</v>
      </c>
      <c r="F233" t="str">
        <f>VLOOKUP($B233,Customer_Info_Appended[],MATCH(F$4,Customer_Info_Appended[#Headers],0),0)</f>
        <v>Yangon</v>
      </c>
      <c r="G233" t="str">
        <f>VLOOKUP(AccountBalanceSummary[[#This Row],[Balance Summary]],balance_t[],3,1)</f>
        <v>High</v>
      </c>
      <c r="H233" t="str">
        <f>VLOOKUP(AccountBalanceSummary[[#This Row],[Age]],age_t[],3,1)</f>
        <v>Middle</v>
      </c>
      <c r="I233" t="str">
        <f>AccountBalanceSummary[[#This Row],[Age Group]]&amp;"-"&amp;AccountBalanceSummary[[#This Row],[Balace Group]]</f>
        <v>Middle-High</v>
      </c>
    </row>
    <row r="234" spans="2:9" x14ac:dyDescent="0.25">
      <c r="B234" t="s">
        <v>1261</v>
      </c>
      <c r="C234" s="22">
        <v>53415742</v>
      </c>
      <c r="D234">
        <f>VLOOKUP($B234,Customer_Info_Appended[],MATCH(D$4,Customer_Info_Appended[#Headers],0),0)</f>
        <v>58</v>
      </c>
      <c r="E234" t="str">
        <f>VLOOKUP($B234,Customer_Info_Appended[],MATCH(E$4,Customer_Info_Appended[#Headers],0),0)</f>
        <v>Male</v>
      </c>
      <c r="F234" t="str">
        <f>VLOOKUP($B234,Customer_Info_Appended[],MATCH(F$4,Customer_Info_Appended[#Headers],0),0)</f>
        <v>Naypyitaw</v>
      </c>
      <c r="G234" t="str">
        <f>VLOOKUP(AccountBalanceSummary[[#This Row],[Balance Summary]],balance_t[],3,1)</f>
        <v>High</v>
      </c>
      <c r="H234" t="str">
        <f>VLOOKUP(AccountBalanceSummary[[#This Row],[Age]],age_t[],3,1)</f>
        <v>Senior</v>
      </c>
      <c r="I234" t="str">
        <f>AccountBalanceSummary[[#This Row],[Age Group]]&amp;"-"&amp;AccountBalanceSummary[[#This Row],[Balace Group]]</f>
        <v>Senior-High</v>
      </c>
    </row>
    <row r="235" spans="2:9" x14ac:dyDescent="0.25">
      <c r="B235" t="s">
        <v>1266</v>
      </c>
      <c r="C235" s="22">
        <v>44768502</v>
      </c>
      <c r="D235">
        <f>VLOOKUP($B235,Customer_Info_Appended[],MATCH(D$4,Customer_Info_Appended[#Headers],0),0)</f>
        <v>27</v>
      </c>
      <c r="E235" t="str">
        <f>VLOOKUP($B235,Customer_Info_Appended[],MATCH(E$4,Customer_Info_Appended[#Headers],0),0)</f>
        <v>Female</v>
      </c>
      <c r="F235" t="str">
        <f>VLOOKUP($B235,Customer_Info_Appended[],MATCH(F$4,Customer_Info_Appended[#Headers],0),0)</f>
        <v>Bago</v>
      </c>
      <c r="G235" t="str">
        <f>VLOOKUP(AccountBalanceSummary[[#This Row],[Balance Summary]],balance_t[],3,1)</f>
        <v>High</v>
      </c>
      <c r="H235" t="str">
        <f>VLOOKUP(AccountBalanceSummary[[#This Row],[Age]],age_t[],3,1)</f>
        <v>Young</v>
      </c>
      <c r="I235" t="str">
        <f>AccountBalanceSummary[[#This Row],[Age Group]]&amp;"-"&amp;AccountBalanceSummary[[#This Row],[Balace Group]]</f>
        <v>Young-High</v>
      </c>
    </row>
    <row r="236" spans="2:9" x14ac:dyDescent="0.25">
      <c r="B236" t="s">
        <v>1271</v>
      </c>
      <c r="C236" s="22">
        <v>24828252</v>
      </c>
      <c r="D236">
        <f>VLOOKUP($B236,Customer_Info_Appended[],MATCH(D$4,Customer_Info_Appended[#Headers],0),0)</f>
        <v>39</v>
      </c>
      <c r="E236" t="str">
        <f>VLOOKUP($B236,Customer_Info_Appended[],MATCH(E$4,Customer_Info_Appended[#Headers],0),0)</f>
        <v>Male</v>
      </c>
      <c r="F236" t="str">
        <f>VLOOKUP($B236,Customer_Info_Appended[],MATCH(F$4,Customer_Info_Appended[#Headers],0),0)</f>
        <v>Naypyitaw</v>
      </c>
      <c r="G236" t="str">
        <f>VLOOKUP(AccountBalanceSummary[[#This Row],[Balance Summary]],balance_t[],3,1)</f>
        <v>High</v>
      </c>
      <c r="H236" t="str">
        <f>VLOOKUP(AccountBalanceSummary[[#This Row],[Age]],age_t[],3,1)</f>
        <v>Middle</v>
      </c>
      <c r="I236" t="str">
        <f>AccountBalanceSummary[[#This Row],[Age Group]]&amp;"-"&amp;AccountBalanceSummary[[#This Row],[Balace Group]]</f>
        <v>Middle-High</v>
      </c>
    </row>
    <row r="237" spans="2:9" x14ac:dyDescent="0.25">
      <c r="B237" t="s">
        <v>1276</v>
      </c>
      <c r="C237" s="22">
        <v>101471522</v>
      </c>
      <c r="D237">
        <f>VLOOKUP($B237,Customer_Info_Appended[],MATCH(D$4,Customer_Info_Appended[#Headers],0),0)</f>
        <v>36</v>
      </c>
      <c r="E237" t="str">
        <f>VLOOKUP($B237,Customer_Info_Appended[],MATCH(E$4,Customer_Info_Appended[#Headers],0),0)</f>
        <v>Female</v>
      </c>
      <c r="F237" t="str">
        <f>VLOOKUP($B237,Customer_Info_Appended[],MATCH(F$4,Customer_Info_Appended[#Headers],0),0)</f>
        <v>Mandalay</v>
      </c>
      <c r="G237" t="str">
        <f>VLOOKUP(AccountBalanceSummary[[#This Row],[Balance Summary]],balance_t[],3,1)</f>
        <v>High</v>
      </c>
      <c r="H237" t="str">
        <f>VLOOKUP(AccountBalanceSummary[[#This Row],[Age]],age_t[],3,1)</f>
        <v>Middle</v>
      </c>
      <c r="I237" t="str">
        <f>AccountBalanceSummary[[#This Row],[Age Group]]&amp;"-"&amp;AccountBalanceSummary[[#This Row],[Balace Group]]</f>
        <v>Middle-High</v>
      </c>
    </row>
    <row r="238" spans="2:9" x14ac:dyDescent="0.25">
      <c r="B238" t="s">
        <v>1281</v>
      </c>
      <c r="C238" s="22">
        <v>12830061</v>
      </c>
      <c r="D238">
        <f>VLOOKUP($B238,Customer_Info_Appended[],MATCH(D$4,Customer_Info_Appended[#Headers],0),0)</f>
        <v>18</v>
      </c>
      <c r="E238" t="str">
        <f>VLOOKUP($B238,Customer_Info_Appended[],MATCH(E$4,Customer_Info_Appended[#Headers],0),0)</f>
        <v>Female</v>
      </c>
      <c r="F238" t="str">
        <f>VLOOKUP($B238,Customer_Info_Appended[],MATCH(F$4,Customer_Info_Appended[#Headers],0),0)</f>
        <v>Mandalay</v>
      </c>
      <c r="G238" t="str">
        <f>VLOOKUP(AccountBalanceSummary[[#This Row],[Balance Summary]],balance_t[],3,1)</f>
        <v>Medium</v>
      </c>
      <c r="H238" t="str">
        <f>VLOOKUP(AccountBalanceSummary[[#This Row],[Age]],age_t[],3,1)</f>
        <v>Young</v>
      </c>
      <c r="I238" t="str">
        <f>AccountBalanceSummary[[#This Row],[Age Group]]&amp;"-"&amp;AccountBalanceSummary[[#This Row],[Balace Group]]</f>
        <v>Young-Medium</v>
      </c>
    </row>
    <row r="239" spans="2:9" x14ac:dyDescent="0.25">
      <c r="B239" t="s">
        <v>1286</v>
      </c>
      <c r="C239" s="22">
        <v>22399783</v>
      </c>
      <c r="D239">
        <f>VLOOKUP($B239,Customer_Info_Appended[],MATCH(D$4,Customer_Info_Appended[#Headers],0),0)</f>
        <v>24</v>
      </c>
      <c r="E239" t="str">
        <f>VLOOKUP($B239,Customer_Info_Appended[],MATCH(E$4,Customer_Info_Appended[#Headers],0),0)</f>
        <v>Female</v>
      </c>
      <c r="F239" t="str">
        <f>VLOOKUP($B239,Customer_Info_Appended[],MATCH(F$4,Customer_Info_Appended[#Headers],0),0)</f>
        <v>Shan</v>
      </c>
      <c r="G239" t="str">
        <f>VLOOKUP(AccountBalanceSummary[[#This Row],[Balance Summary]],balance_t[],3,1)</f>
        <v>High</v>
      </c>
      <c r="H239" t="str">
        <f>VLOOKUP(AccountBalanceSummary[[#This Row],[Age]],age_t[],3,1)</f>
        <v>Young</v>
      </c>
      <c r="I239" t="str">
        <f>AccountBalanceSummary[[#This Row],[Age Group]]&amp;"-"&amp;AccountBalanceSummary[[#This Row],[Balace Group]]</f>
        <v>Young-High</v>
      </c>
    </row>
    <row r="240" spans="2:9" x14ac:dyDescent="0.25">
      <c r="B240" t="s">
        <v>1291</v>
      </c>
      <c r="C240" s="22">
        <v>24449277</v>
      </c>
      <c r="D240">
        <f>VLOOKUP($B240,Customer_Info_Appended[],MATCH(D$4,Customer_Info_Appended[#Headers],0),0)</f>
        <v>21</v>
      </c>
      <c r="E240" t="str">
        <f>VLOOKUP($B240,Customer_Info_Appended[],MATCH(E$4,Customer_Info_Appended[#Headers],0),0)</f>
        <v>Female</v>
      </c>
      <c r="F240" t="str">
        <f>VLOOKUP($B240,Customer_Info_Appended[],MATCH(F$4,Customer_Info_Appended[#Headers],0),0)</f>
        <v>Mandalay</v>
      </c>
      <c r="G240" t="str">
        <f>VLOOKUP(AccountBalanceSummary[[#This Row],[Balance Summary]],balance_t[],3,1)</f>
        <v>High</v>
      </c>
      <c r="H240" t="str">
        <f>VLOOKUP(AccountBalanceSummary[[#This Row],[Age]],age_t[],3,1)</f>
        <v>Young</v>
      </c>
      <c r="I240" t="str">
        <f>AccountBalanceSummary[[#This Row],[Age Group]]&amp;"-"&amp;AccountBalanceSummary[[#This Row],[Balace Group]]</f>
        <v>Young-High</v>
      </c>
    </row>
    <row r="241" spans="2:9" x14ac:dyDescent="0.25">
      <c r="B241" t="s">
        <v>1296</v>
      </c>
      <c r="C241" s="22">
        <v>62020345</v>
      </c>
      <c r="D241">
        <f>VLOOKUP($B241,Customer_Info_Appended[],MATCH(D$4,Customer_Info_Appended[#Headers],0),0)</f>
        <v>18</v>
      </c>
      <c r="E241" t="str">
        <f>VLOOKUP($B241,Customer_Info_Appended[],MATCH(E$4,Customer_Info_Appended[#Headers],0),0)</f>
        <v>Female</v>
      </c>
      <c r="F241" t="str">
        <f>VLOOKUP($B241,Customer_Info_Appended[],MATCH(F$4,Customer_Info_Appended[#Headers],0),0)</f>
        <v>Naypyitaw</v>
      </c>
      <c r="G241" t="str">
        <f>VLOOKUP(AccountBalanceSummary[[#This Row],[Balance Summary]],balance_t[],3,1)</f>
        <v>High</v>
      </c>
      <c r="H241" t="str">
        <f>VLOOKUP(AccountBalanceSummary[[#This Row],[Age]],age_t[],3,1)</f>
        <v>Young</v>
      </c>
      <c r="I241" t="str">
        <f>AccountBalanceSummary[[#This Row],[Age Group]]&amp;"-"&amp;AccountBalanceSummary[[#This Row],[Balace Group]]</f>
        <v>Young-High</v>
      </c>
    </row>
    <row r="242" spans="2:9" x14ac:dyDescent="0.25">
      <c r="B242" t="s">
        <v>1301</v>
      </c>
      <c r="C242" s="22">
        <v>66504122</v>
      </c>
      <c r="D242">
        <f>VLOOKUP($B242,Customer_Info_Appended[],MATCH(D$4,Customer_Info_Appended[#Headers],0),0)</f>
        <v>32</v>
      </c>
      <c r="E242" t="str">
        <f>VLOOKUP($B242,Customer_Info_Appended[],MATCH(E$4,Customer_Info_Appended[#Headers],0),0)</f>
        <v>Male</v>
      </c>
      <c r="F242" t="str">
        <f>VLOOKUP($B242,Customer_Info_Appended[],MATCH(F$4,Customer_Info_Appended[#Headers],0),0)</f>
        <v>Mandalay</v>
      </c>
      <c r="G242" t="str">
        <f>VLOOKUP(AccountBalanceSummary[[#This Row],[Balance Summary]],balance_t[],3,1)</f>
        <v>High</v>
      </c>
      <c r="H242" t="str">
        <f>VLOOKUP(AccountBalanceSummary[[#This Row],[Age]],age_t[],3,1)</f>
        <v>Middle</v>
      </c>
      <c r="I242" t="str">
        <f>AccountBalanceSummary[[#This Row],[Age Group]]&amp;"-"&amp;AccountBalanceSummary[[#This Row],[Balace Group]]</f>
        <v>Middle-High</v>
      </c>
    </row>
    <row r="243" spans="2:9" x14ac:dyDescent="0.25">
      <c r="B243" t="s">
        <v>1306</v>
      </c>
      <c r="C243" s="22">
        <v>72279277</v>
      </c>
      <c r="D243">
        <f>VLOOKUP($B243,Customer_Info_Appended[],MATCH(D$4,Customer_Info_Appended[#Headers],0),0)</f>
        <v>57</v>
      </c>
      <c r="E243" t="str">
        <f>VLOOKUP($B243,Customer_Info_Appended[],MATCH(E$4,Customer_Info_Appended[#Headers],0),0)</f>
        <v>Female</v>
      </c>
      <c r="F243" t="str">
        <f>VLOOKUP($B243,Customer_Info_Appended[],MATCH(F$4,Customer_Info_Appended[#Headers],0),0)</f>
        <v>Bago</v>
      </c>
      <c r="G243" t="str">
        <f>VLOOKUP(AccountBalanceSummary[[#This Row],[Balance Summary]],balance_t[],3,1)</f>
        <v>High</v>
      </c>
      <c r="H243" t="str">
        <f>VLOOKUP(AccountBalanceSummary[[#This Row],[Age]],age_t[],3,1)</f>
        <v>Senior</v>
      </c>
      <c r="I243" t="str">
        <f>AccountBalanceSummary[[#This Row],[Age Group]]&amp;"-"&amp;AccountBalanceSummary[[#This Row],[Balace Group]]</f>
        <v>Senior-High</v>
      </c>
    </row>
    <row r="244" spans="2:9" x14ac:dyDescent="0.25">
      <c r="B244" t="s">
        <v>1311</v>
      </c>
      <c r="C244" s="22">
        <v>88136124</v>
      </c>
      <c r="D244">
        <f>VLOOKUP($B244,Customer_Info_Appended[],MATCH(D$4,Customer_Info_Appended[#Headers],0),0)</f>
        <v>29</v>
      </c>
      <c r="E244" t="str">
        <f>VLOOKUP($B244,Customer_Info_Appended[],MATCH(E$4,Customer_Info_Appended[#Headers],0),0)</f>
        <v>Male</v>
      </c>
      <c r="F244" t="str">
        <f>VLOOKUP($B244,Customer_Info_Appended[],MATCH(F$4,Customer_Info_Appended[#Headers],0),0)</f>
        <v>Mandalay</v>
      </c>
      <c r="G244" t="str">
        <f>VLOOKUP(AccountBalanceSummary[[#This Row],[Balance Summary]],balance_t[],3,1)</f>
        <v>High</v>
      </c>
      <c r="H244" t="str">
        <f>VLOOKUP(AccountBalanceSummary[[#This Row],[Age]],age_t[],3,1)</f>
        <v>Young</v>
      </c>
      <c r="I244" t="str">
        <f>AccountBalanceSummary[[#This Row],[Age Group]]&amp;"-"&amp;AccountBalanceSummary[[#This Row],[Balace Group]]</f>
        <v>Young-High</v>
      </c>
    </row>
    <row r="245" spans="2:9" x14ac:dyDescent="0.25">
      <c r="B245" t="s">
        <v>1316</v>
      </c>
      <c r="C245" s="22">
        <v>38616260</v>
      </c>
      <c r="D245">
        <f>VLOOKUP($B245,Customer_Info_Appended[],MATCH(D$4,Customer_Info_Appended[#Headers],0),0)</f>
        <v>39</v>
      </c>
      <c r="E245" t="str">
        <f>VLOOKUP($B245,Customer_Info_Appended[],MATCH(E$4,Customer_Info_Appended[#Headers],0),0)</f>
        <v>Female</v>
      </c>
      <c r="F245" t="str">
        <f>VLOOKUP($B245,Customer_Info_Appended[],MATCH(F$4,Customer_Info_Appended[#Headers],0),0)</f>
        <v>Shan</v>
      </c>
      <c r="G245" t="str">
        <f>VLOOKUP(AccountBalanceSummary[[#This Row],[Balance Summary]],balance_t[],3,1)</f>
        <v>High</v>
      </c>
      <c r="H245" t="str">
        <f>VLOOKUP(AccountBalanceSummary[[#This Row],[Age]],age_t[],3,1)</f>
        <v>Middle</v>
      </c>
      <c r="I245" t="str">
        <f>AccountBalanceSummary[[#This Row],[Age Group]]&amp;"-"&amp;AccountBalanceSummary[[#This Row],[Balace Group]]</f>
        <v>Middle-High</v>
      </c>
    </row>
    <row r="246" spans="2:9" x14ac:dyDescent="0.25">
      <c r="B246" t="s">
        <v>1321</v>
      </c>
      <c r="C246" s="22">
        <v>14326224</v>
      </c>
      <c r="D246">
        <f>VLOOKUP($B246,Customer_Info_Appended[],MATCH(D$4,Customer_Info_Appended[#Headers],0),0)</f>
        <v>39</v>
      </c>
      <c r="E246" t="str">
        <f>VLOOKUP($B246,Customer_Info_Appended[],MATCH(E$4,Customer_Info_Appended[#Headers],0),0)</f>
        <v>Female</v>
      </c>
      <c r="F246" t="str">
        <f>VLOOKUP($B246,Customer_Info_Appended[],MATCH(F$4,Customer_Info_Appended[#Headers],0),0)</f>
        <v>Mandalay</v>
      </c>
      <c r="G246" t="str">
        <f>VLOOKUP(AccountBalanceSummary[[#This Row],[Balance Summary]],balance_t[],3,1)</f>
        <v>Medium</v>
      </c>
      <c r="H246" t="str">
        <f>VLOOKUP(AccountBalanceSummary[[#This Row],[Age]],age_t[],3,1)</f>
        <v>Middle</v>
      </c>
      <c r="I246" t="str">
        <f>AccountBalanceSummary[[#This Row],[Age Group]]&amp;"-"&amp;AccountBalanceSummary[[#This Row],[Balace Group]]</f>
        <v>Middle-Medium</v>
      </c>
    </row>
    <row r="247" spans="2:9" x14ac:dyDescent="0.25">
      <c r="B247" t="s">
        <v>1326</v>
      </c>
      <c r="C247" s="22">
        <v>77014895</v>
      </c>
      <c r="D247">
        <f>VLOOKUP($B247,Customer_Info_Appended[],MATCH(D$4,Customer_Info_Appended[#Headers],0),0)</f>
        <v>67</v>
      </c>
      <c r="E247" t="str">
        <f>VLOOKUP($B247,Customer_Info_Appended[],MATCH(E$4,Customer_Info_Appended[#Headers],0),0)</f>
        <v>Male</v>
      </c>
      <c r="F247" t="str">
        <f>VLOOKUP($B247,Customer_Info_Appended[],MATCH(F$4,Customer_Info_Appended[#Headers],0),0)</f>
        <v>Naypyitaw</v>
      </c>
      <c r="G247" t="str">
        <f>VLOOKUP(AccountBalanceSummary[[#This Row],[Balance Summary]],balance_t[],3,1)</f>
        <v>High</v>
      </c>
      <c r="H247" t="str">
        <f>VLOOKUP(AccountBalanceSummary[[#This Row],[Age]],age_t[],3,1)</f>
        <v>Senior</v>
      </c>
      <c r="I247" t="str">
        <f>AccountBalanceSummary[[#This Row],[Age Group]]&amp;"-"&amp;AccountBalanceSummary[[#This Row],[Balace Group]]</f>
        <v>Senior-High</v>
      </c>
    </row>
    <row r="248" spans="2:9" x14ac:dyDescent="0.25">
      <c r="B248" t="s">
        <v>1331</v>
      </c>
      <c r="C248" s="22">
        <v>8028038</v>
      </c>
      <c r="D248">
        <f>VLOOKUP($B248,Customer_Info_Appended[],MATCH(D$4,Customer_Info_Appended[#Headers],0),0)</f>
        <v>64</v>
      </c>
      <c r="E248" t="str">
        <f>VLOOKUP($B248,Customer_Info_Appended[],MATCH(E$4,Customer_Info_Appended[#Headers],0),0)</f>
        <v>Male</v>
      </c>
      <c r="F248" t="str">
        <f>VLOOKUP($B248,Customer_Info_Appended[],MATCH(F$4,Customer_Info_Appended[#Headers],0),0)</f>
        <v>Naypyitaw</v>
      </c>
      <c r="G248" t="str">
        <f>VLOOKUP(AccountBalanceSummary[[#This Row],[Balance Summary]],balance_t[],3,1)</f>
        <v>Medium</v>
      </c>
      <c r="H248" t="str">
        <f>VLOOKUP(AccountBalanceSummary[[#This Row],[Age]],age_t[],3,1)</f>
        <v>Senior</v>
      </c>
      <c r="I248" t="str">
        <f>AccountBalanceSummary[[#This Row],[Age Group]]&amp;"-"&amp;AccountBalanceSummary[[#This Row],[Balace Group]]</f>
        <v>Senior-Medium</v>
      </c>
    </row>
    <row r="249" spans="2:9" x14ac:dyDescent="0.25">
      <c r="B249" t="s">
        <v>1336</v>
      </c>
      <c r="C249" s="22">
        <v>20985050</v>
      </c>
      <c r="D249">
        <f>VLOOKUP($B249,Customer_Info_Appended[],MATCH(D$4,Customer_Info_Appended[#Headers],0),0)</f>
        <v>34</v>
      </c>
      <c r="E249" t="str">
        <f>VLOOKUP($B249,Customer_Info_Appended[],MATCH(E$4,Customer_Info_Appended[#Headers],0),0)</f>
        <v>Male</v>
      </c>
      <c r="F249" t="str">
        <f>VLOOKUP($B249,Customer_Info_Appended[],MATCH(F$4,Customer_Info_Appended[#Headers],0),0)</f>
        <v>Mandalay</v>
      </c>
      <c r="G249" t="str">
        <f>VLOOKUP(AccountBalanceSummary[[#This Row],[Balance Summary]],balance_t[],3,1)</f>
        <v>High</v>
      </c>
      <c r="H249" t="str">
        <f>VLOOKUP(AccountBalanceSummary[[#This Row],[Age]],age_t[],3,1)</f>
        <v>Middle</v>
      </c>
      <c r="I249" t="str">
        <f>AccountBalanceSummary[[#This Row],[Age Group]]&amp;"-"&amp;AccountBalanceSummary[[#This Row],[Balace Group]]</f>
        <v>Middle-High</v>
      </c>
    </row>
    <row r="250" spans="2:9" x14ac:dyDescent="0.25">
      <c r="B250" t="s">
        <v>1341</v>
      </c>
      <c r="C250" s="22">
        <v>86752209</v>
      </c>
      <c r="D250">
        <f>VLOOKUP($B250,Customer_Info_Appended[],MATCH(D$4,Customer_Info_Appended[#Headers],0),0)</f>
        <v>46</v>
      </c>
      <c r="E250" t="str">
        <f>VLOOKUP($B250,Customer_Info_Appended[],MATCH(E$4,Customer_Info_Appended[#Headers],0),0)</f>
        <v>Male</v>
      </c>
      <c r="F250" t="str">
        <f>VLOOKUP($B250,Customer_Info_Appended[],MATCH(F$4,Customer_Info_Appended[#Headers],0),0)</f>
        <v>Naypyitaw</v>
      </c>
      <c r="G250" t="str">
        <f>VLOOKUP(AccountBalanceSummary[[#This Row],[Balance Summary]],balance_t[],3,1)</f>
        <v>High</v>
      </c>
      <c r="H250" t="str">
        <f>VLOOKUP(AccountBalanceSummary[[#This Row],[Age]],age_t[],3,1)</f>
        <v>Middle</v>
      </c>
      <c r="I250" t="str">
        <f>AccountBalanceSummary[[#This Row],[Age Group]]&amp;"-"&amp;AccountBalanceSummary[[#This Row],[Balace Group]]</f>
        <v>Middle-High</v>
      </c>
    </row>
    <row r="251" spans="2:9" x14ac:dyDescent="0.25">
      <c r="B251" t="s">
        <v>1346</v>
      </c>
      <c r="C251" s="22">
        <v>96862268</v>
      </c>
      <c r="D251">
        <f>VLOOKUP($B251,Customer_Info_Appended[],MATCH(D$4,Customer_Info_Appended[#Headers],0),0)</f>
        <v>63</v>
      </c>
      <c r="E251" t="str">
        <f>VLOOKUP($B251,Customer_Info_Appended[],MATCH(E$4,Customer_Info_Appended[#Headers],0),0)</f>
        <v>Female</v>
      </c>
      <c r="F251" t="str">
        <f>VLOOKUP($B251,Customer_Info_Appended[],MATCH(F$4,Customer_Info_Appended[#Headers],0),0)</f>
        <v>Naypyitaw</v>
      </c>
      <c r="G251" t="str">
        <f>VLOOKUP(AccountBalanceSummary[[#This Row],[Balance Summary]],balance_t[],3,1)</f>
        <v>High</v>
      </c>
      <c r="H251" t="str">
        <f>VLOOKUP(AccountBalanceSummary[[#This Row],[Age]],age_t[],3,1)</f>
        <v>Senior</v>
      </c>
      <c r="I251" t="str">
        <f>AccountBalanceSummary[[#This Row],[Age Group]]&amp;"-"&amp;AccountBalanceSummary[[#This Row],[Balace Group]]</f>
        <v>Senior-High</v>
      </c>
    </row>
    <row r="252" spans="2:9" x14ac:dyDescent="0.25">
      <c r="B252" t="s">
        <v>1351</v>
      </c>
      <c r="C252" s="22">
        <v>94838841</v>
      </c>
      <c r="D252">
        <f>VLOOKUP($B252,Customer_Info_Appended[],MATCH(D$4,Customer_Info_Appended[#Headers],0),0)</f>
        <v>31</v>
      </c>
      <c r="E252" t="str">
        <f>VLOOKUP($B252,Customer_Info_Appended[],MATCH(E$4,Customer_Info_Appended[#Headers],0),0)</f>
        <v>Male</v>
      </c>
      <c r="F252" t="str">
        <f>VLOOKUP($B252,Customer_Info_Appended[],MATCH(F$4,Customer_Info_Appended[#Headers],0),0)</f>
        <v>Shan</v>
      </c>
      <c r="G252" t="str">
        <f>VLOOKUP(AccountBalanceSummary[[#This Row],[Balance Summary]],balance_t[],3,1)</f>
        <v>High</v>
      </c>
      <c r="H252" t="str">
        <f>VLOOKUP(AccountBalanceSummary[[#This Row],[Age]],age_t[],3,1)</f>
        <v>Middle</v>
      </c>
      <c r="I252" t="str">
        <f>AccountBalanceSummary[[#This Row],[Age Group]]&amp;"-"&amp;AccountBalanceSummary[[#This Row],[Balace Group]]</f>
        <v>Middle-High</v>
      </c>
    </row>
    <row r="253" spans="2:9" x14ac:dyDescent="0.25">
      <c r="B253" t="s">
        <v>1356</v>
      </c>
      <c r="C253" s="22">
        <v>68410013</v>
      </c>
      <c r="D253">
        <f>VLOOKUP($B253,Customer_Info_Appended[],MATCH(D$4,Customer_Info_Appended[#Headers],0),0)</f>
        <v>67</v>
      </c>
      <c r="E253" t="str">
        <f>VLOOKUP($B253,Customer_Info_Appended[],MATCH(E$4,Customer_Info_Appended[#Headers],0),0)</f>
        <v>Female</v>
      </c>
      <c r="F253" t="str">
        <f>VLOOKUP($B253,Customer_Info_Appended[],MATCH(F$4,Customer_Info_Appended[#Headers],0),0)</f>
        <v>Bago</v>
      </c>
      <c r="G253" t="str">
        <f>VLOOKUP(AccountBalanceSummary[[#This Row],[Balance Summary]],balance_t[],3,1)</f>
        <v>High</v>
      </c>
      <c r="H253" t="str">
        <f>VLOOKUP(AccountBalanceSummary[[#This Row],[Age]],age_t[],3,1)</f>
        <v>Senior</v>
      </c>
      <c r="I253" t="str">
        <f>AccountBalanceSummary[[#This Row],[Age Group]]&amp;"-"&amp;AccountBalanceSummary[[#This Row],[Balace Group]]</f>
        <v>Senior-High</v>
      </c>
    </row>
    <row r="254" spans="2:9" x14ac:dyDescent="0.25">
      <c r="B254" t="s">
        <v>1361</v>
      </c>
      <c r="C254" s="22">
        <v>84168674</v>
      </c>
      <c r="D254">
        <f>VLOOKUP($B254,Customer_Info_Appended[],MATCH(D$4,Customer_Info_Appended[#Headers],0),0)</f>
        <v>37</v>
      </c>
      <c r="E254" t="str">
        <f>VLOOKUP($B254,Customer_Info_Appended[],MATCH(E$4,Customer_Info_Appended[#Headers],0),0)</f>
        <v>Male</v>
      </c>
      <c r="F254" t="str">
        <f>VLOOKUP($B254,Customer_Info_Appended[],MATCH(F$4,Customer_Info_Appended[#Headers],0),0)</f>
        <v>Shan</v>
      </c>
      <c r="G254" t="str">
        <f>VLOOKUP(AccountBalanceSummary[[#This Row],[Balance Summary]],balance_t[],3,1)</f>
        <v>High</v>
      </c>
      <c r="H254" t="str">
        <f>VLOOKUP(AccountBalanceSummary[[#This Row],[Age]],age_t[],3,1)</f>
        <v>Middle</v>
      </c>
      <c r="I254" t="str">
        <f>AccountBalanceSummary[[#This Row],[Age Group]]&amp;"-"&amp;AccountBalanceSummary[[#This Row],[Balace Group]]</f>
        <v>Middle-High</v>
      </c>
    </row>
    <row r="255" spans="2:9" x14ac:dyDescent="0.25">
      <c r="B255" t="s">
        <v>1366</v>
      </c>
      <c r="C255" s="22">
        <v>95633204</v>
      </c>
      <c r="D255">
        <f>VLOOKUP($B255,Customer_Info_Appended[],MATCH(D$4,Customer_Info_Appended[#Headers],0),0)</f>
        <v>67</v>
      </c>
      <c r="E255" t="str">
        <f>VLOOKUP($B255,Customer_Info_Appended[],MATCH(E$4,Customer_Info_Appended[#Headers],0),0)</f>
        <v>Male</v>
      </c>
      <c r="F255" t="str">
        <f>VLOOKUP($B255,Customer_Info_Appended[],MATCH(F$4,Customer_Info_Appended[#Headers],0),0)</f>
        <v>Yangon</v>
      </c>
      <c r="G255" t="str">
        <f>VLOOKUP(AccountBalanceSummary[[#This Row],[Balance Summary]],balance_t[],3,1)</f>
        <v>High</v>
      </c>
      <c r="H255" t="str">
        <f>VLOOKUP(AccountBalanceSummary[[#This Row],[Age]],age_t[],3,1)</f>
        <v>Senior</v>
      </c>
      <c r="I255" t="str">
        <f>AccountBalanceSummary[[#This Row],[Age Group]]&amp;"-"&amp;AccountBalanceSummary[[#This Row],[Balace Group]]</f>
        <v>Senior-High</v>
      </c>
    </row>
    <row r="256" spans="2:9" x14ac:dyDescent="0.25">
      <c r="B256" t="s">
        <v>1371</v>
      </c>
      <c r="C256" s="22">
        <v>49872154</v>
      </c>
      <c r="D256">
        <f>VLOOKUP($B256,Customer_Info_Appended[],MATCH(D$4,Customer_Info_Appended[#Headers],0),0)</f>
        <v>65</v>
      </c>
      <c r="E256" t="str">
        <f>VLOOKUP($B256,Customer_Info_Appended[],MATCH(E$4,Customer_Info_Appended[#Headers],0),0)</f>
        <v>Female</v>
      </c>
      <c r="F256" t="str">
        <f>VLOOKUP($B256,Customer_Info_Appended[],MATCH(F$4,Customer_Info_Appended[#Headers],0),0)</f>
        <v>Shan</v>
      </c>
      <c r="G256" t="str">
        <f>VLOOKUP(AccountBalanceSummary[[#This Row],[Balance Summary]],balance_t[],3,1)</f>
        <v>High</v>
      </c>
      <c r="H256" t="str">
        <f>VLOOKUP(AccountBalanceSummary[[#This Row],[Age]],age_t[],3,1)</f>
        <v>Senior</v>
      </c>
      <c r="I256" t="str">
        <f>AccountBalanceSummary[[#This Row],[Age Group]]&amp;"-"&amp;AccountBalanceSummary[[#This Row],[Balace Group]]</f>
        <v>Senior-High</v>
      </c>
    </row>
    <row r="257" spans="2:9" x14ac:dyDescent="0.25">
      <c r="B257" t="s">
        <v>1376</v>
      </c>
      <c r="C257" s="22">
        <v>33431619</v>
      </c>
      <c r="D257">
        <f>VLOOKUP($B257,Customer_Info_Appended[],MATCH(D$4,Customer_Info_Appended[#Headers],0),0)</f>
        <v>50</v>
      </c>
      <c r="E257" t="str">
        <f>VLOOKUP($B257,Customer_Info_Appended[],MATCH(E$4,Customer_Info_Appended[#Headers],0),0)</f>
        <v>Female</v>
      </c>
      <c r="F257" t="str">
        <f>VLOOKUP($B257,Customer_Info_Appended[],MATCH(F$4,Customer_Info_Appended[#Headers],0),0)</f>
        <v>Mandalay</v>
      </c>
      <c r="G257" t="str">
        <f>VLOOKUP(AccountBalanceSummary[[#This Row],[Balance Summary]],balance_t[],3,1)</f>
        <v>High</v>
      </c>
      <c r="H257" t="str">
        <f>VLOOKUP(AccountBalanceSummary[[#This Row],[Age]],age_t[],3,1)</f>
        <v>Middle</v>
      </c>
      <c r="I257" t="str">
        <f>AccountBalanceSummary[[#This Row],[Age Group]]&amp;"-"&amp;AccountBalanceSummary[[#This Row],[Balace Group]]</f>
        <v>Middle-High</v>
      </c>
    </row>
    <row r="258" spans="2:9" x14ac:dyDescent="0.25">
      <c r="B258" t="s">
        <v>1381</v>
      </c>
      <c r="C258" s="22">
        <v>49068538</v>
      </c>
      <c r="D258">
        <f>VLOOKUP($B258,Customer_Info_Appended[],MATCH(D$4,Customer_Info_Appended[#Headers],0),0)</f>
        <v>60</v>
      </c>
      <c r="E258" t="str">
        <f>VLOOKUP($B258,Customer_Info_Appended[],MATCH(E$4,Customer_Info_Appended[#Headers],0),0)</f>
        <v>Male</v>
      </c>
      <c r="F258" t="str">
        <f>VLOOKUP($B258,Customer_Info_Appended[],MATCH(F$4,Customer_Info_Appended[#Headers],0),0)</f>
        <v>Bago</v>
      </c>
      <c r="G258" t="str">
        <f>VLOOKUP(AccountBalanceSummary[[#This Row],[Balance Summary]],balance_t[],3,1)</f>
        <v>High</v>
      </c>
      <c r="H258" t="str">
        <f>VLOOKUP(AccountBalanceSummary[[#This Row],[Age]],age_t[],3,1)</f>
        <v>Senior</v>
      </c>
      <c r="I258" t="str">
        <f>AccountBalanceSummary[[#This Row],[Age Group]]&amp;"-"&amp;AccountBalanceSummary[[#This Row],[Balace Group]]</f>
        <v>Senior-High</v>
      </c>
    </row>
    <row r="259" spans="2:9" x14ac:dyDescent="0.25">
      <c r="B259" t="s">
        <v>1386</v>
      </c>
      <c r="C259" s="22">
        <v>9135949</v>
      </c>
      <c r="D259">
        <f>VLOOKUP($B259,Customer_Info_Appended[],MATCH(D$4,Customer_Info_Appended[#Headers],0),0)</f>
        <v>32</v>
      </c>
      <c r="E259" t="str">
        <f>VLOOKUP($B259,Customer_Info_Appended[],MATCH(E$4,Customer_Info_Appended[#Headers],0),0)</f>
        <v>Female</v>
      </c>
      <c r="F259" t="str">
        <f>VLOOKUP($B259,Customer_Info_Appended[],MATCH(F$4,Customer_Info_Appended[#Headers],0),0)</f>
        <v>Mandalay</v>
      </c>
      <c r="G259" t="str">
        <f>VLOOKUP(AccountBalanceSummary[[#This Row],[Balance Summary]],balance_t[],3,1)</f>
        <v>Medium</v>
      </c>
      <c r="H259" t="str">
        <f>VLOOKUP(AccountBalanceSummary[[#This Row],[Age]],age_t[],3,1)</f>
        <v>Middle</v>
      </c>
      <c r="I259" t="str">
        <f>AccountBalanceSummary[[#This Row],[Age Group]]&amp;"-"&amp;AccountBalanceSummary[[#This Row],[Balace Group]]</f>
        <v>Middle-Medium</v>
      </c>
    </row>
    <row r="260" spans="2:9" x14ac:dyDescent="0.25">
      <c r="B260" t="s">
        <v>1391</v>
      </c>
      <c r="C260" s="22">
        <v>57552592</v>
      </c>
      <c r="D260">
        <f>VLOOKUP($B260,Customer_Info_Appended[],MATCH(D$4,Customer_Info_Appended[#Headers],0),0)</f>
        <v>29</v>
      </c>
      <c r="E260" t="str">
        <f>VLOOKUP($B260,Customer_Info_Appended[],MATCH(E$4,Customer_Info_Appended[#Headers],0),0)</f>
        <v>Female</v>
      </c>
      <c r="F260" t="str">
        <f>VLOOKUP($B260,Customer_Info_Appended[],MATCH(F$4,Customer_Info_Appended[#Headers],0),0)</f>
        <v>Yangon</v>
      </c>
      <c r="G260" t="str">
        <f>VLOOKUP(AccountBalanceSummary[[#This Row],[Balance Summary]],balance_t[],3,1)</f>
        <v>High</v>
      </c>
      <c r="H260" t="str">
        <f>VLOOKUP(AccountBalanceSummary[[#This Row],[Age]],age_t[],3,1)</f>
        <v>Young</v>
      </c>
      <c r="I260" t="str">
        <f>AccountBalanceSummary[[#This Row],[Age Group]]&amp;"-"&amp;AccountBalanceSummary[[#This Row],[Balace Group]]</f>
        <v>Young-High</v>
      </c>
    </row>
    <row r="261" spans="2:9" x14ac:dyDescent="0.25">
      <c r="B261" t="s">
        <v>1396</v>
      </c>
      <c r="C261" s="22">
        <v>83325598</v>
      </c>
      <c r="D261">
        <f>VLOOKUP($B261,Customer_Info_Appended[],MATCH(D$4,Customer_Info_Appended[#Headers],0),0)</f>
        <v>57</v>
      </c>
      <c r="E261" t="str">
        <f>VLOOKUP($B261,Customer_Info_Appended[],MATCH(E$4,Customer_Info_Appended[#Headers],0),0)</f>
        <v>Female</v>
      </c>
      <c r="F261" t="str">
        <f>VLOOKUP($B261,Customer_Info_Appended[],MATCH(F$4,Customer_Info_Appended[#Headers],0),0)</f>
        <v>Bago</v>
      </c>
      <c r="G261" t="str">
        <f>VLOOKUP(AccountBalanceSummary[[#This Row],[Balance Summary]],balance_t[],3,1)</f>
        <v>High</v>
      </c>
      <c r="H261" t="str">
        <f>VLOOKUP(AccountBalanceSummary[[#This Row],[Age]],age_t[],3,1)</f>
        <v>Senior</v>
      </c>
      <c r="I261" t="str">
        <f>AccountBalanceSummary[[#This Row],[Age Group]]&amp;"-"&amp;AccountBalanceSummary[[#This Row],[Balace Group]]</f>
        <v>Senior-High</v>
      </c>
    </row>
    <row r="262" spans="2:9" x14ac:dyDescent="0.25">
      <c r="B262" t="s">
        <v>1401</v>
      </c>
      <c r="C262" s="22">
        <v>28851505</v>
      </c>
      <c r="D262">
        <f>VLOOKUP($B262,Customer_Info_Appended[],MATCH(D$4,Customer_Info_Appended[#Headers],0),0)</f>
        <v>37</v>
      </c>
      <c r="E262" t="str">
        <f>VLOOKUP($B262,Customer_Info_Appended[],MATCH(E$4,Customer_Info_Appended[#Headers],0),0)</f>
        <v>Female</v>
      </c>
      <c r="F262" t="str">
        <f>VLOOKUP($B262,Customer_Info_Appended[],MATCH(F$4,Customer_Info_Appended[#Headers],0),0)</f>
        <v>Naypyitaw</v>
      </c>
      <c r="G262" t="str">
        <f>VLOOKUP(AccountBalanceSummary[[#This Row],[Balance Summary]],balance_t[],3,1)</f>
        <v>High</v>
      </c>
      <c r="H262" t="str">
        <f>VLOOKUP(AccountBalanceSummary[[#This Row],[Age]],age_t[],3,1)</f>
        <v>Middle</v>
      </c>
      <c r="I262" t="str">
        <f>AccountBalanceSummary[[#This Row],[Age Group]]&amp;"-"&amp;AccountBalanceSummary[[#This Row],[Balace Group]]</f>
        <v>Middle-High</v>
      </c>
    </row>
    <row r="263" spans="2:9" x14ac:dyDescent="0.25">
      <c r="B263" t="s">
        <v>1406</v>
      </c>
      <c r="C263" s="22">
        <v>99056833</v>
      </c>
      <c r="D263">
        <f>VLOOKUP($B263,Customer_Info_Appended[],MATCH(D$4,Customer_Info_Appended[#Headers],0),0)</f>
        <v>47</v>
      </c>
      <c r="E263" t="str">
        <f>VLOOKUP($B263,Customer_Info_Appended[],MATCH(E$4,Customer_Info_Appended[#Headers],0),0)</f>
        <v>Female</v>
      </c>
      <c r="F263" t="str">
        <f>VLOOKUP($B263,Customer_Info_Appended[],MATCH(F$4,Customer_Info_Appended[#Headers],0),0)</f>
        <v>Shan</v>
      </c>
      <c r="G263" t="str">
        <f>VLOOKUP(AccountBalanceSummary[[#This Row],[Balance Summary]],balance_t[],3,1)</f>
        <v>High</v>
      </c>
      <c r="H263" t="str">
        <f>VLOOKUP(AccountBalanceSummary[[#This Row],[Age]],age_t[],3,1)</f>
        <v>Middle</v>
      </c>
      <c r="I263" t="str">
        <f>AccountBalanceSummary[[#This Row],[Age Group]]&amp;"-"&amp;AccountBalanceSummary[[#This Row],[Balace Group]]</f>
        <v>Middle-High</v>
      </c>
    </row>
    <row r="264" spans="2:9" x14ac:dyDescent="0.25">
      <c r="B264" t="s">
        <v>1411</v>
      </c>
      <c r="C264" s="22">
        <v>15045952</v>
      </c>
      <c r="D264">
        <f>VLOOKUP($B264,Customer_Info_Appended[],MATCH(D$4,Customer_Info_Appended[#Headers],0),0)</f>
        <v>55</v>
      </c>
      <c r="E264" t="str">
        <f>VLOOKUP($B264,Customer_Info_Appended[],MATCH(E$4,Customer_Info_Appended[#Headers],0),0)</f>
        <v>Female</v>
      </c>
      <c r="F264" t="str">
        <f>VLOOKUP($B264,Customer_Info_Appended[],MATCH(F$4,Customer_Info_Appended[#Headers],0),0)</f>
        <v>Mandalay</v>
      </c>
      <c r="G264" t="str">
        <f>VLOOKUP(AccountBalanceSummary[[#This Row],[Balance Summary]],balance_t[],3,1)</f>
        <v>High</v>
      </c>
      <c r="H264" t="str">
        <f>VLOOKUP(AccountBalanceSummary[[#This Row],[Age]],age_t[],3,1)</f>
        <v>Senior</v>
      </c>
      <c r="I264" t="str">
        <f>AccountBalanceSummary[[#This Row],[Age Group]]&amp;"-"&amp;AccountBalanceSummary[[#This Row],[Balace Group]]</f>
        <v>Senior-High</v>
      </c>
    </row>
    <row r="265" spans="2:9" x14ac:dyDescent="0.25">
      <c r="B265" t="s">
        <v>1416</v>
      </c>
      <c r="C265" s="22">
        <v>13463838</v>
      </c>
      <c r="D265">
        <f>VLOOKUP($B265,Customer_Info_Appended[],MATCH(D$4,Customer_Info_Appended[#Headers],0),0)</f>
        <v>20</v>
      </c>
      <c r="E265" t="str">
        <f>VLOOKUP($B265,Customer_Info_Appended[],MATCH(E$4,Customer_Info_Appended[#Headers],0),0)</f>
        <v>Female</v>
      </c>
      <c r="F265" t="str">
        <f>VLOOKUP($B265,Customer_Info_Appended[],MATCH(F$4,Customer_Info_Appended[#Headers],0),0)</f>
        <v>Yangon</v>
      </c>
      <c r="G265" t="str">
        <f>VLOOKUP(AccountBalanceSummary[[#This Row],[Balance Summary]],balance_t[],3,1)</f>
        <v>Medium</v>
      </c>
      <c r="H265" t="str">
        <f>VLOOKUP(AccountBalanceSummary[[#This Row],[Age]],age_t[],3,1)</f>
        <v>Young</v>
      </c>
      <c r="I265" t="str">
        <f>AccountBalanceSummary[[#This Row],[Age Group]]&amp;"-"&amp;AccountBalanceSummary[[#This Row],[Balace Group]]</f>
        <v>Young-Medium</v>
      </c>
    </row>
    <row r="266" spans="2:9" x14ac:dyDescent="0.25">
      <c r="B266" t="s">
        <v>1421</v>
      </c>
      <c r="C266" s="22">
        <v>69316916</v>
      </c>
      <c r="D266">
        <f>VLOOKUP($B266,Customer_Info_Appended[],MATCH(D$4,Customer_Info_Appended[#Headers],0),0)</f>
        <v>45</v>
      </c>
      <c r="E266" t="str">
        <f>VLOOKUP($B266,Customer_Info_Appended[],MATCH(E$4,Customer_Info_Appended[#Headers],0),0)</f>
        <v>Female</v>
      </c>
      <c r="F266" t="str">
        <f>VLOOKUP($B266,Customer_Info_Appended[],MATCH(F$4,Customer_Info_Appended[#Headers],0),0)</f>
        <v>Naypyitaw</v>
      </c>
      <c r="G266" t="str">
        <f>VLOOKUP(AccountBalanceSummary[[#This Row],[Balance Summary]],balance_t[],3,1)</f>
        <v>High</v>
      </c>
      <c r="H266" t="str">
        <f>VLOOKUP(AccountBalanceSummary[[#This Row],[Age]],age_t[],3,1)</f>
        <v>Middle</v>
      </c>
      <c r="I266" t="str">
        <f>AccountBalanceSummary[[#This Row],[Age Group]]&amp;"-"&amp;AccountBalanceSummary[[#This Row],[Balace Group]]</f>
        <v>Middle-High</v>
      </c>
    </row>
    <row r="267" spans="2:9" x14ac:dyDescent="0.25">
      <c r="B267" t="s">
        <v>1426</v>
      </c>
      <c r="C267" s="22">
        <v>28037832</v>
      </c>
      <c r="D267">
        <f>VLOOKUP($B267,Customer_Info_Appended[],MATCH(D$4,Customer_Info_Appended[#Headers],0),0)</f>
        <v>43</v>
      </c>
      <c r="E267" t="str">
        <f>VLOOKUP($B267,Customer_Info_Appended[],MATCH(E$4,Customer_Info_Appended[#Headers],0),0)</f>
        <v>Male</v>
      </c>
      <c r="F267" t="str">
        <f>VLOOKUP($B267,Customer_Info_Appended[],MATCH(F$4,Customer_Info_Appended[#Headers],0),0)</f>
        <v>Shan</v>
      </c>
      <c r="G267" t="str">
        <f>VLOOKUP(AccountBalanceSummary[[#This Row],[Balance Summary]],balance_t[],3,1)</f>
        <v>High</v>
      </c>
      <c r="H267" t="str">
        <f>VLOOKUP(AccountBalanceSummary[[#This Row],[Age]],age_t[],3,1)</f>
        <v>Middle</v>
      </c>
      <c r="I267" t="str">
        <f>AccountBalanceSummary[[#This Row],[Age Group]]&amp;"-"&amp;AccountBalanceSummary[[#This Row],[Balace Group]]</f>
        <v>Middle-High</v>
      </c>
    </row>
    <row r="268" spans="2:9" x14ac:dyDescent="0.25">
      <c r="B268" t="s">
        <v>1431</v>
      </c>
      <c r="C268" s="22">
        <v>87311529</v>
      </c>
      <c r="D268">
        <f>VLOOKUP($B268,Customer_Info_Appended[],MATCH(D$4,Customer_Info_Appended[#Headers],0),0)</f>
        <v>47</v>
      </c>
      <c r="E268" t="str">
        <f>VLOOKUP($B268,Customer_Info_Appended[],MATCH(E$4,Customer_Info_Appended[#Headers],0),0)</f>
        <v>Female</v>
      </c>
      <c r="F268" t="str">
        <f>VLOOKUP($B268,Customer_Info_Appended[],MATCH(F$4,Customer_Info_Appended[#Headers],0),0)</f>
        <v>Naypyitaw</v>
      </c>
      <c r="G268" t="str">
        <f>VLOOKUP(AccountBalanceSummary[[#This Row],[Balance Summary]],balance_t[],3,1)</f>
        <v>High</v>
      </c>
      <c r="H268" t="str">
        <f>VLOOKUP(AccountBalanceSummary[[#This Row],[Age]],age_t[],3,1)</f>
        <v>Middle</v>
      </c>
      <c r="I268" t="str">
        <f>AccountBalanceSummary[[#This Row],[Age Group]]&amp;"-"&amp;AccountBalanceSummary[[#This Row],[Balace Group]]</f>
        <v>Middle-High</v>
      </c>
    </row>
    <row r="269" spans="2:9" x14ac:dyDescent="0.25">
      <c r="B269" t="s">
        <v>1436</v>
      </c>
      <c r="C269" s="22">
        <v>84391616</v>
      </c>
      <c r="D269">
        <f>VLOOKUP($B269,Customer_Info_Appended[],MATCH(D$4,Customer_Info_Appended[#Headers],0),0)</f>
        <v>30</v>
      </c>
      <c r="E269" t="str">
        <f>VLOOKUP($B269,Customer_Info_Appended[],MATCH(E$4,Customer_Info_Appended[#Headers],0),0)</f>
        <v>Male</v>
      </c>
      <c r="F269" t="str">
        <f>VLOOKUP($B269,Customer_Info_Appended[],MATCH(F$4,Customer_Info_Appended[#Headers],0),0)</f>
        <v>Shan</v>
      </c>
      <c r="G269" t="str">
        <f>VLOOKUP(AccountBalanceSummary[[#This Row],[Balance Summary]],balance_t[],3,1)</f>
        <v>High</v>
      </c>
      <c r="H269" t="str">
        <f>VLOOKUP(AccountBalanceSummary[[#This Row],[Age]],age_t[],3,1)</f>
        <v>Young</v>
      </c>
      <c r="I269" t="str">
        <f>AccountBalanceSummary[[#This Row],[Age Group]]&amp;"-"&amp;AccountBalanceSummary[[#This Row],[Balace Group]]</f>
        <v>Young-High</v>
      </c>
    </row>
    <row r="270" spans="2:9" x14ac:dyDescent="0.25">
      <c r="B270" t="s">
        <v>1441</v>
      </c>
      <c r="C270" s="22">
        <v>45945831</v>
      </c>
      <c r="D270">
        <f>VLOOKUP($B270,Customer_Info_Appended[],MATCH(D$4,Customer_Info_Appended[#Headers],0),0)</f>
        <v>30</v>
      </c>
      <c r="E270" t="str">
        <f>VLOOKUP($B270,Customer_Info_Appended[],MATCH(E$4,Customer_Info_Appended[#Headers],0),0)</f>
        <v>Female</v>
      </c>
      <c r="F270" t="str">
        <f>VLOOKUP($B270,Customer_Info_Appended[],MATCH(F$4,Customer_Info_Appended[#Headers],0),0)</f>
        <v>Bago</v>
      </c>
      <c r="G270" t="str">
        <f>VLOOKUP(AccountBalanceSummary[[#This Row],[Balance Summary]],balance_t[],3,1)</f>
        <v>High</v>
      </c>
      <c r="H270" t="str">
        <f>VLOOKUP(AccountBalanceSummary[[#This Row],[Age]],age_t[],3,1)</f>
        <v>Young</v>
      </c>
      <c r="I270" t="str">
        <f>AccountBalanceSummary[[#This Row],[Age Group]]&amp;"-"&amp;AccountBalanceSummary[[#This Row],[Balace Group]]</f>
        <v>Young-High</v>
      </c>
    </row>
    <row r="271" spans="2:9" x14ac:dyDescent="0.25">
      <c r="B271" t="s">
        <v>1446</v>
      </c>
      <c r="C271" s="22">
        <v>78001197</v>
      </c>
      <c r="D271">
        <f>VLOOKUP($B271,Customer_Info_Appended[],MATCH(D$4,Customer_Info_Appended[#Headers],0),0)</f>
        <v>19</v>
      </c>
      <c r="E271" t="str">
        <f>VLOOKUP($B271,Customer_Info_Appended[],MATCH(E$4,Customer_Info_Appended[#Headers],0),0)</f>
        <v>Female</v>
      </c>
      <c r="F271" t="str">
        <f>VLOOKUP($B271,Customer_Info_Appended[],MATCH(F$4,Customer_Info_Appended[#Headers],0),0)</f>
        <v>Naypyitaw</v>
      </c>
      <c r="G271" t="str">
        <f>VLOOKUP(AccountBalanceSummary[[#This Row],[Balance Summary]],balance_t[],3,1)</f>
        <v>High</v>
      </c>
      <c r="H271" t="str">
        <f>VLOOKUP(AccountBalanceSummary[[#This Row],[Age]],age_t[],3,1)</f>
        <v>Young</v>
      </c>
      <c r="I271" t="str">
        <f>AccountBalanceSummary[[#This Row],[Age Group]]&amp;"-"&amp;AccountBalanceSummary[[#This Row],[Balace Group]]</f>
        <v>Young-High</v>
      </c>
    </row>
    <row r="272" spans="2:9" x14ac:dyDescent="0.25">
      <c r="B272" t="s">
        <v>1451</v>
      </c>
      <c r="C272" s="22">
        <v>75971190</v>
      </c>
      <c r="D272">
        <f>VLOOKUP($B272,Customer_Info_Appended[],MATCH(D$4,Customer_Info_Appended[#Headers],0),0)</f>
        <v>54</v>
      </c>
      <c r="E272" t="str">
        <f>VLOOKUP($B272,Customer_Info_Appended[],MATCH(E$4,Customer_Info_Appended[#Headers],0),0)</f>
        <v>Female</v>
      </c>
      <c r="F272" t="str">
        <f>VLOOKUP($B272,Customer_Info_Appended[],MATCH(F$4,Customer_Info_Appended[#Headers],0),0)</f>
        <v>Naypyitaw</v>
      </c>
      <c r="G272" t="str">
        <f>VLOOKUP(AccountBalanceSummary[[#This Row],[Balance Summary]],balance_t[],3,1)</f>
        <v>High</v>
      </c>
      <c r="H272" t="str">
        <f>VLOOKUP(AccountBalanceSummary[[#This Row],[Age]],age_t[],3,1)</f>
        <v>Senior</v>
      </c>
      <c r="I272" t="str">
        <f>AccountBalanceSummary[[#This Row],[Age Group]]&amp;"-"&amp;AccountBalanceSummary[[#This Row],[Balace Group]]</f>
        <v>Senior-High</v>
      </c>
    </row>
    <row r="273" spans="2:9" x14ac:dyDescent="0.25">
      <c r="B273" t="s">
        <v>1456</v>
      </c>
      <c r="C273" s="22">
        <v>57106846</v>
      </c>
      <c r="D273">
        <f>VLOOKUP($B273,Customer_Info_Appended[],MATCH(D$4,Customer_Info_Appended[#Headers],0),0)</f>
        <v>66</v>
      </c>
      <c r="E273" t="str">
        <f>VLOOKUP($B273,Customer_Info_Appended[],MATCH(E$4,Customer_Info_Appended[#Headers],0),0)</f>
        <v>Female</v>
      </c>
      <c r="F273" t="str">
        <f>VLOOKUP($B273,Customer_Info_Appended[],MATCH(F$4,Customer_Info_Appended[#Headers],0),0)</f>
        <v>Naypyitaw</v>
      </c>
      <c r="G273" t="str">
        <f>VLOOKUP(AccountBalanceSummary[[#This Row],[Balance Summary]],balance_t[],3,1)</f>
        <v>High</v>
      </c>
      <c r="H273" t="str">
        <f>VLOOKUP(AccountBalanceSummary[[#This Row],[Age]],age_t[],3,1)</f>
        <v>Senior</v>
      </c>
      <c r="I273" t="str">
        <f>AccountBalanceSummary[[#This Row],[Age Group]]&amp;"-"&amp;AccountBalanceSummary[[#This Row],[Balace Group]]</f>
        <v>Senior-High</v>
      </c>
    </row>
    <row r="274" spans="2:9" x14ac:dyDescent="0.25">
      <c r="B274" t="s">
        <v>1461</v>
      </c>
      <c r="C274" s="22">
        <v>30323477</v>
      </c>
      <c r="D274">
        <f>VLOOKUP($B274,Customer_Info_Appended[],MATCH(D$4,Customer_Info_Appended[#Headers],0),0)</f>
        <v>55</v>
      </c>
      <c r="E274" t="str">
        <f>VLOOKUP($B274,Customer_Info_Appended[],MATCH(E$4,Customer_Info_Appended[#Headers],0),0)</f>
        <v>Male</v>
      </c>
      <c r="F274" t="str">
        <f>VLOOKUP($B274,Customer_Info_Appended[],MATCH(F$4,Customer_Info_Appended[#Headers],0),0)</f>
        <v>Bago</v>
      </c>
      <c r="G274" t="str">
        <f>VLOOKUP(AccountBalanceSummary[[#This Row],[Balance Summary]],balance_t[],3,1)</f>
        <v>High</v>
      </c>
      <c r="H274" t="str">
        <f>VLOOKUP(AccountBalanceSummary[[#This Row],[Age]],age_t[],3,1)</f>
        <v>Senior</v>
      </c>
      <c r="I274" t="str">
        <f>AccountBalanceSummary[[#This Row],[Age Group]]&amp;"-"&amp;AccountBalanceSummary[[#This Row],[Balace Group]]</f>
        <v>Senior-High</v>
      </c>
    </row>
    <row r="275" spans="2:9" x14ac:dyDescent="0.25">
      <c r="B275" t="s">
        <v>1466</v>
      </c>
      <c r="C275" s="22">
        <v>27427176</v>
      </c>
      <c r="D275">
        <f>VLOOKUP($B275,Customer_Info_Appended[],MATCH(D$4,Customer_Info_Appended[#Headers],0),0)</f>
        <v>19</v>
      </c>
      <c r="E275" t="str">
        <f>VLOOKUP($B275,Customer_Info_Appended[],MATCH(E$4,Customer_Info_Appended[#Headers],0),0)</f>
        <v>Male</v>
      </c>
      <c r="F275" t="str">
        <f>VLOOKUP($B275,Customer_Info_Appended[],MATCH(F$4,Customer_Info_Appended[#Headers],0),0)</f>
        <v>Yangon</v>
      </c>
      <c r="G275" t="str">
        <f>VLOOKUP(AccountBalanceSummary[[#This Row],[Balance Summary]],balance_t[],3,1)</f>
        <v>High</v>
      </c>
      <c r="H275" t="str">
        <f>VLOOKUP(AccountBalanceSummary[[#This Row],[Age]],age_t[],3,1)</f>
        <v>Young</v>
      </c>
      <c r="I275" t="str">
        <f>AccountBalanceSummary[[#This Row],[Age Group]]&amp;"-"&amp;AccountBalanceSummary[[#This Row],[Balace Group]]</f>
        <v>Young-High</v>
      </c>
    </row>
    <row r="276" spans="2:9" x14ac:dyDescent="0.25">
      <c r="B276" t="s">
        <v>1471</v>
      </c>
      <c r="C276" s="22">
        <v>36370187</v>
      </c>
      <c r="D276">
        <f>VLOOKUP($B276,Customer_Info_Appended[],MATCH(D$4,Customer_Info_Appended[#Headers],0),0)</f>
        <v>53</v>
      </c>
      <c r="E276" t="str">
        <f>VLOOKUP($B276,Customer_Info_Appended[],MATCH(E$4,Customer_Info_Appended[#Headers],0),0)</f>
        <v>Female</v>
      </c>
      <c r="F276" t="str">
        <f>VLOOKUP($B276,Customer_Info_Appended[],MATCH(F$4,Customer_Info_Appended[#Headers],0),0)</f>
        <v>Shan</v>
      </c>
      <c r="G276" t="str">
        <f>VLOOKUP(AccountBalanceSummary[[#This Row],[Balance Summary]],balance_t[],3,1)</f>
        <v>High</v>
      </c>
      <c r="H276" t="str">
        <f>VLOOKUP(AccountBalanceSummary[[#This Row],[Age]],age_t[],3,1)</f>
        <v>Senior</v>
      </c>
      <c r="I276" t="str">
        <f>AccountBalanceSummary[[#This Row],[Age Group]]&amp;"-"&amp;AccountBalanceSummary[[#This Row],[Balace Group]]</f>
        <v>Senior-High</v>
      </c>
    </row>
    <row r="277" spans="2:9" x14ac:dyDescent="0.25">
      <c r="B277" t="s">
        <v>1476</v>
      </c>
      <c r="C277" s="22">
        <v>48132410</v>
      </c>
      <c r="D277">
        <f>VLOOKUP($B277,Customer_Info_Appended[],MATCH(D$4,Customer_Info_Appended[#Headers],0),0)</f>
        <v>43</v>
      </c>
      <c r="E277" t="str">
        <f>VLOOKUP($B277,Customer_Info_Appended[],MATCH(E$4,Customer_Info_Appended[#Headers],0),0)</f>
        <v>Male</v>
      </c>
      <c r="F277" t="str">
        <f>VLOOKUP($B277,Customer_Info_Appended[],MATCH(F$4,Customer_Info_Appended[#Headers],0),0)</f>
        <v>Naypyitaw</v>
      </c>
      <c r="G277" t="str">
        <f>VLOOKUP(AccountBalanceSummary[[#This Row],[Balance Summary]],balance_t[],3,1)</f>
        <v>High</v>
      </c>
      <c r="H277" t="str">
        <f>VLOOKUP(AccountBalanceSummary[[#This Row],[Age]],age_t[],3,1)</f>
        <v>Middle</v>
      </c>
      <c r="I277" t="str">
        <f>AccountBalanceSummary[[#This Row],[Age Group]]&amp;"-"&amp;AccountBalanceSummary[[#This Row],[Balace Group]]</f>
        <v>Middle-High</v>
      </c>
    </row>
    <row r="278" spans="2:9" x14ac:dyDescent="0.25">
      <c r="B278" t="s">
        <v>1481</v>
      </c>
      <c r="C278" s="22">
        <v>45512281</v>
      </c>
      <c r="D278">
        <f>VLOOKUP($B278,Customer_Info_Appended[],MATCH(D$4,Customer_Info_Appended[#Headers],0),0)</f>
        <v>28</v>
      </c>
      <c r="E278" t="str">
        <f>VLOOKUP($B278,Customer_Info_Appended[],MATCH(E$4,Customer_Info_Appended[#Headers],0),0)</f>
        <v>Female</v>
      </c>
      <c r="F278" t="str">
        <f>VLOOKUP($B278,Customer_Info_Appended[],MATCH(F$4,Customer_Info_Appended[#Headers],0),0)</f>
        <v>Bago</v>
      </c>
      <c r="G278" t="str">
        <f>VLOOKUP(AccountBalanceSummary[[#This Row],[Balance Summary]],balance_t[],3,1)</f>
        <v>High</v>
      </c>
      <c r="H278" t="str">
        <f>VLOOKUP(AccountBalanceSummary[[#This Row],[Age]],age_t[],3,1)</f>
        <v>Young</v>
      </c>
      <c r="I278" t="str">
        <f>AccountBalanceSummary[[#This Row],[Age Group]]&amp;"-"&amp;AccountBalanceSummary[[#This Row],[Balace Group]]</f>
        <v>Young-High</v>
      </c>
    </row>
    <row r="279" spans="2:9" x14ac:dyDescent="0.25">
      <c r="B279" t="s">
        <v>1486</v>
      </c>
      <c r="C279" s="22">
        <v>3934242</v>
      </c>
      <c r="D279">
        <f>VLOOKUP($B279,Customer_Info_Appended[],MATCH(D$4,Customer_Info_Appended[#Headers],0),0)</f>
        <v>25</v>
      </c>
      <c r="E279" t="str">
        <f>VLOOKUP($B279,Customer_Info_Appended[],MATCH(E$4,Customer_Info_Appended[#Headers],0),0)</f>
        <v>Female</v>
      </c>
      <c r="F279" t="str">
        <f>VLOOKUP($B279,Customer_Info_Appended[],MATCH(F$4,Customer_Info_Appended[#Headers],0),0)</f>
        <v>Yangon</v>
      </c>
      <c r="G279" t="str">
        <f>VLOOKUP(AccountBalanceSummary[[#This Row],[Balance Summary]],balance_t[],3,1)</f>
        <v>Low</v>
      </c>
      <c r="H279" t="str">
        <f>VLOOKUP(AccountBalanceSummary[[#This Row],[Age]],age_t[],3,1)</f>
        <v>Young</v>
      </c>
      <c r="I279" t="str">
        <f>AccountBalanceSummary[[#This Row],[Age Group]]&amp;"-"&amp;AccountBalanceSummary[[#This Row],[Balace Group]]</f>
        <v>Young-Low</v>
      </c>
    </row>
    <row r="280" spans="2:9" x14ac:dyDescent="0.25">
      <c r="B280" t="s">
        <v>1491</v>
      </c>
      <c r="C280" s="22">
        <v>11771439</v>
      </c>
      <c r="D280">
        <f>VLOOKUP($B280,Customer_Info_Appended[],MATCH(D$4,Customer_Info_Appended[#Headers],0),0)</f>
        <v>61</v>
      </c>
      <c r="E280" t="str">
        <f>VLOOKUP($B280,Customer_Info_Appended[],MATCH(E$4,Customer_Info_Appended[#Headers],0),0)</f>
        <v>Male</v>
      </c>
      <c r="F280" t="str">
        <f>VLOOKUP($B280,Customer_Info_Appended[],MATCH(F$4,Customer_Info_Appended[#Headers],0),0)</f>
        <v>Shan</v>
      </c>
      <c r="G280" t="str">
        <f>VLOOKUP(AccountBalanceSummary[[#This Row],[Balance Summary]],balance_t[],3,1)</f>
        <v>Medium</v>
      </c>
      <c r="H280" t="str">
        <f>VLOOKUP(AccountBalanceSummary[[#This Row],[Age]],age_t[],3,1)</f>
        <v>Senior</v>
      </c>
      <c r="I280" t="str">
        <f>AccountBalanceSummary[[#This Row],[Age Group]]&amp;"-"&amp;AccountBalanceSummary[[#This Row],[Balace Group]]</f>
        <v>Senior-Medium</v>
      </c>
    </row>
    <row r="281" spans="2:9" x14ac:dyDescent="0.25">
      <c r="B281" t="s">
        <v>1496</v>
      </c>
      <c r="C281" s="22">
        <v>68645733</v>
      </c>
      <c r="D281">
        <f>VLOOKUP($B281,Customer_Info_Appended[],MATCH(D$4,Customer_Info_Appended[#Headers],0),0)</f>
        <v>57</v>
      </c>
      <c r="E281" t="str">
        <f>VLOOKUP($B281,Customer_Info_Appended[],MATCH(E$4,Customer_Info_Appended[#Headers],0),0)</f>
        <v>Male</v>
      </c>
      <c r="F281" t="str">
        <f>VLOOKUP($B281,Customer_Info_Appended[],MATCH(F$4,Customer_Info_Appended[#Headers],0),0)</f>
        <v>Bago</v>
      </c>
      <c r="G281" t="str">
        <f>VLOOKUP(AccountBalanceSummary[[#This Row],[Balance Summary]],balance_t[],3,1)</f>
        <v>High</v>
      </c>
      <c r="H281" t="str">
        <f>VLOOKUP(AccountBalanceSummary[[#This Row],[Age]],age_t[],3,1)</f>
        <v>Senior</v>
      </c>
      <c r="I281" t="str">
        <f>AccountBalanceSummary[[#This Row],[Age Group]]&amp;"-"&amp;AccountBalanceSummary[[#This Row],[Balace Group]]</f>
        <v>Senior-High</v>
      </c>
    </row>
    <row r="282" spans="2:9" x14ac:dyDescent="0.25">
      <c r="B282" t="s">
        <v>1501</v>
      </c>
      <c r="C282" s="22">
        <v>38028432</v>
      </c>
      <c r="D282">
        <f>VLOOKUP($B282,Customer_Info_Appended[],MATCH(D$4,Customer_Info_Appended[#Headers],0),0)</f>
        <v>60</v>
      </c>
      <c r="E282" t="str">
        <f>VLOOKUP($B282,Customer_Info_Appended[],MATCH(E$4,Customer_Info_Appended[#Headers],0),0)</f>
        <v>Female</v>
      </c>
      <c r="F282" t="str">
        <f>VLOOKUP($B282,Customer_Info_Appended[],MATCH(F$4,Customer_Info_Appended[#Headers],0),0)</f>
        <v>Shan</v>
      </c>
      <c r="G282" t="str">
        <f>VLOOKUP(AccountBalanceSummary[[#This Row],[Balance Summary]],balance_t[],3,1)</f>
        <v>High</v>
      </c>
      <c r="H282" t="str">
        <f>VLOOKUP(AccountBalanceSummary[[#This Row],[Age]],age_t[],3,1)</f>
        <v>Senior</v>
      </c>
      <c r="I282" t="str">
        <f>AccountBalanceSummary[[#This Row],[Age Group]]&amp;"-"&amp;AccountBalanceSummary[[#This Row],[Balace Group]]</f>
        <v>Senior-High</v>
      </c>
    </row>
    <row r="283" spans="2:9" x14ac:dyDescent="0.25">
      <c r="B283" t="s">
        <v>1506</v>
      </c>
      <c r="C283" s="22">
        <v>48861066</v>
      </c>
      <c r="D283">
        <f>VLOOKUP($B283,Customer_Info_Appended[],MATCH(D$4,Customer_Info_Appended[#Headers],0),0)</f>
        <v>39</v>
      </c>
      <c r="E283" t="str">
        <f>VLOOKUP($B283,Customer_Info_Appended[],MATCH(E$4,Customer_Info_Appended[#Headers],0),0)</f>
        <v>Female</v>
      </c>
      <c r="F283" t="str">
        <f>VLOOKUP($B283,Customer_Info_Appended[],MATCH(F$4,Customer_Info_Appended[#Headers],0),0)</f>
        <v>Naypyitaw</v>
      </c>
      <c r="G283" t="str">
        <f>VLOOKUP(AccountBalanceSummary[[#This Row],[Balance Summary]],balance_t[],3,1)</f>
        <v>High</v>
      </c>
      <c r="H283" t="str">
        <f>VLOOKUP(AccountBalanceSummary[[#This Row],[Age]],age_t[],3,1)</f>
        <v>Middle</v>
      </c>
      <c r="I283" t="str">
        <f>AccountBalanceSummary[[#This Row],[Age Group]]&amp;"-"&amp;AccountBalanceSummary[[#This Row],[Balace Group]]</f>
        <v>Middle-High</v>
      </c>
    </row>
    <row r="284" spans="2:9" x14ac:dyDescent="0.25">
      <c r="B284" t="s">
        <v>1511</v>
      </c>
      <c r="C284" s="22">
        <v>7081440</v>
      </c>
      <c r="D284">
        <f>VLOOKUP($B284,Customer_Info_Appended[],MATCH(D$4,Customer_Info_Appended[#Headers],0),0)</f>
        <v>37</v>
      </c>
      <c r="E284" t="str">
        <f>VLOOKUP($B284,Customer_Info_Appended[],MATCH(E$4,Customer_Info_Appended[#Headers],0),0)</f>
        <v>Male</v>
      </c>
      <c r="F284" t="str">
        <f>VLOOKUP($B284,Customer_Info_Appended[],MATCH(F$4,Customer_Info_Appended[#Headers],0),0)</f>
        <v>Yangon</v>
      </c>
      <c r="G284" t="str">
        <f>VLOOKUP(AccountBalanceSummary[[#This Row],[Balance Summary]],balance_t[],3,1)</f>
        <v>Medium</v>
      </c>
      <c r="H284" t="str">
        <f>VLOOKUP(AccountBalanceSummary[[#This Row],[Age]],age_t[],3,1)</f>
        <v>Middle</v>
      </c>
      <c r="I284" t="str">
        <f>AccountBalanceSummary[[#This Row],[Age Group]]&amp;"-"&amp;AccountBalanceSummary[[#This Row],[Balace Group]]</f>
        <v>Middle-Medium</v>
      </c>
    </row>
    <row r="285" spans="2:9" x14ac:dyDescent="0.25">
      <c r="B285" t="s">
        <v>1516</v>
      </c>
      <c r="C285" s="22">
        <v>81456712</v>
      </c>
      <c r="D285">
        <f>VLOOKUP($B285,Customer_Info_Appended[],MATCH(D$4,Customer_Info_Appended[#Headers],0),0)</f>
        <v>25</v>
      </c>
      <c r="E285" t="str">
        <f>VLOOKUP($B285,Customer_Info_Appended[],MATCH(E$4,Customer_Info_Appended[#Headers],0),0)</f>
        <v>Female</v>
      </c>
      <c r="F285" t="str">
        <f>VLOOKUP($B285,Customer_Info_Appended[],MATCH(F$4,Customer_Info_Appended[#Headers],0),0)</f>
        <v>Bago</v>
      </c>
      <c r="G285" t="str">
        <f>VLOOKUP(AccountBalanceSummary[[#This Row],[Balance Summary]],balance_t[],3,1)</f>
        <v>High</v>
      </c>
      <c r="H285" t="str">
        <f>VLOOKUP(AccountBalanceSummary[[#This Row],[Age]],age_t[],3,1)</f>
        <v>Young</v>
      </c>
      <c r="I285" t="str">
        <f>AccountBalanceSummary[[#This Row],[Age Group]]&amp;"-"&amp;AccountBalanceSummary[[#This Row],[Balace Group]]</f>
        <v>Young-High</v>
      </c>
    </row>
    <row r="286" spans="2:9" x14ac:dyDescent="0.25">
      <c r="B286" t="s">
        <v>1521</v>
      </c>
      <c r="C286" s="22">
        <v>111085770</v>
      </c>
      <c r="D286">
        <f>VLOOKUP($B286,Customer_Info_Appended[],MATCH(D$4,Customer_Info_Appended[#Headers],0),0)</f>
        <v>46</v>
      </c>
      <c r="E286" t="str">
        <f>VLOOKUP($B286,Customer_Info_Appended[],MATCH(E$4,Customer_Info_Appended[#Headers],0),0)</f>
        <v>Male</v>
      </c>
      <c r="F286" t="str">
        <f>VLOOKUP($B286,Customer_Info_Appended[],MATCH(F$4,Customer_Info_Appended[#Headers],0),0)</f>
        <v>Yangon</v>
      </c>
      <c r="G286" t="str">
        <f>VLOOKUP(AccountBalanceSummary[[#This Row],[Balance Summary]],balance_t[],3,1)</f>
        <v>High</v>
      </c>
      <c r="H286" t="str">
        <f>VLOOKUP(AccountBalanceSummary[[#This Row],[Age]],age_t[],3,1)</f>
        <v>Middle</v>
      </c>
      <c r="I286" t="str">
        <f>AccountBalanceSummary[[#This Row],[Age Group]]&amp;"-"&amp;AccountBalanceSummary[[#This Row],[Balace Group]]</f>
        <v>Middle-High</v>
      </c>
    </row>
    <row r="287" spans="2:9" x14ac:dyDescent="0.25">
      <c r="B287" t="s">
        <v>1526</v>
      </c>
      <c r="C287" s="22">
        <v>50687445</v>
      </c>
      <c r="D287">
        <f>VLOOKUP($B287,Customer_Info_Appended[],MATCH(D$4,Customer_Info_Appended[#Headers],0),0)</f>
        <v>57</v>
      </c>
      <c r="E287" t="str">
        <f>VLOOKUP($B287,Customer_Info_Appended[],MATCH(E$4,Customer_Info_Appended[#Headers],0),0)</f>
        <v>Female</v>
      </c>
      <c r="F287" t="str">
        <f>VLOOKUP($B287,Customer_Info_Appended[],MATCH(F$4,Customer_Info_Appended[#Headers],0),0)</f>
        <v>Naypyitaw</v>
      </c>
      <c r="G287" t="str">
        <f>VLOOKUP(AccountBalanceSummary[[#This Row],[Balance Summary]],balance_t[],3,1)</f>
        <v>High</v>
      </c>
      <c r="H287" t="str">
        <f>VLOOKUP(AccountBalanceSummary[[#This Row],[Age]],age_t[],3,1)</f>
        <v>Senior</v>
      </c>
      <c r="I287" t="str">
        <f>AccountBalanceSummary[[#This Row],[Age Group]]&amp;"-"&amp;AccountBalanceSummary[[#This Row],[Balace Group]]</f>
        <v>Senior-High</v>
      </c>
    </row>
    <row r="288" spans="2:9" x14ac:dyDescent="0.25">
      <c r="B288" t="s">
        <v>1531</v>
      </c>
      <c r="C288" s="22">
        <v>69552187</v>
      </c>
      <c r="D288">
        <f>VLOOKUP($B288,Customer_Info_Appended[],MATCH(D$4,Customer_Info_Appended[#Headers],0),0)</f>
        <v>43</v>
      </c>
      <c r="E288" t="str">
        <f>VLOOKUP($B288,Customer_Info_Appended[],MATCH(E$4,Customer_Info_Appended[#Headers],0),0)</f>
        <v>Female</v>
      </c>
      <c r="F288" t="str">
        <f>VLOOKUP($B288,Customer_Info_Appended[],MATCH(F$4,Customer_Info_Appended[#Headers],0),0)</f>
        <v>Yangon</v>
      </c>
      <c r="G288" t="str">
        <f>VLOOKUP(AccountBalanceSummary[[#This Row],[Balance Summary]],balance_t[],3,1)</f>
        <v>High</v>
      </c>
      <c r="H288" t="str">
        <f>VLOOKUP(AccountBalanceSummary[[#This Row],[Age]],age_t[],3,1)</f>
        <v>Middle</v>
      </c>
      <c r="I288" t="str">
        <f>AccountBalanceSummary[[#This Row],[Age Group]]&amp;"-"&amp;AccountBalanceSummary[[#This Row],[Balace Group]]</f>
        <v>Middle-High</v>
      </c>
    </row>
    <row r="289" spans="2:9" x14ac:dyDescent="0.25">
      <c r="B289" t="s">
        <v>1536</v>
      </c>
      <c r="C289" s="22">
        <v>4788482</v>
      </c>
      <c r="D289">
        <f>VLOOKUP($B289,Customer_Info_Appended[],MATCH(D$4,Customer_Info_Appended[#Headers],0),0)</f>
        <v>47</v>
      </c>
      <c r="E289" t="str">
        <f>VLOOKUP($B289,Customer_Info_Appended[],MATCH(E$4,Customer_Info_Appended[#Headers],0),0)</f>
        <v>Male</v>
      </c>
      <c r="F289" t="str">
        <f>VLOOKUP($B289,Customer_Info_Appended[],MATCH(F$4,Customer_Info_Appended[#Headers],0),0)</f>
        <v>Yangon</v>
      </c>
      <c r="G289" t="str">
        <f>VLOOKUP(AccountBalanceSummary[[#This Row],[Balance Summary]],balance_t[],3,1)</f>
        <v>Low</v>
      </c>
      <c r="H289" t="str">
        <f>VLOOKUP(AccountBalanceSummary[[#This Row],[Age]],age_t[],3,1)</f>
        <v>Middle</v>
      </c>
      <c r="I289" t="str">
        <f>AccountBalanceSummary[[#This Row],[Age Group]]&amp;"-"&amp;AccountBalanceSummary[[#This Row],[Balace Group]]</f>
        <v>Middle-Low</v>
      </c>
    </row>
    <row r="290" spans="2:9" x14ac:dyDescent="0.25">
      <c r="B290" t="s">
        <v>1541</v>
      </c>
      <c r="C290" s="22">
        <v>131206482</v>
      </c>
      <c r="D290">
        <f>VLOOKUP($B290,Customer_Info_Appended[],MATCH(D$4,Customer_Info_Appended[#Headers],0),0)</f>
        <v>34</v>
      </c>
      <c r="E290" t="str">
        <f>VLOOKUP($B290,Customer_Info_Appended[],MATCH(E$4,Customer_Info_Appended[#Headers],0),0)</f>
        <v>Male</v>
      </c>
      <c r="F290" t="str">
        <f>VLOOKUP($B290,Customer_Info_Appended[],MATCH(F$4,Customer_Info_Appended[#Headers],0),0)</f>
        <v>Mandalay</v>
      </c>
      <c r="G290" t="str">
        <f>VLOOKUP(AccountBalanceSummary[[#This Row],[Balance Summary]],balance_t[],3,1)</f>
        <v>High</v>
      </c>
      <c r="H290" t="str">
        <f>VLOOKUP(AccountBalanceSummary[[#This Row],[Age]],age_t[],3,1)</f>
        <v>Middle</v>
      </c>
      <c r="I290" t="str">
        <f>AccountBalanceSummary[[#This Row],[Age Group]]&amp;"-"&amp;AccountBalanceSummary[[#This Row],[Balace Group]]</f>
        <v>Middle-High</v>
      </c>
    </row>
    <row r="291" spans="2:9" x14ac:dyDescent="0.25">
      <c r="B291" t="s">
        <v>1546</v>
      </c>
      <c r="C291" s="22">
        <v>10268293</v>
      </c>
      <c r="D291">
        <f>VLOOKUP($B291,Customer_Info_Appended[],MATCH(D$4,Customer_Info_Appended[#Headers],0),0)</f>
        <v>37</v>
      </c>
      <c r="E291" t="str">
        <f>VLOOKUP($B291,Customer_Info_Appended[],MATCH(E$4,Customer_Info_Appended[#Headers],0),0)</f>
        <v>Male</v>
      </c>
      <c r="F291" t="str">
        <f>VLOOKUP($B291,Customer_Info_Appended[],MATCH(F$4,Customer_Info_Appended[#Headers],0),0)</f>
        <v>Yangon</v>
      </c>
      <c r="G291" t="str">
        <f>VLOOKUP(AccountBalanceSummary[[#This Row],[Balance Summary]],balance_t[],3,1)</f>
        <v>Medium</v>
      </c>
      <c r="H291" t="str">
        <f>VLOOKUP(AccountBalanceSummary[[#This Row],[Age]],age_t[],3,1)</f>
        <v>Middle</v>
      </c>
      <c r="I291" t="str">
        <f>AccountBalanceSummary[[#This Row],[Age Group]]&amp;"-"&amp;AccountBalanceSummary[[#This Row],[Balace Group]]</f>
        <v>Middle-Medium</v>
      </c>
    </row>
    <row r="292" spans="2:9" x14ac:dyDescent="0.25">
      <c r="B292" t="s">
        <v>1551</v>
      </c>
      <c r="C292" s="22">
        <v>71731316</v>
      </c>
      <c r="D292">
        <f>VLOOKUP($B292,Customer_Info_Appended[],MATCH(D$4,Customer_Info_Appended[#Headers],0),0)</f>
        <v>69</v>
      </c>
      <c r="E292" t="str">
        <f>VLOOKUP($B292,Customer_Info_Appended[],MATCH(E$4,Customer_Info_Appended[#Headers],0),0)</f>
        <v>Female</v>
      </c>
      <c r="F292" t="str">
        <f>VLOOKUP($B292,Customer_Info_Appended[],MATCH(F$4,Customer_Info_Appended[#Headers],0),0)</f>
        <v>Shan</v>
      </c>
      <c r="G292" t="str">
        <f>VLOOKUP(AccountBalanceSummary[[#This Row],[Balance Summary]],balance_t[],3,1)</f>
        <v>High</v>
      </c>
      <c r="H292" t="str">
        <f>VLOOKUP(AccountBalanceSummary[[#This Row],[Age]],age_t[],3,1)</f>
        <v>Senior</v>
      </c>
      <c r="I292" t="str">
        <f>AccountBalanceSummary[[#This Row],[Age Group]]&amp;"-"&amp;AccountBalanceSummary[[#This Row],[Balace Group]]</f>
        <v>Senior-High</v>
      </c>
    </row>
    <row r="293" spans="2:9" x14ac:dyDescent="0.25">
      <c r="B293" t="s">
        <v>1556</v>
      </c>
      <c r="C293" s="22">
        <v>39002636</v>
      </c>
      <c r="D293">
        <f>VLOOKUP($B293,Customer_Info_Appended[],MATCH(D$4,Customer_Info_Appended[#Headers],0),0)</f>
        <v>33</v>
      </c>
      <c r="E293" t="str">
        <f>VLOOKUP($B293,Customer_Info_Appended[],MATCH(E$4,Customer_Info_Appended[#Headers],0),0)</f>
        <v>Female</v>
      </c>
      <c r="F293" t="str">
        <f>VLOOKUP($B293,Customer_Info_Appended[],MATCH(F$4,Customer_Info_Appended[#Headers],0),0)</f>
        <v>Bago</v>
      </c>
      <c r="G293" t="str">
        <f>VLOOKUP(AccountBalanceSummary[[#This Row],[Balance Summary]],balance_t[],3,1)</f>
        <v>High</v>
      </c>
      <c r="H293" t="str">
        <f>VLOOKUP(AccountBalanceSummary[[#This Row],[Age]],age_t[],3,1)</f>
        <v>Middle</v>
      </c>
      <c r="I293" t="str">
        <f>AccountBalanceSummary[[#This Row],[Age Group]]&amp;"-"&amp;AccountBalanceSummary[[#This Row],[Balace Group]]</f>
        <v>Middle-High</v>
      </c>
    </row>
    <row r="294" spans="2:9" x14ac:dyDescent="0.25">
      <c r="B294" t="s">
        <v>1561</v>
      </c>
      <c r="C294" s="22">
        <v>87502188</v>
      </c>
      <c r="D294">
        <f>VLOOKUP($B294,Customer_Info_Appended[],MATCH(D$4,Customer_Info_Appended[#Headers],0),0)</f>
        <v>63</v>
      </c>
      <c r="E294" t="str">
        <f>VLOOKUP($B294,Customer_Info_Appended[],MATCH(E$4,Customer_Info_Appended[#Headers],0),0)</f>
        <v>Female</v>
      </c>
      <c r="F294" t="str">
        <f>VLOOKUP($B294,Customer_Info_Appended[],MATCH(F$4,Customer_Info_Appended[#Headers],0),0)</f>
        <v>Mandalay</v>
      </c>
      <c r="G294" t="str">
        <f>VLOOKUP(AccountBalanceSummary[[#This Row],[Balance Summary]],balance_t[],3,1)</f>
        <v>High</v>
      </c>
      <c r="H294" t="str">
        <f>VLOOKUP(AccountBalanceSummary[[#This Row],[Age]],age_t[],3,1)</f>
        <v>Senior</v>
      </c>
      <c r="I294" t="str">
        <f>AccountBalanceSummary[[#This Row],[Age Group]]&amp;"-"&amp;AccountBalanceSummary[[#This Row],[Balace Group]]</f>
        <v>Senior-High</v>
      </c>
    </row>
    <row r="295" spans="2:9" x14ac:dyDescent="0.25">
      <c r="B295" t="s">
        <v>1566</v>
      </c>
      <c r="C295" s="22">
        <v>84966582</v>
      </c>
      <c r="D295">
        <f>VLOOKUP($B295,Customer_Info_Appended[],MATCH(D$4,Customer_Info_Appended[#Headers],0),0)</f>
        <v>60</v>
      </c>
      <c r="E295" t="str">
        <f>VLOOKUP($B295,Customer_Info_Appended[],MATCH(E$4,Customer_Info_Appended[#Headers],0),0)</f>
        <v>Female</v>
      </c>
      <c r="F295" t="str">
        <f>VLOOKUP($B295,Customer_Info_Appended[],MATCH(F$4,Customer_Info_Appended[#Headers],0),0)</f>
        <v>Bago</v>
      </c>
      <c r="G295" t="str">
        <f>VLOOKUP(AccountBalanceSummary[[#This Row],[Balance Summary]],balance_t[],3,1)</f>
        <v>High</v>
      </c>
      <c r="H295" t="str">
        <f>VLOOKUP(AccountBalanceSummary[[#This Row],[Age]],age_t[],3,1)</f>
        <v>Senior</v>
      </c>
      <c r="I295" t="str">
        <f>AccountBalanceSummary[[#This Row],[Age Group]]&amp;"-"&amp;AccountBalanceSummary[[#This Row],[Balace Group]]</f>
        <v>Senior-High</v>
      </c>
    </row>
    <row r="296" spans="2:9" x14ac:dyDescent="0.25">
      <c r="B296" t="s">
        <v>1571</v>
      </c>
      <c r="C296" s="22">
        <v>39228126</v>
      </c>
      <c r="D296">
        <f>VLOOKUP($B296,Customer_Info_Appended[],MATCH(D$4,Customer_Info_Appended[#Headers],0),0)</f>
        <v>24</v>
      </c>
      <c r="E296" t="str">
        <f>VLOOKUP($B296,Customer_Info_Appended[],MATCH(E$4,Customer_Info_Appended[#Headers],0),0)</f>
        <v>Male</v>
      </c>
      <c r="F296" t="str">
        <f>VLOOKUP($B296,Customer_Info_Appended[],MATCH(F$4,Customer_Info_Appended[#Headers],0),0)</f>
        <v>Bago</v>
      </c>
      <c r="G296" t="str">
        <f>VLOOKUP(AccountBalanceSummary[[#This Row],[Balance Summary]],balance_t[],3,1)</f>
        <v>High</v>
      </c>
      <c r="H296" t="str">
        <f>VLOOKUP(AccountBalanceSummary[[#This Row],[Age]],age_t[],3,1)</f>
        <v>Young</v>
      </c>
      <c r="I296" t="str">
        <f>AccountBalanceSummary[[#This Row],[Age Group]]&amp;"-"&amp;AccountBalanceSummary[[#This Row],[Balace Group]]</f>
        <v>Young-High</v>
      </c>
    </row>
    <row r="297" spans="2:9" x14ac:dyDescent="0.25">
      <c r="B297" t="s">
        <v>1576</v>
      </c>
      <c r="C297" s="22">
        <v>67147660</v>
      </c>
      <c r="D297">
        <f>VLOOKUP($B297,Customer_Info_Appended[],MATCH(D$4,Customer_Info_Appended[#Headers],0),0)</f>
        <v>33</v>
      </c>
      <c r="E297" t="str">
        <f>VLOOKUP($B297,Customer_Info_Appended[],MATCH(E$4,Customer_Info_Appended[#Headers],0),0)</f>
        <v>Female</v>
      </c>
      <c r="F297" t="str">
        <f>VLOOKUP($B297,Customer_Info_Appended[],MATCH(F$4,Customer_Info_Appended[#Headers],0),0)</f>
        <v>Naypyitaw</v>
      </c>
      <c r="G297" t="str">
        <f>VLOOKUP(AccountBalanceSummary[[#This Row],[Balance Summary]],balance_t[],3,1)</f>
        <v>High</v>
      </c>
      <c r="H297" t="str">
        <f>VLOOKUP(AccountBalanceSummary[[#This Row],[Age]],age_t[],3,1)</f>
        <v>Middle</v>
      </c>
      <c r="I297" t="str">
        <f>AccountBalanceSummary[[#This Row],[Age Group]]&amp;"-"&amp;AccountBalanceSummary[[#This Row],[Balace Group]]</f>
        <v>Middle-High</v>
      </c>
    </row>
    <row r="298" spans="2:9" x14ac:dyDescent="0.25">
      <c r="B298" t="s">
        <v>1581</v>
      </c>
      <c r="C298" s="22">
        <v>45958810</v>
      </c>
      <c r="D298">
        <f>VLOOKUP($B298,Customer_Info_Appended[],MATCH(D$4,Customer_Info_Appended[#Headers],0),0)</f>
        <v>62</v>
      </c>
      <c r="E298" t="str">
        <f>VLOOKUP($B298,Customer_Info_Appended[],MATCH(E$4,Customer_Info_Appended[#Headers],0),0)</f>
        <v>Female</v>
      </c>
      <c r="F298" t="str">
        <f>VLOOKUP($B298,Customer_Info_Appended[],MATCH(F$4,Customer_Info_Appended[#Headers],0),0)</f>
        <v>Naypyitaw</v>
      </c>
      <c r="G298" t="str">
        <f>VLOOKUP(AccountBalanceSummary[[#This Row],[Balance Summary]],balance_t[],3,1)</f>
        <v>High</v>
      </c>
      <c r="H298" t="str">
        <f>VLOOKUP(AccountBalanceSummary[[#This Row],[Age]],age_t[],3,1)</f>
        <v>Senior</v>
      </c>
      <c r="I298" t="str">
        <f>AccountBalanceSummary[[#This Row],[Age Group]]&amp;"-"&amp;AccountBalanceSummary[[#This Row],[Balace Group]]</f>
        <v>Senior-High</v>
      </c>
    </row>
    <row r="299" spans="2:9" x14ac:dyDescent="0.25">
      <c r="B299" t="s">
        <v>1586</v>
      </c>
      <c r="C299" s="22">
        <v>31557080</v>
      </c>
      <c r="D299">
        <f>VLOOKUP($B299,Customer_Info_Appended[],MATCH(D$4,Customer_Info_Appended[#Headers],0),0)</f>
        <v>64</v>
      </c>
      <c r="E299" t="str">
        <f>VLOOKUP($B299,Customer_Info_Appended[],MATCH(E$4,Customer_Info_Appended[#Headers],0),0)</f>
        <v>Female</v>
      </c>
      <c r="F299" t="str">
        <f>VLOOKUP($B299,Customer_Info_Appended[],MATCH(F$4,Customer_Info_Appended[#Headers],0),0)</f>
        <v>Mandalay</v>
      </c>
      <c r="G299" t="str">
        <f>VLOOKUP(AccountBalanceSummary[[#This Row],[Balance Summary]],balance_t[],3,1)</f>
        <v>High</v>
      </c>
      <c r="H299" t="str">
        <f>VLOOKUP(AccountBalanceSummary[[#This Row],[Age]],age_t[],3,1)</f>
        <v>Senior</v>
      </c>
      <c r="I299" t="str">
        <f>AccountBalanceSummary[[#This Row],[Age Group]]&amp;"-"&amp;AccountBalanceSummary[[#This Row],[Balace Group]]</f>
        <v>Senior-High</v>
      </c>
    </row>
    <row r="300" spans="2:9" x14ac:dyDescent="0.25">
      <c r="B300" t="s">
        <v>1591</v>
      </c>
      <c r="C300" s="22">
        <v>20859166</v>
      </c>
      <c r="D300">
        <f>VLOOKUP($B300,Customer_Info_Appended[],MATCH(D$4,Customer_Info_Appended[#Headers],0),0)</f>
        <v>65</v>
      </c>
      <c r="E300" t="str">
        <f>VLOOKUP($B300,Customer_Info_Appended[],MATCH(E$4,Customer_Info_Appended[#Headers],0),0)</f>
        <v>Male</v>
      </c>
      <c r="F300" t="str">
        <f>VLOOKUP($B300,Customer_Info_Appended[],MATCH(F$4,Customer_Info_Appended[#Headers],0),0)</f>
        <v>Naypyitaw</v>
      </c>
      <c r="G300" t="str">
        <f>VLOOKUP(AccountBalanceSummary[[#This Row],[Balance Summary]],balance_t[],3,1)</f>
        <v>High</v>
      </c>
      <c r="H300" t="str">
        <f>VLOOKUP(AccountBalanceSummary[[#This Row],[Age]],age_t[],3,1)</f>
        <v>Senior</v>
      </c>
      <c r="I300" t="str">
        <f>AccountBalanceSummary[[#This Row],[Age Group]]&amp;"-"&amp;AccountBalanceSummary[[#This Row],[Balace Group]]</f>
        <v>Senior-High</v>
      </c>
    </row>
    <row r="301" spans="2:9" x14ac:dyDescent="0.25">
      <c r="B301" t="s">
        <v>1596</v>
      </c>
      <c r="C301" s="22">
        <v>47842423</v>
      </c>
      <c r="D301">
        <f>VLOOKUP($B301,Customer_Info_Appended[],MATCH(D$4,Customer_Info_Appended[#Headers],0),0)</f>
        <v>44</v>
      </c>
      <c r="E301" t="str">
        <f>VLOOKUP($B301,Customer_Info_Appended[],MATCH(E$4,Customer_Info_Appended[#Headers],0),0)</f>
        <v>Female</v>
      </c>
      <c r="F301" t="str">
        <f>VLOOKUP($B301,Customer_Info_Appended[],MATCH(F$4,Customer_Info_Appended[#Headers],0),0)</f>
        <v>Naypyitaw</v>
      </c>
      <c r="G301" t="str">
        <f>VLOOKUP(AccountBalanceSummary[[#This Row],[Balance Summary]],balance_t[],3,1)</f>
        <v>High</v>
      </c>
      <c r="H301" t="str">
        <f>VLOOKUP(AccountBalanceSummary[[#This Row],[Age]],age_t[],3,1)</f>
        <v>Middle</v>
      </c>
      <c r="I301" t="str">
        <f>AccountBalanceSummary[[#This Row],[Age Group]]&amp;"-"&amp;AccountBalanceSummary[[#This Row],[Balace Group]]</f>
        <v>Middle-High</v>
      </c>
    </row>
    <row r="302" spans="2:9" x14ac:dyDescent="0.25">
      <c r="B302" t="s">
        <v>1601</v>
      </c>
      <c r="C302" s="22">
        <v>86050194</v>
      </c>
      <c r="D302">
        <f>VLOOKUP($B302,Customer_Info_Appended[],MATCH(D$4,Customer_Info_Appended[#Headers],0),0)</f>
        <v>40</v>
      </c>
      <c r="E302" t="str">
        <f>VLOOKUP($B302,Customer_Info_Appended[],MATCH(E$4,Customer_Info_Appended[#Headers],0),0)</f>
        <v>Female</v>
      </c>
      <c r="F302" t="str">
        <f>VLOOKUP($B302,Customer_Info_Appended[],MATCH(F$4,Customer_Info_Appended[#Headers],0),0)</f>
        <v>Naypyitaw</v>
      </c>
      <c r="G302" t="str">
        <f>VLOOKUP(AccountBalanceSummary[[#This Row],[Balance Summary]],balance_t[],3,1)</f>
        <v>High</v>
      </c>
      <c r="H302" t="str">
        <f>VLOOKUP(AccountBalanceSummary[[#This Row],[Age]],age_t[],3,1)</f>
        <v>Middle</v>
      </c>
      <c r="I302" t="str">
        <f>AccountBalanceSummary[[#This Row],[Age Group]]&amp;"-"&amp;AccountBalanceSummary[[#This Row],[Balace Group]]</f>
        <v>Middle-High</v>
      </c>
    </row>
    <row r="303" spans="2:9" x14ac:dyDescent="0.25">
      <c r="B303" t="s">
        <v>1606</v>
      </c>
      <c r="C303" s="22">
        <v>59341034</v>
      </c>
      <c r="D303">
        <f>VLOOKUP($B303,Customer_Info_Appended[],MATCH(D$4,Customer_Info_Appended[#Headers],0),0)</f>
        <v>41</v>
      </c>
      <c r="E303" t="str">
        <f>VLOOKUP($B303,Customer_Info_Appended[],MATCH(E$4,Customer_Info_Appended[#Headers],0),0)</f>
        <v>Male</v>
      </c>
      <c r="F303" t="str">
        <f>VLOOKUP($B303,Customer_Info_Appended[],MATCH(F$4,Customer_Info_Appended[#Headers],0),0)</f>
        <v>Bago</v>
      </c>
      <c r="G303" t="str">
        <f>VLOOKUP(AccountBalanceSummary[[#This Row],[Balance Summary]],balance_t[],3,1)</f>
        <v>High</v>
      </c>
      <c r="H303" t="str">
        <f>VLOOKUP(AccountBalanceSummary[[#This Row],[Age]],age_t[],3,1)</f>
        <v>Middle</v>
      </c>
      <c r="I303" t="str">
        <f>AccountBalanceSummary[[#This Row],[Age Group]]&amp;"-"&amp;AccountBalanceSummary[[#This Row],[Balace Group]]</f>
        <v>Middle-High</v>
      </c>
    </row>
    <row r="304" spans="2:9" x14ac:dyDescent="0.25">
      <c r="B304" t="s">
        <v>1611</v>
      </c>
      <c r="C304" s="22">
        <v>17794755</v>
      </c>
      <c r="D304">
        <f>VLOOKUP($B304,Customer_Info_Appended[],MATCH(D$4,Customer_Info_Appended[#Headers],0),0)</f>
        <v>26</v>
      </c>
      <c r="E304" t="str">
        <f>VLOOKUP($B304,Customer_Info_Appended[],MATCH(E$4,Customer_Info_Appended[#Headers],0),0)</f>
        <v>Female</v>
      </c>
      <c r="F304" t="str">
        <f>VLOOKUP($B304,Customer_Info_Appended[],MATCH(F$4,Customer_Info_Appended[#Headers],0),0)</f>
        <v>Mandalay</v>
      </c>
      <c r="G304" t="str">
        <f>VLOOKUP(AccountBalanceSummary[[#This Row],[Balance Summary]],balance_t[],3,1)</f>
        <v>High</v>
      </c>
      <c r="H304" t="str">
        <f>VLOOKUP(AccountBalanceSummary[[#This Row],[Age]],age_t[],3,1)</f>
        <v>Young</v>
      </c>
      <c r="I304" t="str">
        <f>AccountBalanceSummary[[#This Row],[Age Group]]&amp;"-"&amp;AccountBalanceSummary[[#This Row],[Balace Group]]</f>
        <v>Young-High</v>
      </c>
    </row>
    <row r="305" spans="2:9" x14ac:dyDescent="0.25">
      <c r="B305" t="s">
        <v>1616</v>
      </c>
      <c r="C305" s="22">
        <v>88697203</v>
      </c>
      <c r="D305">
        <f>VLOOKUP($B305,Customer_Info_Appended[],MATCH(D$4,Customer_Info_Appended[#Headers],0),0)</f>
        <v>52</v>
      </c>
      <c r="E305" t="str">
        <f>VLOOKUP($B305,Customer_Info_Appended[],MATCH(E$4,Customer_Info_Appended[#Headers],0),0)</f>
        <v>Female</v>
      </c>
      <c r="F305" t="str">
        <f>VLOOKUP($B305,Customer_Info_Appended[],MATCH(F$4,Customer_Info_Appended[#Headers],0),0)</f>
        <v>Bago</v>
      </c>
      <c r="G305" t="str">
        <f>VLOOKUP(AccountBalanceSummary[[#This Row],[Balance Summary]],balance_t[],3,1)</f>
        <v>High</v>
      </c>
      <c r="H305" t="str">
        <f>VLOOKUP(AccountBalanceSummary[[#This Row],[Age]],age_t[],3,1)</f>
        <v>Senior</v>
      </c>
      <c r="I305" t="str">
        <f>AccountBalanceSummary[[#This Row],[Age Group]]&amp;"-"&amp;AccountBalanceSummary[[#This Row],[Balace Group]]</f>
        <v>Senior-High</v>
      </c>
    </row>
    <row r="306" spans="2:9" x14ac:dyDescent="0.25">
      <c r="B306" t="s">
        <v>1621</v>
      </c>
      <c r="C306" s="22">
        <v>22422619</v>
      </c>
      <c r="D306">
        <f>VLOOKUP($B306,Customer_Info_Appended[],MATCH(D$4,Customer_Info_Appended[#Headers],0),0)</f>
        <v>68</v>
      </c>
      <c r="E306" t="str">
        <f>VLOOKUP($B306,Customer_Info_Appended[],MATCH(E$4,Customer_Info_Appended[#Headers],0),0)</f>
        <v>Male</v>
      </c>
      <c r="F306" t="str">
        <f>VLOOKUP($B306,Customer_Info_Appended[],MATCH(F$4,Customer_Info_Appended[#Headers],0),0)</f>
        <v>Shan</v>
      </c>
      <c r="G306" t="str">
        <f>VLOOKUP(AccountBalanceSummary[[#This Row],[Balance Summary]],balance_t[],3,1)</f>
        <v>High</v>
      </c>
      <c r="H306" t="str">
        <f>VLOOKUP(AccountBalanceSummary[[#This Row],[Age]],age_t[],3,1)</f>
        <v>Senior</v>
      </c>
      <c r="I306" t="str">
        <f>AccountBalanceSummary[[#This Row],[Age Group]]&amp;"-"&amp;AccountBalanceSummary[[#This Row],[Balace Group]]</f>
        <v>Senior-High</v>
      </c>
    </row>
    <row r="307" spans="2:9" x14ac:dyDescent="0.25">
      <c r="B307" t="s">
        <v>1626</v>
      </c>
      <c r="C307" s="22">
        <v>16894513</v>
      </c>
      <c r="D307">
        <f>VLOOKUP($B307,Customer_Info_Appended[],MATCH(D$4,Customer_Info_Appended[#Headers],0),0)</f>
        <v>37</v>
      </c>
      <c r="E307" t="str">
        <f>VLOOKUP($B307,Customer_Info_Appended[],MATCH(E$4,Customer_Info_Appended[#Headers],0),0)</f>
        <v>Female</v>
      </c>
      <c r="F307" t="str">
        <f>VLOOKUP($B307,Customer_Info_Appended[],MATCH(F$4,Customer_Info_Appended[#Headers],0),0)</f>
        <v>Bago</v>
      </c>
      <c r="G307" t="str">
        <f>VLOOKUP(AccountBalanceSummary[[#This Row],[Balance Summary]],balance_t[],3,1)</f>
        <v>High</v>
      </c>
      <c r="H307" t="str">
        <f>VLOOKUP(AccountBalanceSummary[[#This Row],[Age]],age_t[],3,1)</f>
        <v>Middle</v>
      </c>
      <c r="I307" t="str">
        <f>AccountBalanceSummary[[#This Row],[Age Group]]&amp;"-"&amp;AccountBalanceSummary[[#This Row],[Balace Group]]</f>
        <v>Middle-High</v>
      </c>
    </row>
    <row r="308" spans="2:9" x14ac:dyDescent="0.25">
      <c r="B308" t="s">
        <v>1631</v>
      </c>
      <c r="C308" s="22">
        <v>28920898</v>
      </c>
      <c r="D308">
        <f>VLOOKUP($B308,Customer_Info_Appended[],MATCH(D$4,Customer_Info_Appended[#Headers],0),0)</f>
        <v>54</v>
      </c>
      <c r="E308" t="str">
        <f>VLOOKUP($B308,Customer_Info_Appended[],MATCH(E$4,Customer_Info_Appended[#Headers],0),0)</f>
        <v>Female</v>
      </c>
      <c r="F308" t="str">
        <f>VLOOKUP($B308,Customer_Info_Appended[],MATCH(F$4,Customer_Info_Appended[#Headers],0),0)</f>
        <v>Shan</v>
      </c>
      <c r="G308" t="str">
        <f>VLOOKUP(AccountBalanceSummary[[#This Row],[Balance Summary]],balance_t[],3,1)</f>
        <v>High</v>
      </c>
      <c r="H308" t="str">
        <f>VLOOKUP(AccountBalanceSummary[[#This Row],[Age]],age_t[],3,1)</f>
        <v>Senior</v>
      </c>
      <c r="I308" t="str">
        <f>AccountBalanceSummary[[#This Row],[Age Group]]&amp;"-"&amp;AccountBalanceSummary[[#This Row],[Balace Group]]</f>
        <v>Senior-High</v>
      </c>
    </row>
    <row r="309" spans="2:9" x14ac:dyDescent="0.25">
      <c r="B309" t="s">
        <v>1636</v>
      </c>
      <c r="C309" s="22">
        <v>46805646</v>
      </c>
      <c r="D309">
        <f>VLOOKUP($B309,Customer_Info_Appended[],MATCH(D$4,Customer_Info_Appended[#Headers],0),0)</f>
        <v>59</v>
      </c>
      <c r="E309" t="str">
        <f>VLOOKUP($B309,Customer_Info_Appended[],MATCH(E$4,Customer_Info_Appended[#Headers],0),0)</f>
        <v>Female</v>
      </c>
      <c r="F309" t="str">
        <f>VLOOKUP($B309,Customer_Info_Appended[],MATCH(F$4,Customer_Info_Appended[#Headers],0),0)</f>
        <v>Yangon</v>
      </c>
      <c r="G309" t="str">
        <f>VLOOKUP(AccountBalanceSummary[[#This Row],[Balance Summary]],balance_t[],3,1)</f>
        <v>High</v>
      </c>
      <c r="H309" t="str">
        <f>VLOOKUP(AccountBalanceSummary[[#This Row],[Age]],age_t[],3,1)</f>
        <v>Senior</v>
      </c>
      <c r="I309" t="str">
        <f>AccountBalanceSummary[[#This Row],[Age Group]]&amp;"-"&amp;AccountBalanceSummary[[#This Row],[Balace Group]]</f>
        <v>Senior-High</v>
      </c>
    </row>
    <row r="310" spans="2:9" x14ac:dyDescent="0.25">
      <c r="B310" t="s">
        <v>1641</v>
      </c>
      <c r="C310" s="22">
        <v>84734200</v>
      </c>
      <c r="D310">
        <f>VLOOKUP($B310,Customer_Info_Appended[],MATCH(D$4,Customer_Info_Appended[#Headers],0),0)</f>
        <v>34</v>
      </c>
      <c r="E310" t="str">
        <f>VLOOKUP($B310,Customer_Info_Appended[],MATCH(E$4,Customer_Info_Appended[#Headers],0),0)</f>
        <v>Male</v>
      </c>
      <c r="F310" t="str">
        <f>VLOOKUP($B310,Customer_Info_Appended[],MATCH(F$4,Customer_Info_Appended[#Headers],0),0)</f>
        <v>Yangon</v>
      </c>
      <c r="G310" t="str">
        <f>VLOOKUP(AccountBalanceSummary[[#This Row],[Balance Summary]],balance_t[],3,1)</f>
        <v>High</v>
      </c>
      <c r="H310" t="str">
        <f>VLOOKUP(AccountBalanceSummary[[#This Row],[Age]],age_t[],3,1)</f>
        <v>Middle</v>
      </c>
      <c r="I310" t="str">
        <f>AccountBalanceSummary[[#This Row],[Age Group]]&amp;"-"&amp;AccountBalanceSummary[[#This Row],[Balace Group]]</f>
        <v>Middle-High</v>
      </c>
    </row>
    <row r="311" spans="2:9" x14ac:dyDescent="0.25">
      <c r="B311" t="s">
        <v>1646</v>
      </c>
      <c r="C311" s="22">
        <v>14612253</v>
      </c>
      <c r="D311">
        <f>VLOOKUP($B311,Customer_Info_Appended[],MATCH(D$4,Customer_Info_Appended[#Headers],0),0)</f>
        <v>64</v>
      </c>
      <c r="E311" t="str">
        <f>VLOOKUP($B311,Customer_Info_Appended[],MATCH(E$4,Customer_Info_Appended[#Headers],0),0)</f>
        <v>Female</v>
      </c>
      <c r="F311" t="str">
        <f>VLOOKUP($B311,Customer_Info_Appended[],MATCH(F$4,Customer_Info_Appended[#Headers],0),0)</f>
        <v>Shan</v>
      </c>
      <c r="G311" t="str">
        <f>VLOOKUP(AccountBalanceSummary[[#This Row],[Balance Summary]],balance_t[],3,1)</f>
        <v>Medium</v>
      </c>
      <c r="H311" t="str">
        <f>VLOOKUP(AccountBalanceSummary[[#This Row],[Age]],age_t[],3,1)</f>
        <v>Senior</v>
      </c>
      <c r="I311" t="str">
        <f>AccountBalanceSummary[[#This Row],[Age Group]]&amp;"-"&amp;AccountBalanceSummary[[#This Row],[Balace Group]]</f>
        <v>Senior-Medium</v>
      </c>
    </row>
    <row r="312" spans="2:9" x14ac:dyDescent="0.25">
      <c r="B312" t="s">
        <v>1651</v>
      </c>
      <c r="C312" s="22">
        <v>64700415</v>
      </c>
      <c r="D312">
        <f>VLOOKUP($B312,Customer_Info_Appended[],MATCH(D$4,Customer_Info_Appended[#Headers],0),0)</f>
        <v>48</v>
      </c>
      <c r="E312" t="str">
        <f>VLOOKUP($B312,Customer_Info_Appended[],MATCH(E$4,Customer_Info_Appended[#Headers],0),0)</f>
        <v>Female</v>
      </c>
      <c r="F312" t="str">
        <f>VLOOKUP($B312,Customer_Info_Appended[],MATCH(F$4,Customer_Info_Appended[#Headers],0),0)</f>
        <v>Shan</v>
      </c>
      <c r="G312" t="str">
        <f>VLOOKUP(AccountBalanceSummary[[#This Row],[Balance Summary]],balance_t[],3,1)</f>
        <v>High</v>
      </c>
      <c r="H312" t="str">
        <f>VLOOKUP(AccountBalanceSummary[[#This Row],[Age]],age_t[],3,1)</f>
        <v>Middle</v>
      </c>
      <c r="I312" t="str">
        <f>AccountBalanceSummary[[#This Row],[Age Group]]&amp;"-"&amp;AccountBalanceSummary[[#This Row],[Balace Group]]</f>
        <v>Middle-High</v>
      </c>
    </row>
    <row r="313" spans="2:9" x14ac:dyDescent="0.25">
      <c r="B313" t="s">
        <v>1656</v>
      </c>
      <c r="C313" s="22">
        <v>46276471</v>
      </c>
      <c r="D313">
        <f>VLOOKUP($B313,Customer_Info_Appended[],MATCH(D$4,Customer_Info_Appended[#Headers],0),0)</f>
        <v>25</v>
      </c>
      <c r="E313" t="str">
        <f>VLOOKUP($B313,Customer_Info_Appended[],MATCH(E$4,Customer_Info_Appended[#Headers],0),0)</f>
        <v>Male</v>
      </c>
      <c r="F313" t="str">
        <f>VLOOKUP($B313,Customer_Info_Appended[],MATCH(F$4,Customer_Info_Appended[#Headers],0),0)</f>
        <v>Bago</v>
      </c>
      <c r="G313" t="str">
        <f>VLOOKUP(AccountBalanceSummary[[#This Row],[Balance Summary]],balance_t[],3,1)</f>
        <v>High</v>
      </c>
      <c r="H313" t="str">
        <f>VLOOKUP(AccountBalanceSummary[[#This Row],[Age]],age_t[],3,1)</f>
        <v>Young</v>
      </c>
      <c r="I313" t="str">
        <f>AccountBalanceSummary[[#This Row],[Age Group]]&amp;"-"&amp;AccountBalanceSummary[[#This Row],[Balace Group]]</f>
        <v>Young-High</v>
      </c>
    </row>
    <row r="314" spans="2:9" x14ac:dyDescent="0.25">
      <c r="B314" t="s">
        <v>1661</v>
      </c>
      <c r="C314" s="22">
        <v>15823723</v>
      </c>
      <c r="D314">
        <f>VLOOKUP($B314,Customer_Info_Appended[],MATCH(D$4,Customer_Info_Appended[#Headers],0),0)</f>
        <v>32</v>
      </c>
      <c r="E314" t="str">
        <f>VLOOKUP($B314,Customer_Info_Appended[],MATCH(E$4,Customer_Info_Appended[#Headers],0),0)</f>
        <v>Male</v>
      </c>
      <c r="F314" t="str">
        <f>VLOOKUP($B314,Customer_Info_Appended[],MATCH(F$4,Customer_Info_Appended[#Headers],0),0)</f>
        <v>Shan</v>
      </c>
      <c r="G314" t="str">
        <f>VLOOKUP(AccountBalanceSummary[[#This Row],[Balance Summary]],balance_t[],3,1)</f>
        <v>High</v>
      </c>
      <c r="H314" t="str">
        <f>VLOOKUP(AccountBalanceSummary[[#This Row],[Age]],age_t[],3,1)</f>
        <v>Middle</v>
      </c>
      <c r="I314" t="str">
        <f>AccountBalanceSummary[[#This Row],[Age Group]]&amp;"-"&amp;AccountBalanceSummary[[#This Row],[Balace Group]]</f>
        <v>Middle-High</v>
      </c>
    </row>
    <row r="315" spans="2:9" x14ac:dyDescent="0.25">
      <c r="B315" t="s">
        <v>1666</v>
      </c>
      <c r="C315" s="22">
        <v>3865056</v>
      </c>
      <c r="D315">
        <f>VLOOKUP($B315,Customer_Info_Appended[],MATCH(D$4,Customer_Info_Appended[#Headers],0),0)</f>
        <v>48</v>
      </c>
      <c r="E315" t="str">
        <f>VLOOKUP($B315,Customer_Info_Appended[],MATCH(E$4,Customer_Info_Appended[#Headers],0),0)</f>
        <v>Female</v>
      </c>
      <c r="F315" t="str">
        <f>VLOOKUP($B315,Customer_Info_Appended[],MATCH(F$4,Customer_Info_Appended[#Headers],0),0)</f>
        <v>Mandalay</v>
      </c>
      <c r="G315" t="str">
        <f>VLOOKUP(AccountBalanceSummary[[#This Row],[Balance Summary]],balance_t[],3,1)</f>
        <v>Low</v>
      </c>
      <c r="H315" t="str">
        <f>VLOOKUP(AccountBalanceSummary[[#This Row],[Age]],age_t[],3,1)</f>
        <v>Middle</v>
      </c>
      <c r="I315" t="str">
        <f>AccountBalanceSummary[[#This Row],[Age Group]]&amp;"-"&amp;AccountBalanceSummary[[#This Row],[Balace Group]]</f>
        <v>Middle-Low</v>
      </c>
    </row>
    <row r="316" spans="2:9" x14ac:dyDescent="0.25">
      <c r="B316" t="s">
        <v>1671</v>
      </c>
      <c r="C316" s="22">
        <v>100772849</v>
      </c>
      <c r="D316">
        <f>VLOOKUP($B316,Customer_Info_Appended[],MATCH(D$4,Customer_Info_Appended[#Headers],0),0)</f>
        <v>47</v>
      </c>
      <c r="E316" t="str">
        <f>VLOOKUP($B316,Customer_Info_Appended[],MATCH(E$4,Customer_Info_Appended[#Headers],0),0)</f>
        <v>Female</v>
      </c>
      <c r="F316" t="str">
        <f>VLOOKUP($B316,Customer_Info_Appended[],MATCH(F$4,Customer_Info_Appended[#Headers],0),0)</f>
        <v>Yangon</v>
      </c>
      <c r="G316" t="str">
        <f>VLOOKUP(AccountBalanceSummary[[#This Row],[Balance Summary]],balance_t[],3,1)</f>
        <v>High</v>
      </c>
      <c r="H316" t="str">
        <f>VLOOKUP(AccountBalanceSummary[[#This Row],[Age]],age_t[],3,1)</f>
        <v>Middle</v>
      </c>
      <c r="I316" t="str">
        <f>AccountBalanceSummary[[#This Row],[Age Group]]&amp;"-"&amp;AccountBalanceSummary[[#This Row],[Balace Group]]</f>
        <v>Middle-High</v>
      </c>
    </row>
    <row r="317" spans="2:9" x14ac:dyDescent="0.25">
      <c r="B317" t="s">
        <v>1676</v>
      </c>
      <c r="C317" s="22">
        <v>61403250</v>
      </c>
      <c r="D317">
        <f>VLOOKUP($B317,Customer_Info_Appended[],MATCH(D$4,Customer_Info_Appended[#Headers],0),0)</f>
        <v>63</v>
      </c>
      <c r="E317" t="str">
        <f>VLOOKUP($B317,Customer_Info_Appended[],MATCH(E$4,Customer_Info_Appended[#Headers],0),0)</f>
        <v>Female</v>
      </c>
      <c r="F317" t="str">
        <f>VLOOKUP($B317,Customer_Info_Appended[],MATCH(F$4,Customer_Info_Appended[#Headers],0),0)</f>
        <v>Yangon</v>
      </c>
      <c r="G317" t="str">
        <f>VLOOKUP(AccountBalanceSummary[[#This Row],[Balance Summary]],balance_t[],3,1)</f>
        <v>High</v>
      </c>
      <c r="H317" t="str">
        <f>VLOOKUP(AccountBalanceSummary[[#This Row],[Age]],age_t[],3,1)</f>
        <v>Senior</v>
      </c>
      <c r="I317" t="str">
        <f>AccountBalanceSummary[[#This Row],[Age Group]]&amp;"-"&amp;AccountBalanceSummary[[#This Row],[Balace Group]]</f>
        <v>Senior-High</v>
      </c>
    </row>
    <row r="318" spans="2:9" x14ac:dyDescent="0.25">
      <c r="B318" t="s">
        <v>1681</v>
      </c>
      <c r="C318" s="22">
        <v>61004881</v>
      </c>
      <c r="D318">
        <f>VLOOKUP($B318,Customer_Info_Appended[],MATCH(D$4,Customer_Info_Appended[#Headers],0),0)</f>
        <v>37</v>
      </c>
      <c r="E318" t="str">
        <f>VLOOKUP($B318,Customer_Info_Appended[],MATCH(E$4,Customer_Info_Appended[#Headers],0),0)</f>
        <v>Female</v>
      </c>
      <c r="F318" t="str">
        <f>VLOOKUP($B318,Customer_Info_Appended[],MATCH(F$4,Customer_Info_Appended[#Headers],0),0)</f>
        <v>Shan</v>
      </c>
      <c r="G318" t="str">
        <f>VLOOKUP(AccountBalanceSummary[[#This Row],[Balance Summary]],balance_t[],3,1)</f>
        <v>High</v>
      </c>
      <c r="H318" t="str">
        <f>VLOOKUP(AccountBalanceSummary[[#This Row],[Age]],age_t[],3,1)</f>
        <v>Middle</v>
      </c>
      <c r="I318" t="str">
        <f>AccountBalanceSummary[[#This Row],[Age Group]]&amp;"-"&amp;AccountBalanceSummary[[#This Row],[Balace Group]]</f>
        <v>Middle-High</v>
      </c>
    </row>
    <row r="319" spans="2:9" x14ac:dyDescent="0.25">
      <c r="B319" t="s">
        <v>1686</v>
      </c>
      <c r="C319" s="22">
        <v>96267416</v>
      </c>
      <c r="D319">
        <f>VLOOKUP($B319,Customer_Info_Appended[],MATCH(D$4,Customer_Info_Appended[#Headers],0),0)</f>
        <v>56</v>
      </c>
      <c r="E319" t="str">
        <f>VLOOKUP($B319,Customer_Info_Appended[],MATCH(E$4,Customer_Info_Appended[#Headers],0),0)</f>
        <v>Male</v>
      </c>
      <c r="F319" t="str">
        <f>VLOOKUP($B319,Customer_Info_Appended[],MATCH(F$4,Customer_Info_Appended[#Headers],0),0)</f>
        <v>Naypyitaw</v>
      </c>
      <c r="G319" t="str">
        <f>VLOOKUP(AccountBalanceSummary[[#This Row],[Balance Summary]],balance_t[],3,1)</f>
        <v>High</v>
      </c>
      <c r="H319" t="str">
        <f>VLOOKUP(AccountBalanceSummary[[#This Row],[Age]],age_t[],3,1)</f>
        <v>Senior</v>
      </c>
      <c r="I319" t="str">
        <f>AccountBalanceSummary[[#This Row],[Age Group]]&amp;"-"&amp;AccountBalanceSummary[[#This Row],[Balace Group]]</f>
        <v>Senior-High</v>
      </c>
    </row>
    <row r="320" spans="2:9" x14ac:dyDescent="0.25">
      <c r="B320" t="s">
        <v>1691</v>
      </c>
      <c r="C320" s="22">
        <v>63589084</v>
      </c>
      <c r="D320">
        <f>VLOOKUP($B320,Customer_Info_Appended[],MATCH(D$4,Customer_Info_Appended[#Headers],0),0)</f>
        <v>29</v>
      </c>
      <c r="E320" t="str">
        <f>VLOOKUP($B320,Customer_Info_Appended[],MATCH(E$4,Customer_Info_Appended[#Headers],0),0)</f>
        <v>Female</v>
      </c>
      <c r="F320" t="str">
        <f>VLOOKUP($B320,Customer_Info_Appended[],MATCH(F$4,Customer_Info_Appended[#Headers],0),0)</f>
        <v>Naypyitaw</v>
      </c>
      <c r="G320" t="str">
        <f>VLOOKUP(AccountBalanceSummary[[#This Row],[Balance Summary]],balance_t[],3,1)</f>
        <v>High</v>
      </c>
      <c r="H320" t="str">
        <f>VLOOKUP(AccountBalanceSummary[[#This Row],[Age]],age_t[],3,1)</f>
        <v>Young</v>
      </c>
      <c r="I320" t="str">
        <f>AccountBalanceSummary[[#This Row],[Age Group]]&amp;"-"&amp;AccountBalanceSummary[[#This Row],[Balace Group]]</f>
        <v>Young-High</v>
      </c>
    </row>
    <row r="321" spans="2:9" x14ac:dyDescent="0.25">
      <c r="B321" t="s">
        <v>1696</v>
      </c>
      <c r="C321" s="22">
        <v>58118023</v>
      </c>
      <c r="D321">
        <f>VLOOKUP($B321,Customer_Info_Appended[],MATCH(D$4,Customer_Info_Appended[#Headers],0),0)</f>
        <v>66</v>
      </c>
      <c r="E321" t="str">
        <f>VLOOKUP($B321,Customer_Info_Appended[],MATCH(E$4,Customer_Info_Appended[#Headers],0),0)</f>
        <v>Male</v>
      </c>
      <c r="F321" t="str">
        <f>VLOOKUP($B321,Customer_Info_Appended[],MATCH(F$4,Customer_Info_Appended[#Headers],0),0)</f>
        <v>Shan</v>
      </c>
      <c r="G321" t="str">
        <f>VLOOKUP(AccountBalanceSummary[[#This Row],[Balance Summary]],balance_t[],3,1)</f>
        <v>High</v>
      </c>
      <c r="H321" t="str">
        <f>VLOOKUP(AccountBalanceSummary[[#This Row],[Age]],age_t[],3,1)</f>
        <v>Senior</v>
      </c>
      <c r="I321" t="str">
        <f>AccountBalanceSummary[[#This Row],[Age Group]]&amp;"-"&amp;AccountBalanceSummary[[#This Row],[Balace Group]]</f>
        <v>Senior-High</v>
      </c>
    </row>
    <row r="322" spans="2:9" x14ac:dyDescent="0.25">
      <c r="B322" t="s">
        <v>1701</v>
      </c>
      <c r="C322" s="22">
        <v>50290308</v>
      </c>
      <c r="D322">
        <f>VLOOKUP($B322,Customer_Info_Appended[],MATCH(D$4,Customer_Info_Appended[#Headers],0),0)</f>
        <v>34</v>
      </c>
      <c r="E322" t="str">
        <f>VLOOKUP($B322,Customer_Info_Appended[],MATCH(E$4,Customer_Info_Appended[#Headers],0),0)</f>
        <v>Male</v>
      </c>
      <c r="F322" t="str">
        <f>VLOOKUP($B322,Customer_Info_Appended[],MATCH(F$4,Customer_Info_Appended[#Headers],0),0)</f>
        <v>Mandalay</v>
      </c>
      <c r="G322" t="str">
        <f>VLOOKUP(AccountBalanceSummary[[#This Row],[Balance Summary]],balance_t[],3,1)</f>
        <v>High</v>
      </c>
      <c r="H322" t="str">
        <f>VLOOKUP(AccountBalanceSummary[[#This Row],[Age]],age_t[],3,1)</f>
        <v>Middle</v>
      </c>
      <c r="I322" t="str">
        <f>AccountBalanceSummary[[#This Row],[Age Group]]&amp;"-"&amp;AccountBalanceSummary[[#This Row],[Balace Group]]</f>
        <v>Middle-High</v>
      </c>
    </row>
    <row r="323" spans="2:9" x14ac:dyDescent="0.25">
      <c r="B323" t="s">
        <v>1706</v>
      </c>
      <c r="C323" s="22">
        <v>37068891</v>
      </c>
      <c r="D323">
        <f>VLOOKUP($B323,Customer_Info_Appended[],MATCH(D$4,Customer_Info_Appended[#Headers],0),0)</f>
        <v>59</v>
      </c>
      <c r="E323" t="str">
        <f>VLOOKUP($B323,Customer_Info_Appended[],MATCH(E$4,Customer_Info_Appended[#Headers],0),0)</f>
        <v>Female</v>
      </c>
      <c r="F323" t="str">
        <f>VLOOKUP($B323,Customer_Info_Appended[],MATCH(F$4,Customer_Info_Appended[#Headers],0),0)</f>
        <v>Naypyitaw</v>
      </c>
      <c r="G323" t="str">
        <f>VLOOKUP(AccountBalanceSummary[[#This Row],[Balance Summary]],balance_t[],3,1)</f>
        <v>High</v>
      </c>
      <c r="H323" t="str">
        <f>VLOOKUP(AccountBalanceSummary[[#This Row],[Age]],age_t[],3,1)</f>
        <v>Senior</v>
      </c>
      <c r="I323" t="str">
        <f>AccountBalanceSummary[[#This Row],[Age Group]]&amp;"-"&amp;AccountBalanceSummary[[#This Row],[Balace Group]]</f>
        <v>Senior-High</v>
      </c>
    </row>
    <row r="324" spans="2:9" x14ac:dyDescent="0.25">
      <c r="B324" t="s">
        <v>1711</v>
      </c>
      <c r="C324" s="22">
        <v>36420982</v>
      </c>
      <c r="D324">
        <f>VLOOKUP($B324,Customer_Info_Appended[],MATCH(D$4,Customer_Info_Appended[#Headers],0),0)</f>
        <v>47</v>
      </c>
      <c r="E324" t="str">
        <f>VLOOKUP($B324,Customer_Info_Appended[],MATCH(E$4,Customer_Info_Appended[#Headers],0),0)</f>
        <v>Female</v>
      </c>
      <c r="F324" t="str">
        <f>VLOOKUP($B324,Customer_Info_Appended[],MATCH(F$4,Customer_Info_Appended[#Headers],0),0)</f>
        <v>Shan</v>
      </c>
      <c r="G324" t="str">
        <f>VLOOKUP(AccountBalanceSummary[[#This Row],[Balance Summary]],balance_t[],3,1)</f>
        <v>High</v>
      </c>
      <c r="H324" t="str">
        <f>VLOOKUP(AccountBalanceSummary[[#This Row],[Age]],age_t[],3,1)</f>
        <v>Middle</v>
      </c>
      <c r="I324" t="str">
        <f>AccountBalanceSummary[[#This Row],[Age Group]]&amp;"-"&amp;AccountBalanceSummary[[#This Row],[Balace Group]]</f>
        <v>Middle-High</v>
      </c>
    </row>
    <row r="325" spans="2:9" x14ac:dyDescent="0.25">
      <c r="B325" t="s">
        <v>1716</v>
      </c>
      <c r="C325" s="22">
        <v>26787290</v>
      </c>
      <c r="D325">
        <f>VLOOKUP($B325,Customer_Info_Appended[],MATCH(D$4,Customer_Info_Appended[#Headers],0),0)</f>
        <v>46</v>
      </c>
      <c r="E325" t="str">
        <f>VLOOKUP($B325,Customer_Info_Appended[],MATCH(E$4,Customer_Info_Appended[#Headers],0),0)</f>
        <v>Male</v>
      </c>
      <c r="F325" t="str">
        <f>VLOOKUP($B325,Customer_Info_Appended[],MATCH(F$4,Customer_Info_Appended[#Headers],0),0)</f>
        <v>Mandalay</v>
      </c>
      <c r="G325" t="str">
        <f>VLOOKUP(AccountBalanceSummary[[#This Row],[Balance Summary]],balance_t[],3,1)</f>
        <v>High</v>
      </c>
      <c r="H325" t="str">
        <f>VLOOKUP(AccountBalanceSummary[[#This Row],[Age]],age_t[],3,1)</f>
        <v>Middle</v>
      </c>
      <c r="I325" t="str">
        <f>AccountBalanceSummary[[#This Row],[Age Group]]&amp;"-"&amp;AccountBalanceSummary[[#This Row],[Balace Group]]</f>
        <v>Middle-High</v>
      </c>
    </row>
    <row r="326" spans="2:9" x14ac:dyDescent="0.25">
      <c r="B326" t="s">
        <v>1721</v>
      </c>
      <c r="C326" s="22">
        <v>66060510</v>
      </c>
      <c r="D326">
        <f>VLOOKUP($B326,Customer_Info_Appended[],MATCH(D$4,Customer_Info_Appended[#Headers],0),0)</f>
        <v>36</v>
      </c>
      <c r="E326" t="str">
        <f>VLOOKUP($B326,Customer_Info_Appended[],MATCH(E$4,Customer_Info_Appended[#Headers],0),0)</f>
        <v>Male</v>
      </c>
      <c r="F326" t="str">
        <f>VLOOKUP($B326,Customer_Info_Appended[],MATCH(F$4,Customer_Info_Appended[#Headers],0),0)</f>
        <v>Mandalay</v>
      </c>
      <c r="G326" t="str">
        <f>VLOOKUP(AccountBalanceSummary[[#This Row],[Balance Summary]],balance_t[],3,1)</f>
        <v>High</v>
      </c>
      <c r="H326" t="str">
        <f>VLOOKUP(AccountBalanceSummary[[#This Row],[Age]],age_t[],3,1)</f>
        <v>Middle</v>
      </c>
      <c r="I326" t="str">
        <f>AccountBalanceSummary[[#This Row],[Age Group]]&amp;"-"&amp;AccountBalanceSummary[[#This Row],[Balace Group]]</f>
        <v>Middle-High</v>
      </c>
    </row>
    <row r="327" spans="2:9" x14ac:dyDescent="0.25">
      <c r="B327" t="s">
        <v>1726</v>
      </c>
      <c r="C327" s="22">
        <v>56217350</v>
      </c>
      <c r="D327">
        <f>VLOOKUP($B327,Customer_Info_Appended[],MATCH(D$4,Customer_Info_Appended[#Headers],0),0)</f>
        <v>63</v>
      </c>
      <c r="E327" t="str">
        <f>VLOOKUP($B327,Customer_Info_Appended[],MATCH(E$4,Customer_Info_Appended[#Headers],0),0)</f>
        <v>Female</v>
      </c>
      <c r="F327" t="str">
        <f>VLOOKUP($B327,Customer_Info_Appended[],MATCH(F$4,Customer_Info_Appended[#Headers],0),0)</f>
        <v>Bago</v>
      </c>
      <c r="G327" t="str">
        <f>VLOOKUP(AccountBalanceSummary[[#This Row],[Balance Summary]],balance_t[],3,1)</f>
        <v>High</v>
      </c>
      <c r="H327" t="str">
        <f>VLOOKUP(AccountBalanceSummary[[#This Row],[Age]],age_t[],3,1)</f>
        <v>Senior</v>
      </c>
      <c r="I327" t="str">
        <f>AccountBalanceSummary[[#This Row],[Age Group]]&amp;"-"&amp;AccountBalanceSummary[[#This Row],[Balace Group]]</f>
        <v>Senior-High</v>
      </c>
    </row>
    <row r="328" spans="2:9" x14ac:dyDescent="0.25">
      <c r="B328" t="s">
        <v>1731</v>
      </c>
      <c r="C328" s="22">
        <v>101564089</v>
      </c>
      <c r="D328">
        <f>VLOOKUP($B328,Customer_Info_Appended[],MATCH(D$4,Customer_Info_Appended[#Headers],0),0)</f>
        <v>28</v>
      </c>
      <c r="E328" t="str">
        <f>VLOOKUP($B328,Customer_Info_Appended[],MATCH(E$4,Customer_Info_Appended[#Headers],0),0)</f>
        <v>Male</v>
      </c>
      <c r="F328" t="str">
        <f>VLOOKUP($B328,Customer_Info_Appended[],MATCH(F$4,Customer_Info_Appended[#Headers],0),0)</f>
        <v>Mandalay</v>
      </c>
      <c r="G328" t="str">
        <f>VLOOKUP(AccountBalanceSummary[[#This Row],[Balance Summary]],balance_t[],3,1)</f>
        <v>High</v>
      </c>
      <c r="H328" t="str">
        <f>VLOOKUP(AccountBalanceSummary[[#This Row],[Age]],age_t[],3,1)</f>
        <v>Young</v>
      </c>
      <c r="I328" t="str">
        <f>AccountBalanceSummary[[#This Row],[Age Group]]&amp;"-"&amp;AccountBalanceSummary[[#This Row],[Balace Group]]</f>
        <v>Young-High</v>
      </c>
    </row>
    <row r="329" spans="2:9" x14ac:dyDescent="0.25">
      <c r="B329" t="s">
        <v>1736</v>
      </c>
      <c r="C329" s="22">
        <v>65937937</v>
      </c>
      <c r="D329">
        <f>VLOOKUP($B329,Customer_Info_Appended[],MATCH(D$4,Customer_Info_Appended[#Headers],0),0)</f>
        <v>51</v>
      </c>
      <c r="E329" t="str">
        <f>VLOOKUP($B329,Customer_Info_Appended[],MATCH(E$4,Customer_Info_Appended[#Headers],0),0)</f>
        <v>Female</v>
      </c>
      <c r="F329" t="str">
        <f>VLOOKUP($B329,Customer_Info_Appended[],MATCH(F$4,Customer_Info_Appended[#Headers],0),0)</f>
        <v>Naypyitaw</v>
      </c>
      <c r="G329" t="str">
        <f>VLOOKUP(AccountBalanceSummary[[#This Row],[Balance Summary]],balance_t[],3,1)</f>
        <v>High</v>
      </c>
      <c r="H329" t="str">
        <f>VLOOKUP(AccountBalanceSummary[[#This Row],[Age]],age_t[],3,1)</f>
        <v>Senior</v>
      </c>
      <c r="I329" t="str">
        <f>AccountBalanceSummary[[#This Row],[Age Group]]&amp;"-"&amp;AccountBalanceSummary[[#This Row],[Balace Group]]</f>
        <v>Senior-High</v>
      </c>
    </row>
    <row r="330" spans="2:9" x14ac:dyDescent="0.25">
      <c r="B330" t="s">
        <v>1741</v>
      </c>
      <c r="C330" s="22">
        <v>51241959</v>
      </c>
      <c r="D330">
        <f>VLOOKUP($B330,Customer_Info_Appended[],MATCH(D$4,Customer_Info_Appended[#Headers],0),0)</f>
        <v>67</v>
      </c>
      <c r="E330" t="str">
        <f>VLOOKUP($B330,Customer_Info_Appended[],MATCH(E$4,Customer_Info_Appended[#Headers],0),0)</f>
        <v>Female</v>
      </c>
      <c r="F330" t="str">
        <f>VLOOKUP($B330,Customer_Info_Appended[],MATCH(F$4,Customer_Info_Appended[#Headers],0),0)</f>
        <v>Naypyitaw</v>
      </c>
      <c r="G330" t="str">
        <f>VLOOKUP(AccountBalanceSummary[[#This Row],[Balance Summary]],balance_t[],3,1)</f>
        <v>High</v>
      </c>
      <c r="H330" t="str">
        <f>VLOOKUP(AccountBalanceSummary[[#This Row],[Age]],age_t[],3,1)</f>
        <v>Senior</v>
      </c>
      <c r="I330" t="str">
        <f>AccountBalanceSummary[[#This Row],[Age Group]]&amp;"-"&amp;AccountBalanceSummary[[#This Row],[Balace Group]]</f>
        <v>Senior-High</v>
      </c>
    </row>
    <row r="331" spans="2:9" x14ac:dyDescent="0.25">
      <c r="B331" t="s">
        <v>1746</v>
      </c>
      <c r="C331" s="22">
        <v>39583075</v>
      </c>
      <c r="D331">
        <f>VLOOKUP($B331,Customer_Info_Appended[],MATCH(D$4,Customer_Info_Appended[#Headers],0),0)</f>
        <v>24</v>
      </c>
      <c r="E331" t="str">
        <f>VLOOKUP($B331,Customer_Info_Appended[],MATCH(E$4,Customer_Info_Appended[#Headers],0),0)</f>
        <v>Male</v>
      </c>
      <c r="F331" t="str">
        <f>VLOOKUP($B331,Customer_Info_Appended[],MATCH(F$4,Customer_Info_Appended[#Headers],0),0)</f>
        <v>Shan</v>
      </c>
      <c r="G331" t="str">
        <f>VLOOKUP(AccountBalanceSummary[[#This Row],[Balance Summary]],balance_t[],3,1)</f>
        <v>High</v>
      </c>
      <c r="H331" t="str">
        <f>VLOOKUP(AccountBalanceSummary[[#This Row],[Age]],age_t[],3,1)</f>
        <v>Young</v>
      </c>
      <c r="I331" t="str">
        <f>AccountBalanceSummary[[#This Row],[Age Group]]&amp;"-"&amp;AccountBalanceSummary[[#This Row],[Balace Group]]</f>
        <v>Young-High</v>
      </c>
    </row>
    <row r="332" spans="2:9" x14ac:dyDescent="0.25">
      <c r="B332" t="s">
        <v>1751</v>
      </c>
      <c r="C332" s="22">
        <v>88503149</v>
      </c>
      <c r="D332">
        <f>VLOOKUP($B332,Customer_Info_Appended[],MATCH(D$4,Customer_Info_Appended[#Headers],0),0)</f>
        <v>61</v>
      </c>
      <c r="E332" t="str">
        <f>VLOOKUP($B332,Customer_Info_Appended[],MATCH(E$4,Customer_Info_Appended[#Headers],0),0)</f>
        <v>Male</v>
      </c>
      <c r="F332" t="str">
        <f>VLOOKUP($B332,Customer_Info_Appended[],MATCH(F$4,Customer_Info_Appended[#Headers],0),0)</f>
        <v>Shan</v>
      </c>
      <c r="G332" t="str">
        <f>VLOOKUP(AccountBalanceSummary[[#This Row],[Balance Summary]],balance_t[],3,1)</f>
        <v>High</v>
      </c>
      <c r="H332" t="str">
        <f>VLOOKUP(AccountBalanceSummary[[#This Row],[Age]],age_t[],3,1)</f>
        <v>Senior</v>
      </c>
      <c r="I332" t="str">
        <f>AccountBalanceSummary[[#This Row],[Age Group]]&amp;"-"&amp;AccountBalanceSummary[[#This Row],[Balace Group]]</f>
        <v>Senior-High</v>
      </c>
    </row>
    <row r="333" spans="2:9" x14ac:dyDescent="0.25">
      <c r="B333" t="s">
        <v>1756</v>
      </c>
      <c r="C333" s="22">
        <v>30832364</v>
      </c>
      <c r="D333">
        <f>VLOOKUP($B333,Customer_Info_Appended[],MATCH(D$4,Customer_Info_Appended[#Headers],0),0)</f>
        <v>51</v>
      </c>
      <c r="E333" t="str">
        <f>VLOOKUP($B333,Customer_Info_Appended[],MATCH(E$4,Customer_Info_Appended[#Headers],0),0)</f>
        <v>Female</v>
      </c>
      <c r="F333" t="str">
        <f>VLOOKUP($B333,Customer_Info_Appended[],MATCH(F$4,Customer_Info_Appended[#Headers],0),0)</f>
        <v>Mandalay</v>
      </c>
      <c r="G333" t="str">
        <f>VLOOKUP(AccountBalanceSummary[[#This Row],[Balance Summary]],balance_t[],3,1)</f>
        <v>High</v>
      </c>
      <c r="H333" t="str">
        <f>VLOOKUP(AccountBalanceSummary[[#This Row],[Age]],age_t[],3,1)</f>
        <v>Senior</v>
      </c>
      <c r="I333" t="str">
        <f>AccountBalanceSummary[[#This Row],[Age Group]]&amp;"-"&amp;AccountBalanceSummary[[#This Row],[Balace Group]]</f>
        <v>Senior-High</v>
      </c>
    </row>
    <row r="334" spans="2:9" x14ac:dyDescent="0.25">
      <c r="B334" t="s">
        <v>1761</v>
      </c>
      <c r="C334" s="22">
        <v>126922871</v>
      </c>
      <c r="D334">
        <f>VLOOKUP($B334,Customer_Info_Appended[],MATCH(D$4,Customer_Info_Appended[#Headers],0),0)</f>
        <v>37</v>
      </c>
      <c r="E334" t="str">
        <f>VLOOKUP($B334,Customer_Info_Appended[],MATCH(E$4,Customer_Info_Appended[#Headers],0),0)</f>
        <v>Male</v>
      </c>
      <c r="F334" t="str">
        <f>VLOOKUP($B334,Customer_Info_Appended[],MATCH(F$4,Customer_Info_Appended[#Headers],0),0)</f>
        <v>Yangon</v>
      </c>
      <c r="G334" t="str">
        <f>VLOOKUP(AccountBalanceSummary[[#This Row],[Balance Summary]],balance_t[],3,1)</f>
        <v>High</v>
      </c>
      <c r="H334" t="str">
        <f>VLOOKUP(AccountBalanceSummary[[#This Row],[Age]],age_t[],3,1)</f>
        <v>Middle</v>
      </c>
      <c r="I334" t="str">
        <f>AccountBalanceSummary[[#This Row],[Age Group]]&amp;"-"&amp;AccountBalanceSummary[[#This Row],[Balace Group]]</f>
        <v>Middle-High</v>
      </c>
    </row>
    <row r="335" spans="2:9" x14ac:dyDescent="0.25">
      <c r="B335" t="s">
        <v>1766</v>
      </c>
      <c r="C335" s="22">
        <v>8656255</v>
      </c>
      <c r="D335">
        <f>VLOOKUP($B335,Customer_Info_Appended[],MATCH(D$4,Customer_Info_Appended[#Headers],0),0)</f>
        <v>67</v>
      </c>
      <c r="E335" t="str">
        <f>VLOOKUP($B335,Customer_Info_Appended[],MATCH(E$4,Customer_Info_Appended[#Headers],0),0)</f>
        <v>Female</v>
      </c>
      <c r="F335" t="str">
        <f>VLOOKUP($B335,Customer_Info_Appended[],MATCH(F$4,Customer_Info_Appended[#Headers],0),0)</f>
        <v>Bago</v>
      </c>
      <c r="G335" t="str">
        <f>VLOOKUP(AccountBalanceSummary[[#This Row],[Balance Summary]],balance_t[],3,1)</f>
        <v>Medium</v>
      </c>
      <c r="H335" t="str">
        <f>VLOOKUP(AccountBalanceSummary[[#This Row],[Age]],age_t[],3,1)</f>
        <v>Senior</v>
      </c>
      <c r="I335" t="str">
        <f>AccountBalanceSummary[[#This Row],[Age Group]]&amp;"-"&amp;AccountBalanceSummary[[#This Row],[Balace Group]]</f>
        <v>Senior-Medium</v>
      </c>
    </row>
    <row r="336" spans="2:9" x14ac:dyDescent="0.25">
      <c r="B336" t="s">
        <v>1771</v>
      </c>
      <c r="C336" s="22">
        <v>34089909</v>
      </c>
      <c r="D336">
        <f>VLOOKUP($B336,Customer_Info_Appended[],MATCH(D$4,Customer_Info_Appended[#Headers],0),0)</f>
        <v>55</v>
      </c>
      <c r="E336" t="str">
        <f>VLOOKUP($B336,Customer_Info_Appended[],MATCH(E$4,Customer_Info_Appended[#Headers],0),0)</f>
        <v>Female</v>
      </c>
      <c r="F336" t="str">
        <f>VLOOKUP($B336,Customer_Info_Appended[],MATCH(F$4,Customer_Info_Appended[#Headers],0),0)</f>
        <v>Yangon</v>
      </c>
      <c r="G336" t="str">
        <f>VLOOKUP(AccountBalanceSummary[[#This Row],[Balance Summary]],balance_t[],3,1)</f>
        <v>High</v>
      </c>
      <c r="H336" t="str">
        <f>VLOOKUP(AccountBalanceSummary[[#This Row],[Age]],age_t[],3,1)</f>
        <v>Senior</v>
      </c>
      <c r="I336" t="str">
        <f>AccountBalanceSummary[[#This Row],[Age Group]]&amp;"-"&amp;AccountBalanceSummary[[#This Row],[Balace Group]]</f>
        <v>Senior-High</v>
      </c>
    </row>
    <row r="337" spans="2:9" x14ac:dyDescent="0.25">
      <c r="B337" t="s">
        <v>1776</v>
      </c>
      <c r="C337" s="22">
        <v>43726563</v>
      </c>
      <c r="D337">
        <f>VLOOKUP($B337,Customer_Info_Appended[],MATCH(D$4,Customer_Info_Appended[#Headers],0),0)</f>
        <v>41</v>
      </c>
      <c r="E337" t="str">
        <f>VLOOKUP($B337,Customer_Info_Appended[],MATCH(E$4,Customer_Info_Appended[#Headers],0),0)</f>
        <v>Female</v>
      </c>
      <c r="F337" t="str">
        <f>VLOOKUP($B337,Customer_Info_Appended[],MATCH(F$4,Customer_Info_Appended[#Headers],0),0)</f>
        <v>Mandalay</v>
      </c>
      <c r="G337" t="str">
        <f>VLOOKUP(AccountBalanceSummary[[#This Row],[Balance Summary]],balance_t[],3,1)</f>
        <v>High</v>
      </c>
      <c r="H337" t="str">
        <f>VLOOKUP(AccountBalanceSummary[[#This Row],[Age]],age_t[],3,1)</f>
        <v>Middle</v>
      </c>
      <c r="I337" t="str">
        <f>AccountBalanceSummary[[#This Row],[Age Group]]&amp;"-"&amp;AccountBalanceSummary[[#This Row],[Balace Group]]</f>
        <v>Middle-High</v>
      </c>
    </row>
    <row r="338" spans="2:9" x14ac:dyDescent="0.25">
      <c r="B338" t="s">
        <v>1781</v>
      </c>
      <c r="C338" s="22">
        <v>117655356</v>
      </c>
      <c r="D338">
        <f>VLOOKUP($B338,Customer_Info_Appended[],MATCH(D$4,Customer_Info_Appended[#Headers],0),0)</f>
        <v>27</v>
      </c>
      <c r="E338" t="str">
        <f>VLOOKUP($B338,Customer_Info_Appended[],MATCH(E$4,Customer_Info_Appended[#Headers],0),0)</f>
        <v>Male</v>
      </c>
      <c r="F338" t="str">
        <f>VLOOKUP($B338,Customer_Info_Appended[],MATCH(F$4,Customer_Info_Appended[#Headers],0),0)</f>
        <v>Mandalay</v>
      </c>
      <c r="G338" t="str">
        <f>VLOOKUP(AccountBalanceSummary[[#This Row],[Balance Summary]],balance_t[],3,1)</f>
        <v>High</v>
      </c>
      <c r="H338" t="str">
        <f>VLOOKUP(AccountBalanceSummary[[#This Row],[Age]],age_t[],3,1)</f>
        <v>Young</v>
      </c>
      <c r="I338" t="str">
        <f>AccountBalanceSummary[[#This Row],[Age Group]]&amp;"-"&amp;AccountBalanceSummary[[#This Row],[Balace Group]]</f>
        <v>Young-High</v>
      </c>
    </row>
    <row r="339" spans="2:9" x14ac:dyDescent="0.25">
      <c r="B339" t="s">
        <v>1786</v>
      </c>
      <c r="C339" s="22">
        <v>73259911</v>
      </c>
      <c r="D339">
        <f>VLOOKUP($B339,Customer_Info_Appended[],MATCH(D$4,Customer_Info_Appended[#Headers],0),0)</f>
        <v>49</v>
      </c>
      <c r="E339" t="str">
        <f>VLOOKUP($B339,Customer_Info_Appended[],MATCH(E$4,Customer_Info_Appended[#Headers],0),0)</f>
        <v>Female</v>
      </c>
      <c r="F339" t="str">
        <f>VLOOKUP($B339,Customer_Info_Appended[],MATCH(F$4,Customer_Info_Appended[#Headers],0),0)</f>
        <v>Yangon</v>
      </c>
      <c r="G339" t="str">
        <f>VLOOKUP(AccountBalanceSummary[[#This Row],[Balance Summary]],balance_t[],3,1)</f>
        <v>High</v>
      </c>
      <c r="H339" t="str">
        <f>VLOOKUP(AccountBalanceSummary[[#This Row],[Age]],age_t[],3,1)</f>
        <v>Middle</v>
      </c>
      <c r="I339" t="str">
        <f>AccountBalanceSummary[[#This Row],[Age Group]]&amp;"-"&amp;AccountBalanceSummary[[#This Row],[Balace Group]]</f>
        <v>Middle-High</v>
      </c>
    </row>
    <row r="340" spans="2:9" x14ac:dyDescent="0.25">
      <c r="B340" t="s">
        <v>1791</v>
      </c>
      <c r="C340" s="22">
        <v>44871670</v>
      </c>
      <c r="D340">
        <f>VLOOKUP($B340,Customer_Info_Appended[],MATCH(D$4,Customer_Info_Appended[#Headers],0),0)</f>
        <v>69</v>
      </c>
      <c r="E340" t="str">
        <f>VLOOKUP($B340,Customer_Info_Appended[],MATCH(E$4,Customer_Info_Appended[#Headers],0),0)</f>
        <v>Female</v>
      </c>
      <c r="F340" t="str">
        <f>VLOOKUP($B340,Customer_Info_Appended[],MATCH(F$4,Customer_Info_Appended[#Headers],0),0)</f>
        <v>Bago</v>
      </c>
      <c r="G340" t="str">
        <f>VLOOKUP(AccountBalanceSummary[[#This Row],[Balance Summary]],balance_t[],3,1)</f>
        <v>High</v>
      </c>
      <c r="H340" t="str">
        <f>VLOOKUP(AccountBalanceSummary[[#This Row],[Age]],age_t[],3,1)</f>
        <v>Senior</v>
      </c>
      <c r="I340" t="str">
        <f>AccountBalanceSummary[[#This Row],[Age Group]]&amp;"-"&amp;AccountBalanceSummary[[#This Row],[Balace Group]]</f>
        <v>Senior-High</v>
      </c>
    </row>
    <row r="341" spans="2:9" x14ac:dyDescent="0.25">
      <c r="B341" t="s">
        <v>1796</v>
      </c>
      <c r="C341" s="22">
        <v>12733010</v>
      </c>
      <c r="D341">
        <f>VLOOKUP($B341,Customer_Info_Appended[],MATCH(D$4,Customer_Info_Appended[#Headers],0),0)</f>
        <v>32</v>
      </c>
      <c r="E341" t="str">
        <f>VLOOKUP($B341,Customer_Info_Appended[],MATCH(E$4,Customer_Info_Appended[#Headers],0),0)</f>
        <v>Female</v>
      </c>
      <c r="F341" t="str">
        <f>VLOOKUP($B341,Customer_Info_Appended[],MATCH(F$4,Customer_Info_Appended[#Headers],0),0)</f>
        <v>Yangon</v>
      </c>
      <c r="G341" t="str">
        <f>VLOOKUP(AccountBalanceSummary[[#This Row],[Balance Summary]],balance_t[],3,1)</f>
        <v>Medium</v>
      </c>
      <c r="H341" t="str">
        <f>VLOOKUP(AccountBalanceSummary[[#This Row],[Age]],age_t[],3,1)</f>
        <v>Middle</v>
      </c>
      <c r="I341" t="str">
        <f>AccountBalanceSummary[[#This Row],[Age Group]]&amp;"-"&amp;AccountBalanceSummary[[#This Row],[Balace Group]]</f>
        <v>Middle-Medium</v>
      </c>
    </row>
    <row r="342" spans="2:9" x14ac:dyDescent="0.25">
      <c r="B342" t="s">
        <v>1801</v>
      </c>
      <c r="C342" s="22">
        <v>63736072</v>
      </c>
      <c r="D342">
        <f>VLOOKUP($B342,Customer_Info_Appended[],MATCH(D$4,Customer_Info_Appended[#Headers],0),0)</f>
        <v>54</v>
      </c>
      <c r="E342" t="str">
        <f>VLOOKUP($B342,Customer_Info_Appended[],MATCH(E$4,Customer_Info_Appended[#Headers],0),0)</f>
        <v>Female</v>
      </c>
      <c r="F342" t="str">
        <f>VLOOKUP($B342,Customer_Info_Appended[],MATCH(F$4,Customer_Info_Appended[#Headers],0),0)</f>
        <v>Shan</v>
      </c>
      <c r="G342" t="str">
        <f>VLOOKUP(AccountBalanceSummary[[#This Row],[Balance Summary]],balance_t[],3,1)</f>
        <v>High</v>
      </c>
      <c r="H342" t="str">
        <f>VLOOKUP(AccountBalanceSummary[[#This Row],[Age]],age_t[],3,1)</f>
        <v>Senior</v>
      </c>
      <c r="I342" t="str">
        <f>AccountBalanceSummary[[#This Row],[Age Group]]&amp;"-"&amp;AccountBalanceSummary[[#This Row],[Balace Group]]</f>
        <v>Senior-High</v>
      </c>
    </row>
    <row r="343" spans="2:9" x14ac:dyDescent="0.25">
      <c r="B343" t="s">
        <v>1806</v>
      </c>
      <c r="C343" s="22">
        <v>25391884</v>
      </c>
      <c r="D343">
        <f>VLOOKUP($B343,Customer_Info_Appended[],MATCH(D$4,Customer_Info_Appended[#Headers],0),0)</f>
        <v>37</v>
      </c>
      <c r="E343" t="str">
        <f>VLOOKUP($B343,Customer_Info_Appended[],MATCH(E$4,Customer_Info_Appended[#Headers],0),0)</f>
        <v>Female</v>
      </c>
      <c r="F343" t="str">
        <f>VLOOKUP($B343,Customer_Info_Appended[],MATCH(F$4,Customer_Info_Appended[#Headers],0),0)</f>
        <v>Naypyitaw</v>
      </c>
      <c r="G343" t="str">
        <f>VLOOKUP(AccountBalanceSummary[[#This Row],[Balance Summary]],balance_t[],3,1)</f>
        <v>High</v>
      </c>
      <c r="H343" t="str">
        <f>VLOOKUP(AccountBalanceSummary[[#This Row],[Age]],age_t[],3,1)</f>
        <v>Middle</v>
      </c>
      <c r="I343" t="str">
        <f>AccountBalanceSummary[[#This Row],[Age Group]]&amp;"-"&amp;AccountBalanceSummary[[#This Row],[Balace Group]]</f>
        <v>Middle-High</v>
      </c>
    </row>
    <row r="344" spans="2:9" x14ac:dyDescent="0.25">
      <c r="B344" t="s">
        <v>1811</v>
      </c>
      <c r="C344" s="22">
        <v>53542507</v>
      </c>
      <c r="D344">
        <f>VLOOKUP($B344,Customer_Info_Appended[],MATCH(D$4,Customer_Info_Appended[#Headers],0),0)</f>
        <v>20</v>
      </c>
      <c r="E344" t="str">
        <f>VLOOKUP($B344,Customer_Info_Appended[],MATCH(E$4,Customer_Info_Appended[#Headers],0),0)</f>
        <v>Female</v>
      </c>
      <c r="F344" t="str">
        <f>VLOOKUP($B344,Customer_Info_Appended[],MATCH(F$4,Customer_Info_Appended[#Headers],0),0)</f>
        <v>Shan</v>
      </c>
      <c r="G344" t="str">
        <f>VLOOKUP(AccountBalanceSummary[[#This Row],[Balance Summary]],balance_t[],3,1)</f>
        <v>High</v>
      </c>
      <c r="H344" t="str">
        <f>VLOOKUP(AccountBalanceSummary[[#This Row],[Age]],age_t[],3,1)</f>
        <v>Young</v>
      </c>
      <c r="I344" t="str">
        <f>AccountBalanceSummary[[#This Row],[Age Group]]&amp;"-"&amp;AccountBalanceSummary[[#This Row],[Balace Group]]</f>
        <v>Young-High</v>
      </c>
    </row>
    <row r="345" spans="2:9" x14ac:dyDescent="0.25">
      <c r="B345" t="s">
        <v>1816</v>
      </c>
      <c r="C345" s="22">
        <v>46367888</v>
      </c>
      <c r="D345">
        <f>VLOOKUP($B345,Customer_Info_Appended[],MATCH(D$4,Customer_Info_Appended[#Headers],0),0)</f>
        <v>54</v>
      </c>
      <c r="E345" t="str">
        <f>VLOOKUP($B345,Customer_Info_Appended[],MATCH(E$4,Customer_Info_Appended[#Headers],0),0)</f>
        <v>Female</v>
      </c>
      <c r="F345" t="str">
        <f>VLOOKUP($B345,Customer_Info_Appended[],MATCH(F$4,Customer_Info_Appended[#Headers],0),0)</f>
        <v>Naypyitaw</v>
      </c>
      <c r="G345" t="str">
        <f>VLOOKUP(AccountBalanceSummary[[#This Row],[Balance Summary]],balance_t[],3,1)</f>
        <v>High</v>
      </c>
      <c r="H345" t="str">
        <f>VLOOKUP(AccountBalanceSummary[[#This Row],[Age]],age_t[],3,1)</f>
        <v>Senior</v>
      </c>
      <c r="I345" t="str">
        <f>AccountBalanceSummary[[#This Row],[Age Group]]&amp;"-"&amp;AccountBalanceSummary[[#This Row],[Balace Group]]</f>
        <v>Senior-High</v>
      </c>
    </row>
    <row r="346" spans="2:9" x14ac:dyDescent="0.25">
      <c r="B346" t="s">
        <v>1821</v>
      </c>
      <c r="C346" s="22">
        <v>55857170</v>
      </c>
      <c r="D346">
        <f>VLOOKUP($B346,Customer_Info_Appended[],MATCH(D$4,Customer_Info_Appended[#Headers],0),0)</f>
        <v>57</v>
      </c>
      <c r="E346" t="str">
        <f>VLOOKUP($B346,Customer_Info_Appended[],MATCH(E$4,Customer_Info_Appended[#Headers],0),0)</f>
        <v>Female</v>
      </c>
      <c r="F346" t="str">
        <f>VLOOKUP($B346,Customer_Info_Appended[],MATCH(F$4,Customer_Info_Appended[#Headers],0),0)</f>
        <v>Mandalay</v>
      </c>
      <c r="G346" t="str">
        <f>VLOOKUP(AccountBalanceSummary[[#This Row],[Balance Summary]],balance_t[],3,1)</f>
        <v>High</v>
      </c>
      <c r="H346" t="str">
        <f>VLOOKUP(AccountBalanceSummary[[#This Row],[Age]],age_t[],3,1)</f>
        <v>Senior</v>
      </c>
      <c r="I346" t="str">
        <f>AccountBalanceSummary[[#This Row],[Age Group]]&amp;"-"&amp;AccountBalanceSummary[[#This Row],[Balace Group]]</f>
        <v>Senior-High</v>
      </c>
    </row>
    <row r="347" spans="2:9" x14ac:dyDescent="0.25">
      <c r="B347" t="s">
        <v>1826</v>
      </c>
      <c r="C347" s="22">
        <v>34008681</v>
      </c>
      <c r="D347">
        <f>VLOOKUP($B347,Customer_Info_Appended[],MATCH(D$4,Customer_Info_Appended[#Headers],0),0)</f>
        <v>25</v>
      </c>
      <c r="E347" t="str">
        <f>VLOOKUP($B347,Customer_Info_Appended[],MATCH(E$4,Customer_Info_Appended[#Headers],0),0)</f>
        <v>Female</v>
      </c>
      <c r="F347" t="str">
        <f>VLOOKUP($B347,Customer_Info_Appended[],MATCH(F$4,Customer_Info_Appended[#Headers],0),0)</f>
        <v>Bago</v>
      </c>
      <c r="G347" t="str">
        <f>VLOOKUP(AccountBalanceSummary[[#This Row],[Balance Summary]],balance_t[],3,1)</f>
        <v>High</v>
      </c>
      <c r="H347" t="str">
        <f>VLOOKUP(AccountBalanceSummary[[#This Row],[Age]],age_t[],3,1)</f>
        <v>Young</v>
      </c>
      <c r="I347" t="str">
        <f>AccountBalanceSummary[[#This Row],[Age Group]]&amp;"-"&amp;AccountBalanceSummary[[#This Row],[Balace Group]]</f>
        <v>Young-High</v>
      </c>
    </row>
    <row r="348" spans="2:9" x14ac:dyDescent="0.25">
      <c r="B348" t="s">
        <v>1831</v>
      </c>
      <c r="C348" s="22">
        <v>46630918</v>
      </c>
      <c r="D348">
        <f>VLOOKUP($B348,Customer_Info_Appended[],MATCH(D$4,Customer_Info_Appended[#Headers],0),0)</f>
        <v>57</v>
      </c>
      <c r="E348" t="str">
        <f>VLOOKUP($B348,Customer_Info_Appended[],MATCH(E$4,Customer_Info_Appended[#Headers],0),0)</f>
        <v>Female</v>
      </c>
      <c r="F348" t="str">
        <f>VLOOKUP($B348,Customer_Info_Appended[],MATCH(F$4,Customer_Info_Appended[#Headers],0),0)</f>
        <v>Yangon</v>
      </c>
      <c r="G348" t="str">
        <f>VLOOKUP(AccountBalanceSummary[[#This Row],[Balance Summary]],balance_t[],3,1)</f>
        <v>High</v>
      </c>
      <c r="H348" t="str">
        <f>VLOOKUP(AccountBalanceSummary[[#This Row],[Age]],age_t[],3,1)</f>
        <v>Senior</v>
      </c>
      <c r="I348" t="str">
        <f>AccountBalanceSummary[[#This Row],[Age Group]]&amp;"-"&amp;AccountBalanceSummary[[#This Row],[Balace Group]]</f>
        <v>Senior-High</v>
      </c>
    </row>
    <row r="349" spans="2:9" x14ac:dyDescent="0.25">
      <c r="B349" t="s">
        <v>1836</v>
      </c>
      <c r="C349" s="22">
        <v>15248530</v>
      </c>
      <c r="D349">
        <f>VLOOKUP($B349,Customer_Info_Appended[],MATCH(D$4,Customer_Info_Appended[#Headers],0),0)</f>
        <v>61</v>
      </c>
      <c r="E349" t="str">
        <f>VLOOKUP($B349,Customer_Info_Appended[],MATCH(E$4,Customer_Info_Appended[#Headers],0),0)</f>
        <v>Female</v>
      </c>
      <c r="F349" t="str">
        <f>VLOOKUP($B349,Customer_Info_Appended[],MATCH(F$4,Customer_Info_Appended[#Headers],0),0)</f>
        <v>Bago</v>
      </c>
      <c r="G349" t="str">
        <f>VLOOKUP(AccountBalanceSummary[[#This Row],[Balance Summary]],balance_t[],3,1)</f>
        <v>High</v>
      </c>
      <c r="H349" t="str">
        <f>VLOOKUP(AccountBalanceSummary[[#This Row],[Age]],age_t[],3,1)</f>
        <v>Senior</v>
      </c>
      <c r="I349" t="str">
        <f>AccountBalanceSummary[[#This Row],[Age Group]]&amp;"-"&amp;AccountBalanceSummary[[#This Row],[Balace Group]]</f>
        <v>Senior-High</v>
      </c>
    </row>
    <row r="350" spans="2:9" x14ac:dyDescent="0.25">
      <c r="B350" t="s">
        <v>1841</v>
      </c>
      <c r="C350" s="22">
        <v>38720544</v>
      </c>
      <c r="D350">
        <f>VLOOKUP($B350,Customer_Info_Appended[],MATCH(D$4,Customer_Info_Appended[#Headers],0),0)</f>
        <v>40</v>
      </c>
      <c r="E350" t="str">
        <f>VLOOKUP($B350,Customer_Info_Appended[],MATCH(E$4,Customer_Info_Appended[#Headers],0),0)</f>
        <v>Male</v>
      </c>
      <c r="F350" t="str">
        <f>VLOOKUP($B350,Customer_Info_Appended[],MATCH(F$4,Customer_Info_Appended[#Headers],0),0)</f>
        <v>Yangon</v>
      </c>
      <c r="G350" t="str">
        <f>VLOOKUP(AccountBalanceSummary[[#This Row],[Balance Summary]],balance_t[],3,1)</f>
        <v>High</v>
      </c>
      <c r="H350" t="str">
        <f>VLOOKUP(AccountBalanceSummary[[#This Row],[Age]],age_t[],3,1)</f>
        <v>Middle</v>
      </c>
      <c r="I350" t="str">
        <f>AccountBalanceSummary[[#This Row],[Age Group]]&amp;"-"&amp;AccountBalanceSummary[[#This Row],[Balace Group]]</f>
        <v>Middle-High</v>
      </c>
    </row>
    <row r="351" spans="2:9" x14ac:dyDescent="0.25">
      <c r="B351" t="s">
        <v>1846</v>
      </c>
      <c r="C351" s="22">
        <v>10161403</v>
      </c>
      <c r="D351">
        <f>VLOOKUP($B351,Customer_Info_Appended[],MATCH(D$4,Customer_Info_Appended[#Headers],0),0)</f>
        <v>57</v>
      </c>
      <c r="E351" t="str">
        <f>VLOOKUP($B351,Customer_Info_Appended[],MATCH(E$4,Customer_Info_Appended[#Headers],0),0)</f>
        <v>Female</v>
      </c>
      <c r="F351" t="str">
        <f>VLOOKUP($B351,Customer_Info_Appended[],MATCH(F$4,Customer_Info_Appended[#Headers],0),0)</f>
        <v>Shan</v>
      </c>
      <c r="G351" t="str">
        <f>VLOOKUP(AccountBalanceSummary[[#This Row],[Balance Summary]],balance_t[],3,1)</f>
        <v>Medium</v>
      </c>
      <c r="H351" t="str">
        <f>VLOOKUP(AccountBalanceSummary[[#This Row],[Age]],age_t[],3,1)</f>
        <v>Senior</v>
      </c>
      <c r="I351" t="str">
        <f>AccountBalanceSummary[[#This Row],[Age Group]]&amp;"-"&amp;AccountBalanceSummary[[#This Row],[Balace Group]]</f>
        <v>Senior-Medium</v>
      </c>
    </row>
    <row r="352" spans="2:9" x14ac:dyDescent="0.25">
      <c r="B352" t="s">
        <v>1851</v>
      </c>
      <c r="C352" s="22">
        <v>49176288</v>
      </c>
      <c r="D352">
        <f>VLOOKUP($B352,Customer_Info_Appended[],MATCH(D$4,Customer_Info_Appended[#Headers],0),0)</f>
        <v>28</v>
      </c>
      <c r="E352" t="str">
        <f>VLOOKUP($B352,Customer_Info_Appended[],MATCH(E$4,Customer_Info_Appended[#Headers],0),0)</f>
        <v>Female</v>
      </c>
      <c r="F352" t="str">
        <f>VLOOKUP($B352,Customer_Info_Appended[],MATCH(F$4,Customer_Info_Appended[#Headers],0),0)</f>
        <v>Shan</v>
      </c>
      <c r="G352" t="str">
        <f>VLOOKUP(AccountBalanceSummary[[#This Row],[Balance Summary]],balance_t[],3,1)</f>
        <v>High</v>
      </c>
      <c r="H352" t="str">
        <f>VLOOKUP(AccountBalanceSummary[[#This Row],[Age]],age_t[],3,1)</f>
        <v>Young</v>
      </c>
      <c r="I352" t="str">
        <f>AccountBalanceSummary[[#This Row],[Age Group]]&amp;"-"&amp;AccountBalanceSummary[[#This Row],[Balace Group]]</f>
        <v>Young-High</v>
      </c>
    </row>
    <row r="353" spans="2:9" x14ac:dyDescent="0.25">
      <c r="B353" t="s">
        <v>1856</v>
      </c>
      <c r="C353" s="22">
        <v>42605100</v>
      </c>
      <c r="D353">
        <f>VLOOKUP($B353,Customer_Info_Appended[],MATCH(D$4,Customer_Info_Appended[#Headers],0),0)</f>
        <v>63</v>
      </c>
      <c r="E353" t="str">
        <f>VLOOKUP($B353,Customer_Info_Appended[],MATCH(E$4,Customer_Info_Appended[#Headers],0),0)</f>
        <v>Female</v>
      </c>
      <c r="F353" t="str">
        <f>VLOOKUP($B353,Customer_Info_Appended[],MATCH(F$4,Customer_Info_Appended[#Headers],0),0)</f>
        <v>Yangon</v>
      </c>
      <c r="G353" t="str">
        <f>VLOOKUP(AccountBalanceSummary[[#This Row],[Balance Summary]],balance_t[],3,1)</f>
        <v>High</v>
      </c>
      <c r="H353" t="str">
        <f>VLOOKUP(AccountBalanceSummary[[#This Row],[Age]],age_t[],3,1)</f>
        <v>Senior</v>
      </c>
      <c r="I353" t="str">
        <f>AccountBalanceSummary[[#This Row],[Age Group]]&amp;"-"&amp;AccountBalanceSummary[[#This Row],[Balace Group]]</f>
        <v>Senior-High</v>
      </c>
    </row>
    <row r="354" spans="2:9" x14ac:dyDescent="0.25">
      <c r="B354" t="s">
        <v>1861</v>
      </c>
      <c r="C354" s="22">
        <v>43310137</v>
      </c>
      <c r="D354">
        <f>VLOOKUP($B354,Customer_Info_Appended[],MATCH(D$4,Customer_Info_Appended[#Headers],0),0)</f>
        <v>25</v>
      </c>
      <c r="E354" t="str">
        <f>VLOOKUP($B354,Customer_Info_Appended[],MATCH(E$4,Customer_Info_Appended[#Headers],0),0)</f>
        <v>Male</v>
      </c>
      <c r="F354" t="str">
        <f>VLOOKUP($B354,Customer_Info_Appended[],MATCH(F$4,Customer_Info_Appended[#Headers],0),0)</f>
        <v>Bago</v>
      </c>
      <c r="G354" t="str">
        <f>VLOOKUP(AccountBalanceSummary[[#This Row],[Balance Summary]],balance_t[],3,1)</f>
        <v>High</v>
      </c>
      <c r="H354" t="str">
        <f>VLOOKUP(AccountBalanceSummary[[#This Row],[Age]],age_t[],3,1)</f>
        <v>Young</v>
      </c>
      <c r="I354" t="str">
        <f>AccountBalanceSummary[[#This Row],[Age Group]]&amp;"-"&amp;AccountBalanceSummary[[#This Row],[Balace Group]]</f>
        <v>Young-High</v>
      </c>
    </row>
    <row r="355" spans="2:9" x14ac:dyDescent="0.25">
      <c r="B355" t="s">
        <v>1866</v>
      </c>
      <c r="C355" s="22">
        <v>71064433</v>
      </c>
      <c r="D355">
        <f>VLOOKUP($B355,Customer_Info_Appended[],MATCH(D$4,Customer_Info_Appended[#Headers],0),0)</f>
        <v>46</v>
      </c>
      <c r="E355" t="str">
        <f>VLOOKUP($B355,Customer_Info_Appended[],MATCH(E$4,Customer_Info_Appended[#Headers],0),0)</f>
        <v>Female</v>
      </c>
      <c r="F355" t="str">
        <f>VLOOKUP($B355,Customer_Info_Appended[],MATCH(F$4,Customer_Info_Appended[#Headers],0),0)</f>
        <v>Yangon</v>
      </c>
      <c r="G355" t="str">
        <f>VLOOKUP(AccountBalanceSummary[[#This Row],[Balance Summary]],balance_t[],3,1)</f>
        <v>High</v>
      </c>
      <c r="H355" t="str">
        <f>VLOOKUP(AccountBalanceSummary[[#This Row],[Age]],age_t[],3,1)</f>
        <v>Middle</v>
      </c>
      <c r="I355" t="str">
        <f>AccountBalanceSummary[[#This Row],[Age Group]]&amp;"-"&amp;AccountBalanceSummary[[#This Row],[Balace Group]]</f>
        <v>Middle-High</v>
      </c>
    </row>
    <row r="356" spans="2:9" x14ac:dyDescent="0.25">
      <c r="B356" t="s">
        <v>1871</v>
      </c>
      <c r="C356" s="22">
        <v>40787888</v>
      </c>
      <c r="D356">
        <f>VLOOKUP($B356,Customer_Info_Appended[],MATCH(D$4,Customer_Info_Appended[#Headers],0),0)</f>
        <v>47</v>
      </c>
      <c r="E356" t="str">
        <f>VLOOKUP($B356,Customer_Info_Appended[],MATCH(E$4,Customer_Info_Appended[#Headers],0),0)</f>
        <v>Male</v>
      </c>
      <c r="F356" t="str">
        <f>VLOOKUP($B356,Customer_Info_Appended[],MATCH(F$4,Customer_Info_Appended[#Headers],0),0)</f>
        <v>Mandalay</v>
      </c>
      <c r="G356" t="str">
        <f>VLOOKUP(AccountBalanceSummary[[#This Row],[Balance Summary]],balance_t[],3,1)</f>
        <v>High</v>
      </c>
      <c r="H356" t="str">
        <f>VLOOKUP(AccountBalanceSummary[[#This Row],[Age]],age_t[],3,1)</f>
        <v>Middle</v>
      </c>
      <c r="I356" t="str">
        <f>AccountBalanceSummary[[#This Row],[Age Group]]&amp;"-"&amp;AccountBalanceSummary[[#This Row],[Balace Group]]</f>
        <v>Middle-High</v>
      </c>
    </row>
    <row r="357" spans="2:9" x14ac:dyDescent="0.25">
      <c r="B357" t="s">
        <v>1876</v>
      </c>
      <c r="C357" s="22">
        <v>39521934</v>
      </c>
      <c r="D357">
        <f>VLOOKUP($B357,Customer_Info_Appended[],MATCH(D$4,Customer_Info_Appended[#Headers],0),0)</f>
        <v>27</v>
      </c>
      <c r="E357" t="str">
        <f>VLOOKUP($B357,Customer_Info_Appended[],MATCH(E$4,Customer_Info_Appended[#Headers],0),0)</f>
        <v>Female</v>
      </c>
      <c r="F357" t="str">
        <f>VLOOKUP($B357,Customer_Info_Appended[],MATCH(F$4,Customer_Info_Appended[#Headers],0),0)</f>
        <v>Shan</v>
      </c>
      <c r="G357" t="str">
        <f>VLOOKUP(AccountBalanceSummary[[#This Row],[Balance Summary]],balance_t[],3,1)</f>
        <v>High</v>
      </c>
      <c r="H357" t="str">
        <f>VLOOKUP(AccountBalanceSummary[[#This Row],[Age]],age_t[],3,1)</f>
        <v>Young</v>
      </c>
      <c r="I357" t="str">
        <f>AccountBalanceSummary[[#This Row],[Age Group]]&amp;"-"&amp;AccountBalanceSummary[[#This Row],[Balace Group]]</f>
        <v>Young-High</v>
      </c>
    </row>
    <row r="358" spans="2:9" x14ac:dyDescent="0.25">
      <c r="B358" t="s">
        <v>1881</v>
      </c>
      <c r="C358" s="22">
        <v>29638040</v>
      </c>
      <c r="D358">
        <f>VLOOKUP($B358,Customer_Info_Appended[],MATCH(D$4,Customer_Info_Appended[#Headers],0),0)</f>
        <v>56</v>
      </c>
      <c r="E358" t="str">
        <f>VLOOKUP($B358,Customer_Info_Appended[],MATCH(E$4,Customer_Info_Appended[#Headers],0),0)</f>
        <v>Female</v>
      </c>
      <c r="F358" t="str">
        <f>VLOOKUP($B358,Customer_Info_Appended[],MATCH(F$4,Customer_Info_Appended[#Headers],0),0)</f>
        <v>Mandalay</v>
      </c>
      <c r="G358" t="str">
        <f>VLOOKUP(AccountBalanceSummary[[#This Row],[Balance Summary]],balance_t[],3,1)</f>
        <v>High</v>
      </c>
      <c r="H358" t="str">
        <f>VLOOKUP(AccountBalanceSummary[[#This Row],[Age]],age_t[],3,1)</f>
        <v>Senior</v>
      </c>
      <c r="I358" t="str">
        <f>AccountBalanceSummary[[#This Row],[Age Group]]&amp;"-"&amp;AccountBalanceSummary[[#This Row],[Balace Group]]</f>
        <v>Senior-High</v>
      </c>
    </row>
    <row r="359" spans="2:9" x14ac:dyDescent="0.25">
      <c r="B359" t="s">
        <v>1886</v>
      </c>
      <c r="C359" s="22">
        <v>48510263</v>
      </c>
      <c r="D359">
        <f>VLOOKUP($B359,Customer_Info_Appended[],MATCH(D$4,Customer_Info_Appended[#Headers],0),0)</f>
        <v>45</v>
      </c>
      <c r="E359" t="str">
        <f>VLOOKUP($B359,Customer_Info_Appended[],MATCH(E$4,Customer_Info_Appended[#Headers],0),0)</f>
        <v>Male</v>
      </c>
      <c r="F359" t="str">
        <f>VLOOKUP($B359,Customer_Info_Appended[],MATCH(F$4,Customer_Info_Appended[#Headers],0),0)</f>
        <v>Shan</v>
      </c>
      <c r="G359" t="str">
        <f>VLOOKUP(AccountBalanceSummary[[#This Row],[Balance Summary]],balance_t[],3,1)</f>
        <v>High</v>
      </c>
      <c r="H359" t="str">
        <f>VLOOKUP(AccountBalanceSummary[[#This Row],[Age]],age_t[],3,1)</f>
        <v>Middle</v>
      </c>
      <c r="I359" t="str">
        <f>AccountBalanceSummary[[#This Row],[Age Group]]&amp;"-"&amp;AccountBalanceSummary[[#This Row],[Balace Group]]</f>
        <v>Middle-High</v>
      </c>
    </row>
    <row r="360" spans="2:9" x14ac:dyDescent="0.25">
      <c r="B360" t="s">
        <v>1891</v>
      </c>
      <c r="C360" s="22">
        <v>103889215</v>
      </c>
      <c r="D360">
        <f>VLOOKUP($B360,Customer_Info_Appended[],MATCH(D$4,Customer_Info_Appended[#Headers],0),0)</f>
        <v>66</v>
      </c>
      <c r="E360" t="str">
        <f>VLOOKUP($B360,Customer_Info_Appended[],MATCH(E$4,Customer_Info_Appended[#Headers],0),0)</f>
        <v>Female</v>
      </c>
      <c r="F360" t="str">
        <f>VLOOKUP($B360,Customer_Info_Appended[],MATCH(F$4,Customer_Info_Appended[#Headers],0),0)</f>
        <v>Shan</v>
      </c>
      <c r="G360" t="str">
        <f>VLOOKUP(AccountBalanceSummary[[#This Row],[Balance Summary]],balance_t[],3,1)</f>
        <v>High</v>
      </c>
      <c r="H360" t="str">
        <f>VLOOKUP(AccountBalanceSummary[[#This Row],[Age]],age_t[],3,1)</f>
        <v>Senior</v>
      </c>
      <c r="I360" t="str">
        <f>AccountBalanceSummary[[#This Row],[Age Group]]&amp;"-"&amp;AccountBalanceSummary[[#This Row],[Balace Group]]</f>
        <v>Senior-High</v>
      </c>
    </row>
    <row r="361" spans="2:9" x14ac:dyDescent="0.25">
      <c r="B361" t="s">
        <v>1896</v>
      </c>
      <c r="C361" s="22">
        <v>31707303</v>
      </c>
      <c r="D361">
        <f>VLOOKUP($B361,Customer_Info_Appended[],MATCH(D$4,Customer_Info_Appended[#Headers],0),0)</f>
        <v>53</v>
      </c>
      <c r="E361" t="str">
        <f>VLOOKUP($B361,Customer_Info_Appended[],MATCH(E$4,Customer_Info_Appended[#Headers],0),0)</f>
        <v>Male</v>
      </c>
      <c r="F361" t="str">
        <f>VLOOKUP($B361,Customer_Info_Appended[],MATCH(F$4,Customer_Info_Appended[#Headers],0),0)</f>
        <v>Naypyitaw</v>
      </c>
      <c r="G361" t="str">
        <f>VLOOKUP(AccountBalanceSummary[[#This Row],[Balance Summary]],balance_t[],3,1)</f>
        <v>High</v>
      </c>
      <c r="H361" t="str">
        <f>VLOOKUP(AccountBalanceSummary[[#This Row],[Age]],age_t[],3,1)</f>
        <v>Senior</v>
      </c>
      <c r="I361" t="str">
        <f>AccountBalanceSummary[[#This Row],[Age Group]]&amp;"-"&amp;AccountBalanceSummary[[#This Row],[Balace Group]]</f>
        <v>Senior-High</v>
      </c>
    </row>
    <row r="362" spans="2:9" x14ac:dyDescent="0.25">
      <c r="B362" t="s">
        <v>1901</v>
      </c>
      <c r="C362" s="22">
        <v>102577551</v>
      </c>
      <c r="D362">
        <f>VLOOKUP($B362,Customer_Info_Appended[],MATCH(D$4,Customer_Info_Appended[#Headers],0),0)</f>
        <v>30</v>
      </c>
      <c r="E362" t="str">
        <f>VLOOKUP($B362,Customer_Info_Appended[],MATCH(E$4,Customer_Info_Appended[#Headers],0),0)</f>
        <v>Male</v>
      </c>
      <c r="F362" t="str">
        <f>VLOOKUP($B362,Customer_Info_Appended[],MATCH(F$4,Customer_Info_Appended[#Headers],0),0)</f>
        <v>Mandalay</v>
      </c>
      <c r="G362" t="str">
        <f>VLOOKUP(AccountBalanceSummary[[#This Row],[Balance Summary]],balance_t[],3,1)</f>
        <v>High</v>
      </c>
      <c r="H362" t="str">
        <f>VLOOKUP(AccountBalanceSummary[[#This Row],[Age]],age_t[],3,1)</f>
        <v>Young</v>
      </c>
      <c r="I362" t="str">
        <f>AccountBalanceSummary[[#This Row],[Age Group]]&amp;"-"&amp;AccountBalanceSummary[[#This Row],[Balace Group]]</f>
        <v>Young-High</v>
      </c>
    </row>
    <row r="363" spans="2:9" x14ac:dyDescent="0.25">
      <c r="B363" t="s">
        <v>1906</v>
      </c>
      <c r="C363" s="22">
        <v>36503321</v>
      </c>
      <c r="D363">
        <f>VLOOKUP($B363,Customer_Info_Appended[],MATCH(D$4,Customer_Info_Appended[#Headers],0),0)</f>
        <v>49</v>
      </c>
      <c r="E363" t="str">
        <f>VLOOKUP($B363,Customer_Info_Appended[],MATCH(E$4,Customer_Info_Appended[#Headers],0),0)</f>
        <v>Female</v>
      </c>
      <c r="F363" t="str">
        <f>VLOOKUP($B363,Customer_Info_Appended[],MATCH(F$4,Customer_Info_Appended[#Headers],0),0)</f>
        <v>Mandalay</v>
      </c>
      <c r="G363" t="str">
        <f>VLOOKUP(AccountBalanceSummary[[#This Row],[Balance Summary]],balance_t[],3,1)</f>
        <v>High</v>
      </c>
      <c r="H363" t="str">
        <f>VLOOKUP(AccountBalanceSummary[[#This Row],[Age]],age_t[],3,1)</f>
        <v>Middle</v>
      </c>
      <c r="I363" t="str">
        <f>AccountBalanceSummary[[#This Row],[Age Group]]&amp;"-"&amp;AccountBalanceSummary[[#This Row],[Balace Group]]</f>
        <v>Middle-High</v>
      </c>
    </row>
    <row r="364" spans="2:9" x14ac:dyDescent="0.25">
      <c r="B364" t="s">
        <v>1911</v>
      </c>
      <c r="C364" s="22">
        <v>38753586</v>
      </c>
      <c r="D364">
        <f>VLOOKUP($B364,Customer_Info_Appended[],MATCH(D$4,Customer_Info_Appended[#Headers],0),0)</f>
        <v>53</v>
      </c>
      <c r="E364" t="str">
        <f>VLOOKUP($B364,Customer_Info_Appended[],MATCH(E$4,Customer_Info_Appended[#Headers],0),0)</f>
        <v>Female</v>
      </c>
      <c r="F364" t="str">
        <f>VLOOKUP($B364,Customer_Info_Appended[],MATCH(F$4,Customer_Info_Appended[#Headers],0),0)</f>
        <v>Naypyitaw</v>
      </c>
      <c r="G364" t="str">
        <f>VLOOKUP(AccountBalanceSummary[[#This Row],[Balance Summary]],balance_t[],3,1)</f>
        <v>High</v>
      </c>
      <c r="H364" t="str">
        <f>VLOOKUP(AccountBalanceSummary[[#This Row],[Age]],age_t[],3,1)</f>
        <v>Senior</v>
      </c>
      <c r="I364" t="str">
        <f>AccountBalanceSummary[[#This Row],[Age Group]]&amp;"-"&amp;AccountBalanceSummary[[#This Row],[Balace Group]]</f>
        <v>Senior-High</v>
      </c>
    </row>
    <row r="365" spans="2:9" x14ac:dyDescent="0.25">
      <c r="B365" t="s">
        <v>1916</v>
      </c>
      <c r="C365" s="22">
        <v>78695805</v>
      </c>
      <c r="D365">
        <f>VLOOKUP($B365,Customer_Info_Appended[],MATCH(D$4,Customer_Info_Appended[#Headers],0),0)</f>
        <v>54</v>
      </c>
      <c r="E365" t="str">
        <f>VLOOKUP($B365,Customer_Info_Appended[],MATCH(E$4,Customer_Info_Appended[#Headers],0),0)</f>
        <v>Female</v>
      </c>
      <c r="F365" t="str">
        <f>VLOOKUP($B365,Customer_Info_Appended[],MATCH(F$4,Customer_Info_Appended[#Headers],0),0)</f>
        <v>Bago</v>
      </c>
      <c r="G365" t="str">
        <f>VLOOKUP(AccountBalanceSummary[[#This Row],[Balance Summary]],balance_t[],3,1)</f>
        <v>High</v>
      </c>
      <c r="H365" t="str">
        <f>VLOOKUP(AccountBalanceSummary[[#This Row],[Age]],age_t[],3,1)</f>
        <v>Senior</v>
      </c>
      <c r="I365" t="str">
        <f>AccountBalanceSummary[[#This Row],[Age Group]]&amp;"-"&amp;AccountBalanceSummary[[#This Row],[Balace Group]]</f>
        <v>Senior-High</v>
      </c>
    </row>
    <row r="366" spans="2:9" x14ac:dyDescent="0.25">
      <c r="B366" t="s">
        <v>1921</v>
      </c>
      <c r="C366" s="22">
        <v>51703999</v>
      </c>
      <c r="D366">
        <f>VLOOKUP($B366,Customer_Info_Appended[],MATCH(D$4,Customer_Info_Appended[#Headers],0),0)</f>
        <v>43</v>
      </c>
      <c r="E366" t="str">
        <f>VLOOKUP($B366,Customer_Info_Appended[],MATCH(E$4,Customer_Info_Appended[#Headers],0),0)</f>
        <v>Female</v>
      </c>
      <c r="F366" t="str">
        <f>VLOOKUP($B366,Customer_Info_Appended[],MATCH(F$4,Customer_Info_Appended[#Headers],0),0)</f>
        <v>Mandalay</v>
      </c>
      <c r="G366" t="str">
        <f>VLOOKUP(AccountBalanceSummary[[#This Row],[Balance Summary]],balance_t[],3,1)</f>
        <v>High</v>
      </c>
      <c r="H366" t="str">
        <f>VLOOKUP(AccountBalanceSummary[[#This Row],[Age]],age_t[],3,1)</f>
        <v>Middle</v>
      </c>
      <c r="I366" t="str">
        <f>AccountBalanceSummary[[#This Row],[Age Group]]&amp;"-"&amp;AccountBalanceSummary[[#This Row],[Balace Group]]</f>
        <v>Middle-High</v>
      </c>
    </row>
    <row r="367" spans="2:9" x14ac:dyDescent="0.25">
      <c r="B367" t="s">
        <v>1926</v>
      </c>
      <c r="C367" s="22">
        <v>51084065</v>
      </c>
      <c r="D367">
        <f>VLOOKUP($B367,Customer_Info_Appended[],MATCH(D$4,Customer_Info_Appended[#Headers],0),0)</f>
        <v>39</v>
      </c>
      <c r="E367" t="str">
        <f>VLOOKUP($B367,Customer_Info_Appended[],MATCH(E$4,Customer_Info_Appended[#Headers],0),0)</f>
        <v>Male</v>
      </c>
      <c r="F367" t="str">
        <f>VLOOKUP($B367,Customer_Info_Appended[],MATCH(F$4,Customer_Info_Appended[#Headers],0),0)</f>
        <v>Yangon</v>
      </c>
      <c r="G367" t="str">
        <f>VLOOKUP(AccountBalanceSummary[[#This Row],[Balance Summary]],balance_t[],3,1)</f>
        <v>High</v>
      </c>
      <c r="H367" t="str">
        <f>VLOOKUP(AccountBalanceSummary[[#This Row],[Age]],age_t[],3,1)</f>
        <v>Middle</v>
      </c>
      <c r="I367" t="str">
        <f>AccountBalanceSummary[[#This Row],[Age Group]]&amp;"-"&amp;AccountBalanceSummary[[#This Row],[Balace Group]]</f>
        <v>Middle-High</v>
      </c>
    </row>
    <row r="368" spans="2:9" x14ac:dyDescent="0.25">
      <c r="B368" t="s">
        <v>1931</v>
      </c>
      <c r="C368" s="22">
        <v>68642809</v>
      </c>
      <c r="D368">
        <f>VLOOKUP($B368,Customer_Info_Appended[],MATCH(D$4,Customer_Info_Appended[#Headers],0),0)</f>
        <v>21</v>
      </c>
      <c r="E368" t="str">
        <f>VLOOKUP($B368,Customer_Info_Appended[],MATCH(E$4,Customer_Info_Appended[#Headers],0),0)</f>
        <v>Male</v>
      </c>
      <c r="F368" t="str">
        <f>VLOOKUP($B368,Customer_Info_Appended[],MATCH(F$4,Customer_Info_Appended[#Headers],0),0)</f>
        <v>Naypyitaw</v>
      </c>
      <c r="G368" t="str">
        <f>VLOOKUP(AccountBalanceSummary[[#This Row],[Balance Summary]],balance_t[],3,1)</f>
        <v>High</v>
      </c>
      <c r="H368" t="str">
        <f>VLOOKUP(AccountBalanceSummary[[#This Row],[Age]],age_t[],3,1)</f>
        <v>Young</v>
      </c>
      <c r="I368" t="str">
        <f>AccountBalanceSummary[[#This Row],[Age Group]]&amp;"-"&amp;AccountBalanceSummary[[#This Row],[Balace Group]]</f>
        <v>Young-High</v>
      </c>
    </row>
    <row r="369" spans="2:9" x14ac:dyDescent="0.25">
      <c r="B369" t="s">
        <v>1936</v>
      </c>
      <c r="C369" s="22">
        <v>102816350</v>
      </c>
      <c r="D369">
        <f>VLOOKUP($B369,Customer_Info_Appended[],MATCH(D$4,Customer_Info_Appended[#Headers],0),0)</f>
        <v>48</v>
      </c>
      <c r="E369" t="str">
        <f>VLOOKUP($B369,Customer_Info_Appended[],MATCH(E$4,Customer_Info_Appended[#Headers],0),0)</f>
        <v>Female</v>
      </c>
      <c r="F369" t="str">
        <f>VLOOKUP($B369,Customer_Info_Appended[],MATCH(F$4,Customer_Info_Appended[#Headers],0),0)</f>
        <v>Mandalay</v>
      </c>
      <c r="G369" t="str">
        <f>VLOOKUP(AccountBalanceSummary[[#This Row],[Balance Summary]],balance_t[],3,1)</f>
        <v>High</v>
      </c>
      <c r="H369" t="str">
        <f>VLOOKUP(AccountBalanceSummary[[#This Row],[Age]],age_t[],3,1)</f>
        <v>Middle</v>
      </c>
      <c r="I369" t="str">
        <f>AccountBalanceSummary[[#This Row],[Age Group]]&amp;"-"&amp;AccountBalanceSummary[[#This Row],[Balace Group]]</f>
        <v>Middle-High</v>
      </c>
    </row>
    <row r="370" spans="2:9" x14ac:dyDescent="0.25">
      <c r="B370" t="s">
        <v>1941</v>
      </c>
      <c r="C370" s="22">
        <v>50482352</v>
      </c>
      <c r="D370">
        <f>VLOOKUP($B370,Customer_Info_Appended[],MATCH(D$4,Customer_Info_Appended[#Headers],0),0)</f>
        <v>35</v>
      </c>
      <c r="E370" t="str">
        <f>VLOOKUP($B370,Customer_Info_Appended[],MATCH(E$4,Customer_Info_Appended[#Headers],0),0)</f>
        <v>Male</v>
      </c>
      <c r="F370" t="str">
        <f>VLOOKUP($B370,Customer_Info_Appended[],MATCH(F$4,Customer_Info_Appended[#Headers],0),0)</f>
        <v>Bago</v>
      </c>
      <c r="G370" t="str">
        <f>VLOOKUP(AccountBalanceSummary[[#This Row],[Balance Summary]],balance_t[],3,1)</f>
        <v>High</v>
      </c>
      <c r="H370" t="str">
        <f>VLOOKUP(AccountBalanceSummary[[#This Row],[Age]],age_t[],3,1)</f>
        <v>Middle</v>
      </c>
      <c r="I370" t="str">
        <f>AccountBalanceSummary[[#This Row],[Age Group]]&amp;"-"&amp;AccountBalanceSummary[[#This Row],[Balace Group]]</f>
        <v>Middle-High</v>
      </c>
    </row>
    <row r="371" spans="2:9" x14ac:dyDescent="0.25">
      <c r="B371" t="s">
        <v>1946</v>
      </c>
      <c r="C371" s="22">
        <v>85012475</v>
      </c>
      <c r="D371">
        <f>VLOOKUP($B371,Customer_Info_Appended[],MATCH(D$4,Customer_Info_Appended[#Headers],0),0)</f>
        <v>55</v>
      </c>
      <c r="E371" t="str">
        <f>VLOOKUP($B371,Customer_Info_Appended[],MATCH(E$4,Customer_Info_Appended[#Headers],0),0)</f>
        <v>Male</v>
      </c>
      <c r="F371" t="str">
        <f>VLOOKUP($B371,Customer_Info_Appended[],MATCH(F$4,Customer_Info_Appended[#Headers],0),0)</f>
        <v>Mandalay</v>
      </c>
      <c r="G371" t="str">
        <f>VLOOKUP(AccountBalanceSummary[[#This Row],[Balance Summary]],balance_t[],3,1)</f>
        <v>High</v>
      </c>
      <c r="H371" t="str">
        <f>VLOOKUP(AccountBalanceSummary[[#This Row],[Age]],age_t[],3,1)</f>
        <v>Senior</v>
      </c>
      <c r="I371" t="str">
        <f>AccountBalanceSummary[[#This Row],[Age Group]]&amp;"-"&amp;AccountBalanceSummary[[#This Row],[Balace Group]]</f>
        <v>Senior-High</v>
      </c>
    </row>
    <row r="372" spans="2:9" x14ac:dyDescent="0.25">
      <c r="B372" t="s">
        <v>1951</v>
      </c>
      <c r="C372" s="22">
        <v>66633241</v>
      </c>
      <c r="D372">
        <f>VLOOKUP($B372,Customer_Info_Appended[],MATCH(D$4,Customer_Info_Appended[#Headers],0),0)</f>
        <v>41</v>
      </c>
      <c r="E372" t="str">
        <f>VLOOKUP($B372,Customer_Info_Appended[],MATCH(E$4,Customer_Info_Appended[#Headers],0),0)</f>
        <v>Female</v>
      </c>
      <c r="F372" t="str">
        <f>VLOOKUP($B372,Customer_Info_Appended[],MATCH(F$4,Customer_Info_Appended[#Headers],0),0)</f>
        <v>Shan</v>
      </c>
      <c r="G372" t="str">
        <f>VLOOKUP(AccountBalanceSummary[[#This Row],[Balance Summary]],balance_t[],3,1)</f>
        <v>High</v>
      </c>
      <c r="H372" t="str">
        <f>VLOOKUP(AccountBalanceSummary[[#This Row],[Age]],age_t[],3,1)</f>
        <v>Middle</v>
      </c>
      <c r="I372" t="str">
        <f>AccountBalanceSummary[[#This Row],[Age Group]]&amp;"-"&amp;AccountBalanceSummary[[#This Row],[Balace Group]]</f>
        <v>Middle-High</v>
      </c>
    </row>
    <row r="373" spans="2:9" x14ac:dyDescent="0.25">
      <c r="B373" t="s">
        <v>1956</v>
      </c>
      <c r="C373" s="22">
        <v>31981968</v>
      </c>
      <c r="D373">
        <f>VLOOKUP($B373,Customer_Info_Appended[],MATCH(D$4,Customer_Info_Appended[#Headers],0),0)</f>
        <v>40</v>
      </c>
      <c r="E373" t="str">
        <f>VLOOKUP($B373,Customer_Info_Appended[],MATCH(E$4,Customer_Info_Appended[#Headers],0),0)</f>
        <v>Male</v>
      </c>
      <c r="F373" t="str">
        <f>VLOOKUP($B373,Customer_Info_Appended[],MATCH(F$4,Customer_Info_Appended[#Headers],0),0)</f>
        <v>Yangon</v>
      </c>
      <c r="G373" t="str">
        <f>VLOOKUP(AccountBalanceSummary[[#This Row],[Balance Summary]],balance_t[],3,1)</f>
        <v>High</v>
      </c>
      <c r="H373" t="str">
        <f>VLOOKUP(AccountBalanceSummary[[#This Row],[Age]],age_t[],3,1)</f>
        <v>Middle</v>
      </c>
      <c r="I373" t="str">
        <f>AccountBalanceSummary[[#This Row],[Age Group]]&amp;"-"&amp;AccountBalanceSummary[[#This Row],[Balace Group]]</f>
        <v>Middle-High</v>
      </c>
    </row>
    <row r="374" spans="2:9" x14ac:dyDescent="0.25">
      <c r="B374" t="s">
        <v>1961</v>
      </c>
      <c r="C374" s="22">
        <v>126287348</v>
      </c>
      <c r="D374">
        <f>VLOOKUP($B374,Customer_Info_Appended[],MATCH(D$4,Customer_Info_Appended[#Headers],0),0)</f>
        <v>39</v>
      </c>
      <c r="E374" t="str">
        <f>VLOOKUP($B374,Customer_Info_Appended[],MATCH(E$4,Customer_Info_Appended[#Headers],0),0)</f>
        <v>Male</v>
      </c>
      <c r="F374" t="str">
        <f>VLOOKUP($B374,Customer_Info_Appended[],MATCH(F$4,Customer_Info_Appended[#Headers],0),0)</f>
        <v>Naypyitaw</v>
      </c>
      <c r="G374" t="str">
        <f>VLOOKUP(AccountBalanceSummary[[#This Row],[Balance Summary]],balance_t[],3,1)</f>
        <v>High</v>
      </c>
      <c r="H374" t="str">
        <f>VLOOKUP(AccountBalanceSummary[[#This Row],[Age]],age_t[],3,1)</f>
        <v>Middle</v>
      </c>
      <c r="I374" t="str">
        <f>AccountBalanceSummary[[#This Row],[Age Group]]&amp;"-"&amp;AccountBalanceSummary[[#This Row],[Balace Group]]</f>
        <v>Middle-High</v>
      </c>
    </row>
    <row r="375" spans="2:9" x14ac:dyDescent="0.25">
      <c r="B375" t="s">
        <v>1966</v>
      </c>
      <c r="C375" s="22">
        <v>37968850</v>
      </c>
      <c r="D375">
        <f>VLOOKUP($B375,Customer_Info_Appended[],MATCH(D$4,Customer_Info_Appended[#Headers],0),0)</f>
        <v>19</v>
      </c>
      <c r="E375" t="str">
        <f>VLOOKUP($B375,Customer_Info_Appended[],MATCH(E$4,Customer_Info_Appended[#Headers],0),0)</f>
        <v>Female</v>
      </c>
      <c r="F375" t="str">
        <f>VLOOKUP($B375,Customer_Info_Appended[],MATCH(F$4,Customer_Info_Appended[#Headers],0),0)</f>
        <v>Shan</v>
      </c>
      <c r="G375" t="str">
        <f>VLOOKUP(AccountBalanceSummary[[#This Row],[Balance Summary]],balance_t[],3,1)</f>
        <v>High</v>
      </c>
      <c r="H375" t="str">
        <f>VLOOKUP(AccountBalanceSummary[[#This Row],[Age]],age_t[],3,1)</f>
        <v>Young</v>
      </c>
      <c r="I375" t="str">
        <f>AccountBalanceSummary[[#This Row],[Age Group]]&amp;"-"&amp;AccountBalanceSummary[[#This Row],[Balace Group]]</f>
        <v>Young-High</v>
      </c>
    </row>
    <row r="376" spans="2:9" x14ac:dyDescent="0.25">
      <c r="B376" t="s">
        <v>1971</v>
      </c>
      <c r="C376" s="22">
        <v>102241497</v>
      </c>
      <c r="D376">
        <f>VLOOKUP($B376,Customer_Info_Appended[],MATCH(D$4,Customer_Info_Appended[#Headers],0),0)</f>
        <v>48</v>
      </c>
      <c r="E376" t="str">
        <f>VLOOKUP($B376,Customer_Info_Appended[],MATCH(E$4,Customer_Info_Appended[#Headers],0),0)</f>
        <v>Male</v>
      </c>
      <c r="F376" t="str">
        <f>VLOOKUP($B376,Customer_Info_Appended[],MATCH(F$4,Customer_Info_Appended[#Headers],0),0)</f>
        <v>Bago</v>
      </c>
      <c r="G376" t="str">
        <f>VLOOKUP(AccountBalanceSummary[[#This Row],[Balance Summary]],balance_t[],3,1)</f>
        <v>High</v>
      </c>
      <c r="H376" t="str">
        <f>VLOOKUP(AccountBalanceSummary[[#This Row],[Age]],age_t[],3,1)</f>
        <v>Middle</v>
      </c>
      <c r="I376" t="str">
        <f>AccountBalanceSummary[[#This Row],[Age Group]]&amp;"-"&amp;AccountBalanceSummary[[#This Row],[Balace Group]]</f>
        <v>Middle-High</v>
      </c>
    </row>
    <row r="377" spans="2:9" x14ac:dyDescent="0.25">
      <c r="B377" t="s">
        <v>1976</v>
      </c>
      <c r="C377" s="22">
        <v>51438625</v>
      </c>
      <c r="D377">
        <f>VLOOKUP($B377,Customer_Info_Appended[],MATCH(D$4,Customer_Info_Appended[#Headers],0),0)</f>
        <v>28</v>
      </c>
      <c r="E377" t="str">
        <f>VLOOKUP($B377,Customer_Info_Appended[],MATCH(E$4,Customer_Info_Appended[#Headers],0),0)</f>
        <v>Female</v>
      </c>
      <c r="F377" t="str">
        <f>VLOOKUP($B377,Customer_Info_Appended[],MATCH(F$4,Customer_Info_Appended[#Headers],0),0)</f>
        <v>Shan</v>
      </c>
      <c r="G377" t="str">
        <f>VLOOKUP(AccountBalanceSummary[[#This Row],[Balance Summary]],balance_t[],3,1)</f>
        <v>High</v>
      </c>
      <c r="H377" t="str">
        <f>VLOOKUP(AccountBalanceSummary[[#This Row],[Age]],age_t[],3,1)</f>
        <v>Young</v>
      </c>
      <c r="I377" t="str">
        <f>AccountBalanceSummary[[#This Row],[Age Group]]&amp;"-"&amp;AccountBalanceSummary[[#This Row],[Balace Group]]</f>
        <v>Young-High</v>
      </c>
    </row>
    <row r="378" spans="2:9" x14ac:dyDescent="0.25">
      <c r="B378" t="s">
        <v>1981</v>
      </c>
      <c r="C378" s="22">
        <v>29909290</v>
      </c>
      <c r="D378">
        <f>VLOOKUP($B378,Customer_Info_Appended[],MATCH(D$4,Customer_Info_Appended[#Headers],0),0)</f>
        <v>45</v>
      </c>
      <c r="E378" t="str">
        <f>VLOOKUP($B378,Customer_Info_Appended[],MATCH(E$4,Customer_Info_Appended[#Headers],0),0)</f>
        <v>Male</v>
      </c>
      <c r="F378" t="str">
        <f>VLOOKUP($B378,Customer_Info_Appended[],MATCH(F$4,Customer_Info_Appended[#Headers],0),0)</f>
        <v>Shan</v>
      </c>
      <c r="G378" t="str">
        <f>VLOOKUP(AccountBalanceSummary[[#This Row],[Balance Summary]],balance_t[],3,1)</f>
        <v>High</v>
      </c>
      <c r="H378" t="str">
        <f>VLOOKUP(AccountBalanceSummary[[#This Row],[Age]],age_t[],3,1)</f>
        <v>Middle</v>
      </c>
      <c r="I378" t="str">
        <f>AccountBalanceSummary[[#This Row],[Age Group]]&amp;"-"&amp;AccountBalanceSummary[[#This Row],[Balace Group]]</f>
        <v>Middle-High</v>
      </c>
    </row>
    <row r="379" spans="2:9" x14ac:dyDescent="0.25">
      <c r="B379" t="s">
        <v>1986</v>
      </c>
      <c r="C379" s="22">
        <v>17102483</v>
      </c>
      <c r="D379">
        <f>VLOOKUP($B379,Customer_Info_Appended[],MATCH(D$4,Customer_Info_Appended[#Headers],0),0)</f>
        <v>63</v>
      </c>
      <c r="E379" t="str">
        <f>VLOOKUP($B379,Customer_Info_Appended[],MATCH(E$4,Customer_Info_Appended[#Headers],0),0)</f>
        <v>Female</v>
      </c>
      <c r="F379" t="str">
        <f>VLOOKUP($B379,Customer_Info_Appended[],MATCH(F$4,Customer_Info_Appended[#Headers],0),0)</f>
        <v>Bago</v>
      </c>
      <c r="G379" t="str">
        <f>VLOOKUP(AccountBalanceSummary[[#This Row],[Balance Summary]],balance_t[],3,1)</f>
        <v>High</v>
      </c>
      <c r="H379" t="str">
        <f>VLOOKUP(AccountBalanceSummary[[#This Row],[Age]],age_t[],3,1)</f>
        <v>Senior</v>
      </c>
      <c r="I379" t="str">
        <f>AccountBalanceSummary[[#This Row],[Age Group]]&amp;"-"&amp;AccountBalanceSummary[[#This Row],[Balace Group]]</f>
        <v>Senior-High</v>
      </c>
    </row>
    <row r="380" spans="2:9" x14ac:dyDescent="0.25">
      <c r="B380" t="s">
        <v>1991</v>
      </c>
      <c r="C380" s="22">
        <v>98193816</v>
      </c>
      <c r="D380">
        <f>VLOOKUP($B380,Customer_Info_Appended[],MATCH(D$4,Customer_Info_Appended[#Headers],0),0)</f>
        <v>49</v>
      </c>
      <c r="E380" t="str">
        <f>VLOOKUP($B380,Customer_Info_Appended[],MATCH(E$4,Customer_Info_Appended[#Headers],0),0)</f>
        <v>Male</v>
      </c>
      <c r="F380" t="str">
        <f>VLOOKUP($B380,Customer_Info_Appended[],MATCH(F$4,Customer_Info_Appended[#Headers],0),0)</f>
        <v>Shan</v>
      </c>
      <c r="G380" t="str">
        <f>VLOOKUP(AccountBalanceSummary[[#This Row],[Balance Summary]],balance_t[],3,1)</f>
        <v>High</v>
      </c>
      <c r="H380" t="str">
        <f>VLOOKUP(AccountBalanceSummary[[#This Row],[Age]],age_t[],3,1)</f>
        <v>Middle</v>
      </c>
      <c r="I380" t="str">
        <f>AccountBalanceSummary[[#This Row],[Age Group]]&amp;"-"&amp;AccountBalanceSummary[[#This Row],[Balace Group]]</f>
        <v>Middle-High</v>
      </c>
    </row>
    <row r="381" spans="2:9" x14ac:dyDescent="0.25">
      <c r="B381" t="s">
        <v>1996</v>
      </c>
      <c r="C381" s="22">
        <v>34247064</v>
      </c>
      <c r="D381">
        <f>VLOOKUP($B381,Customer_Info_Appended[],MATCH(D$4,Customer_Info_Appended[#Headers],0),0)</f>
        <v>22</v>
      </c>
      <c r="E381" t="str">
        <f>VLOOKUP($B381,Customer_Info_Appended[],MATCH(E$4,Customer_Info_Appended[#Headers],0),0)</f>
        <v>Male</v>
      </c>
      <c r="F381" t="str">
        <f>VLOOKUP($B381,Customer_Info_Appended[],MATCH(F$4,Customer_Info_Appended[#Headers],0),0)</f>
        <v>Naypyitaw</v>
      </c>
      <c r="G381" t="str">
        <f>VLOOKUP(AccountBalanceSummary[[#This Row],[Balance Summary]],balance_t[],3,1)</f>
        <v>High</v>
      </c>
      <c r="H381" t="str">
        <f>VLOOKUP(AccountBalanceSummary[[#This Row],[Age]],age_t[],3,1)</f>
        <v>Young</v>
      </c>
      <c r="I381" t="str">
        <f>AccountBalanceSummary[[#This Row],[Age Group]]&amp;"-"&amp;AccountBalanceSummary[[#This Row],[Balace Group]]</f>
        <v>Young-High</v>
      </c>
    </row>
    <row r="382" spans="2:9" x14ac:dyDescent="0.25">
      <c r="B382" t="s">
        <v>2001</v>
      </c>
      <c r="C382" s="22">
        <v>12525714</v>
      </c>
      <c r="D382">
        <f>VLOOKUP($B382,Customer_Info_Appended[],MATCH(D$4,Customer_Info_Appended[#Headers],0),0)</f>
        <v>55</v>
      </c>
      <c r="E382" t="str">
        <f>VLOOKUP($B382,Customer_Info_Appended[],MATCH(E$4,Customer_Info_Appended[#Headers],0),0)</f>
        <v>Female</v>
      </c>
      <c r="F382" t="str">
        <f>VLOOKUP($B382,Customer_Info_Appended[],MATCH(F$4,Customer_Info_Appended[#Headers],0),0)</f>
        <v>Mandalay</v>
      </c>
      <c r="G382" t="str">
        <f>VLOOKUP(AccountBalanceSummary[[#This Row],[Balance Summary]],balance_t[],3,1)</f>
        <v>Medium</v>
      </c>
      <c r="H382" t="str">
        <f>VLOOKUP(AccountBalanceSummary[[#This Row],[Age]],age_t[],3,1)</f>
        <v>Senior</v>
      </c>
      <c r="I382" t="str">
        <f>AccountBalanceSummary[[#This Row],[Age Group]]&amp;"-"&amp;AccountBalanceSummary[[#This Row],[Balace Group]]</f>
        <v>Senior-Medium</v>
      </c>
    </row>
    <row r="383" spans="2:9" x14ac:dyDescent="0.25">
      <c r="B383" t="s">
        <v>2006</v>
      </c>
      <c r="C383" s="22">
        <v>30020720</v>
      </c>
      <c r="D383">
        <f>VLOOKUP($B383,Customer_Info_Appended[],MATCH(D$4,Customer_Info_Appended[#Headers],0),0)</f>
        <v>27</v>
      </c>
      <c r="E383" t="str">
        <f>VLOOKUP($B383,Customer_Info_Appended[],MATCH(E$4,Customer_Info_Appended[#Headers],0),0)</f>
        <v>Female</v>
      </c>
      <c r="F383" t="str">
        <f>VLOOKUP($B383,Customer_Info_Appended[],MATCH(F$4,Customer_Info_Appended[#Headers],0),0)</f>
        <v>Shan</v>
      </c>
      <c r="G383" t="str">
        <f>VLOOKUP(AccountBalanceSummary[[#This Row],[Balance Summary]],balance_t[],3,1)</f>
        <v>High</v>
      </c>
      <c r="H383" t="str">
        <f>VLOOKUP(AccountBalanceSummary[[#This Row],[Age]],age_t[],3,1)</f>
        <v>Young</v>
      </c>
      <c r="I383" t="str">
        <f>AccountBalanceSummary[[#This Row],[Age Group]]&amp;"-"&amp;AccountBalanceSummary[[#This Row],[Balace Group]]</f>
        <v>Young-High</v>
      </c>
    </row>
    <row r="384" spans="2:9" x14ac:dyDescent="0.25">
      <c r="B384" t="s">
        <v>2011</v>
      </c>
      <c r="C384" s="22">
        <v>55636256</v>
      </c>
      <c r="D384">
        <f>VLOOKUP($B384,Customer_Info_Appended[],MATCH(D$4,Customer_Info_Appended[#Headers],0),0)</f>
        <v>57</v>
      </c>
      <c r="E384" t="str">
        <f>VLOOKUP($B384,Customer_Info_Appended[],MATCH(E$4,Customer_Info_Appended[#Headers],0),0)</f>
        <v>Female</v>
      </c>
      <c r="F384" t="str">
        <f>VLOOKUP($B384,Customer_Info_Appended[],MATCH(F$4,Customer_Info_Appended[#Headers],0),0)</f>
        <v>Naypyitaw</v>
      </c>
      <c r="G384" t="str">
        <f>VLOOKUP(AccountBalanceSummary[[#This Row],[Balance Summary]],balance_t[],3,1)</f>
        <v>High</v>
      </c>
      <c r="H384" t="str">
        <f>VLOOKUP(AccountBalanceSummary[[#This Row],[Age]],age_t[],3,1)</f>
        <v>Senior</v>
      </c>
      <c r="I384" t="str">
        <f>AccountBalanceSummary[[#This Row],[Age Group]]&amp;"-"&amp;AccountBalanceSummary[[#This Row],[Balace Group]]</f>
        <v>Senior-High</v>
      </c>
    </row>
    <row r="385" spans="2:9" x14ac:dyDescent="0.25">
      <c r="B385" t="s">
        <v>2016</v>
      </c>
      <c r="C385" s="22">
        <v>31510508</v>
      </c>
      <c r="D385">
        <f>VLOOKUP($B385,Customer_Info_Appended[],MATCH(D$4,Customer_Info_Appended[#Headers],0),0)</f>
        <v>63</v>
      </c>
      <c r="E385" t="str">
        <f>VLOOKUP($B385,Customer_Info_Appended[],MATCH(E$4,Customer_Info_Appended[#Headers],0),0)</f>
        <v>Female</v>
      </c>
      <c r="F385" t="str">
        <f>VLOOKUP($B385,Customer_Info_Appended[],MATCH(F$4,Customer_Info_Appended[#Headers],0),0)</f>
        <v>Mandalay</v>
      </c>
      <c r="G385" t="str">
        <f>VLOOKUP(AccountBalanceSummary[[#This Row],[Balance Summary]],balance_t[],3,1)</f>
        <v>High</v>
      </c>
      <c r="H385" t="str">
        <f>VLOOKUP(AccountBalanceSummary[[#This Row],[Age]],age_t[],3,1)</f>
        <v>Senior</v>
      </c>
      <c r="I385" t="str">
        <f>AccountBalanceSummary[[#This Row],[Age Group]]&amp;"-"&amp;AccountBalanceSummary[[#This Row],[Balace Group]]</f>
        <v>Senior-High</v>
      </c>
    </row>
    <row r="386" spans="2:9" x14ac:dyDescent="0.25">
      <c r="B386" t="s">
        <v>2021</v>
      </c>
      <c r="C386" s="22">
        <v>125327639</v>
      </c>
      <c r="D386">
        <f>VLOOKUP($B386,Customer_Info_Appended[],MATCH(D$4,Customer_Info_Appended[#Headers],0),0)</f>
        <v>41</v>
      </c>
      <c r="E386" t="str">
        <f>VLOOKUP($B386,Customer_Info_Appended[],MATCH(E$4,Customer_Info_Appended[#Headers],0),0)</f>
        <v>Male</v>
      </c>
      <c r="F386" t="str">
        <f>VLOOKUP($B386,Customer_Info_Appended[],MATCH(F$4,Customer_Info_Appended[#Headers],0),0)</f>
        <v>Mandalay</v>
      </c>
      <c r="G386" t="str">
        <f>VLOOKUP(AccountBalanceSummary[[#This Row],[Balance Summary]],balance_t[],3,1)</f>
        <v>High</v>
      </c>
      <c r="H386" t="str">
        <f>VLOOKUP(AccountBalanceSummary[[#This Row],[Age]],age_t[],3,1)</f>
        <v>Middle</v>
      </c>
      <c r="I386" t="str">
        <f>AccountBalanceSummary[[#This Row],[Age Group]]&amp;"-"&amp;AccountBalanceSummary[[#This Row],[Balace Group]]</f>
        <v>Middle-High</v>
      </c>
    </row>
    <row r="387" spans="2:9" x14ac:dyDescent="0.25">
      <c r="B387" t="s">
        <v>2026</v>
      </c>
      <c r="C387" s="22">
        <v>12650508</v>
      </c>
      <c r="D387">
        <f>VLOOKUP($B387,Customer_Info_Appended[],MATCH(D$4,Customer_Info_Appended[#Headers],0),0)</f>
        <v>52</v>
      </c>
      <c r="E387" t="str">
        <f>VLOOKUP($B387,Customer_Info_Appended[],MATCH(E$4,Customer_Info_Appended[#Headers],0),0)</f>
        <v>Male</v>
      </c>
      <c r="F387" t="str">
        <f>VLOOKUP($B387,Customer_Info_Appended[],MATCH(F$4,Customer_Info_Appended[#Headers],0),0)</f>
        <v>Shan</v>
      </c>
      <c r="G387" t="str">
        <f>VLOOKUP(AccountBalanceSummary[[#This Row],[Balance Summary]],balance_t[],3,1)</f>
        <v>Medium</v>
      </c>
      <c r="H387" t="str">
        <f>VLOOKUP(AccountBalanceSummary[[#This Row],[Age]],age_t[],3,1)</f>
        <v>Senior</v>
      </c>
      <c r="I387" t="str">
        <f>AccountBalanceSummary[[#This Row],[Age Group]]&amp;"-"&amp;AccountBalanceSummary[[#This Row],[Balace Group]]</f>
        <v>Senior-Medium</v>
      </c>
    </row>
    <row r="388" spans="2:9" x14ac:dyDescent="0.25">
      <c r="B388" t="s">
        <v>2031</v>
      </c>
      <c r="C388" s="22">
        <v>77274709</v>
      </c>
      <c r="D388">
        <f>VLOOKUP($B388,Customer_Info_Appended[],MATCH(D$4,Customer_Info_Appended[#Headers],0),0)</f>
        <v>61</v>
      </c>
      <c r="E388" t="str">
        <f>VLOOKUP($B388,Customer_Info_Appended[],MATCH(E$4,Customer_Info_Appended[#Headers],0),0)</f>
        <v>Male</v>
      </c>
      <c r="F388" t="str">
        <f>VLOOKUP($B388,Customer_Info_Appended[],MATCH(F$4,Customer_Info_Appended[#Headers],0),0)</f>
        <v>Naypyitaw</v>
      </c>
      <c r="G388" t="str">
        <f>VLOOKUP(AccountBalanceSummary[[#This Row],[Balance Summary]],balance_t[],3,1)</f>
        <v>High</v>
      </c>
      <c r="H388" t="str">
        <f>VLOOKUP(AccountBalanceSummary[[#This Row],[Age]],age_t[],3,1)</f>
        <v>Senior</v>
      </c>
      <c r="I388" t="str">
        <f>AccountBalanceSummary[[#This Row],[Age Group]]&amp;"-"&amp;AccountBalanceSummary[[#This Row],[Balace Group]]</f>
        <v>Senior-High</v>
      </c>
    </row>
    <row r="389" spans="2:9" x14ac:dyDescent="0.25">
      <c r="B389" t="s">
        <v>2036</v>
      </c>
      <c r="C389" s="22">
        <v>34816588</v>
      </c>
      <c r="D389">
        <f>VLOOKUP($B389,Customer_Info_Appended[],MATCH(D$4,Customer_Info_Appended[#Headers],0),0)</f>
        <v>65</v>
      </c>
      <c r="E389" t="str">
        <f>VLOOKUP($B389,Customer_Info_Appended[],MATCH(E$4,Customer_Info_Appended[#Headers],0),0)</f>
        <v>Female</v>
      </c>
      <c r="F389" t="str">
        <f>VLOOKUP($B389,Customer_Info_Appended[],MATCH(F$4,Customer_Info_Appended[#Headers],0),0)</f>
        <v>Shan</v>
      </c>
      <c r="G389" t="str">
        <f>VLOOKUP(AccountBalanceSummary[[#This Row],[Balance Summary]],balance_t[],3,1)</f>
        <v>High</v>
      </c>
      <c r="H389" t="str">
        <f>VLOOKUP(AccountBalanceSummary[[#This Row],[Age]],age_t[],3,1)</f>
        <v>Senior</v>
      </c>
      <c r="I389" t="str">
        <f>AccountBalanceSummary[[#This Row],[Age Group]]&amp;"-"&amp;AccountBalanceSummary[[#This Row],[Balace Group]]</f>
        <v>Senior-High</v>
      </c>
    </row>
    <row r="390" spans="2:9" x14ac:dyDescent="0.25">
      <c r="B390" t="s">
        <v>2041</v>
      </c>
      <c r="C390" s="22">
        <v>17487743</v>
      </c>
      <c r="D390">
        <f>VLOOKUP($B390,Customer_Info_Appended[],MATCH(D$4,Customer_Info_Appended[#Headers],0),0)</f>
        <v>40</v>
      </c>
      <c r="E390" t="str">
        <f>VLOOKUP($B390,Customer_Info_Appended[],MATCH(E$4,Customer_Info_Appended[#Headers],0),0)</f>
        <v>Male</v>
      </c>
      <c r="F390" t="str">
        <f>VLOOKUP($B390,Customer_Info_Appended[],MATCH(F$4,Customer_Info_Appended[#Headers],0),0)</f>
        <v>Bago</v>
      </c>
      <c r="G390" t="str">
        <f>VLOOKUP(AccountBalanceSummary[[#This Row],[Balance Summary]],balance_t[],3,1)</f>
        <v>High</v>
      </c>
      <c r="H390" t="str">
        <f>VLOOKUP(AccountBalanceSummary[[#This Row],[Age]],age_t[],3,1)</f>
        <v>Middle</v>
      </c>
      <c r="I390" t="str">
        <f>AccountBalanceSummary[[#This Row],[Age Group]]&amp;"-"&amp;AccountBalanceSummary[[#This Row],[Balace Group]]</f>
        <v>Middle-High</v>
      </c>
    </row>
    <row r="391" spans="2:9" x14ac:dyDescent="0.25">
      <c r="B391" t="s">
        <v>2046</v>
      </c>
      <c r="C391" s="22">
        <v>88431502</v>
      </c>
      <c r="D391">
        <f>VLOOKUP($B391,Customer_Info_Appended[],MATCH(D$4,Customer_Info_Appended[#Headers],0),0)</f>
        <v>34</v>
      </c>
      <c r="E391" t="str">
        <f>VLOOKUP($B391,Customer_Info_Appended[],MATCH(E$4,Customer_Info_Appended[#Headers],0),0)</f>
        <v>Male</v>
      </c>
      <c r="F391" t="str">
        <f>VLOOKUP($B391,Customer_Info_Appended[],MATCH(F$4,Customer_Info_Appended[#Headers],0),0)</f>
        <v>Mandalay</v>
      </c>
      <c r="G391" t="str">
        <f>VLOOKUP(AccountBalanceSummary[[#This Row],[Balance Summary]],balance_t[],3,1)</f>
        <v>High</v>
      </c>
      <c r="H391" t="str">
        <f>VLOOKUP(AccountBalanceSummary[[#This Row],[Age]],age_t[],3,1)</f>
        <v>Middle</v>
      </c>
      <c r="I391" t="str">
        <f>AccountBalanceSummary[[#This Row],[Age Group]]&amp;"-"&amp;AccountBalanceSummary[[#This Row],[Balace Group]]</f>
        <v>Middle-High</v>
      </c>
    </row>
    <row r="392" spans="2:9" x14ac:dyDescent="0.25">
      <c r="B392" t="s">
        <v>2051</v>
      </c>
      <c r="C392" s="22">
        <v>91474694</v>
      </c>
      <c r="D392">
        <f>VLOOKUP($B392,Customer_Info_Appended[],MATCH(D$4,Customer_Info_Appended[#Headers],0),0)</f>
        <v>18</v>
      </c>
      <c r="E392" t="str">
        <f>VLOOKUP($B392,Customer_Info_Appended[],MATCH(E$4,Customer_Info_Appended[#Headers],0),0)</f>
        <v>Female</v>
      </c>
      <c r="F392" t="str">
        <f>VLOOKUP($B392,Customer_Info_Appended[],MATCH(F$4,Customer_Info_Appended[#Headers],0),0)</f>
        <v>Shan</v>
      </c>
      <c r="G392" t="str">
        <f>VLOOKUP(AccountBalanceSummary[[#This Row],[Balance Summary]],balance_t[],3,1)</f>
        <v>High</v>
      </c>
      <c r="H392" t="str">
        <f>VLOOKUP(AccountBalanceSummary[[#This Row],[Age]],age_t[],3,1)</f>
        <v>Young</v>
      </c>
      <c r="I392" t="str">
        <f>AccountBalanceSummary[[#This Row],[Age Group]]&amp;"-"&amp;AccountBalanceSummary[[#This Row],[Balace Group]]</f>
        <v>Young-High</v>
      </c>
    </row>
    <row r="393" spans="2:9" x14ac:dyDescent="0.25">
      <c r="B393" t="s">
        <v>2056</v>
      </c>
      <c r="C393" s="22">
        <v>12053070</v>
      </c>
      <c r="D393">
        <f>VLOOKUP($B393,Customer_Info_Appended[],MATCH(D$4,Customer_Info_Appended[#Headers],0),0)</f>
        <v>48</v>
      </c>
      <c r="E393" t="str">
        <f>VLOOKUP($B393,Customer_Info_Appended[],MATCH(E$4,Customer_Info_Appended[#Headers],0),0)</f>
        <v>Female</v>
      </c>
      <c r="F393" t="str">
        <f>VLOOKUP($B393,Customer_Info_Appended[],MATCH(F$4,Customer_Info_Appended[#Headers],0),0)</f>
        <v>Mandalay</v>
      </c>
      <c r="G393" t="str">
        <f>VLOOKUP(AccountBalanceSummary[[#This Row],[Balance Summary]],balance_t[],3,1)</f>
        <v>Medium</v>
      </c>
      <c r="H393" t="str">
        <f>VLOOKUP(AccountBalanceSummary[[#This Row],[Age]],age_t[],3,1)</f>
        <v>Middle</v>
      </c>
      <c r="I393" t="str">
        <f>AccountBalanceSummary[[#This Row],[Age Group]]&amp;"-"&amp;AccountBalanceSummary[[#This Row],[Balace Group]]</f>
        <v>Middle-Medium</v>
      </c>
    </row>
    <row r="394" spans="2:9" x14ac:dyDescent="0.25">
      <c r="B394" t="s">
        <v>2061</v>
      </c>
      <c r="C394" s="22">
        <v>6939789</v>
      </c>
      <c r="D394">
        <f>VLOOKUP($B394,Customer_Info_Appended[],MATCH(D$4,Customer_Info_Appended[#Headers],0),0)</f>
        <v>48</v>
      </c>
      <c r="E394" t="str">
        <f>VLOOKUP($B394,Customer_Info_Appended[],MATCH(E$4,Customer_Info_Appended[#Headers],0),0)</f>
        <v>Male</v>
      </c>
      <c r="F394" t="str">
        <f>VLOOKUP($B394,Customer_Info_Appended[],MATCH(F$4,Customer_Info_Appended[#Headers],0),0)</f>
        <v>Naypyitaw</v>
      </c>
      <c r="G394" t="str">
        <f>VLOOKUP(AccountBalanceSummary[[#This Row],[Balance Summary]],balance_t[],3,1)</f>
        <v>Medium</v>
      </c>
      <c r="H394" t="str">
        <f>VLOOKUP(AccountBalanceSummary[[#This Row],[Age]],age_t[],3,1)</f>
        <v>Middle</v>
      </c>
      <c r="I394" t="str">
        <f>AccountBalanceSummary[[#This Row],[Age Group]]&amp;"-"&amp;AccountBalanceSummary[[#This Row],[Balace Group]]</f>
        <v>Middle-Medium</v>
      </c>
    </row>
    <row r="395" spans="2:9" x14ac:dyDescent="0.25">
      <c r="B395" t="s">
        <v>2066</v>
      </c>
      <c r="C395" s="22">
        <v>28130586</v>
      </c>
      <c r="D395">
        <f>VLOOKUP($B395,Customer_Info_Appended[],MATCH(D$4,Customer_Info_Appended[#Headers],0),0)</f>
        <v>59</v>
      </c>
      <c r="E395" t="str">
        <f>VLOOKUP($B395,Customer_Info_Appended[],MATCH(E$4,Customer_Info_Appended[#Headers],0),0)</f>
        <v>Female</v>
      </c>
      <c r="F395" t="str">
        <f>VLOOKUP($B395,Customer_Info_Appended[],MATCH(F$4,Customer_Info_Appended[#Headers],0),0)</f>
        <v>Yangon</v>
      </c>
      <c r="G395" t="str">
        <f>VLOOKUP(AccountBalanceSummary[[#This Row],[Balance Summary]],balance_t[],3,1)</f>
        <v>High</v>
      </c>
      <c r="H395" t="str">
        <f>VLOOKUP(AccountBalanceSummary[[#This Row],[Age]],age_t[],3,1)</f>
        <v>Senior</v>
      </c>
      <c r="I395" t="str">
        <f>AccountBalanceSummary[[#This Row],[Age Group]]&amp;"-"&amp;AccountBalanceSummary[[#This Row],[Balace Group]]</f>
        <v>Senior-High</v>
      </c>
    </row>
    <row r="396" spans="2:9" x14ac:dyDescent="0.25">
      <c r="B396" t="s">
        <v>2071</v>
      </c>
      <c r="C396" s="22">
        <v>81762467</v>
      </c>
      <c r="D396">
        <f>VLOOKUP($B396,Customer_Info_Appended[],MATCH(D$4,Customer_Info_Appended[#Headers],0),0)</f>
        <v>59</v>
      </c>
      <c r="E396" t="str">
        <f>VLOOKUP($B396,Customer_Info_Appended[],MATCH(E$4,Customer_Info_Appended[#Headers],0),0)</f>
        <v>Male</v>
      </c>
      <c r="F396" t="str">
        <f>VLOOKUP($B396,Customer_Info_Appended[],MATCH(F$4,Customer_Info_Appended[#Headers],0),0)</f>
        <v>Shan</v>
      </c>
      <c r="G396" t="str">
        <f>VLOOKUP(AccountBalanceSummary[[#This Row],[Balance Summary]],balance_t[],3,1)</f>
        <v>High</v>
      </c>
      <c r="H396" t="str">
        <f>VLOOKUP(AccountBalanceSummary[[#This Row],[Age]],age_t[],3,1)</f>
        <v>Senior</v>
      </c>
      <c r="I396" t="str">
        <f>AccountBalanceSummary[[#This Row],[Age Group]]&amp;"-"&amp;AccountBalanceSummary[[#This Row],[Balace Group]]</f>
        <v>Senior-High</v>
      </c>
    </row>
    <row r="397" spans="2:9" x14ac:dyDescent="0.25">
      <c r="B397" t="s">
        <v>2076</v>
      </c>
      <c r="C397" s="22">
        <v>1053692</v>
      </c>
      <c r="D397">
        <f>VLOOKUP($B397,Customer_Info_Appended[],MATCH(D$4,Customer_Info_Appended[#Headers],0),0)</f>
        <v>51</v>
      </c>
      <c r="E397" t="str">
        <f>VLOOKUP($B397,Customer_Info_Appended[],MATCH(E$4,Customer_Info_Appended[#Headers],0),0)</f>
        <v>Male</v>
      </c>
      <c r="F397" t="str">
        <f>VLOOKUP($B397,Customer_Info_Appended[],MATCH(F$4,Customer_Info_Appended[#Headers],0),0)</f>
        <v>Shan</v>
      </c>
      <c r="G397" t="str">
        <f>VLOOKUP(AccountBalanceSummary[[#This Row],[Balance Summary]],balance_t[],3,1)</f>
        <v>Low</v>
      </c>
      <c r="H397" t="str">
        <f>VLOOKUP(AccountBalanceSummary[[#This Row],[Age]],age_t[],3,1)</f>
        <v>Senior</v>
      </c>
      <c r="I397" t="str">
        <f>AccountBalanceSummary[[#This Row],[Age Group]]&amp;"-"&amp;AccountBalanceSummary[[#This Row],[Balace Group]]</f>
        <v>Senior-Low</v>
      </c>
    </row>
    <row r="398" spans="2:9" x14ac:dyDescent="0.25">
      <c r="B398" t="s">
        <v>2081</v>
      </c>
      <c r="C398" s="22">
        <v>17094986</v>
      </c>
      <c r="D398">
        <f>VLOOKUP($B398,Customer_Info_Appended[],MATCH(D$4,Customer_Info_Appended[#Headers],0),0)</f>
        <v>26</v>
      </c>
      <c r="E398" t="str">
        <f>VLOOKUP($B398,Customer_Info_Appended[],MATCH(E$4,Customer_Info_Appended[#Headers],0),0)</f>
        <v>Female</v>
      </c>
      <c r="F398" t="str">
        <f>VLOOKUP($B398,Customer_Info_Appended[],MATCH(F$4,Customer_Info_Appended[#Headers],0),0)</f>
        <v>Mandalay</v>
      </c>
      <c r="G398" t="str">
        <f>VLOOKUP(AccountBalanceSummary[[#This Row],[Balance Summary]],balance_t[],3,1)</f>
        <v>High</v>
      </c>
      <c r="H398" t="str">
        <f>VLOOKUP(AccountBalanceSummary[[#This Row],[Age]],age_t[],3,1)</f>
        <v>Young</v>
      </c>
      <c r="I398" t="str">
        <f>AccountBalanceSummary[[#This Row],[Age Group]]&amp;"-"&amp;AccountBalanceSummary[[#This Row],[Balace Group]]</f>
        <v>Young-High</v>
      </c>
    </row>
    <row r="399" spans="2:9" x14ac:dyDescent="0.25">
      <c r="B399" t="s">
        <v>2086</v>
      </c>
      <c r="C399" s="22">
        <v>21714133</v>
      </c>
      <c r="D399">
        <f>VLOOKUP($B399,Customer_Info_Appended[],MATCH(D$4,Customer_Info_Appended[#Headers],0),0)</f>
        <v>39</v>
      </c>
      <c r="E399" t="str">
        <f>VLOOKUP($B399,Customer_Info_Appended[],MATCH(E$4,Customer_Info_Appended[#Headers],0),0)</f>
        <v>Male</v>
      </c>
      <c r="F399" t="str">
        <f>VLOOKUP($B399,Customer_Info_Appended[],MATCH(F$4,Customer_Info_Appended[#Headers],0),0)</f>
        <v>Naypyitaw</v>
      </c>
      <c r="G399" t="str">
        <f>VLOOKUP(AccountBalanceSummary[[#This Row],[Balance Summary]],balance_t[],3,1)</f>
        <v>High</v>
      </c>
      <c r="H399" t="str">
        <f>VLOOKUP(AccountBalanceSummary[[#This Row],[Age]],age_t[],3,1)</f>
        <v>Middle</v>
      </c>
      <c r="I399" t="str">
        <f>AccountBalanceSummary[[#This Row],[Age Group]]&amp;"-"&amp;AccountBalanceSummary[[#This Row],[Balace Group]]</f>
        <v>Middle-High</v>
      </c>
    </row>
    <row r="400" spans="2:9" x14ac:dyDescent="0.25">
      <c r="B400" t="s">
        <v>2091</v>
      </c>
      <c r="C400" s="22">
        <v>90550258</v>
      </c>
      <c r="D400">
        <f>VLOOKUP($B400,Customer_Info_Appended[],MATCH(D$4,Customer_Info_Appended[#Headers],0),0)</f>
        <v>30</v>
      </c>
      <c r="E400" t="str">
        <f>VLOOKUP($B400,Customer_Info_Appended[],MATCH(E$4,Customer_Info_Appended[#Headers],0),0)</f>
        <v>Female</v>
      </c>
      <c r="F400" t="str">
        <f>VLOOKUP($B400,Customer_Info_Appended[],MATCH(F$4,Customer_Info_Appended[#Headers],0),0)</f>
        <v>Bago</v>
      </c>
      <c r="G400" t="str">
        <f>VLOOKUP(AccountBalanceSummary[[#This Row],[Balance Summary]],balance_t[],3,1)</f>
        <v>High</v>
      </c>
      <c r="H400" t="str">
        <f>VLOOKUP(AccountBalanceSummary[[#This Row],[Age]],age_t[],3,1)</f>
        <v>Young</v>
      </c>
      <c r="I400" t="str">
        <f>AccountBalanceSummary[[#This Row],[Age Group]]&amp;"-"&amp;AccountBalanceSummary[[#This Row],[Balace Group]]</f>
        <v>Young-High</v>
      </c>
    </row>
    <row r="401" spans="2:9" x14ac:dyDescent="0.25">
      <c r="B401" t="s">
        <v>2096</v>
      </c>
      <c r="C401" s="22">
        <v>43427580</v>
      </c>
      <c r="D401">
        <f>VLOOKUP($B401,Customer_Info_Appended[],MATCH(D$4,Customer_Info_Appended[#Headers],0),0)</f>
        <v>42</v>
      </c>
      <c r="E401" t="str">
        <f>VLOOKUP($B401,Customer_Info_Appended[],MATCH(E$4,Customer_Info_Appended[#Headers],0),0)</f>
        <v>Female</v>
      </c>
      <c r="F401" t="str">
        <f>VLOOKUP($B401,Customer_Info_Appended[],MATCH(F$4,Customer_Info_Appended[#Headers],0),0)</f>
        <v>Naypyitaw</v>
      </c>
      <c r="G401" t="str">
        <f>VLOOKUP(AccountBalanceSummary[[#This Row],[Balance Summary]],balance_t[],3,1)</f>
        <v>High</v>
      </c>
      <c r="H401" t="str">
        <f>VLOOKUP(AccountBalanceSummary[[#This Row],[Age]],age_t[],3,1)</f>
        <v>Middle</v>
      </c>
      <c r="I401" t="str">
        <f>AccountBalanceSummary[[#This Row],[Age Group]]&amp;"-"&amp;AccountBalanceSummary[[#This Row],[Balace Group]]</f>
        <v>Middle-High</v>
      </c>
    </row>
    <row r="402" spans="2:9" x14ac:dyDescent="0.25">
      <c r="B402" t="s">
        <v>2101</v>
      </c>
      <c r="C402" s="22">
        <v>80638592</v>
      </c>
      <c r="D402">
        <f>VLOOKUP($B402,Customer_Info_Appended[],MATCH(D$4,Customer_Info_Appended[#Headers],0),0)</f>
        <v>65</v>
      </c>
      <c r="E402" t="str">
        <f>VLOOKUP($B402,Customer_Info_Appended[],MATCH(E$4,Customer_Info_Appended[#Headers],0),0)</f>
        <v>Male</v>
      </c>
      <c r="F402" t="str">
        <f>VLOOKUP($B402,Customer_Info_Appended[],MATCH(F$4,Customer_Info_Appended[#Headers],0),0)</f>
        <v>Shan</v>
      </c>
      <c r="G402" t="str">
        <f>VLOOKUP(AccountBalanceSummary[[#This Row],[Balance Summary]],balance_t[],3,1)</f>
        <v>High</v>
      </c>
      <c r="H402" t="str">
        <f>VLOOKUP(AccountBalanceSummary[[#This Row],[Age]],age_t[],3,1)</f>
        <v>Senior</v>
      </c>
      <c r="I402" t="str">
        <f>AccountBalanceSummary[[#This Row],[Age Group]]&amp;"-"&amp;AccountBalanceSummary[[#This Row],[Balace Group]]</f>
        <v>Senior-High</v>
      </c>
    </row>
    <row r="403" spans="2:9" x14ac:dyDescent="0.25">
      <c r="B403" t="s">
        <v>2106</v>
      </c>
      <c r="C403" s="22">
        <v>74110327</v>
      </c>
      <c r="D403">
        <f>VLOOKUP($B403,Customer_Info_Appended[],MATCH(D$4,Customer_Info_Appended[#Headers],0),0)</f>
        <v>35</v>
      </c>
      <c r="E403" t="str">
        <f>VLOOKUP($B403,Customer_Info_Appended[],MATCH(E$4,Customer_Info_Appended[#Headers],0),0)</f>
        <v>Male</v>
      </c>
      <c r="F403" t="str">
        <f>VLOOKUP($B403,Customer_Info_Appended[],MATCH(F$4,Customer_Info_Appended[#Headers],0),0)</f>
        <v>Bago</v>
      </c>
      <c r="G403" t="str">
        <f>VLOOKUP(AccountBalanceSummary[[#This Row],[Balance Summary]],balance_t[],3,1)</f>
        <v>High</v>
      </c>
      <c r="H403" t="str">
        <f>VLOOKUP(AccountBalanceSummary[[#This Row],[Age]],age_t[],3,1)</f>
        <v>Middle</v>
      </c>
      <c r="I403" t="str">
        <f>AccountBalanceSummary[[#This Row],[Age Group]]&amp;"-"&amp;AccountBalanceSummary[[#This Row],[Balace Group]]</f>
        <v>Middle-High</v>
      </c>
    </row>
    <row r="404" spans="2:9" x14ac:dyDescent="0.25">
      <c r="B404" t="s">
        <v>2111</v>
      </c>
      <c r="C404" s="22">
        <v>86116023</v>
      </c>
      <c r="D404">
        <f>VLOOKUP($B404,Customer_Info_Appended[],MATCH(D$4,Customer_Info_Appended[#Headers],0),0)</f>
        <v>68</v>
      </c>
      <c r="E404" t="str">
        <f>VLOOKUP($B404,Customer_Info_Appended[],MATCH(E$4,Customer_Info_Appended[#Headers],0),0)</f>
        <v>Male</v>
      </c>
      <c r="F404" t="str">
        <f>VLOOKUP($B404,Customer_Info_Appended[],MATCH(F$4,Customer_Info_Appended[#Headers],0),0)</f>
        <v>Naypyitaw</v>
      </c>
      <c r="G404" t="str">
        <f>VLOOKUP(AccountBalanceSummary[[#This Row],[Balance Summary]],balance_t[],3,1)</f>
        <v>High</v>
      </c>
      <c r="H404" t="str">
        <f>VLOOKUP(AccountBalanceSummary[[#This Row],[Age]],age_t[],3,1)</f>
        <v>Senior</v>
      </c>
      <c r="I404" t="str">
        <f>AccountBalanceSummary[[#This Row],[Age Group]]&amp;"-"&amp;AccountBalanceSummary[[#This Row],[Balace Group]]</f>
        <v>Senior-High</v>
      </c>
    </row>
    <row r="405" spans="2:9" x14ac:dyDescent="0.25">
      <c r="B405" t="s">
        <v>2117</v>
      </c>
      <c r="C405" s="22">
        <v>45803721</v>
      </c>
      <c r="D405">
        <f>VLOOKUP($B405,Customer_Info_Appended[],MATCH(D$4,Customer_Info_Appended[#Headers],0),0)</f>
        <v>29</v>
      </c>
      <c r="E405" t="str">
        <f>VLOOKUP($B405,Customer_Info_Appended[],MATCH(E$4,Customer_Info_Appended[#Headers],0),0)</f>
        <v>Female</v>
      </c>
      <c r="F405" t="str">
        <f>VLOOKUP($B405,Customer_Info_Appended[],MATCH(F$4,Customer_Info_Appended[#Headers],0),0)</f>
        <v>Yangon</v>
      </c>
      <c r="G405" t="str">
        <f>VLOOKUP(AccountBalanceSummary[[#This Row],[Balance Summary]],balance_t[],3,1)</f>
        <v>High</v>
      </c>
      <c r="H405" t="str">
        <f>VLOOKUP(AccountBalanceSummary[[#This Row],[Age]],age_t[],3,1)</f>
        <v>Young</v>
      </c>
      <c r="I405" t="str">
        <f>AccountBalanceSummary[[#This Row],[Age Group]]&amp;"-"&amp;AccountBalanceSummary[[#This Row],[Balace Group]]</f>
        <v>Young-High</v>
      </c>
    </row>
    <row r="406" spans="2:9" x14ac:dyDescent="0.25">
      <c r="B406" t="s">
        <v>2122</v>
      </c>
      <c r="C406" s="22">
        <v>25162653</v>
      </c>
      <c r="D406">
        <f>VLOOKUP($B406,Customer_Info_Appended[],MATCH(D$4,Customer_Info_Appended[#Headers],0),0)</f>
        <v>57</v>
      </c>
      <c r="E406" t="str">
        <f>VLOOKUP($B406,Customer_Info_Appended[],MATCH(E$4,Customer_Info_Appended[#Headers],0),0)</f>
        <v>Male</v>
      </c>
      <c r="F406" t="str">
        <f>VLOOKUP($B406,Customer_Info_Appended[],MATCH(F$4,Customer_Info_Appended[#Headers],0),0)</f>
        <v>Mandalay</v>
      </c>
      <c r="G406" t="str">
        <f>VLOOKUP(AccountBalanceSummary[[#This Row],[Balance Summary]],balance_t[],3,1)</f>
        <v>High</v>
      </c>
      <c r="H406" t="str">
        <f>VLOOKUP(AccountBalanceSummary[[#This Row],[Age]],age_t[],3,1)</f>
        <v>Senior</v>
      </c>
      <c r="I406" t="str">
        <f>AccountBalanceSummary[[#This Row],[Age Group]]&amp;"-"&amp;AccountBalanceSummary[[#This Row],[Balace Group]]</f>
        <v>Senior-High</v>
      </c>
    </row>
    <row r="407" spans="2:9" x14ac:dyDescent="0.25">
      <c r="B407" t="s">
        <v>2127</v>
      </c>
      <c r="C407" s="22">
        <v>86315548</v>
      </c>
      <c r="D407">
        <f>VLOOKUP($B407,Customer_Info_Appended[],MATCH(D$4,Customer_Info_Appended[#Headers],0),0)</f>
        <v>34</v>
      </c>
      <c r="E407" t="str">
        <f>VLOOKUP($B407,Customer_Info_Appended[],MATCH(E$4,Customer_Info_Appended[#Headers],0),0)</f>
        <v>Female</v>
      </c>
      <c r="F407" t="str">
        <f>VLOOKUP($B407,Customer_Info_Appended[],MATCH(F$4,Customer_Info_Appended[#Headers],0),0)</f>
        <v>Naypyitaw</v>
      </c>
      <c r="G407" t="str">
        <f>VLOOKUP(AccountBalanceSummary[[#This Row],[Balance Summary]],balance_t[],3,1)</f>
        <v>High</v>
      </c>
      <c r="H407" t="str">
        <f>VLOOKUP(AccountBalanceSummary[[#This Row],[Age]],age_t[],3,1)</f>
        <v>Middle</v>
      </c>
      <c r="I407" t="str">
        <f>AccountBalanceSummary[[#This Row],[Age Group]]&amp;"-"&amp;AccountBalanceSummary[[#This Row],[Balace Group]]</f>
        <v>Middle-High</v>
      </c>
    </row>
    <row r="408" spans="2:9" x14ac:dyDescent="0.25">
      <c r="B408" t="s">
        <v>2132</v>
      </c>
      <c r="C408" s="22">
        <v>62236190</v>
      </c>
      <c r="D408">
        <f>VLOOKUP($B408,Customer_Info_Appended[],MATCH(D$4,Customer_Info_Appended[#Headers],0),0)</f>
        <v>32</v>
      </c>
      <c r="E408" t="str">
        <f>VLOOKUP($B408,Customer_Info_Appended[],MATCH(E$4,Customer_Info_Appended[#Headers],0),0)</f>
        <v>Female</v>
      </c>
      <c r="F408" t="str">
        <f>VLOOKUP($B408,Customer_Info_Appended[],MATCH(F$4,Customer_Info_Appended[#Headers],0),0)</f>
        <v>Naypyitaw</v>
      </c>
      <c r="G408" t="str">
        <f>VLOOKUP(AccountBalanceSummary[[#This Row],[Balance Summary]],balance_t[],3,1)</f>
        <v>High</v>
      </c>
      <c r="H408" t="str">
        <f>VLOOKUP(AccountBalanceSummary[[#This Row],[Age]],age_t[],3,1)</f>
        <v>Middle</v>
      </c>
      <c r="I408" t="str">
        <f>AccountBalanceSummary[[#This Row],[Age Group]]&amp;"-"&amp;AccountBalanceSummary[[#This Row],[Balace Group]]</f>
        <v>Middle-High</v>
      </c>
    </row>
    <row r="409" spans="2:9" x14ac:dyDescent="0.25">
      <c r="B409" t="s">
        <v>2137</v>
      </c>
      <c r="C409" s="22">
        <v>29086635</v>
      </c>
      <c r="D409">
        <f>VLOOKUP($B409,Customer_Info_Appended[],MATCH(D$4,Customer_Info_Appended[#Headers],0),0)</f>
        <v>59</v>
      </c>
      <c r="E409" t="str">
        <f>VLOOKUP($B409,Customer_Info_Appended[],MATCH(E$4,Customer_Info_Appended[#Headers],0),0)</f>
        <v>Male</v>
      </c>
      <c r="F409" t="str">
        <f>VLOOKUP($B409,Customer_Info_Appended[],MATCH(F$4,Customer_Info_Appended[#Headers],0),0)</f>
        <v>Yangon</v>
      </c>
      <c r="G409" t="str">
        <f>VLOOKUP(AccountBalanceSummary[[#This Row],[Balance Summary]],balance_t[],3,1)</f>
        <v>High</v>
      </c>
      <c r="H409" t="str">
        <f>VLOOKUP(AccountBalanceSummary[[#This Row],[Age]],age_t[],3,1)</f>
        <v>Senior</v>
      </c>
      <c r="I409" t="str">
        <f>AccountBalanceSummary[[#This Row],[Age Group]]&amp;"-"&amp;AccountBalanceSummary[[#This Row],[Balace Group]]</f>
        <v>Senior-High</v>
      </c>
    </row>
    <row r="410" spans="2:9" x14ac:dyDescent="0.25">
      <c r="B410" t="s">
        <v>2142</v>
      </c>
      <c r="C410" s="22">
        <v>52733336</v>
      </c>
      <c r="D410">
        <f>VLOOKUP($B410,Customer_Info_Appended[],MATCH(D$4,Customer_Info_Appended[#Headers],0),0)</f>
        <v>32</v>
      </c>
      <c r="E410" t="str">
        <f>VLOOKUP($B410,Customer_Info_Appended[],MATCH(E$4,Customer_Info_Appended[#Headers],0),0)</f>
        <v>Female</v>
      </c>
      <c r="F410" t="str">
        <f>VLOOKUP($B410,Customer_Info_Appended[],MATCH(F$4,Customer_Info_Appended[#Headers],0),0)</f>
        <v>Shan</v>
      </c>
      <c r="G410" t="str">
        <f>VLOOKUP(AccountBalanceSummary[[#This Row],[Balance Summary]],balance_t[],3,1)</f>
        <v>High</v>
      </c>
      <c r="H410" t="str">
        <f>VLOOKUP(AccountBalanceSummary[[#This Row],[Age]],age_t[],3,1)</f>
        <v>Middle</v>
      </c>
      <c r="I410" t="str">
        <f>AccountBalanceSummary[[#This Row],[Age Group]]&amp;"-"&amp;AccountBalanceSummary[[#This Row],[Balace Group]]</f>
        <v>Middle-High</v>
      </c>
    </row>
    <row r="411" spans="2:9" x14ac:dyDescent="0.25">
      <c r="B411" t="s">
        <v>2147</v>
      </c>
      <c r="C411" s="22">
        <v>40576928</v>
      </c>
      <c r="D411">
        <f>VLOOKUP($B411,Customer_Info_Appended[],MATCH(D$4,Customer_Info_Appended[#Headers],0),0)</f>
        <v>32</v>
      </c>
      <c r="E411" t="str">
        <f>VLOOKUP($B411,Customer_Info_Appended[],MATCH(E$4,Customer_Info_Appended[#Headers],0),0)</f>
        <v>Male</v>
      </c>
      <c r="F411" t="str">
        <f>VLOOKUP($B411,Customer_Info_Appended[],MATCH(F$4,Customer_Info_Appended[#Headers],0),0)</f>
        <v>Mandalay</v>
      </c>
      <c r="G411" t="str">
        <f>VLOOKUP(AccountBalanceSummary[[#This Row],[Balance Summary]],balance_t[],3,1)</f>
        <v>High</v>
      </c>
      <c r="H411" t="str">
        <f>VLOOKUP(AccountBalanceSummary[[#This Row],[Age]],age_t[],3,1)</f>
        <v>Middle</v>
      </c>
      <c r="I411" t="str">
        <f>AccountBalanceSummary[[#This Row],[Age Group]]&amp;"-"&amp;AccountBalanceSummary[[#This Row],[Balace Group]]</f>
        <v>Middle-High</v>
      </c>
    </row>
    <row r="412" spans="2:9" x14ac:dyDescent="0.25">
      <c r="B412" t="s">
        <v>2152</v>
      </c>
      <c r="C412" s="22">
        <v>27690148</v>
      </c>
      <c r="D412">
        <f>VLOOKUP($B412,Customer_Info_Appended[],MATCH(D$4,Customer_Info_Appended[#Headers],0),0)</f>
        <v>56</v>
      </c>
      <c r="E412" t="str">
        <f>VLOOKUP($B412,Customer_Info_Appended[],MATCH(E$4,Customer_Info_Appended[#Headers],0),0)</f>
        <v>Male</v>
      </c>
      <c r="F412" t="str">
        <f>VLOOKUP($B412,Customer_Info_Appended[],MATCH(F$4,Customer_Info_Appended[#Headers],0),0)</f>
        <v>Naypyitaw</v>
      </c>
      <c r="G412" t="str">
        <f>VLOOKUP(AccountBalanceSummary[[#This Row],[Balance Summary]],balance_t[],3,1)</f>
        <v>High</v>
      </c>
      <c r="H412" t="str">
        <f>VLOOKUP(AccountBalanceSummary[[#This Row],[Age]],age_t[],3,1)</f>
        <v>Senior</v>
      </c>
      <c r="I412" t="str">
        <f>AccountBalanceSummary[[#This Row],[Age Group]]&amp;"-"&amp;AccountBalanceSummary[[#This Row],[Balace Group]]</f>
        <v>Senior-High</v>
      </c>
    </row>
    <row r="413" spans="2:9" x14ac:dyDescent="0.25">
      <c r="B413" t="s">
        <v>2157</v>
      </c>
      <c r="C413" s="22">
        <v>127469851</v>
      </c>
      <c r="D413">
        <f>VLOOKUP($B413,Customer_Info_Appended[],MATCH(D$4,Customer_Info_Appended[#Headers],0),0)</f>
        <v>30</v>
      </c>
      <c r="E413" t="str">
        <f>VLOOKUP($B413,Customer_Info_Appended[],MATCH(E$4,Customer_Info_Appended[#Headers],0),0)</f>
        <v>Male</v>
      </c>
      <c r="F413" t="str">
        <f>VLOOKUP($B413,Customer_Info_Appended[],MATCH(F$4,Customer_Info_Appended[#Headers],0),0)</f>
        <v>Bago</v>
      </c>
      <c r="G413" t="str">
        <f>VLOOKUP(AccountBalanceSummary[[#This Row],[Balance Summary]],balance_t[],3,1)</f>
        <v>High</v>
      </c>
      <c r="H413" t="str">
        <f>VLOOKUP(AccountBalanceSummary[[#This Row],[Age]],age_t[],3,1)</f>
        <v>Young</v>
      </c>
      <c r="I413" t="str">
        <f>AccountBalanceSummary[[#This Row],[Age Group]]&amp;"-"&amp;AccountBalanceSummary[[#This Row],[Balace Group]]</f>
        <v>Young-High</v>
      </c>
    </row>
    <row r="414" spans="2:9" x14ac:dyDescent="0.25">
      <c r="B414" t="s">
        <v>2162</v>
      </c>
      <c r="C414" s="22">
        <v>33066345</v>
      </c>
      <c r="D414">
        <f>VLOOKUP($B414,Customer_Info_Appended[],MATCH(D$4,Customer_Info_Appended[#Headers],0),0)</f>
        <v>34</v>
      </c>
      <c r="E414" t="str">
        <f>VLOOKUP($B414,Customer_Info_Appended[],MATCH(E$4,Customer_Info_Appended[#Headers],0),0)</f>
        <v>Male</v>
      </c>
      <c r="F414" t="str">
        <f>VLOOKUP($B414,Customer_Info_Appended[],MATCH(F$4,Customer_Info_Appended[#Headers],0),0)</f>
        <v>Naypyitaw</v>
      </c>
      <c r="G414" t="str">
        <f>VLOOKUP(AccountBalanceSummary[[#This Row],[Balance Summary]],balance_t[],3,1)</f>
        <v>High</v>
      </c>
      <c r="H414" t="str">
        <f>VLOOKUP(AccountBalanceSummary[[#This Row],[Age]],age_t[],3,1)</f>
        <v>Middle</v>
      </c>
      <c r="I414" t="str">
        <f>AccountBalanceSummary[[#This Row],[Age Group]]&amp;"-"&amp;AccountBalanceSummary[[#This Row],[Balace Group]]</f>
        <v>Middle-High</v>
      </c>
    </row>
    <row r="415" spans="2:9" x14ac:dyDescent="0.25">
      <c r="B415" t="s">
        <v>2167</v>
      </c>
      <c r="C415" s="22">
        <v>5653535</v>
      </c>
      <c r="D415">
        <f>VLOOKUP($B415,Customer_Info_Appended[],MATCH(D$4,Customer_Info_Appended[#Headers],0),0)</f>
        <v>49</v>
      </c>
      <c r="E415" t="str">
        <f>VLOOKUP($B415,Customer_Info_Appended[],MATCH(E$4,Customer_Info_Appended[#Headers],0),0)</f>
        <v>Male</v>
      </c>
      <c r="F415" t="str">
        <f>VLOOKUP($B415,Customer_Info_Appended[],MATCH(F$4,Customer_Info_Appended[#Headers],0),0)</f>
        <v>Mandalay</v>
      </c>
      <c r="G415" t="str">
        <f>VLOOKUP(AccountBalanceSummary[[#This Row],[Balance Summary]],balance_t[],3,1)</f>
        <v>Medium</v>
      </c>
      <c r="H415" t="str">
        <f>VLOOKUP(AccountBalanceSummary[[#This Row],[Age]],age_t[],3,1)</f>
        <v>Middle</v>
      </c>
      <c r="I415" t="str">
        <f>AccountBalanceSummary[[#This Row],[Age Group]]&amp;"-"&amp;AccountBalanceSummary[[#This Row],[Balace Group]]</f>
        <v>Middle-Medium</v>
      </c>
    </row>
    <row r="416" spans="2:9" x14ac:dyDescent="0.25">
      <c r="B416" t="s">
        <v>2172</v>
      </c>
      <c r="C416" s="22">
        <v>41989819</v>
      </c>
      <c r="D416">
        <f>VLOOKUP($B416,Customer_Info_Appended[],MATCH(D$4,Customer_Info_Appended[#Headers],0),0)</f>
        <v>26</v>
      </c>
      <c r="E416" t="str">
        <f>VLOOKUP($B416,Customer_Info_Appended[],MATCH(E$4,Customer_Info_Appended[#Headers],0),0)</f>
        <v>Male</v>
      </c>
      <c r="F416" t="str">
        <f>VLOOKUP($B416,Customer_Info_Appended[],MATCH(F$4,Customer_Info_Appended[#Headers],0),0)</f>
        <v>Naypyitaw</v>
      </c>
      <c r="G416" t="str">
        <f>VLOOKUP(AccountBalanceSummary[[#This Row],[Balance Summary]],balance_t[],3,1)</f>
        <v>High</v>
      </c>
      <c r="H416" t="str">
        <f>VLOOKUP(AccountBalanceSummary[[#This Row],[Age]],age_t[],3,1)</f>
        <v>Young</v>
      </c>
      <c r="I416" t="str">
        <f>AccountBalanceSummary[[#This Row],[Age Group]]&amp;"-"&amp;AccountBalanceSummary[[#This Row],[Balace Group]]</f>
        <v>Young-High</v>
      </c>
    </row>
    <row r="417" spans="2:9" x14ac:dyDescent="0.25">
      <c r="B417" t="s">
        <v>2177</v>
      </c>
      <c r="C417" s="22">
        <v>55056111</v>
      </c>
      <c r="D417">
        <f>VLOOKUP($B417,Customer_Info_Appended[],MATCH(D$4,Customer_Info_Appended[#Headers],0),0)</f>
        <v>57</v>
      </c>
      <c r="E417" t="str">
        <f>VLOOKUP($B417,Customer_Info_Appended[],MATCH(E$4,Customer_Info_Appended[#Headers],0),0)</f>
        <v>Male</v>
      </c>
      <c r="F417" t="str">
        <f>VLOOKUP($B417,Customer_Info_Appended[],MATCH(F$4,Customer_Info_Appended[#Headers],0),0)</f>
        <v>Yangon</v>
      </c>
      <c r="G417" t="str">
        <f>VLOOKUP(AccountBalanceSummary[[#This Row],[Balance Summary]],balance_t[],3,1)</f>
        <v>High</v>
      </c>
      <c r="H417" t="str">
        <f>VLOOKUP(AccountBalanceSummary[[#This Row],[Age]],age_t[],3,1)</f>
        <v>Senior</v>
      </c>
      <c r="I417" t="str">
        <f>AccountBalanceSummary[[#This Row],[Age Group]]&amp;"-"&amp;AccountBalanceSummary[[#This Row],[Balace Group]]</f>
        <v>Senior-High</v>
      </c>
    </row>
    <row r="418" spans="2:9" x14ac:dyDescent="0.25">
      <c r="B418" t="s">
        <v>2182</v>
      </c>
      <c r="C418" s="22">
        <v>31664361</v>
      </c>
      <c r="D418">
        <f>VLOOKUP($B418,Customer_Info_Appended[],MATCH(D$4,Customer_Info_Appended[#Headers],0),0)</f>
        <v>37</v>
      </c>
      <c r="E418" t="str">
        <f>VLOOKUP($B418,Customer_Info_Appended[],MATCH(E$4,Customer_Info_Appended[#Headers],0),0)</f>
        <v>Female</v>
      </c>
      <c r="F418" t="str">
        <f>VLOOKUP($B418,Customer_Info_Appended[],MATCH(F$4,Customer_Info_Appended[#Headers],0),0)</f>
        <v>Naypyitaw</v>
      </c>
      <c r="G418" t="str">
        <f>VLOOKUP(AccountBalanceSummary[[#This Row],[Balance Summary]],balance_t[],3,1)</f>
        <v>High</v>
      </c>
      <c r="H418" t="str">
        <f>VLOOKUP(AccountBalanceSummary[[#This Row],[Age]],age_t[],3,1)</f>
        <v>Middle</v>
      </c>
      <c r="I418" t="str">
        <f>AccountBalanceSummary[[#This Row],[Age Group]]&amp;"-"&amp;AccountBalanceSummary[[#This Row],[Balace Group]]</f>
        <v>Middle-High</v>
      </c>
    </row>
    <row r="419" spans="2:9" x14ac:dyDescent="0.25">
      <c r="B419" t="s">
        <v>2187</v>
      </c>
      <c r="C419" s="22">
        <v>37621711</v>
      </c>
      <c r="D419">
        <f>VLOOKUP($B419,Customer_Info_Appended[],MATCH(D$4,Customer_Info_Appended[#Headers],0),0)</f>
        <v>43</v>
      </c>
      <c r="E419" t="str">
        <f>VLOOKUP($B419,Customer_Info_Appended[],MATCH(E$4,Customer_Info_Appended[#Headers],0),0)</f>
        <v>Male</v>
      </c>
      <c r="F419" t="str">
        <f>VLOOKUP($B419,Customer_Info_Appended[],MATCH(F$4,Customer_Info_Appended[#Headers],0),0)</f>
        <v>Naypyitaw</v>
      </c>
      <c r="G419" t="str">
        <f>VLOOKUP(AccountBalanceSummary[[#This Row],[Balance Summary]],balance_t[],3,1)</f>
        <v>High</v>
      </c>
      <c r="H419" t="str">
        <f>VLOOKUP(AccountBalanceSummary[[#This Row],[Age]],age_t[],3,1)</f>
        <v>Middle</v>
      </c>
      <c r="I419" t="str">
        <f>AccountBalanceSummary[[#This Row],[Age Group]]&amp;"-"&amp;AccountBalanceSummary[[#This Row],[Balace Group]]</f>
        <v>Middle-High</v>
      </c>
    </row>
    <row r="420" spans="2:9" x14ac:dyDescent="0.25">
      <c r="B420" t="s">
        <v>2192</v>
      </c>
      <c r="C420" s="22">
        <v>48891739</v>
      </c>
      <c r="D420">
        <f>VLOOKUP($B420,Customer_Info_Appended[],MATCH(D$4,Customer_Info_Appended[#Headers],0),0)</f>
        <v>44</v>
      </c>
      <c r="E420" t="str">
        <f>VLOOKUP($B420,Customer_Info_Appended[],MATCH(E$4,Customer_Info_Appended[#Headers],0),0)</f>
        <v>Female</v>
      </c>
      <c r="F420" t="str">
        <f>VLOOKUP($B420,Customer_Info_Appended[],MATCH(F$4,Customer_Info_Appended[#Headers],0),0)</f>
        <v>Bago</v>
      </c>
      <c r="G420" t="str">
        <f>VLOOKUP(AccountBalanceSummary[[#This Row],[Balance Summary]],balance_t[],3,1)</f>
        <v>High</v>
      </c>
      <c r="H420" t="str">
        <f>VLOOKUP(AccountBalanceSummary[[#This Row],[Age]],age_t[],3,1)</f>
        <v>Middle</v>
      </c>
      <c r="I420" t="str">
        <f>AccountBalanceSummary[[#This Row],[Age Group]]&amp;"-"&amp;AccountBalanceSummary[[#This Row],[Balace Group]]</f>
        <v>Middle-High</v>
      </c>
    </row>
    <row r="421" spans="2:9" x14ac:dyDescent="0.25">
      <c r="B421" t="s">
        <v>2197</v>
      </c>
      <c r="C421" s="22">
        <v>88007627</v>
      </c>
      <c r="D421">
        <f>VLOOKUP($B421,Customer_Info_Appended[],MATCH(D$4,Customer_Info_Appended[#Headers],0),0)</f>
        <v>38</v>
      </c>
      <c r="E421" t="str">
        <f>VLOOKUP($B421,Customer_Info_Appended[],MATCH(E$4,Customer_Info_Appended[#Headers],0),0)</f>
        <v>Female</v>
      </c>
      <c r="F421" t="str">
        <f>VLOOKUP($B421,Customer_Info_Appended[],MATCH(F$4,Customer_Info_Appended[#Headers],0),0)</f>
        <v>Yangon</v>
      </c>
      <c r="G421" t="str">
        <f>VLOOKUP(AccountBalanceSummary[[#This Row],[Balance Summary]],balance_t[],3,1)</f>
        <v>High</v>
      </c>
      <c r="H421" t="str">
        <f>VLOOKUP(AccountBalanceSummary[[#This Row],[Age]],age_t[],3,1)</f>
        <v>Middle</v>
      </c>
      <c r="I421" t="str">
        <f>AccountBalanceSummary[[#This Row],[Age Group]]&amp;"-"&amp;AccountBalanceSummary[[#This Row],[Balace Group]]</f>
        <v>Middle-High</v>
      </c>
    </row>
    <row r="422" spans="2:9" x14ac:dyDescent="0.25">
      <c r="B422" t="s">
        <v>2202</v>
      </c>
      <c r="C422" s="22">
        <v>68512397</v>
      </c>
      <c r="D422">
        <f>VLOOKUP($B422,Customer_Info_Appended[],MATCH(D$4,Customer_Info_Appended[#Headers],0),0)</f>
        <v>35</v>
      </c>
      <c r="E422" t="str">
        <f>VLOOKUP($B422,Customer_Info_Appended[],MATCH(E$4,Customer_Info_Appended[#Headers],0),0)</f>
        <v>Female</v>
      </c>
      <c r="F422" t="str">
        <f>VLOOKUP($B422,Customer_Info_Appended[],MATCH(F$4,Customer_Info_Appended[#Headers],0),0)</f>
        <v>Yangon</v>
      </c>
      <c r="G422" t="str">
        <f>VLOOKUP(AccountBalanceSummary[[#This Row],[Balance Summary]],balance_t[],3,1)</f>
        <v>High</v>
      </c>
      <c r="H422" t="str">
        <f>VLOOKUP(AccountBalanceSummary[[#This Row],[Age]],age_t[],3,1)</f>
        <v>Middle</v>
      </c>
      <c r="I422" t="str">
        <f>AccountBalanceSummary[[#This Row],[Age Group]]&amp;"-"&amp;AccountBalanceSummary[[#This Row],[Balace Group]]</f>
        <v>Middle-High</v>
      </c>
    </row>
    <row r="423" spans="2:9" x14ac:dyDescent="0.25">
      <c r="B423" t="s">
        <v>2207</v>
      </c>
      <c r="C423" s="22">
        <v>69590760</v>
      </c>
      <c r="D423">
        <f>VLOOKUP($B423,Customer_Info_Appended[],MATCH(D$4,Customer_Info_Appended[#Headers],0),0)</f>
        <v>30</v>
      </c>
      <c r="E423" t="str">
        <f>VLOOKUP($B423,Customer_Info_Appended[],MATCH(E$4,Customer_Info_Appended[#Headers],0),0)</f>
        <v>Male</v>
      </c>
      <c r="F423" t="str">
        <f>VLOOKUP($B423,Customer_Info_Appended[],MATCH(F$4,Customer_Info_Appended[#Headers],0),0)</f>
        <v>Naypyitaw</v>
      </c>
      <c r="G423" t="str">
        <f>VLOOKUP(AccountBalanceSummary[[#This Row],[Balance Summary]],balance_t[],3,1)</f>
        <v>High</v>
      </c>
      <c r="H423" t="str">
        <f>VLOOKUP(AccountBalanceSummary[[#This Row],[Age]],age_t[],3,1)</f>
        <v>Young</v>
      </c>
      <c r="I423" t="str">
        <f>AccountBalanceSummary[[#This Row],[Age Group]]&amp;"-"&amp;AccountBalanceSummary[[#This Row],[Balace Group]]</f>
        <v>Young-High</v>
      </c>
    </row>
    <row r="424" spans="2:9" x14ac:dyDescent="0.25">
      <c r="B424" t="s">
        <v>2212</v>
      </c>
      <c r="C424" s="22">
        <v>52855988</v>
      </c>
      <c r="D424">
        <f>VLOOKUP($B424,Customer_Info_Appended[],MATCH(D$4,Customer_Info_Appended[#Headers],0),0)</f>
        <v>33</v>
      </c>
      <c r="E424" t="str">
        <f>VLOOKUP($B424,Customer_Info_Appended[],MATCH(E$4,Customer_Info_Appended[#Headers],0),0)</f>
        <v>Female</v>
      </c>
      <c r="F424" t="str">
        <f>VLOOKUP($B424,Customer_Info_Appended[],MATCH(F$4,Customer_Info_Appended[#Headers],0),0)</f>
        <v>Bago</v>
      </c>
      <c r="G424" t="str">
        <f>VLOOKUP(AccountBalanceSummary[[#This Row],[Balance Summary]],balance_t[],3,1)</f>
        <v>High</v>
      </c>
      <c r="H424" t="str">
        <f>VLOOKUP(AccountBalanceSummary[[#This Row],[Age]],age_t[],3,1)</f>
        <v>Middle</v>
      </c>
      <c r="I424" t="str">
        <f>AccountBalanceSummary[[#This Row],[Age Group]]&amp;"-"&amp;AccountBalanceSummary[[#This Row],[Balace Group]]</f>
        <v>Middle-High</v>
      </c>
    </row>
    <row r="425" spans="2:9" x14ac:dyDescent="0.25">
      <c r="B425" t="s">
        <v>2217</v>
      </c>
      <c r="C425" s="22">
        <v>60663847</v>
      </c>
      <c r="D425">
        <f>VLOOKUP($B425,Customer_Info_Appended[],MATCH(D$4,Customer_Info_Appended[#Headers],0),0)</f>
        <v>26</v>
      </c>
      <c r="E425" t="str">
        <f>VLOOKUP($B425,Customer_Info_Appended[],MATCH(E$4,Customer_Info_Appended[#Headers],0),0)</f>
        <v>Female</v>
      </c>
      <c r="F425" t="str">
        <f>VLOOKUP($B425,Customer_Info_Appended[],MATCH(F$4,Customer_Info_Appended[#Headers],0),0)</f>
        <v>Naypyitaw</v>
      </c>
      <c r="G425" t="str">
        <f>VLOOKUP(AccountBalanceSummary[[#This Row],[Balance Summary]],balance_t[],3,1)</f>
        <v>High</v>
      </c>
      <c r="H425" t="str">
        <f>VLOOKUP(AccountBalanceSummary[[#This Row],[Age]],age_t[],3,1)</f>
        <v>Young</v>
      </c>
      <c r="I425" t="str">
        <f>AccountBalanceSummary[[#This Row],[Age Group]]&amp;"-"&amp;AccountBalanceSummary[[#This Row],[Balace Group]]</f>
        <v>Young-High</v>
      </c>
    </row>
    <row r="426" spans="2:9" x14ac:dyDescent="0.25">
      <c r="B426" t="s">
        <v>2222</v>
      </c>
      <c r="C426" s="22">
        <v>33842203</v>
      </c>
      <c r="D426">
        <f>VLOOKUP($B426,Customer_Info_Appended[],MATCH(D$4,Customer_Info_Appended[#Headers],0),0)</f>
        <v>29</v>
      </c>
      <c r="E426" t="str">
        <f>VLOOKUP($B426,Customer_Info_Appended[],MATCH(E$4,Customer_Info_Appended[#Headers],0),0)</f>
        <v>Male</v>
      </c>
      <c r="F426" t="str">
        <f>VLOOKUP($B426,Customer_Info_Appended[],MATCH(F$4,Customer_Info_Appended[#Headers],0),0)</f>
        <v>Naypyitaw</v>
      </c>
      <c r="G426" t="str">
        <f>VLOOKUP(AccountBalanceSummary[[#This Row],[Balance Summary]],balance_t[],3,1)</f>
        <v>High</v>
      </c>
      <c r="H426" t="str">
        <f>VLOOKUP(AccountBalanceSummary[[#This Row],[Age]],age_t[],3,1)</f>
        <v>Young</v>
      </c>
      <c r="I426" t="str">
        <f>AccountBalanceSummary[[#This Row],[Age Group]]&amp;"-"&amp;AccountBalanceSummary[[#This Row],[Balace Group]]</f>
        <v>Young-High</v>
      </c>
    </row>
    <row r="427" spans="2:9" x14ac:dyDescent="0.25">
      <c r="B427" t="s">
        <v>2227</v>
      </c>
      <c r="C427" s="22">
        <v>17114415</v>
      </c>
      <c r="D427">
        <f>VLOOKUP($B427,Customer_Info_Appended[],MATCH(D$4,Customer_Info_Appended[#Headers],0),0)</f>
        <v>61</v>
      </c>
      <c r="E427" t="str">
        <f>VLOOKUP($B427,Customer_Info_Appended[],MATCH(E$4,Customer_Info_Appended[#Headers],0),0)</f>
        <v>Male</v>
      </c>
      <c r="F427" t="str">
        <f>VLOOKUP($B427,Customer_Info_Appended[],MATCH(F$4,Customer_Info_Appended[#Headers],0),0)</f>
        <v>Mandalay</v>
      </c>
      <c r="G427" t="str">
        <f>VLOOKUP(AccountBalanceSummary[[#This Row],[Balance Summary]],balance_t[],3,1)</f>
        <v>High</v>
      </c>
      <c r="H427" t="str">
        <f>VLOOKUP(AccountBalanceSummary[[#This Row],[Age]],age_t[],3,1)</f>
        <v>Senior</v>
      </c>
      <c r="I427" t="str">
        <f>AccountBalanceSummary[[#This Row],[Age Group]]&amp;"-"&amp;AccountBalanceSummary[[#This Row],[Balace Group]]</f>
        <v>Senior-High</v>
      </c>
    </row>
    <row r="428" spans="2:9" x14ac:dyDescent="0.25">
      <c r="B428" t="s">
        <v>2232</v>
      </c>
      <c r="C428" s="22">
        <v>40944645</v>
      </c>
      <c r="D428">
        <f>VLOOKUP($B428,Customer_Info_Appended[],MATCH(D$4,Customer_Info_Appended[#Headers],0),0)</f>
        <v>55</v>
      </c>
      <c r="E428" t="str">
        <f>VLOOKUP($B428,Customer_Info_Appended[],MATCH(E$4,Customer_Info_Appended[#Headers],0),0)</f>
        <v>Female</v>
      </c>
      <c r="F428" t="str">
        <f>VLOOKUP($B428,Customer_Info_Appended[],MATCH(F$4,Customer_Info_Appended[#Headers],0),0)</f>
        <v>Mandalay</v>
      </c>
      <c r="G428" t="str">
        <f>VLOOKUP(AccountBalanceSummary[[#This Row],[Balance Summary]],balance_t[],3,1)</f>
        <v>High</v>
      </c>
      <c r="H428" t="str">
        <f>VLOOKUP(AccountBalanceSummary[[#This Row],[Age]],age_t[],3,1)</f>
        <v>Senior</v>
      </c>
      <c r="I428" t="str">
        <f>AccountBalanceSummary[[#This Row],[Age Group]]&amp;"-"&amp;AccountBalanceSummary[[#This Row],[Balace Group]]</f>
        <v>Senior-High</v>
      </c>
    </row>
    <row r="429" spans="2:9" x14ac:dyDescent="0.25">
      <c r="B429" t="s">
        <v>2237</v>
      </c>
      <c r="C429" s="22">
        <v>14492507</v>
      </c>
      <c r="D429">
        <f>VLOOKUP($B429,Customer_Info_Appended[],MATCH(D$4,Customer_Info_Appended[#Headers],0),0)</f>
        <v>36</v>
      </c>
      <c r="E429" t="str">
        <f>VLOOKUP($B429,Customer_Info_Appended[],MATCH(E$4,Customer_Info_Appended[#Headers],0),0)</f>
        <v>Male</v>
      </c>
      <c r="F429" t="str">
        <f>VLOOKUP($B429,Customer_Info_Appended[],MATCH(F$4,Customer_Info_Appended[#Headers],0),0)</f>
        <v>Bago</v>
      </c>
      <c r="G429" t="str">
        <f>VLOOKUP(AccountBalanceSummary[[#This Row],[Balance Summary]],balance_t[],3,1)</f>
        <v>Medium</v>
      </c>
      <c r="H429" t="str">
        <f>VLOOKUP(AccountBalanceSummary[[#This Row],[Age]],age_t[],3,1)</f>
        <v>Middle</v>
      </c>
      <c r="I429" t="str">
        <f>AccountBalanceSummary[[#This Row],[Age Group]]&amp;"-"&amp;AccountBalanceSummary[[#This Row],[Balace Group]]</f>
        <v>Middle-Medium</v>
      </c>
    </row>
    <row r="430" spans="2:9" x14ac:dyDescent="0.25">
      <c r="B430" t="s">
        <v>2242</v>
      </c>
      <c r="C430" s="22">
        <v>94610619</v>
      </c>
      <c r="D430">
        <f>VLOOKUP($B430,Customer_Info_Appended[],MATCH(D$4,Customer_Info_Appended[#Headers],0),0)</f>
        <v>24</v>
      </c>
      <c r="E430" t="str">
        <f>VLOOKUP($B430,Customer_Info_Appended[],MATCH(E$4,Customer_Info_Appended[#Headers],0),0)</f>
        <v>Male</v>
      </c>
      <c r="F430" t="str">
        <f>VLOOKUP($B430,Customer_Info_Appended[],MATCH(F$4,Customer_Info_Appended[#Headers],0),0)</f>
        <v>Shan</v>
      </c>
      <c r="G430" t="str">
        <f>VLOOKUP(AccountBalanceSummary[[#This Row],[Balance Summary]],balance_t[],3,1)</f>
        <v>High</v>
      </c>
      <c r="H430" t="str">
        <f>VLOOKUP(AccountBalanceSummary[[#This Row],[Age]],age_t[],3,1)</f>
        <v>Young</v>
      </c>
      <c r="I430" t="str">
        <f>AccountBalanceSummary[[#This Row],[Age Group]]&amp;"-"&amp;AccountBalanceSummary[[#This Row],[Balace Group]]</f>
        <v>Young-High</v>
      </c>
    </row>
    <row r="431" spans="2:9" x14ac:dyDescent="0.25">
      <c r="B431" t="s">
        <v>2247</v>
      </c>
      <c r="C431" s="22">
        <v>80051605</v>
      </c>
      <c r="D431">
        <f>VLOOKUP($B431,Customer_Info_Appended[],MATCH(D$4,Customer_Info_Appended[#Headers],0),0)</f>
        <v>52</v>
      </c>
      <c r="E431" t="str">
        <f>VLOOKUP($B431,Customer_Info_Appended[],MATCH(E$4,Customer_Info_Appended[#Headers],0),0)</f>
        <v>Male</v>
      </c>
      <c r="F431" t="str">
        <f>VLOOKUP($B431,Customer_Info_Appended[],MATCH(F$4,Customer_Info_Appended[#Headers],0),0)</f>
        <v>Mandalay</v>
      </c>
      <c r="G431" t="str">
        <f>VLOOKUP(AccountBalanceSummary[[#This Row],[Balance Summary]],balance_t[],3,1)</f>
        <v>High</v>
      </c>
      <c r="H431" t="str">
        <f>VLOOKUP(AccountBalanceSummary[[#This Row],[Age]],age_t[],3,1)</f>
        <v>Senior</v>
      </c>
      <c r="I431" t="str">
        <f>AccountBalanceSummary[[#This Row],[Age Group]]&amp;"-"&amp;AccountBalanceSummary[[#This Row],[Balace Group]]</f>
        <v>Senior-High</v>
      </c>
    </row>
    <row r="432" spans="2:9" x14ac:dyDescent="0.25">
      <c r="B432" t="s">
        <v>2252</v>
      </c>
      <c r="C432" s="22">
        <v>17390529</v>
      </c>
      <c r="D432">
        <f>VLOOKUP($B432,Customer_Info_Appended[],MATCH(D$4,Customer_Info_Appended[#Headers],0),0)</f>
        <v>65</v>
      </c>
      <c r="E432" t="str">
        <f>VLOOKUP($B432,Customer_Info_Appended[],MATCH(E$4,Customer_Info_Appended[#Headers],0),0)</f>
        <v>Male</v>
      </c>
      <c r="F432" t="str">
        <f>VLOOKUP($B432,Customer_Info_Appended[],MATCH(F$4,Customer_Info_Appended[#Headers],0),0)</f>
        <v>Shan</v>
      </c>
      <c r="G432" t="str">
        <f>VLOOKUP(AccountBalanceSummary[[#This Row],[Balance Summary]],balance_t[],3,1)</f>
        <v>High</v>
      </c>
      <c r="H432" t="str">
        <f>VLOOKUP(AccountBalanceSummary[[#This Row],[Age]],age_t[],3,1)</f>
        <v>Senior</v>
      </c>
      <c r="I432" t="str">
        <f>AccountBalanceSummary[[#This Row],[Age Group]]&amp;"-"&amp;AccountBalanceSummary[[#This Row],[Balace Group]]</f>
        <v>Senior-High</v>
      </c>
    </row>
    <row r="433" spans="2:9" x14ac:dyDescent="0.25">
      <c r="B433" t="s">
        <v>2257</v>
      </c>
      <c r="C433" s="22">
        <v>74454665</v>
      </c>
      <c r="D433">
        <f>VLOOKUP($B433,Customer_Info_Appended[],MATCH(D$4,Customer_Info_Appended[#Headers],0),0)</f>
        <v>35</v>
      </c>
      <c r="E433" t="str">
        <f>VLOOKUP($B433,Customer_Info_Appended[],MATCH(E$4,Customer_Info_Appended[#Headers],0),0)</f>
        <v>Female</v>
      </c>
      <c r="F433" t="str">
        <f>VLOOKUP($B433,Customer_Info_Appended[],MATCH(F$4,Customer_Info_Appended[#Headers],0),0)</f>
        <v>Yangon</v>
      </c>
      <c r="G433" t="str">
        <f>VLOOKUP(AccountBalanceSummary[[#This Row],[Balance Summary]],balance_t[],3,1)</f>
        <v>High</v>
      </c>
      <c r="H433" t="str">
        <f>VLOOKUP(AccountBalanceSummary[[#This Row],[Age]],age_t[],3,1)</f>
        <v>Middle</v>
      </c>
      <c r="I433" t="str">
        <f>AccountBalanceSummary[[#This Row],[Age Group]]&amp;"-"&amp;AccountBalanceSummary[[#This Row],[Balace Group]]</f>
        <v>Middle-High</v>
      </c>
    </row>
    <row r="434" spans="2:9" x14ac:dyDescent="0.25">
      <c r="B434" t="s">
        <v>2262</v>
      </c>
      <c r="C434" s="22">
        <v>82596537</v>
      </c>
      <c r="D434">
        <f>VLOOKUP($B434,Customer_Info_Appended[],MATCH(D$4,Customer_Info_Appended[#Headers],0),0)</f>
        <v>33</v>
      </c>
      <c r="E434" t="str">
        <f>VLOOKUP($B434,Customer_Info_Appended[],MATCH(E$4,Customer_Info_Appended[#Headers],0),0)</f>
        <v>Male</v>
      </c>
      <c r="F434" t="str">
        <f>VLOOKUP($B434,Customer_Info_Appended[],MATCH(F$4,Customer_Info_Appended[#Headers],0),0)</f>
        <v>Mandalay</v>
      </c>
      <c r="G434" t="str">
        <f>VLOOKUP(AccountBalanceSummary[[#This Row],[Balance Summary]],balance_t[],3,1)</f>
        <v>High</v>
      </c>
      <c r="H434" t="str">
        <f>VLOOKUP(AccountBalanceSummary[[#This Row],[Age]],age_t[],3,1)</f>
        <v>Middle</v>
      </c>
      <c r="I434" t="str">
        <f>AccountBalanceSummary[[#This Row],[Age Group]]&amp;"-"&amp;AccountBalanceSummary[[#This Row],[Balace Group]]</f>
        <v>Middle-High</v>
      </c>
    </row>
    <row r="435" spans="2:9" x14ac:dyDescent="0.25">
      <c r="B435" t="s">
        <v>2267</v>
      </c>
      <c r="C435" s="22">
        <v>88476183</v>
      </c>
      <c r="D435">
        <f>VLOOKUP($B435,Customer_Info_Appended[],MATCH(D$4,Customer_Info_Appended[#Headers],0),0)</f>
        <v>56</v>
      </c>
      <c r="E435" t="str">
        <f>VLOOKUP($B435,Customer_Info_Appended[],MATCH(E$4,Customer_Info_Appended[#Headers],0),0)</f>
        <v>Male</v>
      </c>
      <c r="F435" t="str">
        <f>VLOOKUP($B435,Customer_Info_Appended[],MATCH(F$4,Customer_Info_Appended[#Headers],0),0)</f>
        <v>Mandalay</v>
      </c>
      <c r="G435" t="str">
        <f>VLOOKUP(AccountBalanceSummary[[#This Row],[Balance Summary]],balance_t[],3,1)</f>
        <v>High</v>
      </c>
      <c r="H435" t="str">
        <f>VLOOKUP(AccountBalanceSummary[[#This Row],[Age]],age_t[],3,1)</f>
        <v>Senior</v>
      </c>
      <c r="I435" t="str">
        <f>AccountBalanceSummary[[#This Row],[Age Group]]&amp;"-"&amp;AccountBalanceSummary[[#This Row],[Balace Group]]</f>
        <v>Senior-High</v>
      </c>
    </row>
    <row r="436" spans="2:9" x14ac:dyDescent="0.25">
      <c r="B436" t="s">
        <v>2272</v>
      </c>
      <c r="C436" s="22">
        <v>73621220</v>
      </c>
      <c r="D436">
        <f>VLOOKUP($B436,Customer_Info_Appended[],MATCH(D$4,Customer_Info_Appended[#Headers],0),0)</f>
        <v>21</v>
      </c>
      <c r="E436" t="str">
        <f>VLOOKUP($B436,Customer_Info_Appended[],MATCH(E$4,Customer_Info_Appended[#Headers],0),0)</f>
        <v>Male</v>
      </c>
      <c r="F436" t="str">
        <f>VLOOKUP($B436,Customer_Info_Appended[],MATCH(F$4,Customer_Info_Appended[#Headers],0),0)</f>
        <v>Bago</v>
      </c>
      <c r="G436" t="str">
        <f>VLOOKUP(AccountBalanceSummary[[#This Row],[Balance Summary]],balance_t[],3,1)</f>
        <v>High</v>
      </c>
      <c r="H436" t="str">
        <f>VLOOKUP(AccountBalanceSummary[[#This Row],[Age]],age_t[],3,1)</f>
        <v>Young</v>
      </c>
      <c r="I436" t="str">
        <f>AccountBalanceSummary[[#This Row],[Age Group]]&amp;"-"&amp;AccountBalanceSummary[[#This Row],[Balace Group]]</f>
        <v>Young-High</v>
      </c>
    </row>
    <row r="437" spans="2:9" x14ac:dyDescent="0.25">
      <c r="B437" t="s">
        <v>2277</v>
      </c>
      <c r="C437" s="22">
        <v>2350397</v>
      </c>
      <c r="D437">
        <f>VLOOKUP($B437,Customer_Info_Appended[],MATCH(D$4,Customer_Info_Appended[#Headers],0),0)</f>
        <v>42</v>
      </c>
      <c r="E437" t="str">
        <f>VLOOKUP($B437,Customer_Info_Appended[],MATCH(E$4,Customer_Info_Appended[#Headers],0),0)</f>
        <v>Female</v>
      </c>
      <c r="F437" t="str">
        <f>VLOOKUP($B437,Customer_Info_Appended[],MATCH(F$4,Customer_Info_Appended[#Headers],0),0)</f>
        <v>Shan</v>
      </c>
      <c r="G437" t="str">
        <f>VLOOKUP(AccountBalanceSummary[[#This Row],[Balance Summary]],balance_t[],3,1)</f>
        <v>Low</v>
      </c>
      <c r="H437" t="str">
        <f>VLOOKUP(AccountBalanceSummary[[#This Row],[Age]],age_t[],3,1)</f>
        <v>Middle</v>
      </c>
      <c r="I437" t="str">
        <f>AccountBalanceSummary[[#This Row],[Age Group]]&amp;"-"&amp;AccountBalanceSummary[[#This Row],[Balace Group]]</f>
        <v>Middle-Low</v>
      </c>
    </row>
    <row r="438" spans="2:9" x14ac:dyDescent="0.25">
      <c r="B438" t="s">
        <v>2282</v>
      </c>
      <c r="C438" s="22">
        <v>54532608</v>
      </c>
      <c r="D438">
        <f>VLOOKUP($B438,Customer_Info_Appended[],MATCH(D$4,Customer_Info_Appended[#Headers],0),0)</f>
        <v>49</v>
      </c>
      <c r="E438" t="str">
        <f>VLOOKUP($B438,Customer_Info_Appended[],MATCH(E$4,Customer_Info_Appended[#Headers],0),0)</f>
        <v>Female</v>
      </c>
      <c r="F438" t="str">
        <f>VLOOKUP($B438,Customer_Info_Appended[],MATCH(F$4,Customer_Info_Appended[#Headers],0),0)</f>
        <v>Mandalay</v>
      </c>
      <c r="G438" t="str">
        <f>VLOOKUP(AccountBalanceSummary[[#This Row],[Balance Summary]],balance_t[],3,1)</f>
        <v>High</v>
      </c>
      <c r="H438" t="str">
        <f>VLOOKUP(AccountBalanceSummary[[#This Row],[Age]],age_t[],3,1)</f>
        <v>Middle</v>
      </c>
      <c r="I438" t="str">
        <f>AccountBalanceSummary[[#This Row],[Age Group]]&amp;"-"&amp;AccountBalanceSummary[[#This Row],[Balace Group]]</f>
        <v>Middle-High</v>
      </c>
    </row>
    <row r="439" spans="2:9" x14ac:dyDescent="0.25">
      <c r="B439" t="s">
        <v>2287</v>
      </c>
      <c r="C439" s="22">
        <v>91451622</v>
      </c>
      <c r="D439">
        <f>VLOOKUP($B439,Customer_Info_Appended[],MATCH(D$4,Customer_Info_Appended[#Headers],0),0)</f>
        <v>57</v>
      </c>
      <c r="E439" t="str">
        <f>VLOOKUP($B439,Customer_Info_Appended[],MATCH(E$4,Customer_Info_Appended[#Headers],0),0)</f>
        <v>Male</v>
      </c>
      <c r="F439" t="str">
        <f>VLOOKUP($B439,Customer_Info_Appended[],MATCH(F$4,Customer_Info_Appended[#Headers],0),0)</f>
        <v>Mandalay</v>
      </c>
      <c r="G439" t="str">
        <f>VLOOKUP(AccountBalanceSummary[[#This Row],[Balance Summary]],balance_t[],3,1)</f>
        <v>High</v>
      </c>
      <c r="H439" t="str">
        <f>VLOOKUP(AccountBalanceSummary[[#This Row],[Age]],age_t[],3,1)</f>
        <v>Senior</v>
      </c>
      <c r="I439" t="str">
        <f>AccountBalanceSummary[[#This Row],[Age Group]]&amp;"-"&amp;AccountBalanceSummary[[#This Row],[Balace Group]]</f>
        <v>Senior-High</v>
      </c>
    </row>
    <row r="440" spans="2:9" x14ac:dyDescent="0.25">
      <c r="B440" t="s">
        <v>2292</v>
      </c>
      <c r="C440" s="22">
        <v>73488778</v>
      </c>
      <c r="D440">
        <f>VLOOKUP($B440,Customer_Info_Appended[],MATCH(D$4,Customer_Info_Appended[#Headers],0),0)</f>
        <v>30</v>
      </c>
      <c r="E440" t="str">
        <f>VLOOKUP($B440,Customer_Info_Appended[],MATCH(E$4,Customer_Info_Appended[#Headers],0),0)</f>
        <v>Male</v>
      </c>
      <c r="F440" t="str">
        <f>VLOOKUP($B440,Customer_Info_Appended[],MATCH(F$4,Customer_Info_Appended[#Headers],0),0)</f>
        <v>Bago</v>
      </c>
      <c r="G440" t="str">
        <f>VLOOKUP(AccountBalanceSummary[[#This Row],[Balance Summary]],balance_t[],3,1)</f>
        <v>High</v>
      </c>
      <c r="H440" t="str">
        <f>VLOOKUP(AccountBalanceSummary[[#This Row],[Age]],age_t[],3,1)</f>
        <v>Young</v>
      </c>
      <c r="I440" t="str">
        <f>AccountBalanceSummary[[#This Row],[Age Group]]&amp;"-"&amp;AccountBalanceSummary[[#This Row],[Balace Group]]</f>
        <v>Young-High</v>
      </c>
    </row>
    <row r="441" spans="2:9" x14ac:dyDescent="0.25">
      <c r="B441" t="s">
        <v>2297</v>
      </c>
      <c r="C441" s="22">
        <v>47526348</v>
      </c>
      <c r="D441">
        <f>VLOOKUP($B441,Customer_Info_Appended[],MATCH(D$4,Customer_Info_Appended[#Headers],0),0)</f>
        <v>62</v>
      </c>
      <c r="E441" t="str">
        <f>VLOOKUP($B441,Customer_Info_Appended[],MATCH(E$4,Customer_Info_Appended[#Headers],0),0)</f>
        <v>Female</v>
      </c>
      <c r="F441" t="str">
        <f>VLOOKUP($B441,Customer_Info_Appended[],MATCH(F$4,Customer_Info_Appended[#Headers],0),0)</f>
        <v>Bago</v>
      </c>
      <c r="G441" t="str">
        <f>VLOOKUP(AccountBalanceSummary[[#This Row],[Balance Summary]],balance_t[],3,1)</f>
        <v>High</v>
      </c>
      <c r="H441" t="str">
        <f>VLOOKUP(AccountBalanceSummary[[#This Row],[Age]],age_t[],3,1)</f>
        <v>Senior</v>
      </c>
      <c r="I441" t="str">
        <f>AccountBalanceSummary[[#This Row],[Age Group]]&amp;"-"&amp;AccountBalanceSummary[[#This Row],[Balace Group]]</f>
        <v>Senior-High</v>
      </c>
    </row>
    <row r="442" spans="2:9" x14ac:dyDescent="0.25">
      <c r="B442" t="s">
        <v>2302</v>
      </c>
      <c r="C442" s="22">
        <v>13345462</v>
      </c>
      <c r="D442">
        <f>VLOOKUP($B442,Customer_Info_Appended[],MATCH(D$4,Customer_Info_Appended[#Headers],0),0)</f>
        <v>34</v>
      </c>
      <c r="E442" t="str">
        <f>VLOOKUP($B442,Customer_Info_Appended[],MATCH(E$4,Customer_Info_Appended[#Headers],0),0)</f>
        <v>Male</v>
      </c>
      <c r="F442" t="str">
        <f>VLOOKUP($B442,Customer_Info_Appended[],MATCH(F$4,Customer_Info_Appended[#Headers],0),0)</f>
        <v>Shan</v>
      </c>
      <c r="G442" t="str">
        <f>VLOOKUP(AccountBalanceSummary[[#This Row],[Balance Summary]],balance_t[],3,1)</f>
        <v>Medium</v>
      </c>
      <c r="H442" t="str">
        <f>VLOOKUP(AccountBalanceSummary[[#This Row],[Age]],age_t[],3,1)</f>
        <v>Middle</v>
      </c>
      <c r="I442" t="str">
        <f>AccountBalanceSummary[[#This Row],[Age Group]]&amp;"-"&amp;AccountBalanceSummary[[#This Row],[Balace Group]]</f>
        <v>Middle-Medium</v>
      </c>
    </row>
    <row r="443" spans="2:9" x14ac:dyDescent="0.25">
      <c r="B443" t="s">
        <v>2307</v>
      </c>
      <c r="C443" s="22">
        <v>69535313</v>
      </c>
      <c r="D443">
        <f>VLOOKUP($B443,Customer_Info_Appended[],MATCH(D$4,Customer_Info_Appended[#Headers],0),0)</f>
        <v>66</v>
      </c>
      <c r="E443" t="str">
        <f>VLOOKUP($B443,Customer_Info_Appended[],MATCH(E$4,Customer_Info_Appended[#Headers],0),0)</f>
        <v>Male</v>
      </c>
      <c r="F443" t="str">
        <f>VLOOKUP($B443,Customer_Info_Appended[],MATCH(F$4,Customer_Info_Appended[#Headers],0),0)</f>
        <v>Yangon</v>
      </c>
      <c r="G443" t="str">
        <f>VLOOKUP(AccountBalanceSummary[[#This Row],[Balance Summary]],balance_t[],3,1)</f>
        <v>High</v>
      </c>
      <c r="H443" t="str">
        <f>VLOOKUP(AccountBalanceSummary[[#This Row],[Age]],age_t[],3,1)</f>
        <v>Senior</v>
      </c>
      <c r="I443" t="str">
        <f>AccountBalanceSummary[[#This Row],[Age Group]]&amp;"-"&amp;AccountBalanceSummary[[#This Row],[Balace Group]]</f>
        <v>Senior-High</v>
      </c>
    </row>
    <row r="444" spans="2:9" x14ac:dyDescent="0.25">
      <c r="B444" t="s">
        <v>2312</v>
      </c>
      <c r="C444" s="22">
        <v>111926827</v>
      </c>
      <c r="D444">
        <f>VLOOKUP($B444,Customer_Info_Appended[],MATCH(D$4,Customer_Info_Appended[#Headers],0),0)</f>
        <v>54</v>
      </c>
      <c r="E444" t="str">
        <f>VLOOKUP($B444,Customer_Info_Appended[],MATCH(E$4,Customer_Info_Appended[#Headers],0),0)</f>
        <v>Female</v>
      </c>
      <c r="F444" t="str">
        <f>VLOOKUP($B444,Customer_Info_Appended[],MATCH(F$4,Customer_Info_Appended[#Headers],0),0)</f>
        <v>Yangon</v>
      </c>
      <c r="G444" t="str">
        <f>VLOOKUP(AccountBalanceSummary[[#This Row],[Balance Summary]],balance_t[],3,1)</f>
        <v>High</v>
      </c>
      <c r="H444" t="str">
        <f>VLOOKUP(AccountBalanceSummary[[#This Row],[Age]],age_t[],3,1)</f>
        <v>Senior</v>
      </c>
      <c r="I444" t="str">
        <f>AccountBalanceSummary[[#This Row],[Age Group]]&amp;"-"&amp;AccountBalanceSummary[[#This Row],[Balace Group]]</f>
        <v>Senior-High</v>
      </c>
    </row>
    <row r="445" spans="2:9" x14ac:dyDescent="0.25">
      <c r="B445" t="s">
        <v>2317</v>
      </c>
      <c r="C445" s="22">
        <v>92093776</v>
      </c>
      <c r="D445">
        <f>VLOOKUP($B445,Customer_Info_Appended[],MATCH(D$4,Customer_Info_Appended[#Headers],0),0)</f>
        <v>23</v>
      </c>
      <c r="E445" t="str">
        <f>VLOOKUP($B445,Customer_Info_Appended[],MATCH(E$4,Customer_Info_Appended[#Headers],0),0)</f>
        <v>Male</v>
      </c>
      <c r="F445" t="str">
        <f>VLOOKUP($B445,Customer_Info_Appended[],MATCH(F$4,Customer_Info_Appended[#Headers],0),0)</f>
        <v>Naypyitaw</v>
      </c>
      <c r="G445" t="str">
        <f>VLOOKUP(AccountBalanceSummary[[#This Row],[Balance Summary]],balance_t[],3,1)</f>
        <v>High</v>
      </c>
      <c r="H445" t="str">
        <f>VLOOKUP(AccountBalanceSummary[[#This Row],[Age]],age_t[],3,1)</f>
        <v>Young</v>
      </c>
      <c r="I445" t="str">
        <f>AccountBalanceSummary[[#This Row],[Age Group]]&amp;"-"&amp;AccountBalanceSummary[[#This Row],[Balace Group]]</f>
        <v>Young-High</v>
      </c>
    </row>
    <row r="446" spans="2:9" x14ac:dyDescent="0.25">
      <c r="B446" t="s">
        <v>2322</v>
      </c>
      <c r="C446" s="22">
        <v>122414649</v>
      </c>
      <c r="D446">
        <f>VLOOKUP($B446,Customer_Info_Appended[],MATCH(D$4,Customer_Info_Appended[#Headers],0),0)</f>
        <v>36</v>
      </c>
      <c r="E446" t="str">
        <f>VLOOKUP($B446,Customer_Info_Appended[],MATCH(E$4,Customer_Info_Appended[#Headers],0),0)</f>
        <v>Male</v>
      </c>
      <c r="F446" t="str">
        <f>VLOOKUP($B446,Customer_Info_Appended[],MATCH(F$4,Customer_Info_Appended[#Headers],0),0)</f>
        <v>Mandalay</v>
      </c>
      <c r="G446" t="str">
        <f>VLOOKUP(AccountBalanceSummary[[#This Row],[Balance Summary]],balance_t[],3,1)</f>
        <v>High</v>
      </c>
      <c r="H446" t="str">
        <f>VLOOKUP(AccountBalanceSummary[[#This Row],[Age]],age_t[],3,1)</f>
        <v>Middle</v>
      </c>
      <c r="I446" t="str">
        <f>AccountBalanceSummary[[#This Row],[Age Group]]&amp;"-"&amp;AccountBalanceSummary[[#This Row],[Balace Group]]</f>
        <v>Middle-High</v>
      </c>
    </row>
    <row r="447" spans="2:9" x14ac:dyDescent="0.25">
      <c r="B447" t="s">
        <v>2327</v>
      </c>
      <c r="C447" s="22">
        <v>44495008</v>
      </c>
      <c r="D447">
        <f>VLOOKUP($B447,Customer_Info_Appended[],MATCH(D$4,Customer_Info_Appended[#Headers],0),0)</f>
        <v>30</v>
      </c>
      <c r="E447" t="str">
        <f>VLOOKUP($B447,Customer_Info_Appended[],MATCH(E$4,Customer_Info_Appended[#Headers],0),0)</f>
        <v>Female</v>
      </c>
      <c r="F447" t="str">
        <f>VLOOKUP($B447,Customer_Info_Appended[],MATCH(F$4,Customer_Info_Appended[#Headers],0),0)</f>
        <v>Shan</v>
      </c>
      <c r="G447" t="str">
        <f>VLOOKUP(AccountBalanceSummary[[#This Row],[Balance Summary]],balance_t[],3,1)</f>
        <v>High</v>
      </c>
      <c r="H447" t="str">
        <f>VLOOKUP(AccountBalanceSummary[[#This Row],[Age]],age_t[],3,1)</f>
        <v>Young</v>
      </c>
      <c r="I447" t="str">
        <f>AccountBalanceSummary[[#This Row],[Age Group]]&amp;"-"&amp;AccountBalanceSummary[[#This Row],[Balace Group]]</f>
        <v>Young-High</v>
      </c>
    </row>
    <row r="448" spans="2:9" x14ac:dyDescent="0.25">
      <c r="B448" t="s">
        <v>2332</v>
      </c>
      <c r="C448" s="22">
        <v>27240148</v>
      </c>
      <c r="D448">
        <f>VLOOKUP($B448,Customer_Info_Appended[],MATCH(D$4,Customer_Info_Appended[#Headers],0),0)</f>
        <v>43</v>
      </c>
      <c r="E448" t="str">
        <f>VLOOKUP($B448,Customer_Info_Appended[],MATCH(E$4,Customer_Info_Appended[#Headers],0),0)</f>
        <v>Female</v>
      </c>
      <c r="F448" t="str">
        <f>VLOOKUP($B448,Customer_Info_Appended[],MATCH(F$4,Customer_Info_Appended[#Headers],0),0)</f>
        <v>Mandalay</v>
      </c>
      <c r="G448" t="str">
        <f>VLOOKUP(AccountBalanceSummary[[#This Row],[Balance Summary]],balance_t[],3,1)</f>
        <v>High</v>
      </c>
      <c r="H448" t="str">
        <f>VLOOKUP(AccountBalanceSummary[[#This Row],[Age]],age_t[],3,1)</f>
        <v>Middle</v>
      </c>
      <c r="I448" t="str">
        <f>AccountBalanceSummary[[#This Row],[Age Group]]&amp;"-"&amp;AccountBalanceSummary[[#This Row],[Balace Group]]</f>
        <v>Middle-High</v>
      </c>
    </row>
    <row r="449" spans="2:9" x14ac:dyDescent="0.25">
      <c r="B449" t="s">
        <v>2337</v>
      </c>
      <c r="C449" s="22">
        <v>68076069</v>
      </c>
      <c r="D449">
        <f>VLOOKUP($B449,Customer_Info_Appended[],MATCH(D$4,Customer_Info_Appended[#Headers],0),0)</f>
        <v>31</v>
      </c>
      <c r="E449" t="str">
        <f>VLOOKUP($B449,Customer_Info_Appended[],MATCH(E$4,Customer_Info_Appended[#Headers],0),0)</f>
        <v>Male</v>
      </c>
      <c r="F449" t="str">
        <f>VLOOKUP($B449,Customer_Info_Appended[],MATCH(F$4,Customer_Info_Appended[#Headers],0),0)</f>
        <v>Shan</v>
      </c>
      <c r="G449" t="str">
        <f>VLOOKUP(AccountBalanceSummary[[#This Row],[Balance Summary]],balance_t[],3,1)</f>
        <v>High</v>
      </c>
      <c r="H449" t="str">
        <f>VLOOKUP(AccountBalanceSummary[[#This Row],[Age]],age_t[],3,1)</f>
        <v>Middle</v>
      </c>
      <c r="I449" t="str">
        <f>AccountBalanceSummary[[#This Row],[Age Group]]&amp;"-"&amp;AccountBalanceSummary[[#This Row],[Balace Group]]</f>
        <v>Middle-High</v>
      </c>
    </row>
    <row r="450" spans="2:9" x14ac:dyDescent="0.25">
      <c r="B450" t="s">
        <v>2342</v>
      </c>
      <c r="C450" s="22">
        <v>24263349</v>
      </c>
      <c r="D450">
        <f>VLOOKUP($B450,Customer_Info_Appended[],MATCH(D$4,Customer_Info_Appended[#Headers],0),0)</f>
        <v>48</v>
      </c>
      <c r="E450" t="str">
        <f>VLOOKUP($B450,Customer_Info_Appended[],MATCH(E$4,Customer_Info_Appended[#Headers],0),0)</f>
        <v>Female</v>
      </c>
      <c r="F450" t="str">
        <f>VLOOKUP($B450,Customer_Info_Appended[],MATCH(F$4,Customer_Info_Appended[#Headers],0),0)</f>
        <v>Shan</v>
      </c>
      <c r="G450" t="str">
        <f>VLOOKUP(AccountBalanceSummary[[#This Row],[Balance Summary]],balance_t[],3,1)</f>
        <v>High</v>
      </c>
      <c r="H450" t="str">
        <f>VLOOKUP(AccountBalanceSummary[[#This Row],[Age]],age_t[],3,1)</f>
        <v>Middle</v>
      </c>
      <c r="I450" t="str">
        <f>AccountBalanceSummary[[#This Row],[Age Group]]&amp;"-"&amp;AccountBalanceSummary[[#This Row],[Balace Group]]</f>
        <v>Middle-High</v>
      </c>
    </row>
    <row r="451" spans="2:9" x14ac:dyDescent="0.25">
      <c r="B451" t="s">
        <v>2347</v>
      </c>
      <c r="C451" s="22">
        <v>23108635</v>
      </c>
      <c r="D451">
        <f>VLOOKUP($B451,Customer_Info_Appended[],MATCH(D$4,Customer_Info_Appended[#Headers],0),0)</f>
        <v>21</v>
      </c>
      <c r="E451" t="str">
        <f>VLOOKUP($B451,Customer_Info_Appended[],MATCH(E$4,Customer_Info_Appended[#Headers],0),0)</f>
        <v>Male</v>
      </c>
      <c r="F451" t="str">
        <f>VLOOKUP($B451,Customer_Info_Appended[],MATCH(F$4,Customer_Info_Appended[#Headers],0),0)</f>
        <v>Shan</v>
      </c>
      <c r="G451" t="str">
        <f>VLOOKUP(AccountBalanceSummary[[#This Row],[Balance Summary]],balance_t[],3,1)</f>
        <v>High</v>
      </c>
      <c r="H451" t="str">
        <f>VLOOKUP(AccountBalanceSummary[[#This Row],[Age]],age_t[],3,1)</f>
        <v>Young</v>
      </c>
      <c r="I451" t="str">
        <f>AccountBalanceSummary[[#This Row],[Age Group]]&amp;"-"&amp;AccountBalanceSummary[[#This Row],[Balace Group]]</f>
        <v>Young-High</v>
      </c>
    </row>
    <row r="452" spans="2:9" x14ac:dyDescent="0.25">
      <c r="B452" t="s">
        <v>2352</v>
      </c>
      <c r="C452" s="22">
        <v>100679145</v>
      </c>
      <c r="D452">
        <f>VLOOKUP($B452,Customer_Info_Appended[],MATCH(D$4,Customer_Info_Appended[#Headers],0),0)</f>
        <v>56</v>
      </c>
      <c r="E452" t="str">
        <f>VLOOKUP($B452,Customer_Info_Appended[],MATCH(E$4,Customer_Info_Appended[#Headers],0),0)</f>
        <v>Male</v>
      </c>
      <c r="F452" t="str">
        <f>VLOOKUP($B452,Customer_Info_Appended[],MATCH(F$4,Customer_Info_Appended[#Headers],0),0)</f>
        <v>Mandalay</v>
      </c>
      <c r="G452" t="str">
        <f>VLOOKUP(AccountBalanceSummary[[#This Row],[Balance Summary]],balance_t[],3,1)</f>
        <v>High</v>
      </c>
      <c r="H452" t="str">
        <f>VLOOKUP(AccountBalanceSummary[[#This Row],[Age]],age_t[],3,1)</f>
        <v>Senior</v>
      </c>
      <c r="I452" t="str">
        <f>AccountBalanceSummary[[#This Row],[Age Group]]&amp;"-"&amp;AccountBalanceSummary[[#This Row],[Balace Group]]</f>
        <v>Senior-High</v>
      </c>
    </row>
    <row r="453" spans="2:9" x14ac:dyDescent="0.25">
      <c r="B453" t="s">
        <v>2357</v>
      </c>
      <c r="C453" s="22">
        <v>75078286</v>
      </c>
      <c r="D453">
        <f>VLOOKUP($B453,Customer_Info_Appended[],MATCH(D$4,Customer_Info_Appended[#Headers],0),0)</f>
        <v>25</v>
      </c>
      <c r="E453" t="str">
        <f>VLOOKUP($B453,Customer_Info_Appended[],MATCH(E$4,Customer_Info_Appended[#Headers],0),0)</f>
        <v>Male</v>
      </c>
      <c r="F453" t="str">
        <f>VLOOKUP($B453,Customer_Info_Appended[],MATCH(F$4,Customer_Info_Appended[#Headers],0),0)</f>
        <v>Bago</v>
      </c>
      <c r="G453" t="str">
        <f>VLOOKUP(AccountBalanceSummary[[#This Row],[Balance Summary]],balance_t[],3,1)</f>
        <v>High</v>
      </c>
      <c r="H453" t="str">
        <f>VLOOKUP(AccountBalanceSummary[[#This Row],[Age]],age_t[],3,1)</f>
        <v>Young</v>
      </c>
      <c r="I453" t="str">
        <f>AccountBalanceSummary[[#This Row],[Age Group]]&amp;"-"&amp;AccountBalanceSummary[[#This Row],[Balace Group]]</f>
        <v>Young-High</v>
      </c>
    </row>
    <row r="454" spans="2:9" x14ac:dyDescent="0.25">
      <c r="B454" t="s">
        <v>2362</v>
      </c>
      <c r="C454" s="22">
        <v>46574251</v>
      </c>
      <c r="D454">
        <f>VLOOKUP($B454,Customer_Info_Appended[],MATCH(D$4,Customer_Info_Appended[#Headers],0),0)</f>
        <v>42</v>
      </c>
      <c r="E454" t="str">
        <f>VLOOKUP($B454,Customer_Info_Appended[],MATCH(E$4,Customer_Info_Appended[#Headers],0),0)</f>
        <v>Female</v>
      </c>
      <c r="F454" t="str">
        <f>VLOOKUP($B454,Customer_Info_Appended[],MATCH(F$4,Customer_Info_Appended[#Headers],0),0)</f>
        <v>Mandalay</v>
      </c>
      <c r="G454" t="str">
        <f>VLOOKUP(AccountBalanceSummary[[#This Row],[Balance Summary]],balance_t[],3,1)</f>
        <v>High</v>
      </c>
      <c r="H454" t="str">
        <f>VLOOKUP(AccountBalanceSummary[[#This Row],[Age]],age_t[],3,1)</f>
        <v>Middle</v>
      </c>
      <c r="I454" t="str">
        <f>AccountBalanceSummary[[#This Row],[Age Group]]&amp;"-"&amp;AccountBalanceSummary[[#This Row],[Balace Group]]</f>
        <v>Middle-High</v>
      </c>
    </row>
    <row r="455" spans="2:9" x14ac:dyDescent="0.25">
      <c r="B455" t="s">
        <v>2367</v>
      </c>
      <c r="C455" s="22">
        <v>10296894</v>
      </c>
      <c r="D455">
        <f>VLOOKUP($B455,Customer_Info_Appended[],MATCH(D$4,Customer_Info_Appended[#Headers],0),0)</f>
        <v>30</v>
      </c>
      <c r="E455" t="str">
        <f>VLOOKUP($B455,Customer_Info_Appended[],MATCH(E$4,Customer_Info_Appended[#Headers],0),0)</f>
        <v>Female</v>
      </c>
      <c r="F455" t="str">
        <f>VLOOKUP($B455,Customer_Info_Appended[],MATCH(F$4,Customer_Info_Appended[#Headers],0),0)</f>
        <v>Shan</v>
      </c>
      <c r="G455" t="str">
        <f>VLOOKUP(AccountBalanceSummary[[#This Row],[Balance Summary]],balance_t[],3,1)</f>
        <v>Medium</v>
      </c>
      <c r="H455" t="str">
        <f>VLOOKUP(AccountBalanceSummary[[#This Row],[Age]],age_t[],3,1)</f>
        <v>Young</v>
      </c>
      <c r="I455" t="str">
        <f>AccountBalanceSummary[[#This Row],[Age Group]]&amp;"-"&amp;AccountBalanceSummary[[#This Row],[Balace Group]]</f>
        <v>Young-Medium</v>
      </c>
    </row>
    <row r="456" spans="2:9" x14ac:dyDescent="0.25">
      <c r="B456" t="s">
        <v>2372</v>
      </c>
      <c r="C456" s="22">
        <v>13088365</v>
      </c>
      <c r="D456">
        <f>VLOOKUP($B456,Customer_Info_Appended[],MATCH(D$4,Customer_Info_Appended[#Headers],0),0)</f>
        <v>49</v>
      </c>
      <c r="E456" t="str">
        <f>VLOOKUP($B456,Customer_Info_Appended[],MATCH(E$4,Customer_Info_Appended[#Headers],0),0)</f>
        <v>Male</v>
      </c>
      <c r="F456" t="str">
        <f>VLOOKUP($B456,Customer_Info_Appended[],MATCH(F$4,Customer_Info_Appended[#Headers],0),0)</f>
        <v>Naypyitaw</v>
      </c>
      <c r="G456" t="str">
        <f>VLOOKUP(AccountBalanceSummary[[#This Row],[Balance Summary]],balance_t[],3,1)</f>
        <v>Medium</v>
      </c>
      <c r="H456" t="str">
        <f>VLOOKUP(AccountBalanceSummary[[#This Row],[Age]],age_t[],3,1)</f>
        <v>Middle</v>
      </c>
      <c r="I456" t="str">
        <f>AccountBalanceSummary[[#This Row],[Age Group]]&amp;"-"&amp;AccountBalanceSummary[[#This Row],[Balace Group]]</f>
        <v>Middle-Medium</v>
      </c>
    </row>
    <row r="457" spans="2:9" x14ac:dyDescent="0.25">
      <c r="B457" t="s">
        <v>2377</v>
      </c>
      <c r="C457" s="22">
        <v>68148658</v>
      </c>
      <c r="D457">
        <f>VLOOKUP($B457,Customer_Info_Appended[],MATCH(D$4,Customer_Info_Appended[#Headers],0),0)</f>
        <v>55</v>
      </c>
      <c r="E457" t="str">
        <f>VLOOKUP($B457,Customer_Info_Appended[],MATCH(E$4,Customer_Info_Appended[#Headers],0),0)</f>
        <v>Male</v>
      </c>
      <c r="F457" t="str">
        <f>VLOOKUP($B457,Customer_Info_Appended[],MATCH(F$4,Customer_Info_Appended[#Headers],0),0)</f>
        <v>Yangon</v>
      </c>
      <c r="G457" t="str">
        <f>VLOOKUP(AccountBalanceSummary[[#This Row],[Balance Summary]],balance_t[],3,1)</f>
        <v>High</v>
      </c>
      <c r="H457" t="str">
        <f>VLOOKUP(AccountBalanceSummary[[#This Row],[Age]],age_t[],3,1)</f>
        <v>Senior</v>
      </c>
      <c r="I457" t="str">
        <f>AccountBalanceSummary[[#This Row],[Age Group]]&amp;"-"&amp;AccountBalanceSummary[[#This Row],[Balace Group]]</f>
        <v>Senior-High</v>
      </c>
    </row>
    <row r="458" spans="2:9" x14ac:dyDescent="0.25">
      <c r="B458" t="s">
        <v>2382</v>
      </c>
      <c r="C458" s="22">
        <v>68214168</v>
      </c>
      <c r="D458">
        <f>VLOOKUP($B458,Customer_Info_Appended[],MATCH(D$4,Customer_Info_Appended[#Headers],0),0)</f>
        <v>55</v>
      </c>
      <c r="E458" t="str">
        <f>VLOOKUP($B458,Customer_Info_Appended[],MATCH(E$4,Customer_Info_Appended[#Headers],0),0)</f>
        <v>Female</v>
      </c>
      <c r="F458" t="str">
        <f>VLOOKUP($B458,Customer_Info_Appended[],MATCH(F$4,Customer_Info_Appended[#Headers],0),0)</f>
        <v>Shan</v>
      </c>
      <c r="G458" t="str">
        <f>VLOOKUP(AccountBalanceSummary[[#This Row],[Balance Summary]],balance_t[],3,1)</f>
        <v>High</v>
      </c>
      <c r="H458" t="str">
        <f>VLOOKUP(AccountBalanceSummary[[#This Row],[Age]],age_t[],3,1)</f>
        <v>Senior</v>
      </c>
      <c r="I458" t="str">
        <f>AccountBalanceSummary[[#This Row],[Age Group]]&amp;"-"&amp;AccountBalanceSummary[[#This Row],[Balace Group]]</f>
        <v>Senior-High</v>
      </c>
    </row>
    <row r="459" spans="2:9" x14ac:dyDescent="0.25">
      <c r="B459" t="s">
        <v>2387</v>
      </c>
      <c r="C459" s="22">
        <v>12862750</v>
      </c>
      <c r="D459">
        <f>VLOOKUP($B459,Customer_Info_Appended[],MATCH(D$4,Customer_Info_Appended[#Headers],0),0)</f>
        <v>45</v>
      </c>
      <c r="E459" t="str">
        <f>VLOOKUP($B459,Customer_Info_Appended[],MATCH(E$4,Customer_Info_Appended[#Headers],0),0)</f>
        <v>Female</v>
      </c>
      <c r="F459" t="str">
        <f>VLOOKUP($B459,Customer_Info_Appended[],MATCH(F$4,Customer_Info_Appended[#Headers],0),0)</f>
        <v>Naypyitaw</v>
      </c>
      <c r="G459" t="str">
        <f>VLOOKUP(AccountBalanceSummary[[#This Row],[Balance Summary]],balance_t[],3,1)</f>
        <v>Medium</v>
      </c>
      <c r="H459" t="str">
        <f>VLOOKUP(AccountBalanceSummary[[#This Row],[Age]],age_t[],3,1)</f>
        <v>Middle</v>
      </c>
      <c r="I459" t="str">
        <f>AccountBalanceSummary[[#This Row],[Age Group]]&amp;"-"&amp;AccountBalanceSummary[[#This Row],[Balace Group]]</f>
        <v>Middle-Medium</v>
      </c>
    </row>
    <row r="460" spans="2:9" x14ac:dyDescent="0.25">
      <c r="B460" t="s">
        <v>2392</v>
      </c>
      <c r="C460" s="22">
        <v>79610336</v>
      </c>
      <c r="D460">
        <f>VLOOKUP($B460,Customer_Info_Appended[],MATCH(D$4,Customer_Info_Appended[#Headers],0),0)</f>
        <v>47</v>
      </c>
      <c r="E460" t="str">
        <f>VLOOKUP($B460,Customer_Info_Appended[],MATCH(E$4,Customer_Info_Appended[#Headers],0),0)</f>
        <v>Female</v>
      </c>
      <c r="F460" t="str">
        <f>VLOOKUP($B460,Customer_Info_Appended[],MATCH(F$4,Customer_Info_Appended[#Headers],0),0)</f>
        <v>Bago</v>
      </c>
      <c r="G460" t="str">
        <f>VLOOKUP(AccountBalanceSummary[[#This Row],[Balance Summary]],balance_t[],3,1)</f>
        <v>High</v>
      </c>
      <c r="H460" t="str">
        <f>VLOOKUP(AccountBalanceSummary[[#This Row],[Age]],age_t[],3,1)</f>
        <v>Middle</v>
      </c>
      <c r="I460" t="str">
        <f>AccountBalanceSummary[[#This Row],[Age Group]]&amp;"-"&amp;AccountBalanceSummary[[#This Row],[Balace Group]]</f>
        <v>Middle-High</v>
      </c>
    </row>
    <row r="461" spans="2:9" x14ac:dyDescent="0.25">
      <c r="B461" t="s">
        <v>2397</v>
      </c>
      <c r="C461" s="22">
        <v>39425750</v>
      </c>
      <c r="D461">
        <f>VLOOKUP($B461,Customer_Info_Appended[],MATCH(D$4,Customer_Info_Appended[#Headers],0),0)</f>
        <v>20</v>
      </c>
      <c r="E461" t="str">
        <f>VLOOKUP($B461,Customer_Info_Appended[],MATCH(E$4,Customer_Info_Appended[#Headers],0),0)</f>
        <v>Male</v>
      </c>
      <c r="F461" t="str">
        <f>VLOOKUP($B461,Customer_Info_Appended[],MATCH(F$4,Customer_Info_Appended[#Headers],0),0)</f>
        <v>Shan</v>
      </c>
      <c r="G461" t="str">
        <f>VLOOKUP(AccountBalanceSummary[[#This Row],[Balance Summary]],balance_t[],3,1)</f>
        <v>High</v>
      </c>
      <c r="H461" t="str">
        <f>VLOOKUP(AccountBalanceSummary[[#This Row],[Age]],age_t[],3,1)</f>
        <v>Young</v>
      </c>
      <c r="I461" t="str">
        <f>AccountBalanceSummary[[#This Row],[Age Group]]&amp;"-"&amp;AccountBalanceSummary[[#This Row],[Balace Group]]</f>
        <v>Young-High</v>
      </c>
    </row>
    <row r="462" spans="2:9" x14ac:dyDescent="0.25">
      <c r="B462" t="s">
        <v>2402</v>
      </c>
      <c r="C462" s="22">
        <v>54611497</v>
      </c>
      <c r="D462">
        <f>VLOOKUP($B462,Customer_Info_Appended[],MATCH(D$4,Customer_Info_Appended[#Headers],0),0)</f>
        <v>45</v>
      </c>
      <c r="E462" t="str">
        <f>VLOOKUP($B462,Customer_Info_Appended[],MATCH(E$4,Customer_Info_Appended[#Headers],0),0)</f>
        <v>Female</v>
      </c>
      <c r="F462" t="str">
        <f>VLOOKUP($B462,Customer_Info_Appended[],MATCH(F$4,Customer_Info_Appended[#Headers],0),0)</f>
        <v>Naypyitaw</v>
      </c>
      <c r="G462" t="str">
        <f>VLOOKUP(AccountBalanceSummary[[#This Row],[Balance Summary]],balance_t[],3,1)</f>
        <v>High</v>
      </c>
      <c r="H462" t="str">
        <f>VLOOKUP(AccountBalanceSummary[[#This Row],[Age]],age_t[],3,1)</f>
        <v>Middle</v>
      </c>
      <c r="I462" t="str">
        <f>AccountBalanceSummary[[#This Row],[Age Group]]&amp;"-"&amp;AccountBalanceSummary[[#This Row],[Balace Group]]</f>
        <v>Middle-High</v>
      </c>
    </row>
    <row r="463" spans="2:9" x14ac:dyDescent="0.25">
      <c r="B463" t="s">
        <v>2407</v>
      </c>
      <c r="C463" s="22">
        <v>53076219</v>
      </c>
      <c r="D463">
        <f>VLOOKUP($B463,Customer_Info_Appended[],MATCH(D$4,Customer_Info_Appended[#Headers],0),0)</f>
        <v>20</v>
      </c>
      <c r="E463" t="str">
        <f>VLOOKUP($B463,Customer_Info_Appended[],MATCH(E$4,Customer_Info_Appended[#Headers],0),0)</f>
        <v>Female</v>
      </c>
      <c r="F463" t="str">
        <f>VLOOKUP($B463,Customer_Info_Appended[],MATCH(F$4,Customer_Info_Appended[#Headers],0),0)</f>
        <v>Shan</v>
      </c>
      <c r="G463" t="str">
        <f>VLOOKUP(AccountBalanceSummary[[#This Row],[Balance Summary]],balance_t[],3,1)</f>
        <v>High</v>
      </c>
      <c r="H463" t="str">
        <f>VLOOKUP(AccountBalanceSummary[[#This Row],[Age]],age_t[],3,1)</f>
        <v>Young</v>
      </c>
      <c r="I463" t="str">
        <f>AccountBalanceSummary[[#This Row],[Age Group]]&amp;"-"&amp;AccountBalanceSummary[[#This Row],[Balace Group]]</f>
        <v>Young-High</v>
      </c>
    </row>
    <row r="464" spans="2:9" x14ac:dyDescent="0.25">
      <c r="B464" t="s">
        <v>2412</v>
      </c>
      <c r="C464" s="22">
        <v>16641989</v>
      </c>
      <c r="D464">
        <f>VLOOKUP($B464,Customer_Info_Appended[],MATCH(D$4,Customer_Info_Appended[#Headers],0),0)</f>
        <v>62</v>
      </c>
      <c r="E464" t="str">
        <f>VLOOKUP($B464,Customer_Info_Appended[],MATCH(E$4,Customer_Info_Appended[#Headers],0),0)</f>
        <v>Male</v>
      </c>
      <c r="F464" t="str">
        <f>VLOOKUP($B464,Customer_Info_Appended[],MATCH(F$4,Customer_Info_Appended[#Headers],0),0)</f>
        <v>Mandalay</v>
      </c>
      <c r="G464" t="str">
        <f>VLOOKUP(AccountBalanceSummary[[#This Row],[Balance Summary]],balance_t[],3,1)</f>
        <v>High</v>
      </c>
      <c r="H464" t="str">
        <f>VLOOKUP(AccountBalanceSummary[[#This Row],[Age]],age_t[],3,1)</f>
        <v>Senior</v>
      </c>
      <c r="I464" t="str">
        <f>AccountBalanceSummary[[#This Row],[Age Group]]&amp;"-"&amp;AccountBalanceSummary[[#This Row],[Balace Group]]</f>
        <v>Senior-High</v>
      </c>
    </row>
    <row r="465" spans="2:9" x14ac:dyDescent="0.25">
      <c r="B465" t="s">
        <v>2417</v>
      </c>
      <c r="C465" s="22">
        <v>22011760</v>
      </c>
      <c r="D465">
        <f>VLOOKUP($B465,Customer_Info_Appended[],MATCH(D$4,Customer_Info_Appended[#Headers],0),0)</f>
        <v>51</v>
      </c>
      <c r="E465" t="str">
        <f>VLOOKUP($B465,Customer_Info_Appended[],MATCH(E$4,Customer_Info_Appended[#Headers],0),0)</f>
        <v>Male</v>
      </c>
      <c r="F465" t="str">
        <f>VLOOKUP($B465,Customer_Info_Appended[],MATCH(F$4,Customer_Info_Appended[#Headers],0),0)</f>
        <v>Naypyitaw</v>
      </c>
      <c r="G465" t="str">
        <f>VLOOKUP(AccountBalanceSummary[[#This Row],[Balance Summary]],balance_t[],3,1)</f>
        <v>High</v>
      </c>
      <c r="H465" t="str">
        <f>VLOOKUP(AccountBalanceSummary[[#This Row],[Age]],age_t[],3,1)</f>
        <v>Senior</v>
      </c>
      <c r="I465" t="str">
        <f>AccountBalanceSummary[[#This Row],[Age Group]]&amp;"-"&amp;AccountBalanceSummary[[#This Row],[Balace Group]]</f>
        <v>Senior-High</v>
      </c>
    </row>
    <row r="466" spans="2:9" x14ac:dyDescent="0.25">
      <c r="B466" t="s">
        <v>2422</v>
      </c>
      <c r="C466" s="22">
        <v>914422</v>
      </c>
      <c r="D466">
        <f>VLOOKUP($B466,Customer_Info_Appended[],MATCH(D$4,Customer_Info_Appended[#Headers],0),0)</f>
        <v>33</v>
      </c>
      <c r="E466" t="str">
        <f>VLOOKUP($B466,Customer_Info_Appended[],MATCH(E$4,Customer_Info_Appended[#Headers],0),0)</f>
        <v>Male</v>
      </c>
      <c r="F466" t="str">
        <f>VLOOKUP($B466,Customer_Info_Appended[],MATCH(F$4,Customer_Info_Appended[#Headers],0),0)</f>
        <v>Mandalay</v>
      </c>
      <c r="G466" t="str">
        <f>VLOOKUP(AccountBalanceSummary[[#This Row],[Balance Summary]],balance_t[],3,1)</f>
        <v>Low</v>
      </c>
      <c r="H466" t="str">
        <f>VLOOKUP(AccountBalanceSummary[[#This Row],[Age]],age_t[],3,1)</f>
        <v>Middle</v>
      </c>
      <c r="I466" t="str">
        <f>AccountBalanceSummary[[#This Row],[Age Group]]&amp;"-"&amp;AccountBalanceSummary[[#This Row],[Balace Group]]</f>
        <v>Middle-Low</v>
      </c>
    </row>
    <row r="467" spans="2:9" x14ac:dyDescent="0.25">
      <c r="B467" t="s">
        <v>2427</v>
      </c>
      <c r="C467" s="22">
        <v>22182647</v>
      </c>
      <c r="D467">
        <f>VLOOKUP($B467,Customer_Info_Appended[],MATCH(D$4,Customer_Info_Appended[#Headers],0),0)</f>
        <v>39</v>
      </c>
      <c r="E467" t="str">
        <f>VLOOKUP($B467,Customer_Info_Appended[],MATCH(E$4,Customer_Info_Appended[#Headers],0),0)</f>
        <v>Female</v>
      </c>
      <c r="F467" t="str">
        <f>VLOOKUP($B467,Customer_Info_Appended[],MATCH(F$4,Customer_Info_Appended[#Headers],0),0)</f>
        <v>Mandalay</v>
      </c>
      <c r="G467" t="str">
        <f>VLOOKUP(AccountBalanceSummary[[#This Row],[Balance Summary]],balance_t[],3,1)</f>
        <v>High</v>
      </c>
      <c r="H467" t="str">
        <f>VLOOKUP(AccountBalanceSummary[[#This Row],[Age]],age_t[],3,1)</f>
        <v>Middle</v>
      </c>
      <c r="I467" t="str">
        <f>AccountBalanceSummary[[#This Row],[Age Group]]&amp;"-"&amp;AccountBalanceSummary[[#This Row],[Balace Group]]</f>
        <v>Middle-High</v>
      </c>
    </row>
    <row r="468" spans="2:9" x14ac:dyDescent="0.25">
      <c r="B468" t="s">
        <v>2432</v>
      </c>
      <c r="C468" s="22">
        <v>48261585</v>
      </c>
      <c r="D468">
        <f>VLOOKUP($B468,Customer_Info_Appended[],MATCH(D$4,Customer_Info_Appended[#Headers],0),0)</f>
        <v>49</v>
      </c>
      <c r="E468" t="str">
        <f>VLOOKUP($B468,Customer_Info_Appended[],MATCH(E$4,Customer_Info_Appended[#Headers],0),0)</f>
        <v>Male</v>
      </c>
      <c r="F468" t="str">
        <f>VLOOKUP($B468,Customer_Info_Appended[],MATCH(F$4,Customer_Info_Appended[#Headers],0),0)</f>
        <v>Naypyitaw</v>
      </c>
      <c r="G468" t="str">
        <f>VLOOKUP(AccountBalanceSummary[[#This Row],[Balance Summary]],balance_t[],3,1)</f>
        <v>High</v>
      </c>
      <c r="H468" t="str">
        <f>VLOOKUP(AccountBalanceSummary[[#This Row],[Age]],age_t[],3,1)</f>
        <v>Middle</v>
      </c>
      <c r="I468" t="str">
        <f>AccountBalanceSummary[[#This Row],[Age Group]]&amp;"-"&amp;AccountBalanceSummary[[#This Row],[Balace Group]]</f>
        <v>Middle-High</v>
      </c>
    </row>
    <row r="469" spans="2:9" x14ac:dyDescent="0.25">
      <c r="B469" t="s">
        <v>2437</v>
      </c>
      <c r="C469" s="22">
        <v>57412267</v>
      </c>
      <c r="D469">
        <f>VLOOKUP($B469,Customer_Info_Appended[],MATCH(D$4,Customer_Info_Appended[#Headers],0),0)</f>
        <v>55</v>
      </c>
      <c r="E469" t="str">
        <f>VLOOKUP($B469,Customer_Info_Appended[],MATCH(E$4,Customer_Info_Appended[#Headers],0),0)</f>
        <v>Male</v>
      </c>
      <c r="F469" t="str">
        <f>VLOOKUP($B469,Customer_Info_Appended[],MATCH(F$4,Customer_Info_Appended[#Headers],0),0)</f>
        <v>Yangon</v>
      </c>
      <c r="G469" t="str">
        <f>VLOOKUP(AccountBalanceSummary[[#This Row],[Balance Summary]],balance_t[],3,1)</f>
        <v>High</v>
      </c>
      <c r="H469" t="str">
        <f>VLOOKUP(AccountBalanceSummary[[#This Row],[Age]],age_t[],3,1)</f>
        <v>Senior</v>
      </c>
      <c r="I469" t="str">
        <f>AccountBalanceSummary[[#This Row],[Age Group]]&amp;"-"&amp;AccountBalanceSummary[[#This Row],[Balace Group]]</f>
        <v>Senior-High</v>
      </c>
    </row>
    <row r="470" spans="2:9" x14ac:dyDescent="0.25">
      <c r="B470" t="s">
        <v>2442</v>
      </c>
      <c r="C470" s="22">
        <v>74916438</v>
      </c>
      <c r="D470">
        <f>VLOOKUP($B470,Customer_Info_Appended[],MATCH(D$4,Customer_Info_Appended[#Headers],0),0)</f>
        <v>25</v>
      </c>
      <c r="E470" t="str">
        <f>VLOOKUP($B470,Customer_Info_Appended[],MATCH(E$4,Customer_Info_Appended[#Headers],0),0)</f>
        <v>Male</v>
      </c>
      <c r="F470" t="str">
        <f>VLOOKUP($B470,Customer_Info_Appended[],MATCH(F$4,Customer_Info_Appended[#Headers],0),0)</f>
        <v>Naypyitaw</v>
      </c>
      <c r="G470" t="str">
        <f>VLOOKUP(AccountBalanceSummary[[#This Row],[Balance Summary]],balance_t[],3,1)</f>
        <v>High</v>
      </c>
      <c r="H470" t="str">
        <f>VLOOKUP(AccountBalanceSummary[[#This Row],[Age]],age_t[],3,1)</f>
        <v>Young</v>
      </c>
      <c r="I470" t="str">
        <f>AccountBalanceSummary[[#This Row],[Age Group]]&amp;"-"&amp;AccountBalanceSummary[[#This Row],[Balace Group]]</f>
        <v>Young-High</v>
      </c>
    </row>
    <row r="471" spans="2:9" x14ac:dyDescent="0.25">
      <c r="B471" t="s">
        <v>2447</v>
      </c>
      <c r="C471" s="22">
        <v>35071274</v>
      </c>
      <c r="D471">
        <f>VLOOKUP($B471,Customer_Info_Appended[],MATCH(D$4,Customer_Info_Appended[#Headers],0),0)</f>
        <v>25</v>
      </c>
      <c r="E471" t="str">
        <f>VLOOKUP($B471,Customer_Info_Appended[],MATCH(E$4,Customer_Info_Appended[#Headers],0),0)</f>
        <v>Male</v>
      </c>
      <c r="F471" t="str">
        <f>VLOOKUP($B471,Customer_Info_Appended[],MATCH(F$4,Customer_Info_Appended[#Headers],0),0)</f>
        <v>Yangon</v>
      </c>
      <c r="G471" t="str">
        <f>VLOOKUP(AccountBalanceSummary[[#This Row],[Balance Summary]],balance_t[],3,1)</f>
        <v>High</v>
      </c>
      <c r="H471" t="str">
        <f>VLOOKUP(AccountBalanceSummary[[#This Row],[Age]],age_t[],3,1)</f>
        <v>Young</v>
      </c>
      <c r="I471" t="str">
        <f>AccountBalanceSummary[[#This Row],[Age Group]]&amp;"-"&amp;AccountBalanceSummary[[#This Row],[Balace Group]]</f>
        <v>Young-High</v>
      </c>
    </row>
    <row r="472" spans="2:9" x14ac:dyDescent="0.25">
      <c r="B472" t="s">
        <v>2452</v>
      </c>
      <c r="C472" s="22">
        <v>25062890</v>
      </c>
      <c r="D472">
        <f>VLOOKUP($B472,Customer_Info_Appended[],MATCH(D$4,Customer_Info_Appended[#Headers],0),0)</f>
        <v>23</v>
      </c>
      <c r="E472" t="str">
        <f>VLOOKUP($B472,Customer_Info_Appended[],MATCH(E$4,Customer_Info_Appended[#Headers],0),0)</f>
        <v>Female</v>
      </c>
      <c r="F472" t="str">
        <f>VLOOKUP($B472,Customer_Info_Appended[],MATCH(F$4,Customer_Info_Appended[#Headers],0),0)</f>
        <v>Shan</v>
      </c>
      <c r="G472" t="str">
        <f>VLOOKUP(AccountBalanceSummary[[#This Row],[Balance Summary]],balance_t[],3,1)</f>
        <v>High</v>
      </c>
      <c r="H472" t="str">
        <f>VLOOKUP(AccountBalanceSummary[[#This Row],[Age]],age_t[],3,1)</f>
        <v>Young</v>
      </c>
      <c r="I472" t="str">
        <f>AccountBalanceSummary[[#This Row],[Age Group]]&amp;"-"&amp;AccountBalanceSummary[[#This Row],[Balace Group]]</f>
        <v>Young-High</v>
      </c>
    </row>
    <row r="473" spans="2:9" x14ac:dyDescent="0.25">
      <c r="B473" t="s">
        <v>2457</v>
      </c>
      <c r="C473" s="22">
        <v>20579634</v>
      </c>
      <c r="D473">
        <f>VLOOKUP($B473,Customer_Info_Appended[],MATCH(D$4,Customer_Info_Appended[#Headers],0),0)</f>
        <v>31</v>
      </c>
      <c r="E473" t="str">
        <f>VLOOKUP($B473,Customer_Info_Appended[],MATCH(E$4,Customer_Info_Appended[#Headers],0),0)</f>
        <v>Male</v>
      </c>
      <c r="F473" t="str">
        <f>VLOOKUP($B473,Customer_Info_Appended[],MATCH(F$4,Customer_Info_Appended[#Headers],0),0)</f>
        <v>Shan</v>
      </c>
      <c r="G473" t="str">
        <f>VLOOKUP(AccountBalanceSummary[[#This Row],[Balance Summary]],balance_t[],3,1)</f>
        <v>High</v>
      </c>
      <c r="H473" t="str">
        <f>VLOOKUP(AccountBalanceSummary[[#This Row],[Age]],age_t[],3,1)</f>
        <v>Middle</v>
      </c>
      <c r="I473" t="str">
        <f>AccountBalanceSummary[[#This Row],[Age Group]]&amp;"-"&amp;AccountBalanceSummary[[#This Row],[Balace Group]]</f>
        <v>Middle-High</v>
      </c>
    </row>
    <row r="474" spans="2:9" x14ac:dyDescent="0.25">
      <c r="B474" t="s">
        <v>2462</v>
      </c>
      <c r="C474" s="22">
        <v>45419700</v>
      </c>
      <c r="D474">
        <f>VLOOKUP($B474,Customer_Info_Appended[],MATCH(D$4,Customer_Info_Appended[#Headers],0),0)</f>
        <v>49</v>
      </c>
      <c r="E474" t="str">
        <f>VLOOKUP($B474,Customer_Info_Appended[],MATCH(E$4,Customer_Info_Appended[#Headers],0),0)</f>
        <v>Female</v>
      </c>
      <c r="F474" t="str">
        <f>VLOOKUP($B474,Customer_Info_Appended[],MATCH(F$4,Customer_Info_Appended[#Headers],0),0)</f>
        <v>Naypyitaw</v>
      </c>
      <c r="G474" t="str">
        <f>VLOOKUP(AccountBalanceSummary[[#This Row],[Balance Summary]],balance_t[],3,1)</f>
        <v>High</v>
      </c>
      <c r="H474" t="str">
        <f>VLOOKUP(AccountBalanceSummary[[#This Row],[Age]],age_t[],3,1)</f>
        <v>Middle</v>
      </c>
      <c r="I474" t="str">
        <f>AccountBalanceSummary[[#This Row],[Age Group]]&amp;"-"&amp;AccountBalanceSummary[[#This Row],[Balace Group]]</f>
        <v>Middle-High</v>
      </c>
    </row>
    <row r="475" spans="2:9" x14ac:dyDescent="0.25">
      <c r="B475" t="s">
        <v>2467</v>
      </c>
      <c r="C475" s="22">
        <v>77357911</v>
      </c>
      <c r="D475">
        <f>VLOOKUP($B475,Customer_Info_Appended[],MATCH(D$4,Customer_Info_Appended[#Headers],0),0)</f>
        <v>52</v>
      </c>
      <c r="E475" t="str">
        <f>VLOOKUP($B475,Customer_Info_Appended[],MATCH(E$4,Customer_Info_Appended[#Headers],0),0)</f>
        <v>Female</v>
      </c>
      <c r="F475" t="str">
        <f>VLOOKUP($B475,Customer_Info_Appended[],MATCH(F$4,Customer_Info_Appended[#Headers],0),0)</f>
        <v>Shan</v>
      </c>
      <c r="G475" t="str">
        <f>VLOOKUP(AccountBalanceSummary[[#This Row],[Balance Summary]],balance_t[],3,1)</f>
        <v>High</v>
      </c>
      <c r="H475" t="str">
        <f>VLOOKUP(AccountBalanceSummary[[#This Row],[Age]],age_t[],3,1)</f>
        <v>Senior</v>
      </c>
      <c r="I475" t="str">
        <f>AccountBalanceSummary[[#This Row],[Age Group]]&amp;"-"&amp;AccountBalanceSummary[[#This Row],[Balace Group]]</f>
        <v>Senior-High</v>
      </c>
    </row>
    <row r="476" spans="2:9" x14ac:dyDescent="0.25">
      <c r="B476" t="s">
        <v>2472</v>
      </c>
      <c r="C476" s="22">
        <v>29109248</v>
      </c>
      <c r="D476">
        <f>VLOOKUP($B476,Customer_Info_Appended[],MATCH(D$4,Customer_Info_Appended[#Headers],0),0)</f>
        <v>27</v>
      </c>
      <c r="E476" t="str">
        <f>VLOOKUP($B476,Customer_Info_Appended[],MATCH(E$4,Customer_Info_Appended[#Headers],0),0)</f>
        <v>Female</v>
      </c>
      <c r="F476" t="str">
        <f>VLOOKUP($B476,Customer_Info_Appended[],MATCH(F$4,Customer_Info_Appended[#Headers],0),0)</f>
        <v>Bago</v>
      </c>
      <c r="G476" t="str">
        <f>VLOOKUP(AccountBalanceSummary[[#This Row],[Balance Summary]],balance_t[],3,1)</f>
        <v>High</v>
      </c>
      <c r="H476" t="str">
        <f>VLOOKUP(AccountBalanceSummary[[#This Row],[Age]],age_t[],3,1)</f>
        <v>Young</v>
      </c>
      <c r="I476" t="str">
        <f>AccountBalanceSummary[[#This Row],[Age Group]]&amp;"-"&amp;AccountBalanceSummary[[#This Row],[Balace Group]]</f>
        <v>Young-High</v>
      </c>
    </row>
    <row r="477" spans="2:9" x14ac:dyDescent="0.25">
      <c r="B477" t="s">
        <v>2477</v>
      </c>
      <c r="C477" s="22">
        <v>28287399</v>
      </c>
      <c r="D477">
        <f>VLOOKUP($B477,Customer_Info_Appended[],MATCH(D$4,Customer_Info_Appended[#Headers],0),0)</f>
        <v>20</v>
      </c>
      <c r="E477" t="str">
        <f>VLOOKUP($B477,Customer_Info_Appended[],MATCH(E$4,Customer_Info_Appended[#Headers],0),0)</f>
        <v>Male</v>
      </c>
      <c r="F477" t="str">
        <f>VLOOKUP($B477,Customer_Info_Appended[],MATCH(F$4,Customer_Info_Appended[#Headers],0),0)</f>
        <v>Mandalay</v>
      </c>
      <c r="G477" t="str">
        <f>VLOOKUP(AccountBalanceSummary[[#This Row],[Balance Summary]],balance_t[],3,1)</f>
        <v>High</v>
      </c>
      <c r="H477" t="str">
        <f>VLOOKUP(AccountBalanceSummary[[#This Row],[Age]],age_t[],3,1)</f>
        <v>Young</v>
      </c>
      <c r="I477" t="str">
        <f>AccountBalanceSummary[[#This Row],[Age Group]]&amp;"-"&amp;AccountBalanceSummary[[#This Row],[Balace Group]]</f>
        <v>Young-High</v>
      </c>
    </row>
    <row r="478" spans="2:9" x14ac:dyDescent="0.25">
      <c r="B478" t="s">
        <v>2482</v>
      </c>
      <c r="C478" s="22">
        <v>10055951</v>
      </c>
      <c r="D478">
        <f>VLOOKUP($B478,Customer_Info_Appended[],MATCH(D$4,Customer_Info_Appended[#Headers],0),0)</f>
        <v>29</v>
      </c>
      <c r="E478" t="str">
        <f>VLOOKUP($B478,Customer_Info_Appended[],MATCH(E$4,Customer_Info_Appended[#Headers],0),0)</f>
        <v>Female</v>
      </c>
      <c r="F478" t="str">
        <f>VLOOKUP($B478,Customer_Info_Appended[],MATCH(F$4,Customer_Info_Appended[#Headers],0),0)</f>
        <v>Mandalay</v>
      </c>
      <c r="G478" t="str">
        <f>VLOOKUP(AccountBalanceSummary[[#This Row],[Balance Summary]],balance_t[],3,1)</f>
        <v>Medium</v>
      </c>
      <c r="H478" t="str">
        <f>VLOOKUP(AccountBalanceSummary[[#This Row],[Age]],age_t[],3,1)</f>
        <v>Young</v>
      </c>
      <c r="I478" t="str">
        <f>AccountBalanceSummary[[#This Row],[Age Group]]&amp;"-"&amp;AccountBalanceSummary[[#This Row],[Balace Group]]</f>
        <v>Young-Medium</v>
      </c>
    </row>
    <row r="479" spans="2:9" x14ac:dyDescent="0.25">
      <c r="B479" t="s">
        <v>2487</v>
      </c>
      <c r="C479" s="22">
        <v>61267901</v>
      </c>
      <c r="D479">
        <f>VLOOKUP($B479,Customer_Info_Appended[],MATCH(D$4,Customer_Info_Appended[#Headers],0),0)</f>
        <v>66</v>
      </c>
      <c r="E479" t="str">
        <f>VLOOKUP($B479,Customer_Info_Appended[],MATCH(E$4,Customer_Info_Appended[#Headers],0),0)</f>
        <v>Male</v>
      </c>
      <c r="F479" t="str">
        <f>VLOOKUP($B479,Customer_Info_Appended[],MATCH(F$4,Customer_Info_Appended[#Headers],0),0)</f>
        <v>Yangon</v>
      </c>
      <c r="G479" t="str">
        <f>VLOOKUP(AccountBalanceSummary[[#This Row],[Balance Summary]],balance_t[],3,1)</f>
        <v>High</v>
      </c>
      <c r="H479" t="str">
        <f>VLOOKUP(AccountBalanceSummary[[#This Row],[Age]],age_t[],3,1)</f>
        <v>Senior</v>
      </c>
      <c r="I479" t="str">
        <f>AccountBalanceSummary[[#This Row],[Age Group]]&amp;"-"&amp;AccountBalanceSummary[[#This Row],[Balace Group]]</f>
        <v>Senior-High</v>
      </c>
    </row>
    <row r="480" spans="2:9" x14ac:dyDescent="0.25">
      <c r="B480" t="s">
        <v>2492</v>
      </c>
      <c r="C480" s="22">
        <v>48051268</v>
      </c>
      <c r="D480">
        <f>VLOOKUP($B480,Customer_Info_Appended[],MATCH(D$4,Customer_Info_Appended[#Headers],0),0)</f>
        <v>48</v>
      </c>
      <c r="E480" t="str">
        <f>VLOOKUP($B480,Customer_Info_Appended[],MATCH(E$4,Customer_Info_Appended[#Headers],0),0)</f>
        <v>Male</v>
      </c>
      <c r="F480" t="str">
        <f>VLOOKUP($B480,Customer_Info_Appended[],MATCH(F$4,Customer_Info_Appended[#Headers],0),0)</f>
        <v>Shan</v>
      </c>
      <c r="G480" t="str">
        <f>VLOOKUP(AccountBalanceSummary[[#This Row],[Balance Summary]],balance_t[],3,1)</f>
        <v>High</v>
      </c>
      <c r="H480" t="str">
        <f>VLOOKUP(AccountBalanceSummary[[#This Row],[Age]],age_t[],3,1)</f>
        <v>Middle</v>
      </c>
      <c r="I480" t="str">
        <f>AccountBalanceSummary[[#This Row],[Age Group]]&amp;"-"&amp;AccountBalanceSummary[[#This Row],[Balace Group]]</f>
        <v>Middle-High</v>
      </c>
    </row>
    <row r="481" spans="2:9" x14ac:dyDescent="0.25">
      <c r="B481" t="s">
        <v>2497</v>
      </c>
      <c r="C481" s="22">
        <v>28651568</v>
      </c>
      <c r="D481">
        <f>VLOOKUP($B481,Customer_Info_Appended[],MATCH(D$4,Customer_Info_Appended[#Headers],0),0)</f>
        <v>46</v>
      </c>
      <c r="E481" t="str">
        <f>VLOOKUP($B481,Customer_Info_Appended[],MATCH(E$4,Customer_Info_Appended[#Headers],0),0)</f>
        <v>Male</v>
      </c>
      <c r="F481" t="str">
        <f>VLOOKUP($B481,Customer_Info_Appended[],MATCH(F$4,Customer_Info_Appended[#Headers],0),0)</f>
        <v>Yangon</v>
      </c>
      <c r="G481" t="str">
        <f>VLOOKUP(AccountBalanceSummary[[#This Row],[Balance Summary]],balance_t[],3,1)</f>
        <v>High</v>
      </c>
      <c r="H481" t="str">
        <f>VLOOKUP(AccountBalanceSummary[[#This Row],[Age]],age_t[],3,1)</f>
        <v>Middle</v>
      </c>
      <c r="I481" t="str">
        <f>AccountBalanceSummary[[#This Row],[Age Group]]&amp;"-"&amp;AccountBalanceSummary[[#This Row],[Balace Group]]</f>
        <v>Middle-High</v>
      </c>
    </row>
    <row r="482" spans="2:9" x14ac:dyDescent="0.25">
      <c r="B482" t="s">
        <v>2502</v>
      </c>
      <c r="C482" s="22">
        <v>88164335</v>
      </c>
      <c r="D482">
        <f>VLOOKUP($B482,Customer_Info_Appended[],MATCH(D$4,Customer_Info_Appended[#Headers],0),0)</f>
        <v>22</v>
      </c>
      <c r="E482" t="str">
        <f>VLOOKUP($B482,Customer_Info_Appended[],MATCH(E$4,Customer_Info_Appended[#Headers],0),0)</f>
        <v>Female</v>
      </c>
      <c r="F482" t="str">
        <f>VLOOKUP($B482,Customer_Info_Appended[],MATCH(F$4,Customer_Info_Appended[#Headers],0),0)</f>
        <v>Mandalay</v>
      </c>
      <c r="G482" t="str">
        <f>VLOOKUP(AccountBalanceSummary[[#This Row],[Balance Summary]],balance_t[],3,1)</f>
        <v>High</v>
      </c>
      <c r="H482" t="str">
        <f>VLOOKUP(AccountBalanceSummary[[#This Row],[Age]],age_t[],3,1)</f>
        <v>Young</v>
      </c>
      <c r="I482" t="str">
        <f>AccountBalanceSummary[[#This Row],[Age Group]]&amp;"-"&amp;AccountBalanceSummary[[#This Row],[Balace Group]]</f>
        <v>Young-High</v>
      </c>
    </row>
    <row r="483" spans="2:9" x14ac:dyDescent="0.25">
      <c r="B483" t="s">
        <v>2507</v>
      </c>
      <c r="C483" s="22">
        <v>9244220</v>
      </c>
      <c r="D483">
        <f>VLOOKUP($B483,Customer_Info_Appended[],MATCH(D$4,Customer_Info_Appended[#Headers],0),0)</f>
        <v>69</v>
      </c>
      <c r="E483" t="str">
        <f>VLOOKUP($B483,Customer_Info_Appended[],MATCH(E$4,Customer_Info_Appended[#Headers],0),0)</f>
        <v>Male</v>
      </c>
      <c r="F483" t="str">
        <f>VLOOKUP($B483,Customer_Info_Appended[],MATCH(F$4,Customer_Info_Appended[#Headers],0),0)</f>
        <v>Mandalay</v>
      </c>
      <c r="G483" t="str">
        <f>VLOOKUP(AccountBalanceSummary[[#This Row],[Balance Summary]],balance_t[],3,1)</f>
        <v>Medium</v>
      </c>
      <c r="H483" t="str">
        <f>VLOOKUP(AccountBalanceSummary[[#This Row],[Age]],age_t[],3,1)</f>
        <v>Senior</v>
      </c>
      <c r="I483" t="str">
        <f>AccountBalanceSummary[[#This Row],[Age Group]]&amp;"-"&amp;AccountBalanceSummary[[#This Row],[Balace Group]]</f>
        <v>Senior-Medium</v>
      </c>
    </row>
    <row r="484" spans="2:9" x14ac:dyDescent="0.25">
      <c r="B484" t="s">
        <v>2512</v>
      </c>
      <c r="C484" s="22">
        <v>71195085</v>
      </c>
      <c r="D484">
        <f>VLOOKUP($B484,Customer_Info_Appended[],MATCH(D$4,Customer_Info_Appended[#Headers],0),0)</f>
        <v>42</v>
      </c>
      <c r="E484" t="str">
        <f>VLOOKUP($B484,Customer_Info_Appended[],MATCH(E$4,Customer_Info_Appended[#Headers],0),0)</f>
        <v>Male</v>
      </c>
      <c r="F484" t="str">
        <f>VLOOKUP($B484,Customer_Info_Appended[],MATCH(F$4,Customer_Info_Appended[#Headers],0),0)</f>
        <v>Shan</v>
      </c>
      <c r="G484" t="str">
        <f>VLOOKUP(AccountBalanceSummary[[#This Row],[Balance Summary]],balance_t[],3,1)</f>
        <v>High</v>
      </c>
      <c r="H484" t="str">
        <f>VLOOKUP(AccountBalanceSummary[[#This Row],[Age]],age_t[],3,1)</f>
        <v>Middle</v>
      </c>
      <c r="I484" t="str">
        <f>AccountBalanceSummary[[#This Row],[Age Group]]&amp;"-"&amp;AccountBalanceSummary[[#This Row],[Balace Group]]</f>
        <v>Middle-High</v>
      </c>
    </row>
    <row r="485" spans="2:9" x14ac:dyDescent="0.25">
      <c r="B485" t="s">
        <v>2517</v>
      </c>
      <c r="C485" s="22">
        <v>3244311</v>
      </c>
      <c r="D485">
        <f>VLOOKUP($B485,Customer_Info_Appended[],MATCH(D$4,Customer_Info_Appended[#Headers],0),0)</f>
        <v>58</v>
      </c>
      <c r="E485" t="str">
        <f>VLOOKUP($B485,Customer_Info_Appended[],MATCH(E$4,Customer_Info_Appended[#Headers],0),0)</f>
        <v>Male</v>
      </c>
      <c r="F485" t="str">
        <f>VLOOKUP($B485,Customer_Info_Appended[],MATCH(F$4,Customer_Info_Appended[#Headers],0),0)</f>
        <v>Bago</v>
      </c>
      <c r="G485" t="str">
        <f>VLOOKUP(AccountBalanceSummary[[#This Row],[Balance Summary]],balance_t[],3,1)</f>
        <v>Low</v>
      </c>
      <c r="H485" t="str">
        <f>VLOOKUP(AccountBalanceSummary[[#This Row],[Age]],age_t[],3,1)</f>
        <v>Senior</v>
      </c>
      <c r="I485" t="str">
        <f>AccountBalanceSummary[[#This Row],[Age Group]]&amp;"-"&amp;AccountBalanceSummary[[#This Row],[Balace Group]]</f>
        <v>Senior-Low</v>
      </c>
    </row>
    <row r="486" spans="2:9" x14ac:dyDescent="0.25">
      <c r="B486" t="s">
        <v>2522</v>
      </c>
      <c r="C486" s="22">
        <v>36002943</v>
      </c>
      <c r="D486">
        <f>VLOOKUP($B486,Customer_Info_Appended[],MATCH(D$4,Customer_Info_Appended[#Headers],0),0)</f>
        <v>48</v>
      </c>
      <c r="E486" t="str">
        <f>VLOOKUP($B486,Customer_Info_Appended[],MATCH(E$4,Customer_Info_Appended[#Headers],0),0)</f>
        <v>Female</v>
      </c>
      <c r="F486" t="str">
        <f>VLOOKUP($B486,Customer_Info_Appended[],MATCH(F$4,Customer_Info_Appended[#Headers],0),0)</f>
        <v>Bago</v>
      </c>
      <c r="G486" t="str">
        <f>VLOOKUP(AccountBalanceSummary[[#This Row],[Balance Summary]],balance_t[],3,1)</f>
        <v>High</v>
      </c>
      <c r="H486" t="str">
        <f>VLOOKUP(AccountBalanceSummary[[#This Row],[Age]],age_t[],3,1)</f>
        <v>Middle</v>
      </c>
      <c r="I486" t="str">
        <f>AccountBalanceSummary[[#This Row],[Age Group]]&amp;"-"&amp;AccountBalanceSummary[[#This Row],[Balace Group]]</f>
        <v>Middle-High</v>
      </c>
    </row>
    <row r="487" spans="2:9" x14ac:dyDescent="0.25">
      <c r="B487" t="s">
        <v>2527</v>
      </c>
      <c r="C487" s="22">
        <v>64343082</v>
      </c>
      <c r="D487">
        <f>VLOOKUP($B487,Customer_Info_Appended[],MATCH(D$4,Customer_Info_Appended[#Headers],0),0)</f>
        <v>38</v>
      </c>
      <c r="E487" t="str">
        <f>VLOOKUP($B487,Customer_Info_Appended[],MATCH(E$4,Customer_Info_Appended[#Headers],0),0)</f>
        <v>Female</v>
      </c>
      <c r="F487" t="str">
        <f>VLOOKUP($B487,Customer_Info_Appended[],MATCH(F$4,Customer_Info_Appended[#Headers],0),0)</f>
        <v>Shan</v>
      </c>
      <c r="G487" t="str">
        <f>VLOOKUP(AccountBalanceSummary[[#This Row],[Balance Summary]],balance_t[],3,1)</f>
        <v>High</v>
      </c>
      <c r="H487" t="str">
        <f>VLOOKUP(AccountBalanceSummary[[#This Row],[Age]],age_t[],3,1)</f>
        <v>Middle</v>
      </c>
      <c r="I487" t="str">
        <f>AccountBalanceSummary[[#This Row],[Age Group]]&amp;"-"&amp;AccountBalanceSummary[[#This Row],[Balace Group]]</f>
        <v>Middle-High</v>
      </c>
    </row>
    <row r="488" spans="2:9" x14ac:dyDescent="0.25">
      <c r="B488" t="s">
        <v>2532</v>
      </c>
      <c r="C488" s="22">
        <v>45006270</v>
      </c>
      <c r="D488">
        <f>VLOOKUP($B488,Customer_Info_Appended[],MATCH(D$4,Customer_Info_Appended[#Headers],0),0)</f>
        <v>37</v>
      </c>
      <c r="E488" t="str">
        <f>VLOOKUP($B488,Customer_Info_Appended[],MATCH(E$4,Customer_Info_Appended[#Headers],0),0)</f>
        <v>Female</v>
      </c>
      <c r="F488" t="str">
        <f>VLOOKUP($B488,Customer_Info_Appended[],MATCH(F$4,Customer_Info_Appended[#Headers],0),0)</f>
        <v>Shan</v>
      </c>
      <c r="G488" t="str">
        <f>VLOOKUP(AccountBalanceSummary[[#This Row],[Balance Summary]],balance_t[],3,1)</f>
        <v>High</v>
      </c>
      <c r="H488" t="str">
        <f>VLOOKUP(AccountBalanceSummary[[#This Row],[Age]],age_t[],3,1)</f>
        <v>Middle</v>
      </c>
      <c r="I488" t="str">
        <f>AccountBalanceSummary[[#This Row],[Age Group]]&amp;"-"&amp;AccountBalanceSummary[[#This Row],[Balace Group]]</f>
        <v>Middle-High</v>
      </c>
    </row>
    <row r="489" spans="2:9" x14ac:dyDescent="0.25">
      <c r="B489" t="s">
        <v>2537</v>
      </c>
      <c r="C489" s="22">
        <v>43631276</v>
      </c>
      <c r="D489">
        <f>VLOOKUP($B489,Customer_Info_Appended[],MATCH(D$4,Customer_Info_Appended[#Headers],0),0)</f>
        <v>56</v>
      </c>
      <c r="E489" t="str">
        <f>VLOOKUP($B489,Customer_Info_Appended[],MATCH(E$4,Customer_Info_Appended[#Headers],0),0)</f>
        <v>Male</v>
      </c>
      <c r="F489" t="str">
        <f>VLOOKUP($B489,Customer_Info_Appended[],MATCH(F$4,Customer_Info_Appended[#Headers],0),0)</f>
        <v>Yangon</v>
      </c>
      <c r="G489" t="str">
        <f>VLOOKUP(AccountBalanceSummary[[#This Row],[Balance Summary]],balance_t[],3,1)</f>
        <v>High</v>
      </c>
      <c r="H489" t="str">
        <f>VLOOKUP(AccountBalanceSummary[[#This Row],[Age]],age_t[],3,1)</f>
        <v>Senior</v>
      </c>
      <c r="I489" t="str">
        <f>AccountBalanceSummary[[#This Row],[Age Group]]&amp;"-"&amp;AccountBalanceSummary[[#This Row],[Balace Group]]</f>
        <v>Senior-High</v>
      </c>
    </row>
    <row r="490" spans="2:9" x14ac:dyDescent="0.25">
      <c r="B490" t="s">
        <v>2542</v>
      </c>
      <c r="C490" s="22">
        <v>94560527</v>
      </c>
      <c r="D490">
        <f>VLOOKUP($B490,Customer_Info_Appended[],MATCH(D$4,Customer_Info_Appended[#Headers],0),0)</f>
        <v>39</v>
      </c>
      <c r="E490" t="str">
        <f>VLOOKUP($B490,Customer_Info_Appended[],MATCH(E$4,Customer_Info_Appended[#Headers],0),0)</f>
        <v>Female</v>
      </c>
      <c r="F490" t="str">
        <f>VLOOKUP($B490,Customer_Info_Appended[],MATCH(F$4,Customer_Info_Appended[#Headers],0),0)</f>
        <v>Shan</v>
      </c>
      <c r="G490" t="str">
        <f>VLOOKUP(AccountBalanceSummary[[#This Row],[Balance Summary]],balance_t[],3,1)</f>
        <v>High</v>
      </c>
      <c r="H490" t="str">
        <f>VLOOKUP(AccountBalanceSummary[[#This Row],[Age]],age_t[],3,1)</f>
        <v>Middle</v>
      </c>
      <c r="I490" t="str">
        <f>AccountBalanceSummary[[#This Row],[Age Group]]&amp;"-"&amp;AccountBalanceSummary[[#This Row],[Balace Group]]</f>
        <v>Middle-High</v>
      </c>
    </row>
    <row r="491" spans="2:9" x14ac:dyDescent="0.25">
      <c r="B491" t="s">
        <v>2547</v>
      </c>
      <c r="C491" s="22">
        <v>38141197</v>
      </c>
      <c r="D491">
        <f>VLOOKUP($B491,Customer_Info_Appended[],MATCH(D$4,Customer_Info_Appended[#Headers],0),0)</f>
        <v>21</v>
      </c>
      <c r="E491" t="str">
        <f>VLOOKUP($B491,Customer_Info_Appended[],MATCH(E$4,Customer_Info_Appended[#Headers],0),0)</f>
        <v>Male</v>
      </c>
      <c r="F491" t="str">
        <f>VLOOKUP($B491,Customer_Info_Appended[],MATCH(F$4,Customer_Info_Appended[#Headers],0),0)</f>
        <v>Bago</v>
      </c>
      <c r="G491" t="str">
        <f>VLOOKUP(AccountBalanceSummary[[#This Row],[Balance Summary]],balance_t[],3,1)</f>
        <v>High</v>
      </c>
      <c r="H491" t="str">
        <f>VLOOKUP(AccountBalanceSummary[[#This Row],[Age]],age_t[],3,1)</f>
        <v>Young</v>
      </c>
      <c r="I491" t="str">
        <f>AccountBalanceSummary[[#This Row],[Age Group]]&amp;"-"&amp;AccountBalanceSummary[[#This Row],[Balace Group]]</f>
        <v>Young-High</v>
      </c>
    </row>
    <row r="492" spans="2:9" x14ac:dyDescent="0.25">
      <c r="B492" t="s">
        <v>2552</v>
      </c>
      <c r="C492" s="22">
        <v>27941304</v>
      </c>
      <c r="D492">
        <f>VLOOKUP($B492,Customer_Info_Appended[],MATCH(D$4,Customer_Info_Appended[#Headers],0),0)</f>
        <v>30</v>
      </c>
      <c r="E492" t="str">
        <f>VLOOKUP($B492,Customer_Info_Appended[],MATCH(E$4,Customer_Info_Appended[#Headers],0),0)</f>
        <v>Male</v>
      </c>
      <c r="F492" t="str">
        <f>VLOOKUP($B492,Customer_Info_Appended[],MATCH(F$4,Customer_Info_Appended[#Headers],0),0)</f>
        <v>Shan</v>
      </c>
      <c r="G492" t="str">
        <f>VLOOKUP(AccountBalanceSummary[[#This Row],[Balance Summary]],balance_t[],3,1)</f>
        <v>High</v>
      </c>
      <c r="H492" t="str">
        <f>VLOOKUP(AccountBalanceSummary[[#This Row],[Age]],age_t[],3,1)</f>
        <v>Young</v>
      </c>
      <c r="I492" t="str">
        <f>AccountBalanceSummary[[#This Row],[Age Group]]&amp;"-"&amp;AccountBalanceSummary[[#This Row],[Balace Group]]</f>
        <v>Young-High</v>
      </c>
    </row>
    <row r="493" spans="2:9" x14ac:dyDescent="0.25">
      <c r="B493" t="s">
        <v>2557</v>
      </c>
      <c r="C493" s="22">
        <v>69600025</v>
      </c>
      <c r="D493">
        <f>VLOOKUP($B493,Customer_Info_Appended[],MATCH(D$4,Customer_Info_Appended[#Headers],0),0)</f>
        <v>62</v>
      </c>
      <c r="E493" t="str">
        <f>VLOOKUP($B493,Customer_Info_Appended[],MATCH(E$4,Customer_Info_Appended[#Headers],0),0)</f>
        <v>Female</v>
      </c>
      <c r="F493" t="str">
        <f>VLOOKUP($B493,Customer_Info_Appended[],MATCH(F$4,Customer_Info_Appended[#Headers],0),0)</f>
        <v>Yangon</v>
      </c>
      <c r="G493" t="str">
        <f>VLOOKUP(AccountBalanceSummary[[#This Row],[Balance Summary]],balance_t[],3,1)</f>
        <v>High</v>
      </c>
      <c r="H493" t="str">
        <f>VLOOKUP(AccountBalanceSummary[[#This Row],[Age]],age_t[],3,1)</f>
        <v>Senior</v>
      </c>
      <c r="I493" t="str">
        <f>AccountBalanceSummary[[#This Row],[Age Group]]&amp;"-"&amp;AccountBalanceSummary[[#This Row],[Balace Group]]</f>
        <v>Senior-High</v>
      </c>
    </row>
    <row r="494" spans="2:9" x14ac:dyDescent="0.25">
      <c r="B494" t="s">
        <v>2562</v>
      </c>
      <c r="C494" s="22">
        <v>28689907</v>
      </c>
      <c r="D494">
        <f>VLOOKUP($B494,Customer_Info_Appended[],MATCH(D$4,Customer_Info_Appended[#Headers],0),0)</f>
        <v>59</v>
      </c>
      <c r="E494" t="str">
        <f>VLOOKUP($B494,Customer_Info_Appended[],MATCH(E$4,Customer_Info_Appended[#Headers],0),0)</f>
        <v>Male</v>
      </c>
      <c r="F494" t="str">
        <f>VLOOKUP($B494,Customer_Info_Appended[],MATCH(F$4,Customer_Info_Appended[#Headers],0),0)</f>
        <v>Yangon</v>
      </c>
      <c r="G494" t="str">
        <f>VLOOKUP(AccountBalanceSummary[[#This Row],[Balance Summary]],balance_t[],3,1)</f>
        <v>High</v>
      </c>
      <c r="H494" t="str">
        <f>VLOOKUP(AccountBalanceSummary[[#This Row],[Age]],age_t[],3,1)</f>
        <v>Senior</v>
      </c>
      <c r="I494" t="str">
        <f>AccountBalanceSummary[[#This Row],[Age Group]]&amp;"-"&amp;AccountBalanceSummary[[#This Row],[Balace Group]]</f>
        <v>Senior-High</v>
      </c>
    </row>
    <row r="495" spans="2:9" x14ac:dyDescent="0.25">
      <c r="B495" t="s">
        <v>2567</v>
      </c>
      <c r="C495" s="22">
        <v>42778596</v>
      </c>
      <c r="D495">
        <f>VLOOKUP($B495,Customer_Info_Appended[],MATCH(D$4,Customer_Info_Appended[#Headers],0),0)</f>
        <v>67</v>
      </c>
      <c r="E495" t="str">
        <f>VLOOKUP($B495,Customer_Info_Appended[],MATCH(E$4,Customer_Info_Appended[#Headers],0),0)</f>
        <v>Female</v>
      </c>
      <c r="F495" t="str">
        <f>VLOOKUP($B495,Customer_Info_Appended[],MATCH(F$4,Customer_Info_Appended[#Headers],0),0)</f>
        <v>Yangon</v>
      </c>
      <c r="G495" t="str">
        <f>VLOOKUP(AccountBalanceSummary[[#This Row],[Balance Summary]],balance_t[],3,1)</f>
        <v>High</v>
      </c>
      <c r="H495" t="str">
        <f>VLOOKUP(AccountBalanceSummary[[#This Row],[Age]],age_t[],3,1)</f>
        <v>Senior</v>
      </c>
      <c r="I495" t="str">
        <f>AccountBalanceSummary[[#This Row],[Age Group]]&amp;"-"&amp;AccountBalanceSummary[[#This Row],[Balace Group]]</f>
        <v>Senior-High</v>
      </c>
    </row>
    <row r="496" spans="2:9" x14ac:dyDescent="0.25">
      <c r="B496" t="s">
        <v>2572</v>
      </c>
      <c r="C496" s="22">
        <v>20967156</v>
      </c>
      <c r="D496">
        <f>VLOOKUP($B496,Customer_Info_Appended[],MATCH(D$4,Customer_Info_Appended[#Headers],0),0)</f>
        <v>66</v>
      </c>
      <c r="E496" t="str">
        <f>VLOOKUP($B496,Customer_Info_Appended[],MATCH(E$4,Customer_Info_Appended[#Headers],0),0)</f>
        <v>Male</v>
      </c>
      <c r="F496" t="str">
        <f>VLOOKUP($B496,Customer_Info_Appended[],MATCH(F$4,Customer_Info_Appended[#Headers],0),0)</f>
        <v>Yangon</v>
      </c>
      <c r="G496" t="str">
        <f>VLOOKUP(AccountBalanceSummary[[#This Row],[Balance Summary]],balance_t[],3,1)</f>
        <v>High</v>
      </c>
      <c r="H496" t="str">
        <f>VLOOKUP(AccountBalanceSummary[[#This Row],[Age]],age_t[],3,1)</f>
        <v>Senior</v>
      </c>
      <c r="I496" t="str">
        <f>AccountBalanceSummary[[#This Row],[Age Group]]&amp;"-"&amp;AccountBalanceSummary[[#This Row],[Balace Group]]</f>
        <v>Senior-High</v>
      </c>
    </row>
    <row r="497" spans="2:9" x14ac:dyDescent="0.25">
      <c r="B497" t="s">
        <v>2577</v>
      </c>
      <c r="C497" s="22">
        <v>47594032</v>
      </c>
      <c r="D497">
        <f>VLOOKUP($B497,Customer_Info_Appended[],MATCH(D$4,Customer_Info_Appended[#Headers],0),0)</f>
        <v>37</v>
      </c>
      <c r="E497" t="str">
        <f>VLOOKUP($B497,Customer_Info_Appended[],MATCH(E$4,Customer_Info_Appended[#Headers],0),0)</f>
        <v>Female</v>
      </c>
      <c r="F497" t="str">
        <f>VLOOKUP($B497,Customer_Info_Appended[],MATCH(F$4,Customer_Info_Appended[#Headers],0),0)</f>
        <v>Naypyitaw</v>
      </c>
      <c r="G497" t="str">
        <f>VLOOKUP(AccountBalanceSummary[[#This Row],[Balance Summary]],balance_t[],3,1)</f>
        <v>High</v>
      </c>
      <c r="H497" t="str">
        <f>VLOOKUP(AccountBalanceSummary[[#This Row],[Age]],age_t[],3,1)</f>
        <v>Middle</v>
      </c>
      <c r="I497" t="str">
        <f>AccountBalanceSummary[[#This Row],[Age Group]]&amp;"-"&amp;AccountBalanceSummary[[#This Row],[Balace Group]]</f>
        <v>Middle-High</v>
      </c>
    </row>
    <row r="498" spans="2:9" x14ac:dyDescent="0.25">
      <c r="B498" t="s">
        <v>2582</v>
      </c>
      <c r="C498" s="22">
        <v>62449881</v>
      </c>
      <c r="D498">
        <f>VLOOKUP($B498,Customer_Info_Appended[],MATCH(D$4,Customer_Info_Appended[#Headers],0),0)</f>
        <v>69</v>
      </c>
      <c r="E498" t="str">
        <f>VLOOKUP($B498,Customer_Info_Appended[],MATCH(E$4,Customer_Info_Appended[#Headers],0),0)</f>
        <v>Male</v>
      </c>
      <c r="F498" t="str">
        <f>VLOOKUP($B498,Customer_Info_Appended[],MATCH(F$4,Customer_Info_Appended[#Headers],0),0)</f>
        <v>Shan</v>
      </c>
      <c r="G498" t="str">
        <f>VLOOKUP(AccountBalanceSummary[[#This Row],[Balance Summary]],balance_t[],3,1)</f>
        <v>High</v>
      </c>
      <c r="H498" t="str">
        <f>VLOOKUP(AccountBalanceSummary[[#This Row],[Age]],age_t[],3,1)</f>
        <v>Senior</v>
      </c>
      <c r="I498" t="str">
        <f>AccountBalanceSummary[[#This Row],[Age Group]]&amp;"-"&amp;AccountBalanceSummary[[#This Row],[Balace Group]]</f>
        <v>Senior-High</v>
      </c>
    </row>
    <row r="499" spans="2:9" x14ac:dyDescent="0.25">
      <c r="B499" t="s">
        <v>2587</v>
      </c>
      <c r="C499" s="22">
        <v>29604698</v>
      </c>
      <c r="D499">
        <f>VLOOKUP($B499,Customer_Info_Appended[],MATCH(D$4,Customer_Info_Appended[#Headers],0),0)</f>
        <v>30</v>
      </c>
      <c r="E499" t="str">
        <f>VLOOKUP($B499,Customer_Info_Appended[],MATCH(E$4,Customer_Info_Appended[#Headers],0),0)</f>
        <v>Male</v>
      </c>
      <c r="F499" t="str">
        <f>VLOOKUP($B499,Customer_Info_Appended[],MATCH(F$4,Customer_Info_Appended[#Headers],0),0)</f>
        <v>Mandalay</v>
      </c>
      <c r="G499" t="str">
        <f>VLOOKUP(AccountBalanceSummary[[#This Row],[Balance Summary]],balance_t[],3,1)</f>
        <v>High</v>
      </c>
      <c r="H499" t="str">
        <f>VLOOKUP(AccountBalanceSummary[[#This Row],[Age]],age_t[],3,1)</f>
        <v>Young</v>
      </c>
      <c r="I499" t="str">
        <f>AccountBalanceSummary[[#This Row],[Age Group]]&amp;"-"&amp;AccountBalanceSummary[[#This Row],[Balace Group]]</f>
        <v>Young-High</v>
      </c>
    </row>
    <row r="500" spans="2:9" x14ac:dyDescent="0.25">
      <c r="B500" t="s">
        <v>2592</v>
      </c>
      <c r="C500" s="22">
        <v>77818058</v>
      </c>
      <c r="D500">
        <f>VLOOKUP($B500,Customer_Info_Appended[],MATCH(D$4,Customer_Info_Appended[#Headers],0),0)</f>
        <v>34</v>
      </c>
      <c r="E500" t="str">
        <f>VLOOKUP($B500,Customer_Info_Appended[],MATCH(E$4,Customer_Info_Appended[#Headers],0),0)</f>
        <v>Male</v>
      </c>
      <c r="F500" t="str">
        <f>VLOOKUP($B500,Customer_Info_Appended[],MATCH(F$4,Customer_Info_Appended[#Headers],0),0)</f>
        <v>Shan</v>
      </c>
      <c r="G500" t="str">
        <f>VLOOKUP(AccountBalanceSummary[[#This Row],[Balance Summary]],balance_t[],3,1)</f>
        <v>High</v>
      </c>
      <c r="H500" t="str">
        <f>VLOOKUP(AccountBalanceSummary[[#This Row],[Age]],age_t[],3,1)</f>
        <v>Middle</v>
      </c>
      <c r="I500" t="str">
        <f>AccountBalanceSummary[[#This Row],[Age Group]]&amp;"-"&amp;AccountBalanceSummary[[#This Row],[Balace Group]]</f>
        <v>Middle-High</v>
      </c>
    </row>
    <row r="501" spans="2:9" x14ac:dyDescent="0.25">
      <c r="B501" t="s">
        <v>2597</v>
      </c>
      <c r="C501" s="22">
        <v>26730589</v>
      </c>
      <c r="D501">
        <f>VLOOKUP($B501,Customer_Info_Appended[],MATCH(D$4,Customer_Info_Appended[#Headers],0),0)</f>
        <v>53</v>
      </c>
      <c r="E501" t="str">
        <f>VLOOKUP($B501,Customer_Info_Appended[],MATCH(E$4,Customer_Info_Appended[#Headers],0),0)</f>
        <v>Male</v>
      </c>
      <c r="F501" t="str">
        <f>VLOOKUP($B501,Customer_Info_Appended[],MATCH(F$4,Customer_Info_Appended[#Headers],0),0)</f>
        <v>Naypyitaw</v>
      </c>
      <c r="G501" t="str">
        <f>VLOOKUP(AccountBalanceSummary[[#This Row],[Balance Summary]],balance_t[],3,1)</f>
        <v>High</v>
      </c>
      <c r="H501" t="str">
        <f>VLOOKUP(AccountBalanceSummary[[#This Row],[Age]],age_t[],3,1)</f>
        <v>Senior</v>
      </c>
      <c r="I501" t="str">
        <f>AccountBalanceSummary[[#This Row],[Age Group]]&amp;"-"&amp;AccountBalanceSummary[[#This Row],[Balace Group]]</f>
        <v>Senior-High</v>
      </c>
    </row>
    <row r="502" spans="2:9" x14ac:dyDescent="0.25">
      <c r="B502" t="s">
        <v>2602</v>
      </c>
      <c r="C502" s="22">
        <v>24829233</v>
      </c>
      <c r="D502">
        <f>VLOOKUP($B502,Customer_Info_Appended[],MATCH(D$4,Customer_Info_Appended[#Headers],0),0)</f>
        <v>50</v>
      </c>
      <c r="E502" t="str">
        <f>VLOOKUP($B502,Customer_Info_Appended[],MATCH(E$4,Customer_Info_Appended[#Headers],0),0)</f>
        <v>Male</v>
      </c>
      <c r="F502" t="str">
        <f>VLOOKUP($B502,Customer_Info_Appended[],MATCH(F$4,Customer_Info_Appended[#Headers],0),0)</f>
        <v>Yangon</v>
      </c>
      <c r="G502" t="str">
        <f>VLOOKUP(AccountBalanceSummary[[#This Row],[Balance Summary]],balance_t[],3,1)</f>
        <v>High</v>
      </c>
      <c r="H502" t="str">
        <f>VLOOKUP(AccountBalanceSummary[[#This Row],[Age]],age_t[],3,1)</f>
        <v>Middle</v>
      </c>
      <c r="I502" t="str">
        <f>AccountBalanceSummary[[#This Row],[Age Group]]&amp;"-"&amp;AccountBalanceSummary[[#This Row],[Balace Group]]</f>
        <v>Middle-High</v>
      </c>
    </row>
    <row r="503" spans="2:9" x14ac:dyDescent="0.25">
      <c r="B503" t="s">
        <v>2607</v>
      </c>
      <c r="C503" s="22">
        <v>80757772</v>
      </c>
      <c r="D503">
        <f>VLOOKUP($B503,Customer_Info_Appended[],MATCH(D$4,Customer_Info_Appended[#Headers],0),0)</f>
        <v>18</v>
      </c>
      <c r="E503" t="str">
        <f>VLOOKUP($B503,Customer_Info_Appended[],MATCH(E$4,Customer_Info_Appended[#Headers],0),0)</f>
        <v>Female</v>
      </c>
      <c r="F503" t="str">
        <f>VLOOKUP($B503,Customer_Info_Appended[],MATCH(F$4,Customer_Info_Appended[#Headers],0),0)</f>
        <v>Naypyitaw</v>
      </c>
      <c r="G503" t="str">
        <f>VLOOKUP(AccountBalanceSummary[[#This Row],[Balance Summary]],balance_t[],3,1)</f>
        <v>High</v>
      </c>
      <c r="H503" t="str">
        <f>VLOOKUP(AccountBalanceSummary[[#This Row],[Age]],age_t[],3,1)</f>
        <v>Young</v>
      </c>
      <c r="I503" t="str">
        <f>AccountBalanceSummary[[#This Row],[Age Group]]&amp;"-"&amp;AccountBalanceSummary[[#This Row],[Balace Group]]</f>
        <v>Young-High</v>
      </c>
    </row>
    <row r="504" spans="2:9" x14ac:dyDescent="0.25">
      <c r="B504" t="s">
        <v>2612</v>
      </c>
      <c r="C504" s="22">
        <v>79650069</v>
      </c>
      <c r="D504">
        <f>VLOOKUP($B504,Customer_Info_Appended[],MATCH(D$4,Customer_Info_Appended[#Headers],0),0)</f>
        <v>32</v>
      </c>
      <c r="E504" t="str">
        <f>VLOOKUP($B504,Customer_Info_Appended[],MATCH(E$4,Customer_Info_Appended[#Headers],0),0)</f>
        <v>Male</v>
      </c>
      <c r="F504" t="str">
        <f>VLOOKUP($B504,Customer_Info_Appended[],MATCH(F$4,Customer_Info_Appended[#Headers],0),0)</f>
        <v>Bago</v>
      </c>
      <c r="G504" t="str">
        <f>VLOOKUP(AccountBalanceSummary[[#This Row],[Balance Summary]],balance_t[],3,1)</f>
        <v>High</v>
      </c>
      <c r="H504" t="str">
        <f>VLOOKUP(AccountBalanceSummary[[#This Row],[Age]],age_t[],3,1)</f>
        <v>Middle</v>
      </c>
      <c r="I504" t="str">
        <f>AccountBalanceSummary[[#This Row],[Age Group]]&amp;"-"&amp;AccountBalanceSummary[[#This Row],[Balace Group]]</f>
        <v>Middle-High</v>
      </c>
    </row>
    <row r="505" spans="2:9" x14ac:dyDescent="0.25">
      <c r="B505" t="s">
        <v>2617</v>
      </c>
      <c r="C505" s="22">
        <v>32080035</v>
      </c>
      <c r="D505">
        <f>VLOOKUP($B505,Customer_Info_Appended[],MATCH(D$4,Customer_Info_Appended[#Headers],0),0)</f>
        <v>30</v>
      </c>
      <c r="E505" t="str">
        <f>VLOOKUP($B505,Customer_Info_Appended[],MATCH(E$4,Customer_Info_Appended[#Headers],0),0)</f>
        <v>Female</v>
      </c>
      <c r="F505" t="str">
        <f>VLOOKUP($B505,Customer_Info_Appended[],MATCH(F$4,Customer_Info_Appended[#Headers],0),0)</f>
        <v>Bago</v>
      </c>
      <c r="G505" t="str">
        <f>VLOOKUP(AccountBalanceSummary[[#This Row],[Balance Summary]],balance_t[],3,1)</f>
        <v>High</v>
      </c>
      <c r="H505" t="str">
        <f>VLOOKUP(AccountBalanceSummary[[#This Row],[Age]],age_t[],3,1)</f>
        <v>Young</v>
      </c>
      <c r="I505" t="str">
        <f>AccountBalanceSummary[[#This Row],[Age Group]]&amp;"-"&amp;AccountBalanceSummary[[#This Row],[Balace Group]]</f>
        <v>Young-High</v>
      </c>
    </row>
    <row r="506" spans="2:9" x14ac:dyDescent="0.25">
      <c r="B506" t="s">
        <v>2622</v>
      </c>
      <c r="C506" s="22">
        <v>66552053</v>
      </c>
      <c r="D506">
        <f>VLOOKUP($B506,Customer_Info_Appended[],MATCH(D$4,Customer_Info_Appended[#Headers],0),0)</f>
        <v>34</v>
      </c>
      <c r="E506" t="str">
        <f>VLOOKUP($B506,Customer_Info_Appended[],MATCH(E$4,Customer_Info_Appended[#Headers],0),0)</f>
        <v>Female</v>
      </c>
      <c r="F506" t="str">
        <f>VLOOKUP($B506,Customer_Info_Appended[],MATCH(F$4,Customer_Info_Appended[#Headers],0),0)</f>
        <v>Shan</v>
      </c>
      <c r="G506" t="str">
        <f>VLOOKUP(AccountBalanceSummary[[#This Row],[Balance Summary]],balance_t[],3,1)</f>
        <v>High</v>
      </c>
      <c r="H506" t="str">
        <f>VLOOKUP(AccountBalanceSummary[[#This Row],[Age]],age_t[],3,1)</f>
        <v>Middle</v>
      </c>
      <c r="I506" t="str">
        <f>AccountBalanceSummary[[#This Row],[Age Group]]&amp;"-"&amp;AccountBalanceSummary[[#This Row],[Balace Group]]</f>
        <v>Middle-High</v>
      </c>
    </row>
    <row r="507" spans="2:9" x14ac:dyDescent="0.25">
      <c r="B507" t="s">
        <v>2627</v>
      </c>
      <c r="C507" s="22">
        <v>111219181</v>
      </c>
      <c r="D507">
        <f>VLOOKUP($B507,Customer_Info_Appended[],MATCH(D$4,Customer_Info_Appended[#Headers],0),0)</f>
        <v>41</v>
      </c>
      <c r="E507" t="str">
        <f>VLOOKUP($B507,Customer_Info_Appended[],MATCH(E$4,Customer_Info_Appended[#Headers],0),0)</f>
        <v>Female</v>
      </c>
      <c r="F507" t="str">
        <f>VLOOKUP($B507,Customer_Info_Appended[],MATCH(F$4,Customer_Info_Appended[#Headers],0),0)</f>
        <v>Shan</v>
      </c>
      <c r="G507" t="str">
        <f>VLOOKUP(AccountBalanceSummary[[#This Row],[Balance Summary]],balance_t[],3,1)</f>
        <v>High</v>
      </c>
      <c r="H507" t="str">
        <f>VLOOKUP(AccountBalanceSummary[[#This Row],[Age]],age_t[],3,1)</f>
        <v>Middle</v>
      </c>
      <c r="I507" t="str">
        <f>AccountBalanceSummary[[#This Row],[Age Group]]&amp;"-"&amp;AccountBalanceSummary[[#This Row],[Balace Group]]</f>
        <v>Middle-High</v>
      </c>
    </row>
    <row r="508" spans="2:9" x14ac:dyDescent="0.25">
      <c r="B508" t="s">
        <v>2632</v>
      </c>
      <c r="C508" s="22">
        <v>42174160</v>
      </c>
      <c r="D508">
        <f>VLOOKUP($B508,Customer_Info_Appended[],MATCH(D$4,Customer_Info_Appended[#Headers],0),0)</f>
        <v>25</v>
      </c>
      <c r="E508" t="str">
        <f>VLOOKUP($B508,Customer_Info_Appended[],MATCH(E$4,Customer_Info_Appended[#Headers],0),0)</f>
        <v>Male</v>
      </c>
      <c r="F508" t="str">
        <f>VLOOKUP($B508,Customer_Info_Appended[],MATCH(F$4,Customer_Info_Appended[#Headers],0),0)</f>
        <v>Mandalay</v>
      </c>
      <c r="G508" t="str">
        <f>VLOOKUP(AccountBalanceSummary[[#This Row],[Balance Summary]],balance_t[],3,1)</f>
        <v>High</v>
      </c>
      <c r="H508" t="str">
        <f>VLOOKUP(AccountBalanceSummary[[#This Row],[Age]],age_t[],3,1)</f>
        <v>Young</v>
      </c>
      <c r="I508" t="str">
        <f>AccountBalanceSummary[[#This Row],[Age Group]]&amp;"-"&amp;AccountBalanceSummary[[#This Row],[Balace Group]]</f>
        <v>Young-High</v>
      </c>
    </row>
    <row r="509" spans="2:9" x14ac:dyDescent="0.25">
      <c r="B509" t="s">
        <v>2637</v>
      </c>
      <c r="C509" s="22">
        <v>4839400</v>
      </c>
      <c r="D509">
        <f>VLOOKUP($B509,Customer_Info_Appended[],MATCH(D$4,Customer_Info_Appended[#Headers],0),0)</f>
        <v>67</v>
      </c>
      <c r="E509" t="str">
        <f>VLOOKUP($B509,Customer_Info_Appended[],MATCH(E$4,Customer_Info_Appended[#Headers],0),0)</f>
        <v>Male</v>
      </c>
      <c r="F509" t="str">
        <f>VLOOKUP($B509,Customer_Info_Appended[],MATCH(F$4,Customer_Info_Appended[#Headers],0),0)</f>
        <v>Mandalay</v>
      </c>
      <c r="G509" t="str">
        <f>VLOOKUP(AccountBalanceSummary[[#This Row],[Balance Summary]],balance_t[],3,1)</f>
        <v>Low</v>
      </c>
      <c r="H509" t="str">
        <f>VLOOKUP(AccountBalanceSummary[[#This Row],[Age]],age_t[],3,1)</f>
        <v>Senior</v>
      </c>
      <c r="I509" t="str">
        <f>AccountBalanceSummary[[#This Row],[Age Group]]&amp;"-"&amp;AccountBalanceSummary[[#This Row],[Balace Group]]</f>
        <v>Senior-Low</v>
      </c>
    </row>
    <row r="510" spans="2:9" x14ac:dyDescent="0.25">
      <c r="B510" t="s">
        <v>2642</v>
      </c>
      <c r="C510" s="22">
        <v>44716869</v>
      </c>
      <c r="D510">
        <f>VLOOKUP($B510,Customer_Info_Appended[],MATCH(D$4,Customer_Info_Appended[#Headers],0),0)</f>
        <v>44</v>
      </c>
      <c r="E510" t="str">
        <f>VLOOKUP($B510,Customer_Info_Appended[],MATCH(E$4,Customer_Info_Appended[#Headers],0),0)</f>
        <v>Male</v>
      </c>
      <c r="F510" t="str">
        <f>VLOOKUP($B510,Customer_Info_Appended[],MATCH(F$4,Customer_Info_Appended[#Headers],0),0)</f>
        <v>Bago</v>
      </c>
      <c r="G510" t="str">
        <f>VLOOKUP(AccountBalanceSummary[[#This Row],[Balance Summary]],balance_t[],3,1)</f>
        <v>High</v>
      </c>
      <c r="H510" t="str">
        <f>VLOOKUP(AccountBalanceSummary[[#This Row],[Age]],age_t[],3,1)</f>
        <v>Middle</v>
      </c>
      <c r="I510" t="str">
        <f>AccountBalanceSummary[[#This Row],[Age Group]]&amp;"-"&amp;AccountBalanceSummary[[#This Row],[Balace Group]]</f>
        <v>Middle-High</v>
      </c>
    </row>
    <row r="511" spans="2:9" x14ac:dyDescent="0.25">
      <c r="B511" t="s">
        <v>2647</v>
      </c>
      <c r="C511" s="22">
        <v>15268970</v>
      </c>
      <c r="D511">
        <f>VLOOKUP($B511,Customer_Info_Appended[],MATCH(D$4,Customer_Info_Appended[#Headers],0),0)</f>
        <v>62</v>
      </c>
      <c r="E511" t="str">
        <f>VLOOKUP($B511,Customer_Info_Appended[],MATCH(E$4,Customer_Info_Appended[#Headers],0),0)</f>
        <v>Female</v>
      </c>
      <c r="F511" t="str">
        <f>VLOOKUP($B511,Customer_Info_Appended[],MATCH(F$4,Customer_Info_Appended[#Headers],0),0)</f>
        <v>Yangon</v>
      </c>
      <c r="G511" t="str">
        <f>VLOOKUP(AccountBalanceSummary[[#This Row],[Balance Summary]],balance_t[],3,1)</f>
        <v>High</v>
      </c>
      <c r="H511" t="str">
        <f>VLOOKUP(AccountBalanceSummary[[#This Row],[Age]],age_t[],3,1)</f>
        <v>Senior</v>
      </c>
      <c r="I511" t="str">
        <f>AccountBalanceSummary[[#This Row],[Age Group]]&amp;"-"&amp;AccountBalanceSummary[[#This Row],[Balace Group]]</f>
        <v>Senior-High</v>
      </c>
    </row>
    <row r="512" spans="2:9" x14ac:dyDescent="0.25">
      <c r="B512" t="s">
        <v>2652</v>
      </c>
      <c r="C512" s="22">
        <v>78395864</v>
      </c>
      <c r="D512">
        <f>VLOOKUP($B512,Customer_Info_Appended[],MATCH(D$4,Customer_Info_Appended[#Headers],0),0)</f>
        <v>40</v>
      </c>
      <c r="E512" t="str">
        <f>VLOOKUP($B512,Customer_Info_Appended[],MATCH(E$4,Customer_Info_Appended[#Headers],0),0)</f>
        <v>Male</v>
      </c>
      <c r="F512" t="str">
        <f>VLOOKUP($B512,Customer_Info_Appended[],MATCH(F$4,Customer_Info_Appended[#Headers],0),0)</f>
        <v>Naypyitaw</v>
      </c>
      <c r="G512" t="str">
        <f>VLOOKUP(AccountBalanceSummary[[#This Row],[Balance Summary]],balance_t[],3,1)</f>
        <v>High</v>
      </c>
      <c r="H512" t="str">
        <f>VLOOKUP(AccountBalanceSummary[[#This Row],[Age]],age_t[],3,1)</f>
        <v>Middle</v>
      </c>
      <c r="I512" t="str">
        <f>AccountBalanceSummary[[#This Row],[Age Group]]&amp;"-"&amp;AccountBalanceSummary[[#This Row],[Balace Group]]</f>
        <v>Middle-High</v>
      </c>
    </row>
    <row r="513" spans="2:9" x14ac:dyDescent="0.25">
      <c r="B513" t="s">
        <v>2657</v>
      </c>
      <c r="C513" s="22">
        <v>37616514</v>
      </c>
      <c r="D513">
        <f>VLOOKUP($B513,Customer_Info_Appended[],MATCH(D$4,Customer_Info_Appended[#Headers],0),0)</f>
        <v>63</v>
      </c>
      <c r="E513" t="str">
        <f>VLOOKUP($B513,Customer_Info_Appended[],MATCH(E$4,Customer_Info_Appended[#Headers],0),0)</f>
        <v>Male</v>
      </c>
      <c r="F513" t="str">
        <f>VLOOKUP($B513,Customer_Info_Appended[],MATCH(F$4,Customer_Info_Appended[#Headers],0),0)</f>
        <v>Mandalay</v>
      </c>
      <c r="G513" t="str">
        <f>VLOOKUP(AccountBalanceSummary[[#This Row],[Balance Summary]],balance_t[],3,1)</f>
        <v>High</v>
      </c>
      <c r="H513" t="str">
        <f>VLOOKUP(AccountBalanceSummary[[#This Row],[Age]],age_t[],3,1)</f>
        <v>Senior</v>
      </c>
      <c r="I513" t="str">
        <f>AccountBalanceSummary[[#This Row],[Age Group]]&amp;"-"&amp;AccountBalanceSummary[[#This Row],[Balace Group]]</f>
        <v>Senior-High</v>
      </c>
    </row>
    <row r="514" spans="2:9" x14ac:dyDescent="0.25">
      <c r="B514" t="s">
        <v>2662</v>
      </c>
      <c r="C514" s="22">
        <v>17749544</v>
      </c>
      <c r="D514">
        <f>VLOOKUP($B514,Customer_Info_Appended[],MATCH(D$4,Customer_Info_Appended[#Headers],0),0)</f>
        <v>25</v>
      </c>
      <c r="E514" t="str">
        <f>VLOOKUP($B514,Customer_Info_Appended[],MATCH(E$4,Customer_Info_Appended[#Headers],0),0)</f>
        <v>Female</v>
      </c>
      <c r="F514" t="str">
        <f>VLOOKUP($B514,Customer_Info_Appended[],MATCH(F$4,Customer_Info_Appended[#Headers],0),0)</f>
        <v>Mandalay</v>
      </c>
      <c r="G514" t="str">
        <f>VLOOKUP(AccountBalanceSummary[[#This Row],[Balance Summary]],balance_t[],3,1)</f>
        <v>High</v>
      </c>
      <c r="H514" t="str">
        <f>VLOOKUP(AccountBalanceSummary[[#This Row],[Age]],age_t[],3,1)</f>
        <v>Young</v>
      </c>
      <c r="I514" t="str">
        <f>AccountBalanceSummary[[#This Row],[Age Group]]&amp;"-"&amp;AccountBalanceSummary[[#This Row],[Balace Group]]</f>
        <v>Young-High</v>
      </c>
    </row>
    <row r="515" spans="2:9" x14ac:dyDescent="0.25">
      <c r="B515" t="s">
        <v>2667</v>
      </c>
      <c r="C515" s="22">
        <v>135797444</v>
      </c>
      <c r="D515">
        <f>VLOOKUP($B515,Customer_Info_Appended[],MATCH(D$4,Customer_Info_Appended[#Headers],0),0)</f>
        <v>25</v>
      </c>
      <c r="E515" t="str">
        <f>VLOOKUP($B515,Customer_Info_Appended[],MATCH(E$4,Customer_Info_Appended[#Headers],0),0)</f>
        <v>Female</v>
      </c>
      <c r="F515" t="str">
        <f>VLOOKUP($B515,Customer_Info_Appended[],MATCH(F$4,Customer_Info_Appended[#Headers],0),0)</f>
        <v>Yangon</v>
      </c>
      <c r="G515" t="str">
        <f>VLOOKUP(AccountBalanceSummary[[#This Row],[Balance Summary]],balance_t[],3,1)</f>
        <v>High</v>
      </c>
      <c r="H515" t="str">
        <f>VLOOKUP(AccountBalanceSummary[[#This Row],[Age]],age_t[],3,1)</f>
        <v>Young</v>
      </c>
      <c r="I515" t="str">
        <f>AccountBalanceSummary[[#This Row],[Age Group]]&amp;"-"&amp;AccountBalanceSummary[[#This Row],[Balace Group]]</f>
        <v>Young-High</v>
      </c>
    </row>
    <row r="516" spans="2:9" x14ac:dyDescent="0.25">
      <c r="B516" t="s">
        <v>2672</v>
      </c>
      <c r="C516" s="22">
        <v>21446004</v>
      </c>
      <c r="D516">
        <f>VLOOKUP($B516,Customer_Info_Appended[],MATCH(D$4,Customer_Info_Appended[#Headers],0),0)</f>
        <v>43</v>
      </c>
      <c r="E516" t="str">
        <f>VLOOKUP($B516,Customer_Info_Appended[],MATCH(E$4,Customer_Info_Appended[#Headers],0),0)</f>
        <v>Female</v>
      </c>
      <c r="F516" t="str">
        <f>VLOOKUP($B516,Customer_Info_Appended[],MATCH(F$4,Customer_Info_Appended[#Headers],0),0)</f>
        <v>Yangon</v>
      </c>
      <c r="G516" t="str">
        <f>VLOOKUP(AccountBalanceSummary[[#This Row],[Balance Summary]],balance_t[],3,1)</f>
        <v>High</v>
      </c>
      <c r="H516" t="str">
        <f>VLOOKUP(AccountBalanceSummary[[#This Row],[Age]],age_t[],3,1)</f>
        <v>Middle</v>
      </c>
      <c r="I516" t="str">
        <f>AccountBalanceSummary[[#This Row],[Age Group]]&amp;"-"&amp;AccountBalanceSummary[[#This Row],[Balace Group]]</f>
        <v>Middle-High</v>
      </c>
    </row>
    <row r="517" spans="2:9" x14ac:dyDescent="0.25">
      <c r="B517" t="s">
        <v>2677</v>
      </c>
      <c r="C517" s="22">
        <v>50511170</v>
      </c>
      <c r="D517">
        <f>VLOOKUP($B517,Customer_Info_Appended[],MATCH(D$4,Customer_Info_Appended[#Headers],0),0)</f>
        <v>64</v>
      </c>
      <c r="E517" t="str">
        <f>VLOOKUP($B517,Customer_Info_Appended[],MATCH(E$4,Customer_Info_Appended[#Headers],0),0)</f>
        <v>Female</v>
      </c>
      <c r="F517" t="str">
        <f>VLOOKUP($B517,Customer_Info_Appended[],MATCH(F$4,Customer_Info_Appended[#Headers],0),0)</f>
        <v>Shan</v>
      </c>
      <c r="G517" t="str">
        <f>VLOOKUP(AccountBalanceSummary[[#This Row],[Balance Summary]],balance_t[],3,1)</f>
        <v>High</v>
      </c>
      <c r="H517" t="str">
        <f>VLOOKUP(AccountBalanceSummary[[#This Row],[Age]],age_t[],3,1)</f>
        <v>Senior</v>
      </c>
      <c r="I517" t="str">
        <f>AccountBalanceSummary[[#This Row],[Age Group]]&amp;"-"&amp;AccountBalanceSummary[[#This Row],[Balace Group]]</f>
        <v>Senior-High</v>
      </c>
    </row>
    <row r="518" spans="2:9" x14ac:dyDescent="0.25">
      <c r="B518" t="s">
        <v>2682</v>
      </c>
      <c r="C518" s="22">
        <v>18171531</v>
      </c>
      <c r="D518">
        <f>VLOOKUP($B518,Customer_Info_Appended[],MATCH(D$4,Customer_Info_Appended[#Headers],0),0)</f>
        <v>30</v>
      </c>
      <c r="E518" t="str">
        <f>VLOOKUP($B518,Customer_Info_Appended[],MATCH(E$4,Customer_Info_Appended[#Headers],0),0)</f>
        <v>Female</v>
      </c>
      <c r="F518" t="str">
        <f>VLOOKUP($B518,Customer_Info_Appended[],MATCH(F$4,Customer_Info_Appended[#Headers],0),0)</f>
        <v>Naypyitaw</v>
      </c>
      <c r="G518" t="str">
        <f>VLOOKUP(AccountBalanceSummary[[#This Row],[Balance Summary]],balance_t[],3,1)</f>
        <v>High</v>
      </c>
      <c r="H518" t="str">
        <f>VLOOKUP(AccountBalanceSummary[[#This Row],[Age]],age_t[],3,1)</f>
        <v>Young</v>
      </c>
      <c r="I518" t="str">
        <f>AccountBalanceSummary[[#This Row],[Age Group]]&amp;"-"&amp;AccountBalanceSummary[[#This Row],[Balace Group]]</f>
        <v>Young-High</v>
      </c>
    </row>
    <row r="519" spans="2:9" x14ac:dyDescent="0.25">
      <c r="B519" t="s">
        <v>2687</v>
      </c>
      <c r="C519" s="22">
        <v>22964811</v>
      </c>
      <c r="D519">
        <f>VLOOKUP($B519,Customer_Info_Appended[],MATCH(D$4,Customer_Info_Appended[#Headers],0),0)</f>
        <v>56</v>
      </c>
      <c r="E519" t="str">
        <f>VLOOKUP($B519,Customer_Info_Appended[],MATCH(E$4,Customer_Info_Appended[#Headers],0),0)</f>
        <v>Female</v>
      </c>
      <c r="F519" t="str">
        <f>VLOOKUP($B519,Customer_Info_Appended[],MATCH(F$4,Customer_Info_Appended[#Headers],0),0)</f>
        <v>Yangon</v>
      </c>
      <c r="G519" t="str">
        <f>VLOOKUP(AccountBalanceSummary[[#This Row],[Balance Summary]],balance_t[],3,1)</f>
        <v>High</v>
      </c>
      <c r="H519" t="str">
        <f>VLOOKUP(AccountBalanceSummary[[#This Row],[Age]],age_t[],3,1)</f>
        <v>Senior</v>
      </c>
      <c r="I519" t="str">
        <f>AccountBalanceSummary[[#This Row],[Age Group]]&amp;"-"&amp;AccountBalanceSummary[[#This Row],[Balace Group]]</f>
        <v>Senior-High</v>
      </c>
    </row>
    <row r="520" spans="2:9" x14ac:dyDescent="0.25">
      <c r="B520" t="s">
        <v>2692</v>
      </c>
      <c r="C520" s="22">
        <v>19452724</v>
      </c>
      <c r="D520">
        <f>VLOOKUP($B520,Customer_Info_Appended[],MATCH(D$4,Customer_Info_Appended[#Headers],0),0)</f>
        <v>54</v>
      </c>
      <c r="E520" t="str">
        <f>VLOOKUP($B520,Customer_Info_Appended[],MATCH(E$4,Customer_Info_Appended[#Headers],0),0)</f>
        <v>Male</v>
      </c>
      <c r="F520" t="str">
        <f>VLOOKUP($B520,Customer_Info_Appended[],MATCH(F$4,Customer_Info_Appended[#Headers],0),0)</f>
        <v>Mandalay</v>
      </c>
      <c r="G520" t="str">
        <f>VLOOKUP(AccountBalanceSummary[[#This Row],[Balance Summary]],balance_t[],3,1)</f>
        <v>High</v>
      </c>
      <c r="H520" t="str">
        <f>VLOOKUP(AccountBalanceSummary[[#This Row],[Age]],age_t[],3,1)</f>
        <v>Senior</v>
      </c>
      <c r="I520" t="str">
        <f>AccountBalanceSummary[[#This Row],[Age Group]]&amp;"-"&amp;AccountBalanceSummary[[#This Row],[Balace Group]]</f>
        <v>Senior-High</v>
      </c>
    </row>
    <row r="521" spans="2:9" x14ac:dyDescent="0.25">
      <c r="B521" t="s">
        <v>2697</v>
      </c>
      <c r="C521" s="22">
        <v>92431394</v>
      </c>
      <c r="D521">
        <f>VLOOKUP($B521,Customer_Info_Appended[],MATCH(D$4,Customer_Info_Appended[#Headers],0),0)</f>
        <v>66</v>
      </c>
      <c r="E521" t="str">
        <f>VLOOKUP($B521,Customer_Info_Appended[],MATCH(E$4,Customer_Info_Appended[#Headers],0),0)</f>
        <v>Female</v>
      </c>
      <c r="F521" t="str">
        <f>VLOOKUP($B521,Customer_Info_Appended[],MATCH(F$4,Customer_Info_Appended[#Headers],0),0)</f>
        <v>Mandalay</v>
      </c>
      <c r="G521" t="str">
        <f>VLOOKUP(AccountBalanceSummary[[#This Row],[Balance Summary]],balance_t[],3,1)</f>
        <v>High</v>
      </c>
      <c r="H521" t="str">
        <f>VLOOKUP(AccountBalanceSummary[[#This Row],[Age]],age_t[],3,1)</f>
        <v>Senior</v>
      </c>
      <c r="I521" t="str">
        <f>AccountBalanceSummary[[#This Row],[Age Group]]&amp;"-"&amp;AccountBalanceSummary[[#This Row],[Balace Group]]</f>
        <v>Senior-High</v>
      </c>
    </row>
    <row r="522" spans="2:9" x14ac:dyDescent="0.25">
      <c r="B522" t="s">
        <v>2702</v>
      </c>
      <c r="C522" s="22">
        <v>93874129</v>
      </c>
      <c r="D522">
        <f>VLOOKUP($B522,Customer_Info_Appended[],MATCH(D$4,Customer_Info_Appended[#Headers],0),0)</f>
        <v>45</v>
      </c>
      <c r="E522" t="str">
        <f>VLOOKUP($B522,Customer_Info_Appended[],MATCH(E$4,Customer_Info_Appended[#Headers],0),0)</f>
        <v>Male</v>
      </c>
      <c r="F522" t="str">
        <f>VLOOKUP($B522,Customer_Info_Appended[],MATCH(F$4,Customer_Info_Appended[#Headers],0),0)</f>
        <v>Bago</v>
      </c>
      <c r="G522" t="str">
        <f>VLOOKUP(AccountBalanceSummary[[#This Row],[Balance Summary]],balance_t[],3,1)</f>
        <v>High</v>
      </c>
      <c r="H522" t="str">
        <f>VLOOKUP(AccountBalanceSummary[[#This Row],[Age]],age_t[],3,1)</f>
        <v>Middle</v>
      </c>
      <c r="I522" t="str">
        <f>AccountBalanceSummary[[#This Row],[Age Group]]&amp;"-"&amp;AccountBalanceSummary[[#This Row],[Balace Group]]</f>
        <v>Middle-High</v>
      </c>
    </row>
    <row r="523" spans="2:9" x14ac:dyDescent="0.25">
      <c r="B523" t="s">
        <v>2707</v>
      </c>
      <c r="C523" s="22">
        <v>45698220</v>
      </c>
      <c r="D523">
        <f>VLOOKUP($B523,Customer_Info_Appended[],MATCH(D$4,Customer_Info_Appended[#Headers],0),0)</f>
        <v>42</v>
      </c>
      <c r="E523" t="str">
        <f>VLOOKUP($B523,Customer_Info_Appended[],MATCH(E$4,Customer_Info_Appended[#Headers],0),0)</f>
        <v>Male</v>
      </c>
      <c r="F523" t="str">
        <f>VLOOKUP($B523,Customer_Info_Appended[],MATCH(F$4,Customer_Info_Appended[#Headers],0),0)</f>
        <v>Yangon</v>
      </c>
      <c r="G523" t="str">
        <f>VLOOKUP(AccountBalanceSummary[[#This Row],[Balance Summary]],balance_t[],3,1)</f>
        <v>High</v>
      </c>
      <c r="H523" t="str">
        <f>VLOOKUP(AccountBalanceSummary[[#This Row],[Age]],age_t[],3,1)</f>
        <v>Middle</v>
      </c>
      <c r="I523" t="str">
        <f>AccountBalanceSummary[[#This Row],[Age Group]]&amp;"-"&amp;AccountBalanceSummary[[#This Row],[Balace Group]]</f>
        <v>Middle-High</v>
      </c>
    </row>
    <row r="524" spans="2:9" x14ac:dyDescent="0.25">
      <c r="B524" t="s">
        <v>2712</v>
      </c>
      <c r="C524" s="22">
        <v>104081853</v>
      </c>
      <c r="D524">
        <f>VLOOKUP($B524,Customer_Info_Appended[],MATCH(D$4,Customer_Info_Appended[#Headers],0),0)</f>
        <v>33</v>
      </c>
      <c r="E524" t="str">
        <f>VLOOKUP($B524,Customer_Info_Appended[],MATCH(E$4,Customer_Info_Appended[#Headers],0),0)</f>
        <v>Male</v>
      </c>
      <c r="F524" t="str">
        <f>VLOOKUP($B524,Customer_Info_Appended[],MATCH(F$4,Customer_Info_Appended[#Headers],0),0)</f>
        <v>Shan</v>
      </c>
      <c r="G524" t="str">
        <f>VLOOKUP(AccountBalanceSummary[[#This Row],[Balance Summary]],balance_t[],3,1)</f>
        <v>High</v>
      </c>
      <c r="H524" t="str">
        <f>VLOOKUP(AccountBalanceSummary[[#This Row],[Age]],age_t[],3,1)</f>
        <v>Middle</v>
      </c>
      <c r="I524" t="str">
        <f>AccountBalanceSummary[[#This Row],[Age Group]]&amp;"-"&amp;AccountBalanceSummary[[#This Row],[Balace Group]]</f>
        <v>Middle-High</v>
      </c>
    </row>
    <row r="525" spans="2:9" x14ac:dyDescent="0.25">
      <c r="B525" t="s">
        <v>2717</v>
      </c>
      <c r="C525" s="22">
        <v>3387093</v>
      </c>
      <c r="D525">
        <f>VLOOKUP($B525,Customer_Info_Appended[],MATCH(D$4,Customer_Info_Appended[#Headers],0),0)</f>
        <v>19</v>
      </c>
      <c r="E525" t="str">
        <f>VLOOKUP($B525,Customer_Info_Appended[],MATCH(E$4,Customer_Info_Appended[#Headers],0),0)</f>
        <v>Female</v>
      </c>
      <c r="F525" t="str">
        <f>VLOOKUP($B525,Customer_Info_Appended[],MATCH(F$4,Customer_Info_Appended[#Headers],0),0)</f>
        <v>Naypyitaw</v>
      </c>
      <c r="G525" t="str">
        <f>VLOOKUP(AccountBalanceSummary[[#This Row],[Balance Summary]],balance_t[],3,1)</f>
        <v>Low</v>
      </c>
      <c r="H525" t="str">
        <f>VLOOKUP(AccountBalanceSummary[[#This Row],[Age]],age_t[],3,1)</f>
        <v>Young</v>
      </c>
      <c r="I525" t="str">
        <f>AccountBalanceSummary[[#This Row],[Age Group]]&amp;"-"&amp;AccountBalanceSummary[[#This Row],[Balace Group]]</f>
        <v>Young-Low</v>
      </c>
    </row>
    <row r="526" spans="2:9" x14ac:dyDescent="0.25">
      <c r="B526" t="s">
        <v>2722</v>
      </c>
      <c r="C526" s="22">
        <v>1117481</v>
      </c>
      <c r="D526">
        <f>VLOOKUP($B526,Customer_Info_Appended[],MATCH(D$4,Customer_Info_Appended[#Headers],0),0)</f>
        <v>35</v>
      </c>
      <c r="E526" t="str">
        <f>VLOOKUP($B526,Customer_Info_Appended[],MATCH(E$4,Customer_Info_Appended[#Headers],0),0)</f>
        <v>Male</v>
      </c>
      <c r="F526" t="str">
        <f>VLOOKUP($B526,Customer_Info_Appended[],MATCH(F$4,Customer_Info_Appended[#Headers],0),0)</f>
        <v>Shan</v>
      </c>
      <c r="G526" t="str">
        <f>VLOOKUP(AccountBalanceSummary[[#This Row],[Balance Summary]],balance_t[],3,1)</f>
        <v>Low</v>
      </c>
      <c r="H526" t="str">
        <f>VLOOKUP(AccountBalanceSummary[[#This Row],[Age]],age_t[],3,1)</f>
        <v>Middle</v>
      </c>
      <c r="I526" t="str">
        <f>AccountBalanceSummary[[#This Row],[Age Group]]&amp;"-"&amp;AccountBalanceSummary[[#This Row],[Balace Group]]</f>
        <v>Middle-Low</v>
      </c>
    </row>
    <row r="527" spans="2:9" x14ac:dyDescent="0.25">
      <c r="B527" t="s">
        <v>2727</v>
      </c>
      <c r="C527" s="22">
        <v>34922649</v>
      </c>
      <c r="D527">
        <f>VLOOKUP($B527,Customer_Info_Appended[],MATCH(D$4,Customer_Info_Appended[#Headers],0),0)</f>
        <v>34</v>
      </c>
      <c r="E527" t="str">
        <f>VLOOKUP($B527,Customer_Info_Appended[],MATCH(E$4,Customer_Info_Appended[#Headers],0),0)</f>
        <v>Female</v>
      </c>
      <c r="F527" t="str">
        <f>VLOOKUP($B527,Customer_Info_Appended[],MATCH(F$4,Customer_Info_Appended[#Headers],0),0)</f>
        <v>Mandalay</v>
      </c>
      <c r="G527" t="str">
        <f>VLOOKUP(AccountBalanceSummary[[#This Row],[Balance Summary]],balance_t[],3,1)</f>
        <v>High</v>
      </c>
      <c r="H527" t="str">
        <f>VLOOKUP(AccountBalanceSummary[[#This Row],[Age]],age_t[],3,1)</f>
        <v>Middle</v>
      </c>
      <c r="I527" t="str">
        <f>AccountBalanceSummary[[#This Row],[Age Group]]&amp;"-"&amp;AccountBalanceSummary[[#This Row],[Balace Group]]</f>
        <v>Middle-High</v>
      </c>
    </row>
    <row r="528" spans="2:9" x14ac:dyDescent="0.25">
      <c r="B528" t="s">
        <v>2732</v>
      </c>
      <c r="C528" s="22">
        <v>66500713</v>
      </c>
      <c r="D528">
        <f>VLOOKUP($B528,Customer_Info_Appended[],MATCH(D$4,Customer_Info_Appended[#Headers],0),0)</f>
        <v>47</v>
      </c>
      <c r="E528" t="str">
        <f>VLOOKUP($B528,Customer_Info_Appended[],MATCH(E$4,Customer_Info_Appended[#Headers],0),0)</f>
        <v>Female</v>
      </c>
      <c r="F528" t="str">
        <f>VLOOKUP($B528,Customer_Info_Appended[],MATCH(F$4,Customer_Info_Appended[#Headers],0),0)</f>
        <v>Shan</v>
      </c>
      <c r="G528" t="str">
        <f>VLOOKUP(AccountBalanceSummary[[#This Row],[Balance Summary]],balance_t[],3,1)</f>
        <v>High</v>
      </c>
      <c r="H528" t="str">
        <f>VLOOKUP(AccountBalanceSummary[[#This Row],[Age]],age_t[],3,1)</f>
        <v>Middle</v>
      </c>
      <c r="I528" t="str">
        <f>AccountBalanceSummary[[#This Row],[Age Group]]&amp;"-"&amp;AccountBalanceSummary[[#This Row],[Balace Group]]</f>
        <v>Middle-High</v>
      </c>
    </row>
    <row r="529" spans="2:9" x14ac:dyDescent="0.25">
      <c r="B529" t="s">
        <v>2737</v>
      </c>
      <c r="C529" s="22">
        <v>17683780</v>
      </c>
      <c r="D529">
        <f>VLOOKUP($B529,Customer_Info_Appended[],MATCH(D$4,Customer_Info_Appended[#Headers],0),0)</f>
        <v>56</v>
      </c>
      <c r="E529" t="str">
        <f>VLOOKUP($B529,Customer_Info_Appended[],MATCH(E$4,Customer_Info_Appended[#Headers],0),0)</f>
        <v>Male</v>
      </c>
      <c r="F529" t="str">
        <f>VLOOKUP($B529,Customer_Info_Appended[],MATCH(F$4,Customer_Info_Appended[#Headers],0),0)</f>
        <v>Mandalay</v>
      </c>
      <c r="G529" t="str">
        <f>VLOOKUP(AccountBalanceSummary[[#This Row],[Balance Summary]],balance_t[],3,1)</f>
        <v>High</v>
      </c>
      <c r="H529" t="str">
        <f>VLOOKUP(AccountBalanceSummary[[#This Row],[Age]],age_t[],3,1)</f>
        <v>Senior</v>
      </c>
      <c r="I529" t="str">
        <f>AccountBalanceSummary[[#This Row],[Age Group]]&amp;"-"&amp;AccountBalanceSummary[[#This Row],[Balace Group]]</f>
        <v>Senior-High</v>
      </c>
    </row>
    <row r="530" spans="2:9" x14ac:dyDescent="0.25">
      <c r="B530" t="s">
        <v>2742</v>
      </c>
      <c r="C530" s="22">
        <v>20796165</v>
      </c>
      <c r="D530">
        <f>VLOOKUP($B530,Customer_Info_Appended[],MATCH(D$4,Customer_Info_Appended[#Headers],0),0)</f>
        <v>30</v>
      </c>
      <c r="E530" t="str">
        <f>VLOOKUP($B530,Customer_Info_Appended[],MATCH(E$4,Customer_Info_Appended[#Headers],0),0)</f>
        <v>Female</v>
      </c>
      <c r="F530" t="str">
        <f>VLOOKUP($B530,Customer_Info_Appended[],MATCH(F$4,Customer_Info_Appended[#Headers],0),0)</f>
        <v>Mandalay</v>
      </c>
      <c r="G530" t="str">
        <f>VLOOKUP(AccountBalanceSummary[[#This Row],[Balance Summary]],balance_t[],3,1)</f>
        <v>High</v>
      </c>
      <c r="H530" t="str">
        <f>VLOOKUP(AccountBalanceSummary[[#This Row],[Age]],age_t[],3,1)</f>
        <v>Young</v>
      </c>
      <c r="I530" t="str">
        <f>AccountBalanceSummary[[#This Row],[Age Group]]&amp;"-"&amp;AccountBalanceSummary[[#This Row],[Balace Group]]</f>
        <v>Young-High</v>
      </c>
    </row>
    <row r="531" spans="2:9" x14ac:dyDescent="0.25">
      <c r="B531" t="s">
        <v>2747</v>
      </c>
      <c r="C531" s="22">
        <v>99357133</v>
      </c>
      <c r="D531">
        <f>VLOOKUP($B531,Customer_Info_Appended[],MATCH(D$4,Customer_Info_Appended[#Headers],0),0)</f>
        <v>49</v>
      </c>
      <c r="E531" t="str">
        <f>VLOOKUP($B531,Customer_Info_Appended[],MATCH(E$4,Customer_Info_Appended[#Headers],0),0)</f>
        <v>Male</v>
      </c>
      <c r="F531" t="str">
        <f>VLOOKUP($B531,Customer_Info_Appended[],MATCH(F$4,Customer_Info_Appended[#Headers],0),0)</f>
        <v>Mandalay</v>
      </c>
      <c r="G531" t="str">
        <f>VLOOKUP(AccountBalanceSummary[[#This Row],[Balance Summary]],balance_t[],3,1)</f>
        <v>High</v>
      </c>
      <c r="H531" t="str">
        <f>VLOOKUP(AccountBalanceSummary[[#This Row],[Age]],age_t[],3,1)</f>
        <v>Middle</v>
      </c>
      <c r="I531" t="str">
        <f>AccountBalanceSummary[[#This Row],[Age Group]]&amp;"-"&amp;AccountBalanceSummary[[#This Row],[Balace Group]]</f>
        <v>Middle-High</v>
      </c>
    </row>
    <row r="532" spans="2:9" x14ac:dyDescent="0.25">
      <c r="B532" t="s">
        <v>2752</v>
      </c>
      <c r="C532" s="22">
        <v>75808285</v>
      </c>
      <c r="D532">
        <f>VLOOKUP($B532,Customer_Info_Appended[],MATCH(D$4,Customer_Info_Appended[#Headers],0),0)</f>
        <v>67</v>
      </c>
      <c r="E532" t="str">
        <f>VLOOKUP($B532,Customer_Info_Appended[],MATCH(E$4,Customer_Info_Appended[#Headers],0),0)</f>
        <v>Male</v>
      </c>
      <c r="F532" t="str">
        <f>VLOOKUP($B532,Customer_Info_Appended[],MATCH(F$4,Customer_Info_Appended[#Headers],0),0)</f>
        <v>Mandalay</v>
      </c>
      <c r="G532" t="str">
        <f>VLOOKUP(AccountBalanceSummary[[#This Row],[Balance Summary]],balance_t[],3,1)</f>
        <v>High</v>
      </c>
      <c r="H532" t="str">
        <f>VLOOKUP(AccountBalanceSummary[[#This Row],[Age]],age_t[],3,1)</f>
        <v>Senior</v>
      </c>
      <c r="I532" t="str">
        <f>AccountBalanceSummary[[#This Row],[Age Group]]&amp;"-"&amp;AccountBalanceSummary[[#This Row],[Balace Group]]</f>
        <v>Senior-High</v>
      </c>
    </row>
    <row r="533" spans="2:9" x14ac:dyDescent="0.25">
      <c r="B533" t="s">
        <v>2757</v>
      </c>
      <c r="C533" s="22">
        <v>32689259</v>
      </c>
      <c r="D533">
        <f>VLOOKUP($B533,Customer_Info_Appended[],MATCH(D$4,Customer_Info_Appended[#Headers],0),0)</f>
        <v>46</v>
      </c>
      <c r="E533" t="str">
        <f>VLOOKUP($B533,Customer_Info_Appended[],MATCH(E$4,Customer_Info_Appended[#Headers],0),0)</f>
        <v>Female</v>
      </c>
      <c r="F533" t="str">
        <f>VLOOKUP($B533,Customer_Info_Appended[],MATCH(F$4,Customer_Info_Appended[#Headers],0),0)</f>
        <v>Mandalay</v>
      </c>
      <c r="G533" t="str">
        <f>VLOOKUP(AccountBalanceSummary[[#This Row],[Balance Summary]],balance_t[],3,1)</f>
        <v>High</v>
      </c>
      <c r="H533" t="str">
        <f>VLOOKUP(AccountBalanceSummary[[#This Row],[Age]],age_t[],3,1)</f>
        <v>Middle</v>
      </c>
      <c r="I533" t="str">
        <f>AccountBalanceSummary[[#This Row],[Age Group]]&amp;"-"&amp;AccountBalanceSummary[[#This Row],[Balace Group]]</f>
        <v>Middle-High</v>
      </c>
    </row>
    <row r="534" spans="2:9" x14ac:dyDescent="0.25">
      <c r="B534" t="s">
        <v>2762</v>
      </c>
      <c r="C534" s="22">
        <v>36562488</v>
      </c>
      <c r="D534">
        <f>VLOOKUP($B534,Customer_Info_Appended[],MATCH(D$4,Customer_Info_Appended[#Headers],0),0)</f>
        <v>63</v>
      </c>
      <c r="E534" t="str">
        <f>VLOOKUP($B534,Customer_Info_Appended[],MATCH(E$4,Customer_Info_Appended[#Headers],0),0)</f>
        <v>Male</v>
      </c>
      <c r="F534" t="str">
        <f>VLOOKUP($B534,Customer_Info_Appended[],MATCH(F$4,Customer_Info_Appended[#Headers],0),0)</f>
        <v>Bago</v>
      </c>
      <c r="G534" t="str">
        <f>VLOOKUP(AccountBalanceSummary[[#This Row],[Balance Summary]],balance_t[],3,1)</f>
        <v>High</v>
      </c>
      <c r="H534" t="str">
        <f>VLOOKUP(AccountBalanceSummary[[#This Row],[Age]],age_t[],3,1)</f>
        <v>Senior</v>
      </c>
      <c r="I534" t="str">
        <f>AccountBalanceSummary[[#This Row],[Age Group]]&amp;"-"&amp;AccountBalanceSummary[[#This Row],[Balace Group]]</f>
        <v>Senior-High</v>
      </c>
    </row>
    <row r="535" spans="2:9" x14ac:dyDescent="0.25">
      <c r="B535" t="s">
        <v>2767</v>
      </c>
      <c r="C535" s="22">
        <v>23170172</v>
      </c>
      <c r="D535">
        <f>VLOOKUP($B535,Customer_Info_Appended[],MATCH(D$4,Customer_Info_Appended[#Headers],0),0)</f>
        <v>47</v>
      </c>
      <c r="E535" t="str">
        <f>VLOOKUP($B535,Customer_Info_Appended[],MATCH(E$4,Customer_Info_Appended[#Headers],0),0)</f>
        <v>Male</v>
      </c>
      <c r="F535" t="str">
        <f>VLOOKUP($B535,Customer_Info_Appended[],MATCH(F$4,Customer_Info_Appended[#Headers],0),0)</f>
        <v>Shan</v>
      </c>
      <c r="G535" t="str">
        <f>VLOOKUP(AccountBalanceSummary[[#This Row],[Balance Summary]],balance_t[],3,1)</f>
        <v>High</v>
      </c>
      <c r="H535" t="str">
        <f>VLOOKUP(AccountBalanceSummary[[#This Row],[Age]],age_t[],3,1)</f>
        <v>Middle</v>
      </c>
      <c r="I535" t="str">
        <f>AccountBalanceSummary[[#This Row],[Age Group]]&amp;"-"&amp;AccountBalanceSummary[[#This Row],[Balace Group]]</f>
        <v>Middle-High</v>
      </c>
    </row>
    <row r="536" spans="2:9" x14ac:dyDescent="0.25">
      <c r="B536" t="s">
        <v>2772</v>
      </c>
      <c r="C536" s="22">
        <v>47333066</v>
      </c>
      <c r="D536">
        <f>VLOOKUP($B536,Customer_Info_Appended[],MATCH(D$4,Customer_Info_Appended[#Headers],0),0)</f>
        <v>35</v>
      </c>
      <c r="E536" t="str">
        <f>VLOOKUP($B536,Customer_Info_Appended[],MATCH(E$4,Customer_Info_Appended[#Headers],0),0)</f>
        <v>Male</v>
      </c>
      <c r="F536" t="str">
        <f>VLOOKUP($B536,Customer_Info_Appended[],MATCH(F$4,Customer_Info_Appended[#Headers],0),0)</f>
        <v>Bago</v>
      </c>
      <c r="G536" t="str">
        <f>VLOOKUP(AccountBalanceSummary[[#This Row],[Balance Summary]],balance_t[],3,1)</f>
        <v>High</v>
      </c>
      <c r="H536" t="str">
        <f>VLOOKUP(AccountBalanceSummary[[#This Row],[Age]],age_t[],3,1)</f>
        <v>Middle</v>
      </c>
      <c r="I536" t="str">
        <f>AccountBalanceSummary[[#This Row],[Age Group]]&amp;"-"&amp;AccountBalanceSummary[[#This Row],[Balace Group]]</f>
        <v>Middle-High</v>
      </c>
    </row>
    <row r="537" spans="2:9" x14ac:dyDescent="0.25">
      <c r="B537" t="s">
        <v>2777</v>
      </c>
      <c r="C537" s="22">
        <v>85012542</v>
      </c>
      <c r="D537">
        <f>VLOOKUP($B537,Customer_Info_Appended[],MATCH(D$4,Customer_Info_Appended[#Headers],0),0)</f>
        <v>30</v>
      </c>
      <c r="E537" t="str">
        <f>VLOOKUP($B537,Customer_Info_Appended[],MATCH(E$4,Customer_Info_Appended[#Headers],0),0)</f>
        <v>Female</v>
      </c>
      <c r="F537" t="str">
        <f>VLOOKUP($B537,Customer_Info_Appended[],MATCH(F$4,Customer_Info_Appended[#Headers],0),0)</f>
        <v>Bago</v>
      </c>
      <c r="G537" t="str">
        <f>VLOOKUP(AccountBalanceSummary[[#This Row],[Balance Summary]],balance_t[],3,1)</f>
        <v>High</v>
      </c>
      <c r="H537" t="str">
        <f>VLOOKUP(AccountBalanceSummary[[#This Row],[Age]],age_t[],3,1)</f>
        <v>Young</v>
      </c>
      <c r="I537" t="str">
        <f>AccountBalanceSummary[[#This Row],[Age Group]]&amp;"-"&amp;AccountBalanceSummary[[#This Row],[Balace Group]]</f>
        <v>Young-High</v>
      </c>
    </row>
    <row r="538" spans="2:9" x14ac:dyDescent="0.25">
      <c r="B538" t="s">
        <v>2782</v>
      </c>
      <c r="C538" s="22">
        <v>104188151</v>
      </c>
      <c r="D538">
        <f>VLOOKUP($B538,Customer_Info_Appended[],MATCH(D$4,Customer_Info_Appended[#Headers],0),0)</f>
        <v>60</v>
      </c>
      <c r="E538" t="str">
        <f>VLOOKUP($B538,Customer_Info_Appended[],MATCH(E$4,Customer_Info_Appended[#Headers],0),0)</f>
        <v>Male</v>
      </c>
      <c r="F538" t="str">
        <f>VLOOKUP($B538,Customer_Info_Appended[],MATCH(F$4,Customer_Info_Appended[#Headers],0),0)</f>
        <v>Yangon</v>
      </c>
      <c r="G538" t="str">
        <f>VLOOKUP(AccountBalanceSummary[[#This Row],[Balance Summary]],balance_t[],3,1)</f>
        <v>High</v>
      </c>
      <c r="H538" t="str">
        <f>VLOOKUP(AccountBalanceSummary[[#This Row],[Age]],age_t[],3,1)</f>
        <v>Senior</v>
      </c>
      <c r="I538" t="str">
        <f>AccountBalanceSummary[[#This Row],[Age Group]]&amp;"-"&amp;AccountBalanceSummary[[#This Row],[Balace Group]]</f>
        <v>Senior-High</v>
      </c>
    </row>
    <row r="539" spans="2:9" x14ac:dyDescent="0.25">
      <c r="B539" t="s">
        <v>2787</v>
      </c>
      <c r="C539" s="22">
        <v>30261753</v>
      </c>
      <c r="D539">
        <f>VLOOKUP($B539,Customer_Info_Appended[],MATCH(D$4,Customer_Info_Appended[#Headers],0),0)</f>
        <v>38</v>
      </c>
      <c r="E539" t="str">
        <f>VLOOKUP($B539,Customer_Info_Appended[],MATCH(E$4,Customer_Info_Appended[#Headers],0),0)</f>
        <v>Female</v>
      </c>
      <c r="F539" t="str">
        <f>VLOOKUP($B539,Customer_Info_Appended[],MATCH(F$4,Customer_Info_Appended[#Headers],0),0)</f>
        <v>Yangon</v>
      </c>
      <c r="G539" t="str">
        <f>VLOOKUP(AccountBalanceSummary[[#This Row],[Balance Summary]],balance_t[],3,1)</f>
        <v>High</v>
      </c>
      <c r="H539" t="str">
        <f>VLOOKUP(AccountBalanceSummary[[#This Row],[Age]],age_t[],3,1)</f>
        <v>Middle</v>
      </c>
      <c r="I539" t="str">
        <f>AccountBalanceSummary[[#This Row],[Age Group]]&amp;"-"&amp;AccountBalanceSummary[[#This Row],[Balace Group]]</f>
        <v>Middle-High</v>
      </c>
    </row>
    <row r="540" spans="2:9" x14ac:dyDescent="0.25">
      <c r="B540" t="s">
        <v>2792</v>
      </c>
      <c r="C540" s="22">
        <v>32245403</v>
      </c>
      <c r="D540">
        <f>VLOOKUP($B540,Customer_Info_Appended[],MATCH(D$4,Customer_Info_Appended[#Headers],0),0)</f>
        <v>47</v>
      </c>
      <c r="E540" t="str">
        <f>VLOOKUP($B540,Customer_Info_Appended[],MATCH(E$4,Customer_Info_Appended[#Headers],0),0)</f>
        <v>Female</v>
      </c>
      <c r="F540" t="str">
        <f>VLOOKUP($B540,Customer_Info_Appended[],MATCH(F$4,Customer_Info_Appended[#Headers],0),0)</f>
        <v>Yangon</v>
      </c>
      <c r="G540" t="str">
        <f>VLOOKUP(AccountBalanceSummary[[#This Row],[Balance Summary]],balance_t[],3,1)</f>
        <v>High</v>
      </c>
      <c r="H540" t="str">
        <f>VLOOKUP(AccountBalanceSummary[[#This Row],[Age]],age_t[],3,1)</f>
        <v>Middle</v>
      </c>
      <c r="I540" t="str">
        <f>AccountBalanceSummary[[#This Row],[Age Group]]&amp;"-"&amp;AccountBalanceSummary[[#This Row],[Balace Group]]</f>
        <v>Middle-High</v>
      </c>
    </row>
    <row r="541" spans="2:9" x14ac:dyDescent="0.25">
      <c r="B541" t="s">
        <v>2797</v>
      </c>
      <c r="C541" s="22">
        <v>36033339</v>
      </c>
      <c r="D541">
        <f>VLOOKUP($B541,Customer_Info_Appended[],MATCH(D$4,Customer_Info_Appended[#Headers],0),0)</f>
        <v>38</v>
      </c>
      <c r="E541" t="str">
        <f>VLOOKUP($B541,Customer_Info_Appended[],MATCH(E$4,Customer_Info_Appended[#Headers],0),0)</f>
        <v>Male</v>
      </c>
      <c r="F541" t="str">
        <f>VLOOKUP($B541,Customer_Info_Appended[],MATCH(F$4,Customer_Info_Appended[#Headers],0),0)</f>
        <v>Naypyitaw</v>
      </c>
      <c r="G541" t="str">
        <f>VLOOKUP(AccountBalanceSummary[[#This Row],[Balance Summary]],balance_t[],3,1)</f>
        <v>High</v>
      </c>
      <c r="H541" t="str">
        <f>VLOOKUP(AccountBalanceSummary[[#This Row],[Age]],age_t[],3,1)</f>
        <v>Middle</v>
      </c>
      <c r="I541" t="str">
        <f>AccountBalanceSummary[[#This Row],[Age Group]]&amp;"-"&amp;AccountBalanceSummary[[#This Row],[Balace Group]]</f>
        <v>Middle-High</v>
      </c>
    </row>
    <row r="542" spans="2:9" x14ac:dyDescent="0.25">
      <c r="B542" t="s">
        <v>2802</v>
      </c>
      <c r="C542" s="22">
        <v>38528765</v>
      </c>
      <c r="D542">
        <f>VLOOKUP($B542,Customer_Info_Appended[],MATCH(D$4,Customer_Info_Appended[#Headers],0),0)</f>
        <v>65</v>
      </c>
      <c r="E542" t="str">
        <f>VLOOKUP($B542,Customer_Info_Appended[],MATCH(E$4,Customer_Info_Appended[#Headers],0),0)</f>
        <v>Male</v>
      </c>
      <c r="F542" t="str">
        <f>VLOOKUP($B542,Customer_Info_Appended[],MATCH(F$4,Customer_Info_Appended[#Headers],0),0)</f>
        <v>Yangon</v>
      </c>
      <c r="G542" t="str">
        <f>VLOOKUP(AccountBalanceSummary[[#This Row],[Balance Summary]],balance_t[],3,1)</f>
        <v>High</v>
      </c>
      <c r="H542" t="str">
        <f>VLOOKUP(AccountBalanceSummary[[#This Row],[Age]],age_t[],3,1)</f>
        <v>Senior</v>
      </c>
      <c r="I542" t="str">
        <f>AccountBalanceSummary[[#This Row],[Age Group]]&amp;"-"&amp;AccountBalanceSummary[[#This Row],[Balace Group]]</f>
        <v>Senior-High</v>
      </c>
    </row>
    <row r="543" spans="2:9" x14ac:dyDescent="0.25">
      <c r="B543" t="s">
        <v>2807</v>
      </c>
      <c r="C543" s="22">
        <v>29089655</v>
      </c>
      <c r="D543">
        <f>VLOOKUP($B543,Customer_Info_Appended[],MATCH(D$4,Customer_Info_Appended[#Headers],0),0)</f>
        <v>34</v>
      </c>
      <c r="E543" t="str">
        <f>VLOOKUP($B543,Customer_Info_Appended[],MATCH(E$4,Customer_Info_Appended[#Headers],0),0)</f>
        <v>Female</v>
      </c>
      <c r="F543" t="str">
        <f>VLOOKUP($B543,Customer_Info_Appended[],MATCH(F$4,Customer_Info_Appended[#Headers],0),0)</f>
        <v>Shan</v>
      </c>
      <c r="G543" t="str">
        <f>VLOOKUP(AccountBalanceSummary[[#This Row],[Balance Summary]],balance_t[],3,1)</f>
        <v>High</v>
      </c>
      <c r="H543" t="str">
        <f>VLOOKUP(AccountBalanceSummary[[#This Row],[Age]],age_t[],3,1)</f>
        <v>Middle</v>
      </c>
      <c r="I543" t="str">
        <f>AccountBalanceSummary[[#This Row],[Age Group]]&amp;"-"&amp;AccountBalanceSummary[[#This Row],[Balace Group]]</f>
        <v>Middle-High</v>
      </c>
    </row>
    <row r="544" spans="2:9" x14ac:dyDescent="0.25">
      <c r="B544" t="s">
        <v>2812</v>
      </c>
      <c r="C544" s="22">
        <v>59393620</v>
      </c>
      <c r="D544">
        <f>VLOOKUP($B544,Customer_Info_Appended[],MATCH(D$4,Customer_Info_Appended[#Headers],0),0)</f>
        <v>57</v>
      </c>
      <c r="E544" t="str">
        <f>VLOOKUP($B544,Customer_Info_Appended[],MATCH(E$4,Customer_Info_Appended[#Headers],0),0)</f>
        <v>Female</v>
      </c>
      <c r="F544" t="str">
        <f>VLOOKUP($B544,Customer_Info_Appended[],MATCH(F$4,Customer_Info_Appended[#Headers],0),0)</f>
        <v>Bago</v>
      </c>
      <c r="G544" t="str">
        <f>VLOOKUP(AccountBalanceSummary[[#This Row],[Balance Summary]],balance_t[],3,1)</f>
        <v>High</v>
      </c>
      <c r="H544" t="str">
        <f>VLOOKUP(AccountBalanceSummary[[#This Row],[Age]],age_t[],3,1)</f>
        <v>Senior</v>
      </c>
      <c r="I544" t="str">
        <f>AccountBalanceSummary[[#This Row],[Age Group]]&amp;"-"&amp;AccountBalanceSummary[[#This Row],[Balace Group]]</f>
        <v>Senior-High</v>
      </c>
    </row>
    <row r="545" spans="2:9" x14ac:dyDescent="0.25">
      <c r="B545" t="s">
        <v>2817</v>
      </c>
      <c r="C545" s="22">
        <v>8243982</v>
      </c>
      <c r="D545">
        <f>VLOOKUP($B545,Customer_Info_Appended[],MATCH(D$4,Customer_Info_Appended[#Headers],0),0)</f>
        <v>36</v>
      </c>
      <c r="E545" t="str">
        <f>VLOOKUP($B545,Customer_Info_Appended[],MATCH(E$4,Customer_Info_Appended[#Headers],0),0)</f>
        <v>Male</v>
      </c>
      <c r="F545" t="str">
        <f>VLOOKUP($B545,Customer_Info_Appended[],MATCH(F$4,Customer_Info_Appended[#Headers],0),0)</f>
        <v>Shan</v>
      </c>
      <c r="G545" t="str">
        <f>VLOOKUP(AccountBalanceSummary[[#This Row],[Balance Summary]],balance_t[],3,1)</f>
        <v>Medium</v>
      </c>
      <c r="H545" t="str">
        <f>VLOOKUP(AccountBalanceSummary[[#This Row],[Age]],age_t[],3,1)</f>
        <v>Middle</v>
      </c>
      <c r="I545" t="str">
        <f>AccountBalanceSummary[[#This Row],[Age Group]]&amp;"-"&amp;AccountBalanceSummary[[#This Row],[Balace Group]]</f>
        <v>Middle-Medium</v>
      </c>
    </row>
    <row r="546" spans="2:9" x14ac:dyDescent="0.25">
      <c r="B546" t="s">
        <v>2822</v>
      </c>
      <c r="C546" s="22">
        <v>52227240</v>
      </c>
      <c r="D546">
        <f>VLOOKUP($B546,Customer_Info_Appended[],MATCH(D$4,Customer_Info_Appended[#Headers],0),0)</f>
        <v>69</v>
      </c>
      <c r="E546" t="str">
        <f>VLOOKUP($B546,Customer_Info_Appended[],MATCH(E$4,Customer_Info_Appended[#Headers],0),0)</f>
        <v>Male</v>
      </c>
      <c r="F546" t="str">
        <f>VLOOKUP($B546,Customer_Info_Appended[],MATCH(F$4,Customer_Info_Appended[#Headers],0),0)</f>
        <v>Yangon</v>
      </c>
      <c r="G546" t="str">
        <f>VLOOKUP(AccountBalanceSummary[[#This Row],[Balance Summary]],balance_t[],3,1)</f>
        <v>High</v>
      </c>
      <c r="H546" t="str">
        <f>VLOOKUP(AccountBalanceSummary[[#This Row],[Age]],age_t[],3,1)</f>
        <v>Senior</v>
      </c>
      <c r="I546" t="str">
        <f>AccountBalanceSummary[[#This Row],[Age Group]]&amp;"-"&amp;AccountBalanceSummary[[#This Row],[Balace Group]]</f>
        <v>Senior-High</v>
      </c>
    </row>
    <row r="547" spans="2:9" x14ac:dyDescent="0.25">
      <c r="B547" t="s">
        <v>2827</v>
      </c>
      <c r="C547" s="22">
        <v>126878790</v>
      </c>
      <c r="D547">
        <f>VLOOKUP($B547,Customer_Info_Appended[],MATCH(D$4,Customer_Info_Appended[#Headers],0),0)</f>
        <v>32</v>
      </c>
      <c r="E547" t="str">
        <f>VLOOKUP($B547,Customer_Info_Appended[],MATCH(E$4,Customer_Info_Appended[#Headers],0),0)</f>
        <v>Female</v>
      </c>
      <c r="F547" t="str">
        <f>VLOOKUP($B547,Customer_Info_Appended[],MATCH(F$4,Customer_Info_Appended[#Headers],0),0)</f>
        <v>Naypyitaw</v>
      </c>
      <c r="G547" t="str">
        <f>VLOOKUP(AccountBalanceSummary[[#This Row],[Balance Summary]],balance_t[],3,1)</f>
        <v>High</v>
      </c>
      <c r="H547" t="str">
        <f>VLOOKUP(AccountBalanceSummary[[#This Row],[Age]],age_t[],3,1)</f>
        <v>Middle</v>
      </c>
      <c r="I547" t="str">
        <f>AccountBalanceSummary[[#This Row],[Age Group]]&amp;"-"&amp;AccountBalanceSummary[[#This Row],[Balace Group]]</f>
        <v>Middle-High</v>
      </c>
    </row>
    <row r="548" spans="2:9" x14ac:dyDescent="0.25">
      <c r="B548" t="s">
        <v>2832</v>
      </c>
      <c r="C548" s="22">
        <v>42466372</v>
      </c>
      <c r="D548">
        <f>VLOOKUP($B548,Customer_Info_Appended[],MATCH(D$4,Customer_Info_Appended[#Headers],0),0)</f>
        <v>26</v>
      </c>
      <c r="E548" t="str">
        <f>VLOOKUP($B548,Customer_Info_Appended[],MATCH(E$4,Customer_Info_Appended[#Headers],0),0)</f>
        <v>Female</v>
      </c>
      <c r="F548" t="str">
        <f>VLOOKUP($B548,Customer_Info_Appended[],MATCH(F$4,Customer_Info_Appended[#Headers],0),0)</f>
        <v>Naypyitaw</v>
      </c>
      <c r="G548" t="str">
        <f>VLOOKUP(AccountBalanceSummary[[#This Row],[Balance Summary]],balance_t[],3,1)</f>
        <v>High</v>
      </c>
      <c r="H548" t="str">
        <f>VLOOKUP(AccountBalanceSummary[[#This Row],[Age]],age_t[],3,1)</f>
        <v>Young</v>
      </c>
      <c r="I548" t="str">
        <f>AccountBalanceSummary[[#This Row],[Age Group]]&amp;"-"&amp;AccountBalanceSummary[[#This Row],[Balace Group]]</f>
        <v>Young-High</v>
      </c>
    </row>
    <row r="549" spans="2:9" x14ac:dyDescent="0.25">
      <c r="B549" t="s">
        <v>2837</v>
      </c>
      <c r="C549" s="22">
        <v>57932478</v>
      </c>
      <c r="D549">
        <f>VLOOKUP($B549,Customer_Info_Appended[],MATCH(D$4,Customer_Info_Appended[#Headers],0),0)</f>
        <v>69</v>
      </c>
      <c r="E549" t="str">
        <f>VLOOKUP($B549,Customer_Info_Appended[],MATCH(E$4,Customer_Info_Appended[#Headers],0),0)</f>
        <v>Female</v>
      </c>
      <c r="F549" t="str">
        <f>VLOOKUP($B549,Customer_Info_Appended[],MATCH(F$4,Customer_Info_Appended[#Headers],0),0)</f>
        <v>Bago</v>
      </c>
      <c r="G549" t="str">
        <f>VLOOKUP(AccountBalanceSummary[[#This Row],[Balance Summary]],balance_t[],3,1)</f>
        <v>High</v>
      </c>
      <c r="H549" t="str">
        <f>VLOOKUP(AccountBalanceSummary[[#This Row],[Age]],age_t[],3,1)</f>
        <v>Senior</v>
      </c>
      <c r="I549" t="str">
        <f>AccountBalanceSummary[[#This Row],[Age Group]]&amp;"-"&amp;AccountBalanceSummary[[#This Row],[Balace Group]]</f>
        <v>Senior-High</v>
      </c>
    </row>
    <row r="550" spans="2:9" x14ac:dyDescent="0.25">
      <c r="B550" t="s">
        <v>2842</v>
      </c>
      <c r="C550" s="22">
        <v>30209327</v>
      </c>
      <c r="D550">
        <f>VLOOKUP($B550,Customer_Info_Appended[],MATCH(D$4,Customer_Info_Appended[#Headers],0),0)</f>
        <v>27</v>
      </c>
      <c r="E550" t="str">
        <f>VLOOKUP($B550,Customer_Info_Appended[],MATCH(E$4,Customer_Info_Appended[#Headers],0),0)</f>
        <v>Female</v>
      </c>
      <c r="F550" t="str">
        <f>VLOOKUP($B550,Customer_Info_Appended[],MATCH(F$4,Customer_Info_Appended[#Headers],0),0)</f>
        <v>Shan</v>
      </c>
      <c r="G550" t="str">
        <f>VLOOKUP(AccountBalanceSummary[[#This Row],[Balance Summary]],balance_t[],3,1)</f>
        <v>High</v>
      </c>
      <c r="H550" t="str">
        <f>VLOOKUP(AccountBalanceSummary[[#This Row],[Age]],age_t[],3,1)</f>
        <v>Young</v>
      </c>
      <c r="I550" t="str">
        <f>AccountBalanceSummary[[#This Row],[Age Group]]&amp;"-"&amp;AccountBalanceSummary[[#This Row],[Balace Group]]</f>
        <v>Young-High</v>
      </c>
    </row>
    <row r="551" spans="2:9" x14ac:dyDescent="0.25">
      <c r="B551" t="s">
        <v>2847</v>
      </c>
      <c r="C551" s="22">
        <v>19484838</v>
      </c>
      <c r="D551">
        <f>VLOOKUP($B551,Customer_Info_Appended[],MATCH(D$4,Customer_Info_Appended[#Headers],0),0)</f>
        <v>61</v>
      </c>
      <c r="E551" t="str">
        <f>VLOOKUP($B551,Customer_Info_Appended[],MATCH(E$4,Customer_Info_Appended[#Headers],0),0)</f>
        <v>Female</v>
      </c>
      <c r="F551" t="str">
        <f>VLOOKUP($B551,Customer_Info_Appended[],MATCH(F$4,Customer_Info_Appended[#Headers],0),0)</f>
        <v>Mandalay</v>
      </c>
      <c r="G551" t="str">
        <f>VLOOKUP(AccountBalanceSummary[[#This Row],[Balance Summary]],balance_t[],3,1)</f>
        <v>High</v>
      </c>
      <c r="H551" t="str">
        <f>VLOOKUP(AccountBalanceSummary[[#This Row],[Age]],age_t[],3,1)</f>
        <v>Senior</v>
      </c>
      <c r="I551" t="str">
        <f>AccountBalanceSummary[[#This Row],[Age Group]]&amp;"-"&amp;AccountBalanceSummary[[#This Row],[Balace Group]]</f>
        <v>Senior-High</v>
      </c>
    </row>
    <row r="552" spans="2:9" x14ac:dyDescent="0.25">
      <c r="B552" t="s">
        <v>2852</v>
      </c>
      <c r="C552" s="22">
        <v>24168299</v>
      </c>
      <c r="D552">
        <f>VLOOKUP($B552,Customer_Info_Appended[],MATCH(D$4,Customer_Info_Appended[#Headers],0),0)</f>
        <v>48</v>
      </c>
      <c r="E552" t="str">
        <f>VLOOKUP($B552,Customer_Info_Appended[],MATCH(E$4,Customer_Info_Appended[#Headers],0),0)</f>
        <v>Male</v>
      </c>
      <c r="F552" t="str">
        <f>VLOOKUP($B552,Customer_Info_Appended[],MATCH(F$4,Customer_Info_Appended[#Headers],0),0)</f>
        <v>Shan</v>
      </c>
      <c r="G552" t="str">
        <f>VLOOKUP(AccountBalanceSummary[[#This Row],[Balance Summary]],balance_t[],3,1)</f>
        <v>High</v>
      </c>
      <c r="H552" t="str">
        <f>VLOOKUP(AccountBalanceSummary[[#This Row],[Age]],age_t[],3,1)</f>
        <v>Middle</v>
      </c>
      <c r="I552" t="str">
        <f>AccountBalanceSummary[[#This Row],[Age Group]]&amp;"-"&amp;AccountBalanceSummary[[#This Row],[Balace Group]]</f>
        <v>Middle-High</v>
      </c>
    </row>
    <row r="553" spans="2:9" x14ac:dyDescent="0.25">
      <c r="B553" t="s">
        <v>2857</v>
      </c>
      <c r="C553" s="22">
        <v>35102379</v>
      </c>
      <c r="D553">
        <f>VLOOKUP($B553,Customer_Info_Appended[],MATCH(D$4,Customer_Info_Appended[#Headers],0),0)</f>
        <v>40</v>
      </c>
      <c r="E553" t="str">
        <f>VLOOKUP($B553,Customer_Info_Appended[],MATCH(E$4,Customer_Info_Appended[#Headers],0),0)</f>
        <v>Female</v>
      </c>
      <c r="F553" t="str">
        <f>VLOOKUP($B553,Customer_Info_Appended[],MATCH(F$4,Customer_Info_Appended[#Headers],0),0)</f>
        <v>Yangon</v>
      </c>
      <c r="G553" t="str">
        <f>VLOOKUP(AccountBalanceSummary[[#This Row],[Balance Summary]],balance_t[],3,1)</f>
        <v>High</v>
      </c>
      <c r="H553" t="str">
        <f>VLOOKUP(AccountBalanceSummary[[#This Row],[Age]],age_t[],3,1)</f>
        <v>Middle</v>
      </c>
      <c r="I553" t="str">
        <f>AccountBalanceSummary[[#This Row],[Age Group]]&amp;"-"&amp;AccountBalanceSummary[[#This Row],[Balace Group]]</f>
        <v>Middle-High</v>
      </c>
    </row>
    <row r="554" spans="2:9" x14ac:dyDescent="0.25">
      <c r="B554" t="s">
        <v>2862</v>
      </c>
      <c r="C554" s="22">
        <v>42698472</v>
      </c>
      <c r="D554">
        <f>VLOOKUP($B554,Customer_Info_Appended[],MATCH(D$4,Customer_Info_Appended[#Headers],0),0)</f>
        <v>69</v>
      </c>
      <c r="E554" t="str">
        <f>VLOOKUP($B554,Customer_Info_Appended[],MATCH(E$4,Customer_Info_Appended[#Headers],0),0)</f>
        <v>Female</v>
      </c>
      <c r="F554" t="str">
        <f>VLOOKUP($B554,Customer_Info_Appended[],MATCH(F$4,Customer_Info_Appended[#Headers],0),0)</f>
        <v>Mandalay</v>
      </c>
      <c r="G554" t="str">
        <f>VLOOKUP(AccountBalanceSummary[[#This Row],[Balance Summary]],balance_t[],3,1)</f>
        <v>High</v>
      </c>
      <c r="H554" t="str">
        <f>VLOOKUP(AccountBalanceSummary[[#This Row],[Age]],age_t[],3,1)</f>
        <v>Senior</v>
      </c>
      <c r="I554" t="str">
        <f>AccountBalanceSummary[[#This Row],[Age Group]]&amp;"-"&amp;AccountBalanceSummary[[#This Row],[Balace Group]]</f>
        <v>Senior-High</v>
      </c>
    </row>
    <row r="555" spans="2:9" x14ac:dyDescent="0.25">
      <c r="B555" t="s">
        <v>2867</v>
      </c>
      <c r="C555" s="22">
        <v>29122580</v>
      </c>
      <c r="D555">
        <f>VLOOKUP($B555,Customer_Info_Appended[],MATCH(D$4,Customer_Info_Appended[#Headers],0),0)</f>
        <v>47</v>
      </c>
      <c r="E555" t="str">
        <f>VLOOKUP($B555,Customer_Info_Appended[],MATCH(E$4,Customer_Info_Appended[#Headers],0),0)</f>
        <v>Male</v>
      </c>
      <c r="F555" t="str">
        <f>VLOOKUP($B555,Customer_Info_Appended[],MATCH(F$4,Customer_Info_Appended[#Headers],0),0)</f>
        <v>Naypyitaw</v>
      </c>
      <c r="G555" t="str">
        <f>VLOOKUP(AccountBalanceSummary[[#This Row],[Balance Summary]],balance_t[],3,1)</f>
        <v>High</v>
      </c>
      <c r="H555" t="str">
        <f>VLOOKUP(AccountBalanceSummary[[#This Row],[Age]],age_t[],3,1)</f>
        <v>Middle</v>
      </c>
      <c r="I555" t="str">
        <f>AccountBalanceSummary[[#This Row],[Age Group]]&amp;"-"&amp;AccountBalanceSummary[[#This Row],[Balace Group]]</f>
        <v>Middle-High</v>
      </c>
    </row>
    <row r="556" spans="2:9" x14ac:dyDescent="0.25">
      <c r="B556" t="s">
        <v>2872</v>
      </c>
      <c r="C556" s="22">
        <v>25155715</v>
      </c>
      <c r="D556">
        <f>VLOOKUP($B556,Customer_Info_Appended[],MATCH(D$4,Customer_Info_Appended[#Headers],0),0)</f>
        <v>50</v>
      </c>
      <c r="E556" t="str">
        <f>VLOOKUP($B556,Customer_Info_Appended[],MATCH(E$4,Customer_Info_Appended[#Headers],0),0)</f>
        <v>Male</v>
      </c>
      <c r="F556" t="str">
        <f>VLOOKUP($B556,Customer_Info_Appended[],MATCH(F$4,Customer_Info_Appended[#Headers],0),0)</f>
        <v>Bago</v>
      </c>
      <c r="G556" t="str">
        <f>VLOOKUP(AccountBalanceSummary[[#This Row],[Balance Summary]],balance_t[],3,1)</f>
        <v>High</v>
      </c>
      <c r="H556" t="str">
        <f>VLOOKUP(AccountBalanceSummary[[#This Row],[Age]],age_t[],3,1)</f>
        <v>Middle</v>
      </c>
      <c r="I556" t="str">
        <f>AccountBalanceSummary[[#This Row],[Age Group]]&amp;"-"&amp;AccountBalanceSummary[[#This Row],[Balace Group]]</f>
        <v>Middle-High</v>
      </c>
    </row>
    <row r="557" spans="2:9" x14ac:dyDescent="0.25">
      <c r="B557" t="s">
        <v>2877</v>
      </c>
      <c r="C557" s="22">
        <v>6572652</v>
      </c>
      <c r="D557">
        <f>VLOOKUP($B557,Customer_Info_Appended[],MATCH(D$4,Customer_Info_Appended[#Headers],0),0)</f>
        <v>69</v>
      </c>
      <c r="E557" t="str">
        <f>VLOOKUP($B557,Customer_Info_Appended[],MATCH(E$4,Customer_Info_Appended[#Headers],0),0)</f>
        <v>Female</v>
      </c>
      <c r="F557" t="str">
        <f>VLOOKUP($B557,Customer_Info_Appended[],MATCH(F$4,Customer_Info_Appended[#Headers],0),0)</f>
        <v>Bago</v>
      </c>
      <c r="G557" t="str">
        <f>VLOOKUP(AccountBalanceSummary[[#This Row],[Balance Summary]],balance_t[],3,1)</f>
        <v>Medium</v>
      </c>
      <c r="H557" t="str">
        <f>VLOOKUP(AccountBalanceSummary[[#This Row],[Age]],age_t[],3,1)</f>
        <v>Senior</v>
      </c>
      <c r="I557" t="str">
        <f>AccountBalanceSummary[[#This Row],[Age Group]]&amp;"-"&amp;AccountBalanceSummary[[#This Row],[Balace Group]]</f>
        <v>Senior-Medium</v>
      </c>
    </row>
    <row r="558" spans="2:9" x14ac:dyDescent="0.25">
      <c r="B558" t="s">
        <v>2882</v>
      </c>
      <c r="C558" s="22">
        <v>23483686</v>
      </c>
      <c r="D558">
        <f>VLOOKUP($B558,Customer_Info_Appended[],MATCH(D$4,Customer_Info_Appended[#Headers],0),0)</f>
        <v>26</v>
      </c>
      <c r="E558" t="str">
        <f>VLOOKUP($B558,Customer_Info_Appended[],MATCH(E$4,Customer_Info_Appended[#Headers],0),0)</f>
        <v>Female</v>
      </c>
      <c r="F558" t="str">
        <f>VLOOKUP($B558,Customer_Info_Appended[],MATCH(F$4,Customer_Info_Appended[#Headers],0),0)</f>
        <v>Naypyitaw</v>
      </c>
      <c r="G558" t="str">
        <f>VLOOKUP(AccountBalanceSummary[[#This Row],[Balance Summary]],balance_t[],3,1)</f>
        <v>High</v>
      </c>
      <c r="H558" t="str">
        <f>VLOOKUP(AccountBalanceSummary[[#This Row],[Age]],age_t[],3,1)</f>
        <v>Young</v>
      </c>
      <c r="I558" t="str">
        <f>AccountBalanceSummary[[#This Row],[Age Group]]&amp;"-"&amp;AccountBalanceSummary[[#This Row],[Balace Group]]</f>
        <v>Young-High</v>
      </c>
    </row>
    <row r="559" spans="2:9" x14ac:dyDescent="0.25">
      <c r="B559" t="s">
        <v>2887</v>
      </c>
      <c r="C559" s="22">
        <v>18375555</v>
      </c>
      <c r="D559">
        <f>VLOOKUP($B559,Customer_Info_Appended[],MATCH(D$4,Customer_Info_Appended[#Headers],0),0)</f>
        <v>64</v>
      </c>
      <c r="E559" t="str">
        <f>VLOOKUP($B559,Customer_Info_Appended[],MATCH(E$4,Customer_Info_Appended[#Headers],0),0)</f>
        <v>Male</v>
      </c>
      <c r="F559" t="str">
        <f>VLOOKUP($B559,Customer_Info_Appended[],MATCH(F$4,Customer_Info_Appended[#Headers],0),0)</f>
        <v>Yangon</v>
      </c>
      <c r="G559" t="str">
        <f>VLOOKUP(AccountBalanceSummary[[#This Row],[Balance Summary]],balance_t[],3,1)</f>
        <v>High</v>
      </c>
      <c r="H559" t="str">
        <f>VLOOKUP(AccountBalanceSummary[[#This Row],[Age]],age_t[],3,1)</f>
        <v>Senior</v>
      </c>
      <c r="I559" t="str">
        <f>AccountBalanceSummary[[#This Row],[Age Group]]&amp;"-"&amp;AccountBalanceSummary[[#This Row],[Balace Group]]</f>
        <v>Senior-High</v>
      </c>
    </row>
    <row r="560" spans="2:9" x14ac:dyDescent="0.25">
      <c r="B560" t="s">
        <v>2892</v>
      </c>
      <c r="C560" s="22">
        <v>30333152</v>
      </c>
      <c r="D560">
        <f>VLOOKUP($B560,Customer_Info_Appended[],MATCH(D$4,Customer_Info_Appended[#Headers],0),0)</f>
        <v>18</v>
      </c>
      <c r="E560" t="str">
        <f>VLOOKUP($B560,Customer_Info_Appended[],MATCH(E$4,Customer_Info_Appended[#Headers],0),0)</f>
        <v>Female</v>
      </c>
      <c r="F560" t="str">
        <f>VLOOKUP($B560,Customer_Info_Appended[],MATCH(F$4,Customer_Info_Appended[#Headers],0),0)</f>
        <v>Naypyitaw</v>
      </c>
      <c r="G560" t="str">
        <f>VLOOKUP(AccountBalanceSummary[[#This Row],[Balance Summary]],balance_t[],3,1)</f>
        <v>High</v>
      </c>
      <c r="H560" t="str">
        <f>VLOOKUP(AccountBalanceSummary[[#This Row],[Age]],age_t[],3,1)</f>
        <v>Young</v>
      </c>
      <c r="I560" t="str">
        <f>AccountBalanceSummary[[#This Row],[Age Group]]&amp;"-"&amp;AccountBalanceSummary[[#This Row],[Balace Group]]</f>
        <v>Young-High</v>
      </c>
    </row>
    <row r="561" spans="2:9" x14ac:dyDescent="0.25">
      <c r="B561" t="s">
        <v>2897</v>
      </c>
      <c r="C561" s="22">
        <v>34330728</v>
      </c>
      <c r="D561">
        <f>VLOOKUP($B561,Customer_Info_Appended[],MATCH(D$4,Customer_Info_Appended[#Headers],0),0)</f>
        <v>61</v>
      </c>
      <c r="E561" t="str">
        <f>VLOOKUP($B561,Customer_Info_Appended[],MATCH(E$4,Customer_Info_Appended[#Headers],0),0)</f>
        <v>Female</v>
      </c>
      <c r="F561" t="str">
        <f>VLOOKUP($B561,Customer_Info_Appended[],MATCH(F$4,Customer_Info_Appended[#Headers],0),0)</f>
        <v>Yangon</v>
      </c>
      <c r="G561" t="str">
        <f>VLOOKUP(AccountBalanceSummary[[#This Row],[Balance Summary]],balance_t[],3,1)</f>
        <v>High</v>
      </c>
      <c r="H561" t="str">
        <f>VLOOKUP(AccountBalanceSummary[[#This Row],[Age]],age_t[],3,1)</f>
        <v>Senior</v>
      </c>
      <c r="I561" t="str">
        <f>AccountBalanceSummary[[#This Row],[Age Group]]&amp;"-"&amp;AccountBalanceSummary[[#This Row],[Balace Group]]</f>
        <v>Senior-High</v>
      </c>
    </row>
    <row r="562" spans="2:9" x14ac:dyDescent="0.25">
      <c r="B562" t="s">
        <v>2902</v>
      </c>
      <c r="C562" s="22">
        <v>479039</v>
      </c>
      <c r="D562">
        <f>VLOOKUP($B562,Customer_Info_Appended[],MATCH(D$4,Customer_Info_Appended[#Headers],0),0)</f>
        <v>52</v>
      </c>
      <c r="E562" t="str">
        <f>VLOOKUP($B562,Customer_Info_Appended[],MATCH(E$4,Customer_Info_Appended[#Headers],0),0)</f>
        <v>Male</v>
      </c>
      <c r="F562" t="str">
        <f>VLOOKUP($B562,Customer_Info_Appended[],MATCH(F$4,Customer_Info_Appended[#Headers],0),0)</f>
        <v>Mandalay</v>
      </c>
      <c r="G562" t="str">
        <f>VLOOKUP(AccountBalanceSummary[[#This Row],[Balance Summary]],balance_t[],3,1)</f>
        <v>Low</v>
      </c>
      <c r="H562" t="str">
        <f>VLOOKUP(AccountBalanceSummary[[#This Row],[Age]],age_t[],3,1)</f>
        <v>Senior</v>
      </c>
      <c r="I562" t="str">
        <f>AccountBalanceSummary[[#This Row],[Age Group]]&amp;"-"&amp;AccountBalanceSummary[[#This Row],[Balace Group]]</f>
        <v>Senior-Low</v>
      </c>
    </row>
    <row r="563" spans="2:9" x14ac:dyDescent="0.25">
      <c r="B563" t="s">
        <v>2907</v>
      </c>
      <c r="C563" s="22">
        <v>49787153</v>
      </c>
      <c r="D563">
        <f>VLOOKUP($B563,Customer_Info_Appended[],MATCH(D$4,Customer_Info_Appended[#Headers],0),0)</f>
        <v>28</v>
      </c>
      <c r="E563" t="str">
        <f>VLOOKUP($B563,Customer_Info_Appended[],MATCH(E$4,Customer_Info_Appended[#Headers],0),0)</f>
        <v>Female</v>
      </c>
      <c r="F563" t="str">
        <f>VLOOKUP($B563,Customer_Info_Appended[],MATCH(F$4,Customer_Info_Appended[#Headers],0),0)</f>
        <v>Naypyitaw</v>
      </c>
      <c r="G563" t="str">
        <f>VLOOKUP(AccountBalanceSummary[[#This Row],[Balance Summary]],balance_t[],3,1)</f>
        <v>High</v>
      </c>
      <c r="H563" t="str">
        <f>VLOOKUP(AccountBalanceSummary[[#This Row],[Age]],age_t[],3,1)</f>
        <v>Young</v>
      </c>
      <c r="I563" t="str">
        <f>AccountBalanceSummary[[#This Row],[Age Group]]&amp;"-"&amp;AccountBalanceSummary[[#This Row],[Balace Group]]</f>
        <v>Young-High</v>
      </c>
    </row>
    <row r="564" spans="2:9" x14ac:dyDescent="0.25">
      <c r="B564" t="s">
        <v>2912</v>
      </c>
      <c r="C564" s="22">
        <v>42595479</v>
      </c>
      <c r="D564">
        <f>VLOOKUP($B564,Customer_Info_Appended[],MATCH(D$4,Customer_Info_Appended[#Headers],0),0)</f>
        <v>51</v>
      </c>
      <c r="E564" t="str">
        <f>VLOOKUP($B564,Customer_Info_Appended[],MATCH(E$4,Customer_Info_Appended[#Headers],0),0)</f>
        <v>Male</v>
      </c>
      <c r="F564" t="str">
        <f>VLOOKUP($B564,Customer_Info_Appended[],MATCH(F$4,Customer_Info_Appended[#Headers],0),0)</f>
        <v>Yangon</v>
      </c>
      <c r="G564" t="str">
        <f>VLOOKUP(AccountBalanceSummary[[#This Row],[Balance Summary]],balance_t[],3,1)</f>
        <v>High</v>
      </c>
      <c r="H564" t="str">
        <f>VLOOKUP(AccountBalanceSummary[[#This Row],[Age]],age_t[],3,1)</f>
        <v>Senior</v>
      </c>
      <c r="I564" t="str">
        <f>AccountBalanceSummary[[#This Row],[Age Group]]&amp;"-"&amp;AccountBalanceSummary[[#This Row],[Balace Group]]</f>
        <v>Senior-High</v>
      </c>
    </row>
    <row r="565" spans="2:9" x14ac:dyDescent="0.25">
      <c r="B565" t="s">
        <v>2917</v>
      </c>
      <c r="C565" s="22">
        <v>69968552</v>
      </c>
      <c r="D565">
        <f>VLOOKUP($B565,Customer_Info_Appended[],MATCH(D$4,Customer_Info_Appended[#Headers],0),0)</f>
        <v>33</v>
      </c>
      <c r="E565" t="str">
        <f>VLOOKUP($B565,Customer_Info_Appended[],MATCH(E$4,Customer_Info_Appended[#Headers],0),0)</f>
        <v>Male</v>
      </c>
      <c r="F565" t="str">
        <f>VLOOKUP($B565,Customer_Info_Appended[],MATCH(F$4,Customer_Info_Appended[#Headers],0),0)</f>
        <v>Mandalay</v>
      </c>
      <c r="G565" t="str">
        <f>VLOOKUP(AccountBalanceSummary[[#This Row],[Balance Summary]],balance_t[],3,1)</f>
        <v>High</v>
      </c>
      <c r="H565" t="str">
        <f>VLOOKUP(AccountBalanceSummary[[#This Row],[Age]],age_t[],3,1)</f>
        <v>Middle</v>
      </c>
      <c r="I565" t="str">
        <f>AccountBalanceSummary[[#This Row],[Age Group]]&amp;"-"&amp;AccountBalanceSummary[[#This Row],[Balace Group]]</f>
        <v>Middle-High</v>
      </c>
    </row>
    <row r="566" spans="2:9" x14ac:dyDescent="0.25">
      <c r="B566" t="s">
        <v>2922</v>
      </c>
      <c r="C566" s="22">
        <v>64070186</v>
      </c>
      <c r="D566">
        <f>VLOOKUP($B566,Customer_Info_Appended[],MATCH(D$4,Customer_Info_Appended[#Headers],0),0)</f>
        <v>26</v>
      </c>
      <c r="E566" t="str">
        <f>VLOOKUP($B566,Customer_Info_Appended[],MATCH(E$4,Customer_Info_Appended[#Headers],0),0)</f>
        <v>Male</v>
      </c>
      <c r="F566" t="str">
        <f>VLOOKUP($B566,Customer_Info_Appended[],MATCH(F$4,Customer_Info_Appended[#Headers],0),0)</f>
        <v>Naypyitaw</v>
      </c>
      <c r="G566" t="str">
        <f>VLOOKUP(AccountBalanceSummary[[#This Row],[Balance Summary]],balance_t[],3,1)</f>
        <v>High</v>
      </c>
      <c r="H566" t="str">
        <f>VLOOKUP(AccountBalanceSummary[[#This Row],[Age]],age_t[],3,1)</f>
        <v>Young</v>
      </c>
      <c r="I566" t="str">
        <f>AccountBalanceSummary[[#This Row],[Age Group]]&amp;"-"&amp;AccountBalanceSummary[[#This Row],[Balace Group]]</f>
        <v>Young-High</v>
      </c>
    </row>
    <row r="567" spans="2:9" x14ac:dyDescent="0.25">
      <c r="B567" t="s">
        <v>2927</v>
      </c>
      <c r="C567" s="22">
        <v>13821794</v>
      </c>
      <c r="D567">
        <f>VLOOKUP($B567,Customer_Info_Appended[],MATCH(D$4,Customer_Info_Appended[#Headers],0),0)</f>
        <v>49</v>
      </c>
      <c r="E567" t="str">
        <f>VLOOKUP($B567,Customer_Info_Appended[],MATCH(E$4,Customer_Info_Appended[#Headers],0),0)</f>
        <v>Male</v>
      </c>
      <c r="F567" t="str">
        <f>VLOOKUP($B567,Customer_Info_Appended[],MATCH(F$4,Customer_Info_Appended[#Headers],0),0)</f>
        <v>Bago</v>
      </c>
      <c r="G567" t="str">
        <f>VLOOKUP(AccountBalanceSummary[[#This Row],[Balance Summary]],balance_t[],3,1)</f>
        <v>Medium</v>
      </c>
      <c r="H567" t="str">
        <f>VLOOKUP(AccountBalanceSummary[[#This Row],[Age]],age_t[],3,1)</f>
        <v>Middle</v>
      </c>
      <c r="I567" t="str">
        <f>AccountBalanceSummary[[#This Row],[Age Group]]&amp;"-"&amp;AccountBalanceSummary[[#This Row],[Balace Group]]</f>
        <v>Middle-Medium</v>
      </c>
    </row>
    <row r="568" spans="2:9" x14ac:dyDescent="0.25">
      <c r="B568" t="s">
        <v>2932</v>
      </c>
      <c r="C568" s="22">
        <v>112130629</v>
      </c>
      <c r="D568">
        <f>VLOOKUP($B568,Customer_Info_Appended[],MATCH(D$4,Customer_Info_Appended[#Headers],0),0)</f>
        <v>32</v>
      </c>
      <c r="E568" t="str">
        <f>VLOOKUP($B568,Customer_Info_Appended[],MATCH(E$4,Customer_Info_Appended[#Headers],0),0)</f>
        <v>Female</v>
      </c>
      <c r="F568" t="str">
        <f>VLOOKUP($B568,Customer_Info_Appended[],MATCH(F$4,Customer_Info_Appended[#Headers],0),0)</f>
        <v>Naypyitaw</v>
      </c>
      <c r="G568" t="str">
        <f>VLOOKUP(AccountBalanceSummary[[#This Row],[Balance Summary]],balance_t[],3,1)</f>
        <v>High</v>
      </c>
      <c r="H568" t="str">
        <f>VLOOKUP(AccountBalanceSummary[[#This Row],[Age]],age_t[],3,1)</f>
        <v>Middle</v>
      </c>
      <c r="I568" t="str">
        <f>AccountBalanceSummary[[#This Row],[Age Group]]&amp;"-"&amp;AccountBalanceSummary[[#This Row],[Balace Group]]</f>
        <v>Middle-High</v>
      </c>
    </row>
    <row r="569" spans="2:9" x14ac:dyDescent="0.25">
      <c r="B569" t="s">
        <v>2937</v>
      </c>
      <c r="C569" s="22">
        <v>89120603</v>
      </c>
      <c r="D569">
        <f>VLOOKUP($B569,Customer_Info_Appended[],MATCH(D$4,Customer_Info_Appended[#Headers],0),0)</f>
        <v>29</v>
      </c>
      <c r="E569" t="str">
        <f>VLOOKUP($B569,Customer_Info_Appended[],MATCH(E$4,Customer_Info_Appended[#Headers],0),0)</f>
        <v>Male</v>
      </c>
      <c r="F569" t="str">
        <f>VLOOKUP($B569,Customer_Info_Appended[],MATCH(F$4,Customer_Info_Appended[#Headers],0),0)</f>
        <v>Shan</v>
      </c>
      <c r="G569" t="str">
        <f>VLOOKUP(AccountBalanceSummary[[#This Row],[Balance Summary]],balance_t[],3,1)</f>
        <v>High</v>
      </c>
      <c r="H569" t="str">
        <f>VLOOKUP(AccountBalanceSummary[[#This Row],[Age]],age_t[],3,1)</f>
        <v>Young</v>
      </c>
      <c r="I569" t="str">
        <f>AccountBalanceSummary[[#This Row],[Age Group]]&amp;"-"&amp;AccountBalanceSummary[[#This Row],[Balace Group]]</f>
        <v>Young-High</v>
      </c>
    </row>
    <row r="570" spans="2:9" x14ac:dyDescent="0.25">
      <c r="B570" t="s">
        <v>2942</v>
      </c>
      <c r="C570" s="22">
        <v>37774748</v>
      </c>
      <c r="D570">
        <f>VLOOKUP($B570,Customer_Info_Appended[],MATCH(D$4,Customer_Info_Appended[#Headers],0),0)</f>
        <v>50</v>
      </c>
      <c r="E570" t="str">
        <f>VLOOKUP($B570,Customer_Info_Appended[],MATCH(E$4,Customer_Info_Appended[#Headers],0),0)</f>
        <v>Female</v>
      </c>
      <c r="F570" t="str">
        <f>VLOOKUP($B570,Customer_Info_Appended[],MATCH(F$4,Customer_Info_Appended[#Headers],0),0)</f>
        <v>Naypyitaw</v>
      </c>
      <c r="G570" t="str">
        <f>VLOOKUP(AccountBalanceSummary[[#This Row],[Balance Summary]],balance_t[],3,1)</f>
        <v>High</v>
      </c>
      <c r="H570" t="str">
        <f>VLOOKUP(AccountBalanceSummary[[#This Row],[Age]],age_t[],3,1)</f>
        <v>Middle</v>
      </c>
      <c r="I570" t="str">
        <f>AccountBalanceSummary[[#This Row],[Age Group]]&amp;"-"&amp;AccountBalanceSummary[[#This Row],[Balace Group]]</f>
        <v>Middle-High</v>
      </c>
    </row>
    <row r="571" spans="2:9" x14ac:dyDescent="0.25">
      <c r="B571" t="s">
        <v>2947</v>
      </c>
      <c r="C571" s="22">
        <v>25156359</v>
      </c>
      <c r="D571">
        <f>VLOOKUP($B571,Customer_Info_Appended[],MATCH(D$4,Customer_Info_Appended[#Headers],0),0)</f>
        <v>62</v>
      </c>
      <c r="E571" t="str">
        <f>VLOOKUP($B571,Customer_Info_Appended[],MATCH(E$4,Customer_Info_Appended[#Headers],0),0)</f>
        <v>Female</v>
      </c>
      <c r="F571" t="str">
        <f>VLOOKUP($B571,Customer_Info_Appended[],MATCH(F$4,Customer_Info_Appended[#Headers],0),0)</f>
        <v>Shan</v>
      </c>
      <c r="G571" t="str">
        <f>VLOOKUP(AccountBalanceSummary[[#This Row],[Balance Summary]],balance_t[],3,1)</f>
        <v>High</v>
      </c>
      <c r="H571" t="str">
        <f>VLOOKUP(AccountBalanceSummary[[#This Row],[Age]],age_t[],3,1)</f>
        <v>Senior</v>
      </c>
      <c r="I571" t="str">
        <f>AccountBalanceSummary[[#This Row],[Age Group]]&amp;"-"&amp;AccountBalanceSummary[[#This Row],[Balace Group]]</f>
        <v>Senior-High</v>
      </c>
    </row>
    <row r="572" spans="2:9" x14ac:dyDescent="0.25">
      <c r="B572" t="s">
        <v>2952</v>
      </c>
      <c r="C572" s="22">
        <v>22538280</v>
      </c>
      <c r="D572">
        <f>VLOOKUP($B572,Customer_Info_Appended[],MATCH(D$4,Customer_Info_Appended[#Headers],0),0)</f>
        <v>31</v>
      </c>
      <c r="E572" t="str">
        <f>VLOOKUP($B572,Customer_Info_Appended[],MATCH(E$4,Customer_Info_Appended[#Headers],0),0)</f>
        <v>Female</v>
      </c>
      <c r="F572" t="str">
        <f>VLOOKUP($B572,Customer_Info_Appended[],MATCH(F$4,Customer_Info_Appended[#Headers],0),0)</f>
        <v>Mandalay</v>
      </c>
      <c r="G572" t="str">
        <f>VLOOKUP(AccountBalanceSummary[[#This Row],[Balance Summary]],balance_t[],3,1)</f>
        <v>High</v>
      </c>
      <c r="H572" t="str">
        <f>VLOOKUP(AccountBalanceSummary[[#This Row],[Age]],age_t[],3,1)</f>
        <v>Middle</v>
      </c>
      <c r="I572" t="str">
        <f>AccountBalanceSummary[[#This Row],[Age Group]]&amp;"-"&amp;AccountBalanceSummary[[#This Row],[Balace Group]]</f>
        <v>Middle-High</v>
      </c>
    </row>
    <row r="573" spans="2:9" x14ac:dyDescent="0.25">
      <c r="B573" t="s">
        <v>2957</v>
      </c>
      <c r="C573" s="22">
        <v>67628857</v>
      </c>
      <c r="D573">
        <f>VLOOKUP($B573,Customer_Info_Appended[],MATCH(D$4,Customer_Info_Appended[#Headers],0),0)</f>
        <v>25</v>
      </c>
      <c r="E573" t="str">
        <f>VLOOKUP($B573,Customer_Info_Appended[],MATCH(E$4,Customer_Info_Appended[#Headers],0),0)</f>
        <v>Female</v>
      </c>
      <c r="F573" t="str">
        <f>VLOOKUP($B573,Customer_Info_Appended[],MATCH(F$4,Customer_Info_Appended[#Headers],0),0)</f>
        <v>Naypyitaw</v>
      </c>
      <c r="G573" t="str">
        <f>VLOOKUP(AccountBalanceSummary[[#This Row],[Balance Summary]],balance_t[],3,1)</f>
        <v>High</v>
      </c>
      <c r="H573" t="str">
        <f>VLOOKUP(AccountBalanceSummary[[#This Row],[Age]],age_t[],3,1)</f>
        <v>Young</v>
      </c>
      <c r="I573" t="str">
        <f>AccountBalanceSummary[[#This Row],[Age Group]]&amp;"-"&amp;AccountBalanceSummary[[#This Row],[Balace Group]]</f>
        <v>Young-High</v>
      </c>
    </row>
    <row r="574" spans="2:9" x14ac:dyDescent="0.25">
      <c r="B574" t="s">
        <v>2962</v>
      </c>
      <c r="C574" s="22">
        <v>44477043</v>
      </c>
      <c r="D574">
        <f>VLOOKUP($B574,Customer_Info_Appended[],MATCH(D$4,Customer_Info_Appended[#Headers],0),0)</f>
        <v>25</v>
      </c>
      <c r="E574" t="str">
        <f>VLOOKUP($B574,Customer_Info_Appended[],MATCH(E$4,Customer_Info_Appended[#Headers],0),0)</f>
        <v>Female</v>
      </c>
      <c r="F574" t="str">
        <f>VLOOKUP($B574,Customer_Info_Appended[],MATCH(F$4,Customer_Info_Appended[#Headers],0),0)</f>
        <v>Mandalay</v>
      </c>
      <c r="G574" t="str">
        <f>VLOOKUP(AccountBalanceSummary[[#This Row],[Balance Summary]],balance_t[],3,1)</f>
        <v>High</v>
      </c>
      <c r="H574" t="str">
        <f>VLOOKUP(AccountBalanceSummary[[#This Row],[Age]],age_t[],3,1)</f>
        <v>Young</v>
      </c>
      <c r="I574" t="str">
        <f>AccountBalanceSummary[[#This Row],[Age Group]]&amp;"-"&amp;AccountBalanceSummary[[#This Row],[Balace Group]]</f>
        <v>Young-High</v>
      </c>
    </row>
    <row r="575" spans="2:9" x14ac:dyDescent="0.25">
      <c r="B575" t="s">
        <v>2967</v>
      </c>
      <c r="C575" s="22">
        <v>107298509</v>
      </c>
      <c r="D575">
        <f>VLOOKUP($B575,Customer_Info_Appended[],MATCH(D$4,Customer_Info_Appended[#Headers],0),0)</f>
        <v>44</v>
      </c>
      <c r="E575" t="str">
        <f>VLOOKUP($B575,Customer_Info_Appended[],MATCH(E$4,Customer_Info_Appended[#Headers],0),0)</f>
        <v>Male</v>
      </c>
      <c r="F575" t="str">
        <f>VLOOKUP($B575,Customer_Info_Appended[],MATCH(F$4,Customer_Info_Appended[#Headers],0),0)</f>
        <v>Mandalay</v>
      </c>
      <c r="G575" t="str">
        <f>VLOOKUP(AccountBalanceSummary[[#This Row],[Balance Summary]],balance_t[],3,1)</f>
        <v>High</v>
      </c>
      <c r="H575" t="str">
        <f>VLOOKUP(AccountBalanceSummary[[#This Row],[Age]],age_t[],3,1)</f>
        <v>Middle</v>
      </c>
      <c r="I575" t="str">
        <f>AccountBalanceSummary[[#This Row],[Age Group]]&amp;"-"&amp;AccountBalanceSummary[[#This Row],[Balace Group]]</f>
        <v>Middle-High</v>
      </c>
    </row>
    <row r="576" spans="2:9" x14ac:dyDescent="0.25">
      <c r="B576" t="s">
        <v>2972</v>
      </c>
      <c r="C576" s="22">
        <v>27182984</v>
      </c>
      <c r="D576">
        <f>VLOOKUP($B576,Customer_Info_Appended[],MATCH(D$4,Customer_Info_Appended[#Headers],0),0)</f>
        <v>29</v>
      </c>
      <c r="E576" t="str">
        <f>VLOOKUP($B576,Customer_Info_Appended[],MATCH(E$4,Customer_Info_Appended[#Headers],0),0)</f>
        <v>Male</v>
      </c>
      <c r="F576" t="str">
        <f>VLOOKUP($B576,Customer_Info_Appended[],MATCH(F$4,Customer_Info_Appended[#Headers],0),0)</f>
        <v>Yangon</v>
      </c>
      <c r="G576" t="str">
        <f>VLOOKUP(AccountBalanceSummary[[#This Row],[Balance Summary]],balance_t[],3,1)</f>
        <v>High</v>
      </c>
      <c r="H576" t="str">
        <f>VLOOKUP(AccountBalanceSummary[[#This Row],[Age]],age_t[],3,1)</f>
        <v>Young</v>
      </c>
      <c r="I576" t="str">
        <f>AccountBalanceSummary[[#This Row],[Age Group]]&amp;"-"&amp;AccountBalanceSummary[[#This Row],[Balace Group]]</f>
        <v>Young-High</v>
      </c>
    </row>
    <row r="577" spans="2:9" x14ac:dyDescent="0.25">
      <c r="B577" t="s">
        <v>2977</v>
      </c>
      <c r="C577" s="22">
        <v>66290819</v>
      </c>
      <c r="D577">
        <f>VLOOKUP($B577,Customer_Info_Appended[],MATCH(D$4,Customer_Info_Appended[#Headers],0),0)</f>
        <v>18</v>
      </c>
      <c r="E577" t="str">
        <f>VLOOKUP($B577,Customer_Info_Appended[],MATCH(E$4,Customer_Info_Appended[#Headers],0),0)</f>
        <v>Male</v>
      </c>
      <c r="F577" t="str">
        <f>VLOOKUP($B577,Customer_Info_Appended[],MATCH(F$4,Customer_Info_Appended[#Headers],0),0)</f>
        <v>Mandalay</v>
      </c>
      <c r="G577" t="str">
        <f>VLOOKUP(AccountBalanceSummary[[#This Row],[Balance Summary]],balance_t[],3,1)</f>
        <v>High</v>
      </c>
      <c r="H577" t="str">
        <f>VLOOKUP(AccountBalanceSummary[[#This Row],[Age]],age_t[],3,1)</f>
        <v>Young</v>
      </c>
      <c r="I577" t="str">
        <f>AccountBalanceSummary[[#This Row],[Age Group]]&amp;"-"&amp;AccountBalanceSummary[[#This Row],[Balace Group]]</f>
        <v>Young-High</v>
      </c>
    </row>
    <row r="578" spans="2:9" x14ac:dyDescent="0.25">
      <c r="B578" t="s">
        <v>2982</v>
      </c>
      <c r="C578" s="22">
        <v>35890315</v>
      </c>
      <c r="D578">
        <f>VLOOKUP($B578,Customer_Info_Appended[],MATCH(D$4,Customer_Info_Appended[#Headers],0),0)</f>
        <v>60</v>
      </c>
      <c r="E578" t="str">
        <f>VLOOKUP($B578,Customer_Info_Appended[],MATCH(E$4,Customer_Info_Appended[#Headers],0),0)</f>
        <v>Male</v>
      </c>
      <c r="F578" t="str">
        <f>VLOOKUP($B578,Customer_Info_Appended[],MATCH(F$4,Customer_Info_Appended[#Headers],0),0)</f>
        <v>Mandalay</v>
      </c>
      <c r="G578" t="str">
        <f>VLOOKUP(AccountBalanceSummary[[#This Row],[Balance Summary]],balance_t[],3,1)</f>
        <v>High</v>
      </c>
      <c r="H578" t="str">
        <f>VLOOKUP(AccountBalanceSummary[[#This Row],[Age]],age_t[],3,1)</f>
        <v>Senior</v>
      </c>
      <c r="I578" t="str">
        <f>AccountBalanceSummary[[#This Row],[Age Group]]&amp;"-"&amp;AccountBalanceSummary[[#This Row],[Balace Group]]</f>
        <v>Senior-High</v>
      </c>
    </row>
    <row r="579" spans="2:9" x14ac:dyDescent="0.25">
      <c r="B579" t="s">
        <v>2987</v>
      </c>
      <c r="C579" s="22">
        <v>45458287</v>
      </c>
      <c r="D579">
        <f>VLOOKUP($B579,Customer_Info_Appended[],MATCH(D$4,Customer_Info_Appended[#Headers],0),0)</f>
        <v>57</v>
      </c>
      <c r="E579" t="str">
        <f>VLOOKUP($B579,Customer_Info_Appended[],MATCH(E$4,Customer_Info_Appended[#Headers],0),0)</f>
        <v>Female</v>
      </c>
      <c r="F579" t="str">
        <f>VLOOKUP($B579,Customer_Info_Appended[],MATCH(F$4,Customer_Info_Appended[#Headers],0),0)</f>
        <v>Naypyitaw</v>
      </c>
      <c r="G579" t="str">
        <f>VLOOKUP(AccountBalanceSummary[[#This Row],[Balance Summary]],balance_t[],3,1)</f>
        <v>High</v>
      </c>
      <c r="H579" t="str">
        <f>VLOOKUP(AccountBalanceSummary[[#This Row],[Age]],age_t[],3,1)</f>
        <v>Senior</v>
      </c>
      <c r="I579" t="str">
        <f>AccountBalanceSummary[[#This Row],[Age Group]]&amp;"-"&amp;AccountBalanceSummary[[#This Row],[Balace Group]]</f>
        <v>Senior-High</v>
      </c>
    </row>
    <row r="580" spans="2:9" x14ac:dyDescent="0.25">
      <c r="B580" t="s">
        <v>2992</v>
      </c>
      <c r="C580" s="22">
        <v>23508056</v>
      </c>
      <c r="D580">
        <f>VLOOKUP($B580,Customer_Info_Appended[],MATCH(D$4,Customer_Info_Appended[#Headers],0),0)</f>
        <v>59</v>
      </c>
      <c r="E580" t="str">
        <f>VLOOKUP($B580,Customer_Info_Appended[],MATCH(E$4,Customer_Info_Appended[#Headers],0),0)</f>
        <v>Male</v>
      </c>
      <c r="F580" t="str">
        <f>VLOOKUP($B580,Customer_Info_Appended[],MATCH(F$4,Customer_Info_Appended[#Headers],0),0)</f>
        <v>Naypyitaw</v>
      </c>
      <c r="G580" t="str">
        <f>VLOOKUP(AccountBalanceSummary[[#This Row],[Balance Summary]],balance_t[],3,1)</f>
        <v>High</v>
      </c>
      <c r="H580" t="str">
        <f>VLOOKUP(AccountBalanceSummary[[#This Row],[Age]],age_t[],3,1)</f>
        <v>Senior</v>
      </c>
      <c r="I580" t="str">
        <f>AccountBalanceSummary[[#This Row],[Age Group]]&amp;"-"&amp;AccountBalanceSummary[[#This Row],[Balace Group]]</f>
        <v>Senior-High</v>
      </c>
    </row>
    <row r="581" spans="2:9" x14ac:dyDescent="0.25">
      <c r="B581" t="s">
        <v>2997</v>
      </c>
      <c r="C581" s="22">
        <v>14893752</v>
      </c>
      <c r="D581">
        <f>VLOOKUP($B581,Customer_Info_Appended[],MATCH(D$4,Customer_Info_Appended[#Headers],0),0)</f>
        <v>68</v>
      </c>
      <c r="E581" t="str">
        <f>VLOOKUP($B581,Customer_Info_Appended[],MATCH(E$4,Customer_Info_Appended[#Headers],0),0)</f>
        <v>Female</v>
      </c>
      <c r="F581" t="str">
        <f>VLOOKUP($B581,Customer_Info_Appended[],MATCH(F$4,Customer_Info_Appended[#Headers],0),0)</f>
        <v>Bago</v>
      </c>
      <c r="G581" t="str">
        <f>VLOOKUP(AccountBalanceSummary[[#This Row],[Balance Summary]],balance_t[],3,1)</f>
        <v>Medium</v>
      </c>
      <c r="H581" t="str">
        <f>VLOOKUP(AccountBalanceSummary[[#This Row],[Age]],age_t[],3,1)</f>
        <v>Senior</v>
      </c>
      <c r="I581" t="str">
        <f>AccountBalanceSummary[[#This Row],[Age Group]]&amp;"-"&amp;AccountBalanceSummary[[#This Row],[Balace Group]]</f>
        <v>Senior-Medium</v>
      </c>
    </row>
    <row r="582" spans="2:9" x14ac:dyDescent="0.25">
      <c r="B582" t="s">
        <v>3002</v>
      </c>
      <c r="C582" s="22">
        <v>11877571</v>
      </c>
      <c r="D582">
        <f>VLOOKUP($B582,Customer_Info_Appended[],MATCH(D$4,Customer_Info_Appended[#Headers],0),0)</f>
        <v>28</v>
      </c>
      <c r="E582" t="str">
        <f>VLOOKUP($B582,Customer_Info_Appended[],MATCH(E$4,Customer_Info_Appended[#Headers],0),0)</f>
        <v>Female</v>
      </c>
      <c r="F582" t="str">
        <f>VLOOKUP($B582,Customer_Info_Appended[],MATCH(F$4,Customer_Info_Appended[#Headers],0),0)</f>
        <v>Yangon</v>
      </c>
      <c r="G582" t="str">
        <f>VLOOKUP(AccountBalanceSummary[[#This Row],[Balance Summary]],balance_t[],3,1)</f>
        <v>Medium</v>
      </c>
      <c r="H582" t="str">
        <f>VLOOKUP(AccountBalanceSummary[[#This Row],[Age]],age_t[],3,1)</f>
        <v>Young</v>
      </c>
      <c r="I582" t="str">
        <f>AccountBalanceSummary[[#This Row],[Age Group]]&amp;"-"&amp;AccountBalanceSummary[[#This Row],[Balace Group]]</f>
        <v>Young-Medium</v>
      </c>
    </row>
    <row r="583" spans="2:9" x14ac:dyDescent="0.25">
      <c r="B583" t="s">
        <v>3007</v>
      </c>
      <c r="C583" s="22">
        <v>844748</v>
      </c>
      <c r="D583">
        <f>VLOOKUP($B583,Customer_Info_Appended[],MATCH(D$4,Customer_Info_Appended[#Headers],0),0)</f>
        <v>56</v>
      </c>
      <c r="E583" t="str">
        <f>VLOOKUP($B583,Customer_Info_Appended[],MATCH(E$4,Customer_Info_Appended[#Headers],0),0)</f>
        <v>Male</v>
      </c>
      <c r="F583" t="str">
        <f>VLOOKUP($B583,Customer_Info_Appended[],MATCH(F$4,Customer_Info_Appended[#Headers],0),0)</f>
        <v>Mandalay</v>
      </c>
      <c r="G583" t="str">
        <f>VLOOKUP(AccountBalanceSummary[[#This Row],[Balance Summary]],balance_t[],3,1)</f>
        <v>Low</v>
      </c>
      <c r="H583" t="str">
        <f>VLOOKUP(AccountBalanceSummary[[#This Row],[Age]],age_t[],3,1)</f>
        <v>Senior</v>
      </c>
      <c r="I583" t="str">
        <f>AccountBalanceSummary[[#This Row],[Age Group]]&amp;"-"&amp;AccountBalanceSummary[[#This Row],[Balace Group]]</f>
        <v>Senior-Low</v>
      </c>
    </row>
    <row r="584" spans="2:9" x14ac:dyDescent="0.25">
      <c r="B584" t="s">
        <v>3012</v>
      </c>
      <c r="C584" s="22">
        <v>72999836</v>
      </c>
      <c r="D584">
        <f>VLOOKUP($B584,Customer_Info_Appended[],MATCH(D$4,Customer_Info_Appended[#Headers],0),0)</f>
        <v>60</v>
      </c>
      <c r="E584" t="str">
        <f>VLOOKUP($B584,Customer_Info_Appended[],MATCH(E$4,Customer_Info_Appended[#Headers],0),0)</f>
        <v>Male</v>
      </c>
      <c r="F584" t="str">
        <f>VLOOKUP($B584,Customer_Info_Appended[],MATCH(F$4,Customer_Info_Appended[#Headers],0),0)</f>
        <v>Yangon</v>
      </c>
      <c r="G584" t="str">
        <f>VLOOKUP(AccountBalanceSummary[[#This Row],[Balance Summary]],balance_t[],3,1)</f>
        <v>High</v>
      </c>
      <c r="H584" t="str">
        <f>VLOOKUP(AccountBalanceSummary[[#This Row],[Age]],age_t[],3,1)</f>
        <v>Senior</v>
      </c>
      <c r="I584" t="str">
        <f>AccountBalanceSummary[[#This Row],[Age Group]]&amp;"-"&amp;AccountBalanceSummary[[#This Row],[Balace Group]]</f>
        <v>Senior-High</v>
      </c>
    </row>
    <row r="585" spans="2:9" x14ac:dyDescent="0.25">
      <c r="B585" t="s">
        <v>3017</v>
      </c>
      <c r="C585" s="22">
        <v>47150087</v>
      </c>
      <c r="D585">
        <f>VLOOKUP($B585,Customer_Info_Appended[],MATCH(D$4,Customer_Info_Appended[#Headers],0),0)</f>
        <v>48</v>
      </c>
      <c r="E585" t="str">
        <f>VLOOKUP($B585,Customer_Info_Appended[],MATCH(E$4,Customer_Info_Appended[#Headers],0),0)</f>
        <v>Male</v>
      </c>
      <c r="F585" t="str">
        <f>VLOOKUP($B585,Customer_Info_Appended[],MATCH(F$4,Customer_Info_Appended[#Headers],0),0)</f>
        <v>Shan</v>
      </c>
      <c r="G585" t="str">
        <f>VLOOKUP(AccountBalanceSummary[[#This Row],[Balance Summary]],balance_t[],3,1)</f>
        <v>High</v>
      </c>
      <c r="H585" t="str">
        <f>VLOOKUP(AccountBalanceSummary[[#This Row],[Age]],age_t[],3,1)</f>
        <v>Middle</v>
      </c>
      <c r="I585" t="str">
        <f>AccountBalanceSummary[[#This Row],[Age Group]]&amp;"-"&amp;AccountBalanceSummary[[#This Row],[Balace Group]]</f>
        <v>Middle-High</v>
      </c>
    </row>
    <row r="586" spans="2:9" x14ac:dyDescent="0.25">
      <c r="B586" t="s">
        <v>3022</v>
      </c>
      <c r="C586" s="22">
        <v>43495708</v>
      </c>
      <c r="D586">
        <f>VLOOKUP($B586,Customer_Info_Appended[],MATCH(D$4,Customer_Info_Appended[#Headers],0),0)</f>
        <v>34</v>
      </c>
      <c r="E586" t="str">
        <f>VLOOKUP($B586,Customer_Info_Appended[],MATCH(E$4,Customer_Info_Appended[#Headers],0),0)</f>
        <v>Male</v>
      </c>
      <c r="F586" t="str">
        <f>VLOOKUP($B586,Customer_Info_Appended[],MATCH(F$4,Customer_Info_Appended[#Headers],0),0)</f>
        <v>Mandalay</v>
      </c>
      <c r="G586" t="str">
        <f>VLOOKUP(AccountBalanceSummary[[#This Row],[Balance Summary]],balance_t[],3,1)</f>
        <v>High</v>
      </c>
      <c r="H586" t="str">
        <f>VLOOKUP(AccountBalanceSummary[[#This Row],[Age]],age_t[],3,1)</f>
        <v>Middle</v>
      </c>
      <c r="I586" t="str">
        <f>AccountBalanceSummary[[#This Row],[Age Group]]&amp;"-"&amp;AccountBalanceSummary[[#This Row],[Balace Group]]</f>
        <v>Middle-High</v>
      </c>
    </row>
    <row r="587" spans="2:9" x14ac:dyDescent="0.25">
      <c r="B587" t="s">
        <v>3027</v>
      </c>
      <c r="C587" s="22">
        <v>58458564</v>
      </c>
      <c r="D587">
        <f>VLOOKUP($B587,Customer_Info_Appended[],MATCH(D$4,Customer_Info_Appended[#Headers],0),0)</f>
        <v>50</v>
      </c>
      <c r="E587" t="str">
        <f>VLOOKUP($B587,Customer_Info_Appended[],MATCH(E$4,Customer_Info_Appended[#Headers],0),0)</f>
        <v>Female</v>
      </c>
      <c r="F587" t="str">
        <f>VLOOKUP($B587,Customer_Info_Appended[],MATCH(F$4,Customer_Info_Appended[#Headers],0),0)</f>
        <v>Yangon</v>
      </c>
      <c r="G587" t="str">
        <f>VLOOKUP(AccountBalanceSummary[[#This Row],[Balance Summary]],balance_t[],3,1)</f>
        <v>High</v>
      </c>
      <c r="H587" t="str">
        <f>VLOOKUP(AccountBalanceSummary[[#This Row],[Age]],age_t[],3,1)</f>
        <v>Middle</v>
      </c>
      <c r="I587" t="str">
        <f>AccountBalanceSummary[[#This Row],[Age Group]]&amp;"-"&amp;AccountBalanceSummary[[#This Row],[Balace Group]]</f>
        <v>Middle-High</v>
      </c>
    </row>
    <row r="588" spans="2:9" x14ac:dyDescent="0.25">
      <c r="B588" t="s">
        <v>3032</v>
      </c>
      <c r="C588" s="22">
        <v>42599758</v>
      </c>
      <c r="D588">
        <f>VLOOKUP($B588,Customer_Info_Appended[],MATCH(D$4,Customer_Info_Appended[#Headers],0),0)</f>
        <v>49</v>
      </c>
      <c r="E588" t="str">
        <f>VLOOKUP($B588,Customer_Info_Appended[],MATCH(E$4,Customer_Info_Appended[#Headers],0),0)</f>
        <v>Female</v>
      </c>
      <c r="F588" t="str">
        <f>VLOOKUP($B588,Customer_Info_Appended[],MATCH(F$4,Customer_Info_Appended[#Headers],0),0)</f>
        <v>Bago</v>
      </c>
      <c r="G588" t="str">
        <f>VLOOKUP(AccountBalanceSummary[[#This Row],[Balance Summary]],balance_t[],3,1)</f>
        <v>High</v>
      </c>
      <c r="H588" t="str">
        <f>VLOOKUP(AccountBalanceSummary[[#This Row],[Age]],age_t[],3,1)</f>
        <v>Middle</v>
      </c>
      <c r="I588" t="str">
        <f>AccountBalanceSummary[[#This Row],[Age Group]]&amp;"-"&amp;AccountBalanceSummary[[#This Row],[Balace Group]]</f>
        <v>Middle-High</v>
      </c>
    </row>
    <row r="589" spans="2:9" x14ac:dyDescent="0.25">
      <c r="B589" t="s">
        <v>3037</v>
      </c>
      <c r="C589" s="22">
        <v>48357587</v>
      </c>
      <c r="D589">
        <f>VLOOKUP($B589,Customer_Info_Appended[],MATCH(D$4,Customer_Info_Appended[#Headers],0),0)</f>
        <v>46</v>
      </c>
      <c r="E589" t="str">
        <f>VLOOKUP($B589,Customer_Info_Appended[],MATCH(E$4,Customer_Info_Appended[#Headers],0),0)</f>
        <v>Male</v>
      </c>
      <c r="F589" t="str">
        <f>VLOOKUP($B589,Customer_Info_Appended[],MATCH(F$4,Customer_Info_Appended[#Headers],0),0)</f>
        <v>Bago</v>
      </c>
      <c r="G589" t="str">
        <f>VLOOKUP(AccountBalanceSummary[[#This Row],[Balance Summary]],balance_t[],3,1)</f>
        <v>High</v>
      </c>
      <c r="H589" t="str">
        <f>VLOOKUP(AccountBalanceSummary[[#This Row],[Age]],age_t[],3,1)</f>
        <v>Middle</v>
      </c>
      <c r="I589" t="str">
        <f>AccountBalanceSummary[[#This Row],[Age Group]]&amp;"-"&amp;AccountBalanceSummary[[#This Row],[Balace Group]]</f>
        <v>Middle-High</v>
      </c>
    </row>
    <row r="590" spans="2:9" x14ac:dyDescent="0.25">
      <c r="B590" t="s">
        <v>3042</v>
      </c>
      <c r="C590" s="22">
        <v>39678725</v>
      </c>
      <c r="D590">
        <f>VLOOKUP($B590,Customer_Info_Appended[],MATCH(D$4,Customer_Info_Appended[#Headers],0),0)</f>
        <v>38</v>
      </c>
      <c r="E590" t="str">
        <f>VLOOKUP($B590,Customer_Info_Appended[],MATCH(E$4,Customer_Info_Appended[#Headers],0),0)</f>
        <v>Female</v>
      </c>
      <c r="F590" t="str">
        <f>VLOOKUP($B590,Customer_Info_Appended[],MATCH(F$4,Customer_Info_Appended[#Headers],0),0)</f>
        <v>Mandalay</v>
      </c>
      <c r="G590" t="str">
        <f>VLOOKUP(AccountBalanceSummary[[#This Row],[Balance Summary]],balance_t[],3,1)</f>
        <v>High</v>
      </c>
      <c r="H590" t="str">
        <f>VLOOKUP(AccountBalanceSummary[[#This Row],[Age]],age_t[],3,1)</f>
        <v>Middle</v>
      </c>
      <c r="I590" t="str">
        <f>AccountBalanceSummary[[#This Row],[Age Group]]&amp;"-"&amp;AccountBalanceSummary[[#This Row],[Balace Group]]</f>
        <v>Middle-High</v>
      </c>
    </row>
    <row r="591" spans="2:9" x14ac:dyDescent="0.25">
      <c r="B591" t="s">
        <v>3047</v>
      </c>
      <c r="C591" s="22">
        <v>72128807</v>
      </c>
      <c r="D591">
        <f>VLOOKUP($B591,Customer_Info_Appended[],MATCH(D$4,Customer_Info_Appended[#Headers],0),0)</f>
        <v>38</v>
      </c>
      <c r="E591" t="str">
        <f>VLOOKUP($B591,Customer_Info_Appended[],MATCH(E$4,Customer_Info_Appended[#Headers],0),0)</f>
        <v>Female</v>
      </c>
      <c r="F591" t="str">
        <f>VLOOKUP($B591,Customer_Info_Appended[],MATCH(F$4,Customer_Info_Appended[#Headers],0),0)</f>
        <v>Shan</v>
      </c>
      <c r="G591" t="str">
        <f>VLOOKUP(AccountBalanceSummary[[#This Row],[Balance Summary]],balance_t[],3,1)</f>
        <v>High</v>
      </c>
      <c r="H591" t="str">
        <f>VLOOKUP(AccountBalanceSummary[[#This Row],[Age]],age_t[],3,1)</f>
        <v>Middle</v>
      </c>
      <c r="I591" t="str">
        <f>AccountBalanceSummary[[#This Row],[Age Group]]&amp;"-"&amp;AccountBalanceSummary[[#This Row],[Balace Group]]</f>
        <v>Middle-High</v>
      </c>
    </row>
    <row r="592" spans="2:9" x14ac:dyDescent="0.25">
      <c r="B592" t="s">
        <v>3052</v>
      </c>
      <c r="C592" s="22">
        <v>32582872</v>
      </c>
      <c r="D592">
        <f>VLOOKUP($B592,Customer_Info_Appended[],MATCH(D$4,Customer_Info_Appended[#Headers],0),0)</f>
        <v>57</v>
      </c>
      <c r="E592" t="str">
        <f>VLOOKUP($B592,Customer_Info_Appended[],MATCH(E$4,Customer_Info_Appended[#Headers],0),0)</f>
        <v>Female</v>
      </c>
      <c r="F592" t="str">
        <f>VLOOKUP($B592,Customer_Info_Appended[],MATCH(F$4,Customer_Info_Appended[#Headers],0),0)</f>
        <v>Bago</v>
      </c>
      <c r="G592" t="str">
        <f>VLOOKUP(AccountBalanceSummary[[#This Row],[Balance Summary]],balance_t[],3,1)</f>
        <v>High</v>
      </c>
      <c r="H592" t="str">
        <f>VLOOKUP(AccountBalanceSummary[[#This Row],[Age]],age_t[],3,1)</f>
        <v>Senior</v>
      </c>
      <c r="I592" t="str">
        <f>AccountBalanceSummary[[#This Row],[Age Group]]&amp;"-"&amp;AccountBalanceSummary[[#This Row],[Balace Group]]</f>
        <v>Senior-High</v>
      </c>
    </row>
    <row r="593" spans="2:9" x14ac:dyDescent="0.25">
      <c r="B593" t="s">
        <v>3057</v>
      </c>
      <c r="C593" s="22">
        <v>41929614</v>
      </c>
      <c r="D593">
        <f>VLOOKUP($B593,Customer_Info_Appended[],MATCH(D$4,Customer_Info_Appended[#Headers],0),0)</f>
        <v>40</v>
      </c>
      <c r="E593" t="str">
        <f>VLOOKUP($B593,Customer_Info_Appended[],MATCH(E$4,Customer_Info_Appended[#Headers],0),0)</f>
        <v>Male</v>
      </c>
      <c r="F593" t="str">
        <f>VLOOKUP($B593,Customer_Info_Appended[],MATCH(F$4,Customer_Info_Appended[#Headers],0),0)</f>
        <v>Bago</v>
      </c>
      <c r="G593" t="str">
        <f>VLOOKUP(AccountBalanceSummary[[#This Row],[Balance Summary]],balance_t[],3,1)</f>
        <v>High</v>
      </c>
      <c r="H593" t="str">
        <f>VLOOKUP(AccountBalanceSummary[[#This Row],[Age]],age_t[],3,1)</f>
        <v>Middle</v>
      </c>
      <c r="I593" t="str">
        <f>AccountBalanceSummary[[#This Row],[Age Group]]&amp;"-"&amp;AccountBalanceSummary[[#This Row],[Balace Group]]</f>
        <v>Middle-High</v>
      </c>
    </row>
    <row r="594" spans="2:9" x14ac:dyDescent="0.25">
      <c r="B594" t="s">
        <v>3062</v>
      </c>
      <c r="C594" s="22">
        <v>66384801</v>
      </c>
      <c r="D594">
        <f>VLOOKUP($B594,Customer_Info_Appended[],MATCH(D$4,Customer_Info_Appended[#Headers],0),0)</f>
        <v>23</v>
      </c>
      <c r="E594" t="str">
        <f>VLOOKUP($B594,Customer_Info_Appended[],MATCH(E$4,Customer_Info_Appended[#Headers],0),0)</f>
        <v>Female</v>
      </c>
      <c r="F594" t="str">
        <f>VLOOKUP($B594,Customer_Info_Appended[],MATCH(F$4,Customer_Info_Appended[#Headers],0),0)</f>
        <v>Shan</v>
      </c>
      <c r="G594" t="str">
        <f>VLOOKUP(AccountBalanceSummary[[#This Row],[Balance Summary]],balance_t[],3,1)</f>
        <v>High</v>
      </c>
      <c r="H594" t="str">
        <f>VLOOKUP(AccountBalanceSummary[[#This Row],[Age]],age_t[],3,1)</f>
        <v>Young</v>
      </c>
      <c r="I594" t="str">
        <f>AccountBalanceSummary[[#This Row],[Age Group]]&amp;"-"&amp;AccountBalanceSummary[[#This Row],[Balace Group]]</f>
        <v>Young-High</v>
      </c>
    </row>
    <row r="595" spans="2:9" x14ac:dyDescent="0.25">
      <c r="B595" t="s">
        <v>3067</v>
      </c>
      <c r="C595" s="22">
        <v>108809343</v>
      </c>
      <c r="D595">
        <f>VLOOKUP($B595,Customer_Info_Appended[],MATCH(D$4,Customer_Info_Appended[#Headers],0),0)</f>
        <v>39</v>
      </c>
      <c r="E595" t="str">
        <f>VLOOKUP($B595,Customer_Info_Appended[],MATCH(E$4,Customer_Info_Appended[#Headers],0),0)</f>
        <v>Male</v>
      </c>
      <c r="F595" t="str">
        <f>VLOOKUP($B595,Customer_Info_Appended[],MATCH(F$4,Customer_Info_Appended[#Headers],0),0)</f>
        <v>Yangon</v>
      </c>
      <c r="G595" t="str">
        <f>VLOOKUP(AccountBalanceSummary[[#This Row],[Balance Summary]],balance_t[],3,1)</f>
        <v>High</v>
      </c>
      <c r="H595" t="str">
        <f>VLOOKUP(AccountBalanceSummary[[#This Row],[Age]],age_t[],3,1)</f>
        <v>Middle</v>
      </c>
      <c r="I595" t="str">
        <f>AccountBalanceSummary[[#This Row],[Age Group]]&amp;"-"&amp;AccountBalanceSummary[[#This Row],[Balace Group]]</f>
        <v>Middle-High</v>
      </c>
    </row>
    <row r="596" spans="2:9" x14ac:dyDescent="0.25">
      <c r="B596" t="s">
        <v>3072</v>
      </c>
      <c r="C596" s="22">
        <v>124168831</v>
      </c>
      <c r="D596">
        <f>VLOOKUP($B596,Customer_Info_Appended[],MATCH(D$4,Customer_Info_Appended[#Headers],0),0)</f>
        <v>67</v>
      </c>
      <c r="E596" t="str">
        <f>VLOOKUP($B596,Customer_Info_Appended[],MATCH(E$4,Customer_Info_Appended[#Headers],0),0)</f>
        <v>Male</v>
      </c>
      <c r="F596" t="str">
        <f>VLOOKUP($B596,Customer_Info_Appended[],MATCH(F$4,Customer_Info_Appended[#Headers],0),0)</f>
        <v>Bago</v>
      </c>
      <c r="G596" t="str">
        <f>VLOOKUP(AccountBalanceSummary[[#This Row],[Balance Summary]],balance_t[],3,1)</f>
        <v>High</v>
      </c>
      <c r="H596" t="str">
        <f>VLOOKUP(AccountBalanceSummary[[#This Row],[Age]],age_t[],3,1)</f>
        <v>Senior</v>
      </c>
      <c r="I596" t="str">
        <f>AccountBalanceSummary[[#This Row],[Age Group]]&amp;"-"&amp;AccountBalanceSummary[[#This Row],[Balace Group]]</f>
        <v>Senior-High</v>
      </c>
    </row>
    <row r="597" spans="2:9" x14ac:dyDescent="0.25">
      <c r="B597" t="s">
        <v>3077</v>
      </c>
      <c r="C597" s="22">
        <v>42508950</v>
      </c>
      <c r="D597">
        <f>VLOOKUP($B597,Customer_Info_Appended[],MATCH(D$4,Customer_Info_Appended[#Headers],0),0)</f>
        <v>55</v>
      </c>
      <c r="E597" t="str">
        <f>VLOOKUP($B597,Customer_Info_Appended[],MATCH(E$4,Customer_Info_Appended[#Headers],0),0)</f>
        <v>Female</v>
      </c>
      <c r="F597" t="str">
        <f>VLOOKUP($B597,Customer_Info_Appended[],MATCH(F$4,Customer_Info_Appended[#Headers],0),0)</f>
        <v>Naypyitaw</v>
      </c>
      <c r="G597" t="str">
        <f>VLOOKUP(AccountBalanceSummary[[#This Row],[Balance Summary]],balance_t[],3,1)</f>
        <v>High</v>
      </c>
      <c r="H597" t="str">
        <f>VLOOKUP(AccountBalanceSummary[[#This Row],[Age]],age_t[],3,1)</f>
        <v>Senior</v>
      </c>
      <c r="I597" t="str">
        <f>AccountBalanceSummary[[#This Row],[Age Group]]&amp;"-"&amp;AccountBalanceSummary[[#This Row],[Balace Group]]</f>
        <v>Senior-High</v>
      </c>
    </row>
    <row r="598" spans="2:9" x14ac:dyDescent="0.25">
      <c r="B598" t="s">
        <v>3082</v>
      </c>
      <c r="C598" s="22">
        <v>125388206</v>
      </c>
      <c r="D598">
        <f>VLOOKUP($B598,Customer_Info_Appended[],MATCH(D$4,Customer_Info_Appended[#Headers],0),0)</f>
        <v>54</v>
      </c>
      <c r="E598" t="str">
        <f>VLOOKUP($B598,Customer_Info_Appended[],MATCH(E$4,Customer_Info_Appended[#Headers],0),0)</f>
        <v>Female</v>
      </c>
      <c r="F598" t="str">
        <f>VLOOKUP($B598,Customer_Info_Appended[],MATCH(F$4,Customer_Info_Appended[#Headers],0),0)</f>
        <v>Bago</v>
      </c>
      <c r="G598" t="str">
        <f>VLOOKUP(AccountBalanceSummary[[#This Row],[Balance Summary]],balance_t[],3,1)</f>
        <v>High</v>
      </c>
      <c r="H598" t="str">
        <f>VLOOKUP(AccountBalanceSummary[[#This Row],[Age]],age_t[],3,1)</f>
        <v>Senior</v>
      </c>
      <c r="I598" t="str">
        <f>AccountBalanceSummary[[#This Row],[Age Group]]&amp;"-"&amp;AccountBalanceSummary[[#This Row],[Balace Group]]</f>
        <v>Senior-High</v>
      </c>
    </row>
    <row r="599" spans="2:9" x14ac:dyDescent="0.25">
      <c r="B599" t="s">
        <v>3087</v>
      </c>
      <c r="C599" s="22">
        <v>2692316</v>
      </c>
      <c r="D599">
        <f>VLOOKUP($B599,Customer_Info_Appended[],MATCH(D$4,Customer_Info_Appended[#Headers],0),0)</f>
        <v>62</v>
      </c>
      <c r="E599" t="str">
        <f>VLOOKUP($B599,Customer_Info_Appended[],MATCH(E$4,Customer_Info_Appended[#Headers],0),0)</f>
        <v>Male</v>
      </c>
      <c r="F599" t="str">
        <f>VLOOKUP($B599,Customer_Info_Appended[],MATCH(F$4,Customer_Info_Appended[#Headers],0),0)</f>
        <v>Yangon</v>
      </c>
      <c r="G599" t="str">
        <f>VLOOKUP(AccountBalanceSummary[[#This Row],[Balance Summary]],balance_t[],3,1)</f>
        <v>Low</v>
      </c>
      <c r="H599" t="str">
        <f>VLOOKUP(AccountBalanceSummary[[#This Row],[Age]],age_t[],3,1)</f>
        <v>Senior</v>
      </c>
      <c r="I599" t="str">
        <f>AccountBalanceSummary[[#This Row],[Age Group]]&amp;"-"&amp;AccountBalanceSummary[[#This Row],[Balace Group]]</f>
        <v>Senior-Low</v>
      </c>
    </row>
    <row r="600" spans="2:9" x14ac:dyDescent="0.25">
      <c r="B600" t="s">
        <v>3092</v>
      </c>
      <c r="C600" s="22">
        <v>49797913</v>
      </c>
      <c r="D600">
        <f>VLOOKUP($B600,Customer_Info_Appended[],MATCH(D$4,Customer_Info_Appended[#Headers],0),0)</f>
        <v>68</v>
      </c>
      <c r="E600" t="str">
        <f>VLOOKUP($B600,Customer_Info_Appended[],MATCH(E$4,Customer_Info_Appended[#Headers],0),0)</f>
        <v>Female</v>
      </c>
      <c r="F600" t="str">
        <f>VLOOKUP($B600,Customer_Info_Appended[],MATCH(F$4,Customer_Info_Appended[#Headers],0),0)</f>
        <v>Yangon</v>
      </c>
      <c r="G600" t="str">
        <f>VLOOKUP(AccountBalanceSummary[[#This Row],[Balance Summary]],balance_t[],3,1)</f>
        <v>High</v>
      </c>
      <c r="H600" t="str">
        <f>VLOOKUP(AccountBalanceSummary[[#This Row],[Age]],age_t[],3,1)</f>
        <v>Senior</v>
      </c>
      <c r="I600" t="str">
        <f>AccountBalanceSummary[[#This Row],[Age Group]]&amp;"-"&amp;AccountBalanceSummary[[#This Row],[Balace Group]]</f>
        <v>Senior-High</v>
      </c>
    </row>
    <row r="601" spans="2:9" x14ac:dyDescent="0.25">
      <c r="B601" t="s">
        <v>3097</v>
      </c>
      <c r="C601" s="22">
        <v>122552486</v>
      </c>
      <c r="D601">
        <f>VLOOKUP($B601,Customer_Info_Appended[],MATCH(D$4,Customer_Info_Appended[#Headers],0),0)</f>
        <v>25</v>
      </c>
      <c r="E601" t="str">
        <f>VLOOKUP($B601,Customer_Info_Appended[],MATCH(E$4,Customer_Info_Appended[#Headers],0),0)</f>
        <v>Female</v>
      </c>
      <c r="F601" t="str">
        <f>VLOOKUP($B601,Customer_Info_Appended[],MATCH(F$4,Customer_Info_Appended[#Headers],0),0)</f>
        <v>Mandalay</v>
      </c>
      <c r="G601" t="str">
        <f>VLOOKUP(AccountBalanceSummary[[#This Row],[Balance Summary]],balance_t[],3,1)</f>
        <v>High</v>
      </c>
      <c r="H601" t="str">
        <f>VLOOKUP(AccountBalanceSummary[[#This Row],[Age]],age_t[],3,1)</f>
        <v>Young</v>
      </c>
      <c r="I601" t="str">
        <f>AccountBalanceSummary[[#This Row],[Age Group]]&amp;"-"&amp;AccountBalanceSummary[[#This Row],[Balace Group]]</f>
        <v>Young-High</v>
      </c>
    </row>
    <row r="602" spans="2:9" x14ac:dyDescent="0.25">
      <c r="B602" t="s">
        <v>3102</v>
      </c>
      <c r="C602" s="22">
        <v>39093189</v>
      </c>
      <c r="D602">
        <f>VLOOKUP($B602,Customer_Info_Appended[],MATCH(D$4,Customer_Info_Appended[#Headers],0),0)</f>
        <v>58</v>
      </c>
      <c r="E602" t="str">
        <f>VLOOKUP($B602,Customer_Info_Appended[],MATCH(E$4,Customer_Info_Appended[#Headers],0),0)</f>
        <v>Male</v>
      </c>
      <c r="F602" t="str">
        <f>VLOOKUP($B602,Customer_Info_Appended[],MATCH(F$4,Customer_Info_Appended[#Headers],0),0)</f>
        <v>Naypyitaw</v>
      </c>
      <c r="G602" t="str">
        <f>VLOOKUP(AccountBalanceSummary[[#This Row],[Balance Summary]],balance_t[],3,1)</f>
        <v>High</v>
      </c>
      <c r="H602" t="str">
        <f>VLOOKUP(AccountBalanceSummary[[#This Row],[Age]],age_t[],3,1)</f>
        <v>Senior</v>
      </c>
      <c r="I602" t="str">
        <f>AccountBalanceSummary[[#This Row],[Age Group]]&amp;"-"&amp;AccountBalanceSummary[[#This Row],[Balace Group]]</f>
        <v>Senior-High</v>
      </c>
    </row>
    <row r="603" spans="2:9" x14ac:dyDescent="0.25">
      <c r="B603" t="s">
        <v>3107</v>
      </c>
      <c r="C603" s="22">
        <v>119399983</v>
      </c>
      <c r="D603">
        <f>VLOOKUP($B603,Customer_Info_Appended[],MATCH(D$4,Customer_Info_Appended[#Headers],0),0)</f>
        <v>66</v>
      </c>
      <c r="E603" t="str">
        <f>VLOOKUP($B603,Customer_Info_Appended[],MATCH(E$4,Customer_Info_Appended[#Headers],0),0)</f>
        <v>Male</v>
      </c>
      <c r="F603" t="str">
        <f>VLOOKUP($B603,Customer_Info_Appended[],MATCH(F$4,Customer_Info_Appended[#Headers],0),0)</f>
        <v>Yangon</v>
      </c>
      <c r="G603" t="str">
        <f>VLOOKUP(AccountBalanceSummary[[#This Row],[Balance Summary]],balance_t[],3,1)</f>
        <v>High</v>
      </c>
      <c r="H603" t="str">
        <f>VLOOKUP(AccountBalanceSummary[[#This Row],[Age]],age_t[],3,1)</f>
        <v>Senior</v>
      </c>
      <c r="I603" t="str">
        <f>AccountBalanceSummary[[#This Row],[Age Group]]&amp;"-"&amp;AccountBalanceSummary[[#This Row],[Balace Group]]</f>
        <v>Senior-High</v>
      </c>
    </row>
    <row r="604" spans="2:9" x14ac:dyDescent="0.25">
      <c r="B604" t="s">
        <v>3112</v>
      </c>
      <c r="C604" s="22">
        <v>28188529</v>
      </c>
      <c r="D604">
        <f>VLOOKUP($B604,Customer_Info_Appended[],MATCH(D$4,Customer_Info_Appended[#Headers],0),0)</f>
        <v>52</v>
      </c>
      <c r="E604" t="str">
        <f>VLOOKUP($B604,Customer_Info_Appended[],MATCH(E$4,Customer_Info_Appended[#Headers],0),0)</f>
        <v>Male</v>
      </c>
      <c r="F604" t="str">
        <f>VLOOKUP($B604,Customer_Info_Appended[],MATCH(F$4,Customer_Info_Appended[#Headers],0),0)</f>
        <v>Shan</v>
      </c>
      <c r="G604" t="str">
        <f>VLOOKUP(AccountBalanceSummary[[#This Row],[Balance Summary]],balance_t[],3,1)</f>
        <v>High</v>
      </c>
      <c r="H604" t="str">
        <f>VLOOKUP(AccountBalanceSummary[[#This Row],[Age]],age_t[],3,1)</f>
        <v>Senior</v>
      </c>
      <c r="I604" t="str">
        <f>AccountBalanceSummary[[#This Row],[Age Group]]&amp;"-"&amp;AccountBalanceSummary[[#This Row],[Balace Group]]</f>
        <v>Senior-High</v>
      </c>
    </row>
    <row r="605" spans="2:9" x14ac:dyDescent="0.25">
      <c r="B605" t="s">
        <v>3118</v>
      </c>
      <c r="C605" s="22">
        <v>36319181</v>
      </c>
      <c r="D605">
        <f>VLOOKUP($B605,Customer_Info_Appended[],MATCH(D$4,Customer_Info_Appended[#Headers],0),0)</f>
        <v>68</v>
      </c>
      <c r="E605" t="str">
        <f>VLOOKUP($B605,Customer_Info_Appended[],MATCH(E$4,Customer_Info_Appended[#Headers],0),0)</f>
        <v>Male</v>
      </c>
      <c r="F605" t="str">
        <f>VLOOKUP($B605,Customer_Info_Appended[],MATCH(F$4,Customer_Info_Appended[#Headers],0),0)</f>
        <v>Naypyitaw</v>
      </c>
      <c r="G605" t="str">
        <f>VLOOKUP(AccountBalanceSummary[[#This Row],[Balance Summary]],balance_t[],3,1)</f>
        <v>High</v>
      </c>
      <c r="H605" t="str">
        <f>VLOOKUP(AccountBalanceSummary[[#This Row],[Age]],age_t[],3,1)</f>
        <v>Senior</v>
      </c>
      <c r="I605" t="str">
        <f>AccountBalanceSummary[[#This Row],[Age Group]]&amp;"-"&amp;AccountBalanceSummary[[#This Row],[Balace Group]]</f>
        <v>Senior-High</v>
      </c>
    </row>
    <row r="606" spans="2:9" x14ac:dyDescent="0.25">
      <c r="B606" t="s">
        <v>3123</v>
      </c>
      <c r="C606" s="22">
        <v>111598631</v>
      </c>
      <c r="D606">
        <f>VLOOKUP($B606,Customer_Info_Appended[],MATCH(D$4,Customer_Info_Appended[#Headers],0),0)</f>
        <v>28</v>
      </c>
      <c r="E606" t="str">
        <f>VLOOKUP($B606,Customer_Info_Appended[],MATCH(E$4,Customer_Info_Appended[#Headers],0),0)</f>
        <v>Female</v>
      </c>
      <c r="F606" t="str">
        <f>VLOOKUP($B606,Customer_Info_Appended[],MATCH(F$4,Customer_Info_Appended[#Headers],0),0)</f>
        <v>Naypyitaw</v>
      </c>
      <c r="G606" t="str">
        <f>VLOOKUP(AccountBalanceSummary[[#This Row],[Balance Summary]],balance_t[],3,1)</f>
        <v>High</v>
      </c>
      <c r="H606" t="str">
        <f>VLOOKUP(AccountBalanceSummary[[#This Row],[Age]],age_t[],3,1)</f>
        <v>Young</v>
      </c>
      <c r="I606" t="str">
        <f>AccountBalanceSummary[[#This Row],[Age Group]]&amp;"-"&amp;AccountBalanceSummary[[#This Row],[Balace Group]]</f>
        <v>Young-High</v>
      </c>
    </row>
    <row r="607" spans="2:9" x14ac:dyDescent="0.25">
      <c r="B607" t="s">
        <v>3128</v>
      </c>
      <c r="C607" s="22">
        <v>19799205</v>
      </c>
      <c r="D607">
        <f>VLOOKUP($B607,Customer_Info_Appended[],MATCH(D$4,Customer_Info_Appended[#Headers],0),0)</f>
        <v>41</v>
      </c>
      <c r="E607" t="str">
        <f>VLOOKUP($B607,Customer_Info_Appended[],MATCH(E$4,Customer_Info_Appended[#Headers],0),0)</f>
        <v>Female</v>
      </c>
      <c r="F607" t="str">
        <f>VLOOKUP($B607,Customer_Info_Appended[],MATCH(F$4,Customer_Info_Appended[#Headers],0),0)</f>
        <v>Shan</v>
      </c>
      <c r="G607" t="str">
        <f>VLOOKUP(AccountBalanceSummary[[#This Row],[Balance Summary]],balance_t[],3,1)</f>
        <v>High</v>
      </c>
      <c r="H607" t="str">
        <f>VLOOKUP(AccountBalanceSummary[[#This Row],[Age]],age_t[],3,1)</f>
        <v>Middle</v>
      </c>
      <c r="I607" t="str">
        <f>AccountBalanceSummary[[#This Row],[Age Group]]&amp;"-"&amp;AccountBalanceSummary[[#This Row],[Balace Group]]</f>
        <v>Middle-High</v>
      </c>
    </row>
    <row r="608" spans="2:9" x14ac:dyDescent="0.25">
      <c r="B608" t="s">
        <v>3133</v>
      </c>
      <c r="C608" s="22">
        <v>91146195</v>
      </c>
      <c r="D608">
        <f>VLOOKUP($B608,Customer_Info_Appended[],MATCH(D$4,Customer_Info_Appended[#Headers],0),0)</f>
        <v>66</v>
      </c>
      <c r="E608" t="str">
        <f>VLOOKUP($B608,Customer_Info_Appended[],MATCH(E$4,Customer_Info_Appended[#Headers],0),0)</f>
        <v>Male</v>
      </c>
      <c r="F608" t="str">
        <f>VLOOKUP($B608,Customer_Info_Appended[],MATCH(F$4,Customer_Info_Appended[#Headers],0),0)</f>
        <v>Bago</v>
      </c>
      <c r="G608" t="str">
        <f>VLOOKUP(AccountBalanceSummary[[#This Row],[Balance Summary]],balance_t[],3,1)</f>
        <v>High</v>
      </c>
      <c r="H608" t="str">
        <f>VLOOKUP(AccountBalanceSummary[[#This Row],[Age]],age_t[],3,1)</f>
        <v>Senior</v>
      </c>
      <c r="I608" t="str">
        <f>AccountBalanceSummary[[#This Row],[Age Group]]&amp;"-"&amp;AccountBalanceSummary[[#This Row],[Balace Group]]</f>
        <v>Senior-High</v>
      </c>
    </row>
    <row r="609" spans="2:9" x14ac:dyDescent="0.25">
      <c r="B609" t="s">
        <v>3138</v>
      </c>
      <c r="C609" s="22">
        <v>13431690</v>
      </c>
      <c r="D609">
        <f>VLOOKUP($B609,Customer_Info_Appended[],MATCH(D$4,Customer_Info_Appended[#Headers],0),0)</f>
        <v>38</v>
      </c>
      <c r="E609" t="str">
        <f>VLOOKUP($B609,Customer_Info_Appended[],MATCH(E$4,Customer_Info_Appended[#Headers],0),0)</f>
        <v>Male</v>
      </c>
      <c r="F609" t="str">
        <f>VLOOKUP($B609,Customer_Info_Appended[],MATCH(F$4,Customer_Info_Appended[#Headers],0),0)</f>
        <v>Shan</v>
      </c>
      <c r="G609" t="str">
        <f>VLOOKUP(AccountBalanceSummary[[#This Row],[Balance Summary]],balance_t[],3,1)</f>
        <v>Medium</v>
      </c>
      <c r="H609" t="str">
        <f>VLOOKUP(AccountBalanceSummary[[#This Row],[Age]],age_t[],3,1)</f>
        <v>Middle</v>
      </c>
      <c r="I609" t="str">
        <f>AccountBalanceSummary[[#This Row],[Age Group]]&amp;"-"&amp;AccountBalanceSummary[[#This Row],[Balace Group]]</f>
        <v>Middle-Medium</v>
      </c>
    </row>
    <row r="610" spans="2:9" x14ac:dyDescent="0.25">
      <c r="B610" t="s">
        <v>3143</v>
      </c>
      <c r="C610" s="22">
        <v>10725643</v>
      </c>
      <c r="D610">
        <f>VLOOKUP($B610,Customer_Info_Appended[],MATCH(D$4,Customer_Info_Appended[#Headers],0),0)</f>
        <v>68</v>
      </c>
      <c r="E610" t="str">
        <f>VLOOKUP($B610,Customer_Info_Appended[],MATCH(E$4,Customer_Info_Appended[#Headers],0),0)</f>
        <v>Male</v>
      </c>
      <c r="F610" t="str">
        <f>VLOOKUP($B610,Customer_Info_Appended[],MATCH(F$4,Customer_Info_Appended[#Headers],0),0)</f>
        <v>Shan</v>
      </c>
      <c r="G610" t="str">
        <f>VLOOKUP(AccountBalanceSummary[[#This Row],[Balance Summary]],balance_t[],3,1)</f>
        <v>Medium</v>
      </c>
      <c r="H610" t="str">
        <f>VLOOKUP(AccountBalanceSummary[[#This Row],[Age]],age_t[],3,1)</f>
        <v>Senior</v>
      </c>
      <c r="I610" t="str">
        <f>AccountBalanceSummary[[#This Row],[Age Group]]&amp;"-"&amp;AccountBalanceSummary[[#This Row],[Balace Group]]</f>
        <v>Senior-Medium</v>
      </c>
    </row>
    <row r="611" spans="2:9" x14ac:dyDescent="0.25">
      <c r="B611" t="s">
        <v>3148</v>
      </c>
      <c r="C611" s="22">
        <v>95608507</v>
      </c>
      <c r="D611">
        <f>VLOOKUP($B611,Customer_Info_Appended[],MATCH(D$4,Customer_Info_Appended[#Headers],0),0)</f>
        <v>19</v>
      </c>
      <c r="E611" t="str">
        <f>VLOOKUP($B611,Customer_Info_Appended[],MATCH(E$4,Customer_Info_Appended[#Headers],0),0)</f>
        <v>Female</v>
      </c>
      <c r="F611" t="str">
        <f>VLOOKUP($B611,Customer_Info_Appended[],MATCH(F$4,Customer_Info_Appended[#Headers],0),0)</f>
        <v>Bago</v>
      </c>
      <c r="G611" t="str">
        <f>VLOOKUP(AccountBalanceSummary[[#This Row],[Balance Summary]],balance_t[],3,1)</f>
        <v>High</v>
      </c>
      <c r="H611" t="str">
        <f>VLOOKUP(AccountBalanceSummary[[#This Row],[Age]],age_t[],3,1)</f>
        <v>Young</v>
      </c>
      <c r="I611" t="str">
        <f>AccountBalanceSummary[[#This Row],[Age Group]]&amp;"-"&amp;AccountBalanceSummary[[#This Row],[Balace Group]]</f>
        <v>Young-High</v>
      </c>
    </row>
    <row r="612" spans="2:9" x14ac:dyDescent="0.25">
      <c r="B612" t="s">
        <v>3153</v>
      </c>
      <c r="C612" s="22">
        <v>48596648</v>
      </c>
      <c r="D612">
        <f>VLOOKUP($B612,Customer_Info_Appended[],MATCH(D$4,Customer_Info_Appended[#Headers],0),0)</f>
        <v>57</v>
      </c>
      <c r="E612" t="str">
        <f>VLOOKUP($B612,Customer_Info_Appended[],MATCH(E$4,Customer_Info_Appended[#Headers],0),0)</f>
        <v>Male</v>
      </c>
      <c r="F612" t="str">
        <f>VLOOKUP($B612,Customer_Info_Appended[],MATCH(F$4,Customer_Info_Appended[#Headers],0),0)</f>
        <v>Bago</v>
      </c>
      <c r="G612" t="str">
        <f>VLOOKUP(AccountBalanceSummary[[#This Row],[Balance Summary]],balance_t[],3,1)</f>
        <v>High</v>
      </c>
      <c r="H612" t="str">
        <f>VLOOKUP(AccountBalanceSummary[[#This Row],[Age]],age_t[],3,1)</f>
        <v>Senior</v>
      </c>
      <c r="I612" t="str">
        <f>AccountBalanceSummary[[#This Row],[Age Group]]&amp;"-"&amp;AccountBalanceSummary[[#This Row],[Balace Group]]</f>
        <v>Senior-High</v>
      </c>
    </row>
    <row r="613" spans="2:9" x14ac:dyDescent="0.25">
      <c r="B613" t="s">
        <v>3158</v>
      </c>
      <c r="C613" s="22">
        <v>77471403</v>
      </c>
      <c r="D613">
        <f>VLOOKUP($B613,Customer_Info_Appended[],MATCH(D$4,Customer_Info_Appended[#Headers],0),0)</f>
        <v>36</v>
      </c>
      <c r="E613" t="str">
        <f>VLOOKUP($B613,Customer_Info_Appended[],MATCH(E$4,Customer_Info_Appended[#Headers],0),0)</f>
        <v>Female</v>
      </c>
      <c r="F613" t="str">
        <f>VLOOKUP($B613,Customer_Info_Appended[],MATCH(F$4,Customer_Info_Appended[#Headers],0),0)</f>
        <v>Bago</v>
      </c>
      <c r="G613" t="str">
        <f>VLOOKUP(AccountBalanceSummary[[#This Row],[Balance Summary]],balance_t[],3,1)</f>
        <v>High</v>
      </c>
      <c r="H613" t="str">
        <f>VLOOKUP(AccountBalanceSummary[[#This Row],[Age]],age_t[],3,1)</f>
        <v>Middle</v>
      </c>
      <c r="I613" t="str">
        <f>AccountBalanceSummary[[#This Row],[Age Group]]&amp;"-"&amp;AccountBalanceSummary[[#This Row],[Balace Group]]</f>
        <v>Middle-High</v>
      </c>
    </row>
    <row r="614" spans="2:9" x14ac:dyDescent="0.25">
      <c r="B614" t="s">
        <v>3163</v>
      </c>
      <c r="C614" s="22">
        <v>90241170</v>
      </c>
      <c r="D614">
        <f>VLOOKUP($B614,Customer_Info_Appended[],MATCH(D$4,Customer_Info_Appended[#Headers],0),0)</f>
        <v>56</v>
      </c>
      <c r="E614" t="str">
        <f>VLOOKUP($B614,Customer_Info_Appended[],MATCH(E$4,Customer_Info_Appended[#Headers],0),0)</f>
        <v>Male</v>
      </c>
      <c r="F614" t="str">
        <f>VLOOKUP($B614,Customer_Info_Appended[],MATCH(F$4,Customer_Info_Appended[#Headers],0),0)</f>
        <v>Bago</v>
      </c>
      <c r="G614" t="str">
        <f>VLOOKUP(AccountBalanceSummary[[#This Row],[Balance Summary]],balance_t[],3,1)</f>
        <v>High</v>
      </c>
      <c r="H614" t="str">
        <f>VLOOKUP(AccountBalanceSummary[[#This Row],[Age]],age_t[],3,1)</f>
        <v>Senior</v>
      </c>
      <c r="I614" t="str">
        <f>AccountBalanceSummary[[#This Row],[Age Group]]&amp;"-"&amp;AccountBalanceSummary[[#This Row],[Balace Group]]</f>
        <v>Senior-High</v>
      </c>
    </row>
    <row r="615" spans="2:9" x14ac:dyDescent="0.25">
      <c r="B615" t="s">
        <v>3168</v>
      </c>
      <c r="C615" s="22">
        <v>83906565</v>
      </c>
      <c r="D615">
        <f>VLOOKUP($B615,Customer_Info_Appended[],MATCH(D$4,Customer_Info_Appended[#Headers],0),0)</f>
        <v>45</v>
      </c>
      <c r="E615" t="str">
        <f>VLOOKUP($B615,Customer_Info_Appended[],MATCH(E$4,Customer_Info_Appended[#Headers],0),0)</f>
        <v>Male</v>
      </c>
      <c r="F615" t="str">
        <f>VLOOKUP($B615,Customer_Info_Appended[],MATCH(F$4,Customer_Info_Appended[#Headers],0),0)</f>
        <v>Bago</v>
      </c>
      <c r="G615" t="str">
        <f>VLOOKUP(AccountBalanceSummary[[#This Row],[Balance Summary]],balance_t[],3,1)</f>
        <v>High</v>
      </c>
      <c r="H615" t="str">
        <f>VLOOKUP(AccountBalanceSummary[[#This Row],[Age]],age_t[],3,1)</f>
        <v>Middle</v>
      </c>
      <c r="I615" t="str">
        <f>AccountBalanceSummary[[#This Row],[Age Group]]&amp;"-"&amp;AccountBalanceSummary[[#This Row],[Balace Group]]</f>
        <v>Middle-High</v>
      </c>
    </row>
    <row r="616" spans="2:9" x14ac:dyDescent="0.25">
      <c r="B616" t="s">
        <v>3173</v>
      </c>
      <c r="C616" s="22">
        <v>60134133</v>
      </c>
      <c r="D616">
        <f>VLOOKUP($B616,Customer_Info_Appended[],MATCH(D$4,Customer_Info_Appended[#Headers],0),0)</f>
        <v>34</v>
      </c>
      <c r="E616" t="str">
        <f>VLOOKUP($B616,Customer_Info_Appended[],MATCH(E$4,Customer_Info_Appended[#Headers],0),0)</f>
        <v>Male</v>
      </c>
      <c r="F616" t="str">
        <f>VLOOKUP($B616,Customer_Info_Appended[],MATCH(F$4,Customer_Info_Appended[#Headers],0),0)</f>
        <v>Shan</v>
      </c>
      <c r="G616" t="str">
        <f>VLOOKUP(AccountBalanceSummary[[#This Row],[Balance Summary]],balance_t[],3,1)</f>
        <v>High</v>
      </c>
      <c r="H616" t="str">
        <f>VLOOKUP(AccountBalanceSummary[[#This Row],[Age]],age_t[],3,1)</f>
        <v>Middle</v>
      </c>
      <c r="I616" t="str">
        <f>AccountBalanceSummary[[#This Row],[Age Group]]&amp;"-"&amp;AccountBalanceSummary[[#This Row],[Balace Group]]</f>
        <v>Middle-High</v>
      </c>
    </row>
    <row r="617" spans="2:9" x14ac:dyDescent="0.25">
      <c r="B617" t="s">
        <v>3178</v>
      </c>
      <c r="C617" s="22">
        <v>1678315</v>
      </c>
      <c r="D617">
        <f>VLOOKUP($B617,Customer_Info_Appended[],MATCH(D$4,Customer_Info_Appended[#Headers],0),0)</f>
        <v>23</v>
      </c>
      <c r="E617" t="str">
        <f>VLOOKUP($B617,Customer_Info_Appended[],MATCH(E$4,Customer_Info_Appended[#Headers],0),0)</f>
        <v>Female</v>
      </c>
      <c r="F617" t="str">
        <f>VLOOKUP($B617,Customer_Info_Appended[],MATCH(F$4,Customer_Info_Appended[#Headers],0),0)</f>
        <v>Mandalay</v>
      </c>
      <c r="G617" t="str">
        <f>VLOOKUP(AccountBalanceSummary[[#This Row],[Balance Summary]],balance_t[],3,1)</f>
        <v>Low</v>
      </c>
      <c r="H617" t="str">
        <f>VLOOKUP(AccountBalanceSummary[[#This Row],[Age]],age_t[],3,1)</f>
        <v>Young</v>
      </c>
      <c r="I617" t="str">
        <f>AccountBalanceSummary[[#This Row],[Age Group]]&amp;"-"&amp;AccountBalanceSummary[[#This Row],[Balace Group]]</f>
        <v>Young-Low</v>
      </c>
    </row>
    <row r="618" spans="2:9" x14ac:dyDescent="0.25">
      <c r="B618" t="s">
        <v>3183</v>
      </c>
      <c r="C618" s="22">
        <v>84484516</v>
      </c>
      <c r="D618">
        <f>VLOOKUP($B618,Customer_Info_Appended[],MATCH(D$4,Customer_Info_Appended[#Headers],0),0)</f>
        <v>36</v>
      </c>
      <c r="E618" t="str">
        <f>VLOOKUP($B618,Customer_Info_Appended[],MATCH(E$4,Customer_Info_Appended[#Headers],0),0)</f>
        <v>Female</v>
      </c>
      <c r="F618" t="str">
        <f>VLOOKUP($B618,Customer_Info_Appended[],MATCH(F$4,Customer_Info_Appended[#Headers],0),0)</f>
        <v>Mandalay</v>
      </c>
      <c r="G618" t="str">
        <f>VLOOKUP(AccountBalanceSummary[[#This Row],[Balance Summary]],balance_t[],3,1)</f>
        <v>High</v>
      </c>
      <c r="H618" t="str">
        <f>VLOOKUP(AccountBalanceSummary[[#This Row],[Age]],age_t[],3,1)</f>
        <v>Middle</v>
      </c>
      <c r="I618" t="str">
        <f>AccountBalanceSummary[[#This Row],[Age Group]]&amp;"-"&amp;AccountBalanceSummary[[#This Row],[Balace Group]]</f>
        <v>Middle-High</v>
      </c>
    </row>
    <row r="619" spans="2:9" x14ac:dyDescent="0.25">
      <c r="B619" t="s">
        <v>3188</v>
      </c>
      <c r="C619" s="22">
        <v>103470462</v>
      </c>
      <c r="D619">
        <f>VLOOKUP($B619,Customer_Info_Appended[],MATCH(D$4,Customer_Info_Appended[#Headers],0),0)</f>
        <v>55</v>
      </c>
      <c r="E619" t="str">
        <f>VLOOKUP($B619,Customer_Info_Appended[],MATCH(E$4,Customer_Info_Appended[#Headers],0),0)</f>
        <v>Female</v>
      </c>
      <c r="F619" t="str">
        <f>VLOOKUP($B619,Customer_Info_Appended[],MATCH(F$4,Customer_Info_Appended[#Headers],0),0)</f>
        <v>Yangon</v>
      </c>
      <c r="G619" t="str">
        <f>VLOOKUP(AccountBalanceSummary[[#This Row],[Balance Summary]],balance_t[],3,1)</f>
        <v>High</v>
      </c>
      <c r="H619" t="str">
        <f>VLOOKUP(AccountBalanceSummary[[#This Row],[Age]],age_t[],3,1)</f>
        <v>Senior</v>
      </c>
      <c r="I619" t="str">
        <f>AccountBalanceSummary[[#This Row],[Age Group]]&amp;"-"&amp;AccountBalanceSummary[[#This Row],[Balace Group]]</f>
        <v>Senior-High</v>
      </c>
    </row>
    <row r="620" spans="2:9" x14ac:dyDescent="0.25">
      <c r="B620" t="s">
        <v>3193</v>
      </c>
      <c r="C620" s="22">
        <v>5540107</v>
      </c>
      <c r="D620">
        <f>VLOOKUP($B620,Customer_Info_Appended[],MATCH(D$4,Customer_Info_Appended[#Headers],0),0)</f>
        <v>45</v>
      </c>
      <c r="E620" t="str">
        <f>VLOOKUP($B620,Customer_Info_Appended[],MATCH(E$4,Customer_Info_Appended[#Headers],0),0)</f>
        <v>Male</v>
      </c>
      <c r="F620" t="str">
        <f>VLOOKUP($B620,Customer_Info_Appended[],MATCH(F$4,Customer_Info_Appended[#Headers],0),0)</f>
        <v>Mandalay</v>
      </c>
      <c r="G620" t="str">
        <f>VLOOKUP(AccountBalanceSummary[[#This Row],[Balance Summary]],balance_t[],3,1)</f>
        <v>Medium</v>
      </c>
      <c r="H620" t="str">
        <f>VLOOKUP(AccountBalanceSummary[[#This Row],[Age]],age_t[],3,1)</f>
        <v>Middle</v>
      </c>
      <c r="I620" t="str">
        <f>AccountBalanceSummary[[#This Row],[Age Group]]&amp;"-"&amp;AccountBalanceSummary[[#This Row],[Balace Group]]</f>
        <v>Middle-Medium</v>
      </c>
    </row>
    <row r="621" spans="2:9" x14ac:dyDescent="0.25">
      <c r="B621" t="s">
        <v>3198</v>
      </c>
      <c r="C621" s="22">
        <v>104603144</v>
      </c>
      <c r="D621">
        <f>VLOOKUP($B621,Customer_Info_Appended[],MATCH(D$4,Customer_Info_Appended[#Headers],0),0)</f>
        <v>19</v>
      </c>
      <c r="E621" t="str">
        <f>VLOOKUP($B621,Customer_Info_Appended[],MATCH(E$4,Customer_Info_Appended[#Headers],0),0)</f>
        <v>Female</v>
      </c>
      <c r="F621" t="str">
        <f>VLOOKUP($B621,Customer_Info_Appended[],MATCH(F$4,Customer_Info_Appended[#Headers],0),0)</f>
        <v>Mandalay</v>
      </c>
      <c r="G621" t="str">
        <f>VLOOKUP(AccountBalanceSummary[[#This Row],[Balance Summary]],balance_t[],3,1)</f>
        <v>High</v>
      </c>
      <c r="H621" t="str">
        <f>VLOOKUP(AccountBalanceSummary[[#This Row],[Age]],age_t[],3,1)</f>
        <v>Young</v>
      </c>
      <c r="I621" t="str">
        <f>AccountBalanceSummary[[#This Row],[Age Group]]&amp;"-"&amp;AccountBalanceSummary[[#This Row],[Balace Group]]</f>
        <v>Young-High</v>
      </c>
    </row>
    <row r="622" spans="2:9" x14ac:dyDescent="0.25">
      <c r="B622" t="s">
        <v>3203</v>
      </c>
      <c r="C622" s="22">
        <v>103479483</v>
      </c>
      <c r="D622">
        <f>VLOOKUP($B622,Customer_Info_Appended[],MATCH(D$4,Customer_Info_Appended[#Headers],0),0)</f>
        <v>55</v>
      </c>
      <c r="E622" t="str">
        <f>VLOOKUP($B622,Customer_Info_Appended[],MATCH(E$4,Customer_Info_Appended[#Headers],0),0)</f>
        <v>Female</v>
      </c>
      <c r="F622" t="str">
        <f>VLOOKUP($B622,Customer_Info_Appended[],MATCH(F$4,Customer_Info_Appended[#Headers],0),0)</f>
        <v>Shan</v>
      </c>
      <c r="G622" t="str">
        <f>VLOOKUP(AccountBalanceSummary[[#This Row],[Balance Summary]],balance_t[],3,1)</f>
        <v>High</v>
      </c>
      <c r="H622" t="str">
        <f>VLOOKUP(AccountBalanceSummary[[#This Row],[Age]],age_t[],3,1)</f>
        <v>Senior</v>
      </c>
      <c r="I622" t="str">
        <f>AccountBalanceSummary[[#This Row],[Age Group]]&amp;"-"&amp;AccountBalanceSummary[[#This Row],[Balace Group]]</f>
        <v>Senior-High</v>
      </c>
    </row>
    <row r="623" spans="2:9" x14ac:dyDescent="0.25">
      <c r="B623" t="s">
        <v>3208</v>
      </c>
      <c r="C623" s="22">
        <v>44934494</v>
      </c>
      <c r="D623">
        <f>VLOOKUP($B623,Customer_Info_Appended[],MATCH(D$4,Customer_Info_Appended[#Headers],0),0)</f>
        <v>54</v>
      </c>
      <c r="E623" t="str">
        <f>VLOOKUP($B623,Customer_Info_Appended[],MATCH(E$4,Customer_Info_Appended[#Headers],0),0)</f>
        <v>Male</v>
      </c>
      <c r="F623" t="str">
        <f>VLOOKUP($B623,Customer_Info_Appended[],MATCH(F$4,Customer_Info_Appended[#Headers],0),0)</f>
        <v>Bago</v>
      </c>
      <c r="G623" t="str">
        <f>VLOOKUP(AccountBalanceSummary[[#This Row],[Balance Summary]],balance_t[],3,1)</f>
        <v>High</v>
      </c>
      <c r="H623" t="str">
        <f>VLOOKUP(AccountBalanceSummary[[#This Row],[Age]],age_t[],3,1)</f>
        <v>Senior</v>
      </c>
      <c r="I623" t="str">
        <f>AccountBalanceSummary[[#This Row],[Age Group]]&amp;"-"&amp;AccountBalanceSummary[[#This Row],[Balace Group]]</f>
        <v>Senior-High</v>
      </c>
    </row>
    <row r="624" spans="2:9" x14ac:dyDescent="0.25">
      <c r="B624" t="s">
        <v>3213</v>
      </c>
      <c r="C624" s="22">
        <v>77767838</v>
      </c>
      <c r="D624">
        <f>VLOOKUP($B624,Customer_Info_Appended[],MATCH(D$4,Customer_Info_Appended[#Headers],0),0)</f>
        <v>68</v>
      </c>
      <c r="E624" t="str">
        <f>VLOOKUP($B624,Customer_Info_Appended[],MATCH(E$4,Customer_Info_Appended[#Headers],0),0)</f>
        <v>Male</v>
      </c>
      <c r="F624" t="str">
        <f>VLOOKUP($B624,Customer_Info_Appended[],MATCH(F$4,Customer_Info_Appended[#Headers],0),0)</f>
        <v>Bago</v>
      </c>
      <c r="G624" t="str">
        <f>VLOOKUP(AccountBalanceSummary[[#This Row],[Balance Summary]],balance_t[],3,1)</f>
        <v>High</v>
      </c>
      <c r="H624" t="str">
        <f>VLOOKUP(AccountBalanceSummary[[#This Row],[Age]],age_t[],3,1)</f>
        <v>Senior</v>
      </c>
      <c r="I624" t="str">
        <f>AccountBalanceSummary[[#This Row],[Age Group]]&amp;"-"&amp;AccountBalanceSummary[[#This Row],[Balace Group]]</f>
        <v>Senior-High</v>
      </c>
    </row>
    <row r="625" spans="2:9" x14ac:dyDescent="0.25">
      <c r="B625" t="s">
        <v>3218</v>
      </c>
      <c r="C625" s="22">
        <v>23384876</v>
      </c>
      <c r="D625">
        <f>VLOOKUP($B625,Customer_Info_Appended[],MATCH(D$4,Customer_Info_Appended[#Headers],0),0)</f>
        <v>69</v>
      </c>
      <c r="E625" t="str">
        <f>VLOOKUP($B625,Customer_Info_Appended[],MATCH(E$4,Customer_Info_Appended[#Headers],0),0)</f>
        <v>Female</v>
      </c>
      <c r="F625" t="str">
        <f>VLOOKUP($B625,Customer_Info_Appended[],MATCH(F$4,Customer_Info_Appended[#Headers],0),0)</f>
        <v>Shan</v>
      </c>
      <c r="G625" t="str">
        <f>VLOOKUP(AccountBalanceSummary[[#This Row],[Balance Summary]],balance_t[],3,1)</f>
        <v>High</v>
      </c>
      <c r="H625" t="str">
        <f>VLOOKUP(AccountBalanceSummary[[#This Row],[Age]],age_t[],3,1)</f>
        <v>Senior</v>
      </c>
      <c r="I625" t="str">
        <f>AccountBalanceSummary[[#This Row],[Age Group]]&amp;"-"&amp;AccountBalanceSummary[[#This Row],[Balace Group]]</f>
        <v>Senior-High</v>
      </c>
    </row>
    <row r="626" spans="2:9" x14ac:dyDescent="0.25">
      <c r="B626" t="s">
        <v>3223</v>
      </c>
      <c r="C626" s="22">
        <v>80180912</v>
      </c>
      <c r="D626">
        <f>VLOOKUP($B626,Customer_Info_Appended[],MATCH(D$4,Customer_Info_Appended[#Headers],0),0)</f>
        <v>21</v>
      </c>
      <c r="E626" t="str">
        <f>VLOOKUP($B626,Customer_Info_Appended[],MATCH(E$4,Customer_Info_Appended[#Headers],0),0)</f>
        <v>Female</v>
      </c>
      <c r="F626" t="str">
        <f>VLOOKUP($B626,Customer_Info_Appended[],MATCH(F$4,Customer_Info_Appended[#Headers],0),0)</f>
        <v>Mandalay</v>
      </c>
      <c r="G626" t="str">
        <f>VLOOKUP(AccountBalanceSummary[[#This Row],[Balance Summary]],balance_t[],3,1)</f>
        <v>High</v>
      </c>
      <c r="H626" t="str">
        <f>VLOOKUP(AccountBalanceSummary[[#This Row],[Age]],age_t[],3,1)</f>
        <v>Young</v>
      </c>
      <c r="I626" t="str">
        <f>AccountBalanceSummary[[#This Row],[Age Group]]&amp;"-"&amp;AccountBalanceSummary[[#This Row],[Balace Group]]</f>
        <v>Young-High</v>
      </c>
    </row>
    <row r="627" spans="2:9" x14ac:dyDescent="0.25">
      <c r="B627" t="s">
        <v>3228</v>
      </c>
      <c r="C627" s="22">
        <v>54203591</v>
      </c>
      <c r="D627">
        <f>VLOOKUP($B627,Customer_Info_Appended[],MATCH(D$4,Customer_Info_Appended[#Headers],0),0)</f>
        <v>39</v>
      </c>
      <c r="E627" t="str">
        <f>VLOOKUP($B627,Customer_Info_Appended[],MATCH(E$4,Customer_Info_Appended[#Headers],0),0)</f>
        <v>Female</v>
      </c>
      <c r="F627" t="str">
        <f>VLOOKUP($B627,Customer_Info_Appended[],MATCH(F$4,Customer_Info_Appended[#Headers],0),0)</f>
        <v>Shan</v>
      </c>
      <c r="G627" t="str">
        <f>VLOOKUP(AccountBalanceSummary[[#This Row],[Balance Summary]],balance_t[],3,1)</f>
        <v>High</v>
      </c>
      <c r="H627" t="str">
        <f>VLOOKUP(AccountBalanceSummary[[#This Row],[Age]],age_t[],3,1)</f>
        <v>Middle</v>
      </c>
      <c r="I627" t="str">
        <f>AccountBalanceSummary[[#This Row],[Age Group]]&amp;"-"&amp;AccountBalanceSummary[[#This Row],[Balace Group]]</f>
        <v>Middle-High</v>
      </c>
    </row>
    <row r="628" spans="2:9" x14ac:dyDescent="0.25">
      <c r="B628" t="s">
        <v>3233</v>
      </c>
      <c r="C628" s="22">
        <v>44554950</v>
      </c>
      <c r="D628">
        <f>VLOOKUP($B628,Customer_Info_Appended[],MATCH(D$4,Customer_Info_Appended[#Headers],0),0)</f>
        <v>43</v>
      </c>
      <c r="E628" t="str">
        <f>VLOOKUP($B628,Customer_Info_Appended[],MATCH(E$4,Customer_Info_Appended[#Headers],0),0)</f>
        <v>Female</v>
      </c>
      <c r="F628" t="str">
        <f>VLOOKUP($B628,Customer_Info_Appended[],MATCH(F$4,Customer_Info_Appended[#Headers],0),0)</f>
        <v>Yangon</v>
      </c>
      <c r="G628" t="str">
        <f>VLOOKUP(AccountBalanceSummary[[#This Row],[Balance Summary]],balance_t[],3,1)</f>
        <v>High</v>
      </c>
      <c r="H628" t="str">
        <f>VLOOKUP(AccountBalanceSummary[[#This Row],[Age]],age_t[],3,1)</f>
        <v>Middle</v>
      </c>
      <c r="I628" t="str">
        <f>AccountBalanceSummary[[#This Row],[Age Group]]&amp;"-"&amp;AccountBalanceSummary[[#This Row],[Balace Group]]</f>
        <v>Middle-High</v>
      </c>
    </row>
    <row r="629" spans="2:9" x14ac:dyDescent="0.25">
      <c r="B629" t="s">
        <v>3238</v>
      </c>
      <c r="C629" s="22">
        <v>524528</v>
      </c>
      <c r="D629">
        <f>VLOOKUP($B629,Customer_Info_Appended[],MATCH(D$4,Customer_Info_Appended[#Headers],0),0)</f>
        <v>66</v>
      </c>
      <c r="E629" t="str">
        <f>VLOOKUP($B629,Customer_Info_Appended[],MATCH(E$4,Customer_Info_Appended[#Headers],0),0)</f>
        <v>Male</v>
      </c>
      <c r="F629" t="str">
        <f>VLOOKUP($B629,Customer_Info_Appended[],MATCH(F$4,Customer_Info_Appended[#Headers],0),0)</f>
        <v>Bago</v>
      </c>
      <c r="G629" t="str">
        <f>VLOOKUP(AccountBalanceSummary[[#This Row],[Balance Summary]],balance_t[],3,1)</f>
        <v>Low</v>
      </c>
      <c r="H629" t="str">
        <f>VLOOKUP(AccountBalanceSummary[[#This Row],[Age]],age_t[],3,1)</f>
        <v>Senior</v>
      </c>
      <c r="I629" t="str">
        <f>AccountBalanceSummary[[#This Row],[Age Group]]&amp;"-"&amp;AccountBalanceSummary[[#This Row],[Balace Group]]</f>
        <v>Senior-Low</v>
      </c>
    </row>
    <row r="630" spans="2:9" x14ac:dyDescent="0.25">
      <c r="B630" t="s">
        <v>3243</v>
      </c>
      <c r="C630" s="22">
        <v>58149965</v>
      </c>
      <c r="D630">
        <f>VLOOKUP($B630,Customer_Info_Appended[],MATCH(D$4,Customer_Info_Appended[#Headers],0),0)</f>
        <v>60</v>
      </c>
      <c r="E630" t="str">
        <f>VLOOKUP($B630,Customer_Info_Appended[],MATCH(E$4,Customer_Info_Appended[#Headers],0),0)</f>
        <v>Male</v>
      </c>
      <c r="F630" t="str">
        <f>VLOOKUP($B630,Customer_Info_Appended[],MATCH(F$4,Customer_Info_Appended[#Headers],0),0)</f>
        <v>Naypyitaw</v>
      </c>
      <c r="G630" t="str">
        <f>VLOOKUP(AccountBalanceSummary[[#This Row],[Balance Summary]],balance_t[],3,1)</f>
        <v>High</v>
      </c>
      <c r="H630" t="str">
        <f>VLOOKUP(AccountBalanceSummary[[#This Row],[Age]],age_t[],3,1)</f>
        <v>Senior</v>
      </c>
      <c r="I630" t="str">
        <f>AccountBalanceSummary[[#This Row],[Age Group]]&amp;"-"&amp;AccountBalanceSummary[[#This Row],[Balace Group]]</f>
        <v>Senior-High</v>
      </c>
    </row>
    <row r="631" spans="2:9" x14ac:dyDescent="0.25">
      <c r="B631" t="s">
        <v>3248</v>
      </c>
      <c r="C631" s="22">
        <v>86389224</v>
      </c>
      <c r="D631">
        <f>VLOOKUP($B631,Customer_Info_Appended[],MATCH(D$4,Customer_Info_Appended[#Headers],0),0)</f>
        <v>53</v>
      </c>
      <c r="E631" t="str">
        <f>VLOOKUP($B631,Customer_Info_Appended[],MATCH(E$4,Customer_Info_Appended[#Headers],0),0)</f>
        <v>Male</v>
      </c>
      <c r="F631" t="str">
        <f>VLOOKUP($B631,Customer_Info_Appended[],MATCH(F$4,Customer_Info_Appended[#Headers],0),0)</f>
        <v>Yangon</v>
      </c>
      <c r="G631" t="str">
        <f>VLOOKUP(AccountBalanceSummary[[#This Row],[Balance Summary]],balance_t[],3,1)</f>
        <v>High</v>
      </c>
      <c r="H631" t="str">
        <f>VLOOKUP(AccountBalanceSummary[[#This Row],[Age]],age_t[],3,1)</f>
        <v>Senior</v>
      </c>
      <c r="I631" t="str">
        <f>AccountBalanceSummary[[#This Row],[Age Group]]&amp;"-"&amp;AccountBalanceSummary[[#This Row],[Balace Group]]</f>
        <v>Senior-High</v>
      </c>
    </row>
    <row r="632" spans="2:9" x14ac:dyDescent="0.25">
      <c r="B632" t="s">
        <v>3253</v>
      </c>
      <c r="C632" s="22">
        <v>71484175</v>
      </c>
      <c r="D632">
        <f>VLOOKUP($B632,Customer_Info_Appended[],MATCH(D$4,Customer_Info_Appended[#Headers],0),0)</f>
        <v>30</v>
      </c>
      <c r="E632" t="str">
        <f>VLOOKUP($B632,Customer_Info_Appended[],MATCH(E$4,Customer_Info_Appended[#Headers],0),0)</f>
        <v>Female</v>
      </c>
      <c r="F632" t="str">
        <f>VLOOKUP($B632,Customer_Info_Appended[],MATCH(F$4,Customer_Info_Appended[#Headers],0),0)</f>
        <v>Yangon</v>
      </c>
      <c r="G632" t="str">
        <f>VLOOKUP(AccountBalanceSummary[[#This Row],[Balance Summary]],balance_t[],3,1)</f>
        <v>High</v>
      </c>
      <c r="H632" t="str">
        <f>VLOOKUP(AccountBalanceSummary[[#This Row],[Age]],age_t[],3,1)</f>
        <v>Young</v>
      </c>
      <c r="I632" t="str">
        <f>AccountBalanceSummary[[#This Row],[Age Group]]&amp;"-"&amp;AccountBalanceSummary[[#This Row],[Balace Group]]</f>
        <v>Young-High</v>
      </c>
    </row>
    <row r="633" spans="2:9" x14ac:dyDescent="0.25">
      <c r="B633" t="s">
        <v>3258</v>
      </c>
      <c r="C633" s="22">
        <v>38919913</v>
      </c>
      <c r="D633">
        <f>VLOOKUP($B633,Customer_Info_Appended[],MATCH(D$4,Customer_Info_Appended[#Headers],0),0)</f>
        <v>69</v>
      </c>
      <c r="E633" t="str">
        <f>VLOOKUP($B633,Customer_Info_Appended[],MATCH(E$4,Customer_Info_Appended[#Headers],0),0)</f>
        <v>Female</v>
      </c>
      <c r="F633" t="str">
        <f>VLOOKUP($B633,Customer_Info_Appended[],MATCH(F$4,Customer_Info_Appended[#Headers],0),0)</f>
        <v>Shan</v>
      </c>
      <c r="G633" t="str">
        <f>VLOOKUP(AccountBalanceSummary[[#This Row],[Balance Summary]],balance_t[],3,1)</f>
        <v>High</v>
      </c>
      <c r="H633" t="str">
        <f>VLOOKUP(AccountBalanceSummary[[#This Row],[Age]],age_t[],3,1)</f>
        <v>Senior</v>
      </c>
      <c r="I633" t="str">
        <f>AccountBalanceSummary[[#This Row],[Age Group]]&amp;"-"&amp;AccountBalanceSummary[[#This Row],[Balace Group]]</f>
        <v>Senior-High</v>
      </c>
    </row>
    <row r="634" spans="2:9" x14ac:dyDescent="0.25">
      <c r="B634" t="s">
        <v>3263</v>
      </c>
      <c r="C634" s="22">
        <v>22346558</v>
      </c>
      <c r="D634">
        <f>VLOOKUP($B634,Customer_Info_Appended[],MATCH(D$4,Customer_Info_Appended[#Headers],0),0)</f>
        <v>49</v>
      </c>
      <c r="E634" t="str">
        <f>VLOOKUP($B634,Customer_Info_Appended[],MATCH(E$4,Customer_Info_Appended[#Headers],0),0)</f>
        <v>Male</v>
      </c>
      <c r="F634" t="str">
        <f>VLOOKUP($B634,Customer_Info_Appended[],MATCH(F$4,Customer_Info_Appended[#Headers],0),0)</f>
        <v>Mandalay</v>
      </c>
      <c r="G634" t="str">
        <f>VLOOKUP(AccountBalanceSummary[[#This Row],[Balance Summary]],balance_t[],3,1)</f>
        <v>High</v>
      </c>
      <c r="H634" t="str">
        <f>VLOOKUP(AccountBalanceSummary[[#This Row],[Age]],age_t[],3,1)</f>
        <v>Middle</v>
      </c>
      <c r="I634" t="str">
        <f>AccountBalanceSummary[[#This Row],[Age Group]]&amp;"-"&amp;AccountBalanceSummary[[#This Row],[Balace Group]]</f>
        <v>Middle-High</v>
      </c>
    </row>
    <row r="635" spans="2:9" x14ac:dyDescent="0.25">
      <c r="B635" t="s">
        <v>3268</v>
      </c>
      <c r="C635" s="22">
        <v>18650271</v>
      </c>
      <c r="D635">
        <f>VLOOKUP($B635,Customer_Info_Appended[],MATCH(D$4,Customer_Info_Appended[#Headers],0),0)</f>
        <v>34</v>
      </c>
      <c r="E635" t="str">
        <f>VLOOKUP($B635,Customer_Info_Appended[],MATCH(E$4,Customer_Info_Appended[#Headers],0),0)</f>
        <v>Male</v>
      </c>
      <c r="F635" t="str">
        <f>VLOOKUP($B635,Customer_Info_Appended[],MATCH(F$4,Customer_Info_Appended[#Headers],0),0)</f>
        <v>Bago</v>
      </c>
      <c r="G635" t="str">
        <f>VLOOKUP(AccountBalanceSummary[[#This Row],[Balance Summary]],balance_t[],3,1)</f>
        <v>High</v>
      </c>
      <c r="H635" t="str">
        <f>VLOOKUP(AccountBalanceSummary[[#This Row],[Age]],age_t[],3,1)</f>
        <v>Middle</v>
      </c>
      <c r="I635" t="str">
        <f>AccountBalanceSummary[[#This Row],[Age Group]]&amp;"-"&amp;AccountBalanceSummary[[#This Row],[Balace Group]]</f>
        <v>Middle-High</v>
      </c>
    </row>
    <row r="636" spans="2:9" x14ac:dyDescent="0.25">
      <c r="B636" t="s">
        <v>3273</v>
      </c>
      <c r="C636" s="22">
        <v>64805252</v>
      </c>
      <c r="D636">
        <f>VLOOKUP($B636,Customer_Info_Appended[],MATCH(D$4,Customer_Info_Appended[#Headers],0),0)</f>
        <v>58</v>
      </c>
      <c r="E636" t="str">
        <f>VLOOKUP($B636,Customer_Info_Appended[],MATCH(E$4,Customer_Info_Appended[#Headers],0),0)</f>
        <v>Female</v>
      </c>
      <c r="F636" t="str">
        <f>VLOOKUP($B636,Customer_Info_Appended[],MATCH(F$4,Customer_Info_Appended[#Headers],0),0)</f>
        <v>Naypyitaw</v>
      </c>
      <c r="G636" t="str">
        <f>VLOOKUP(AccountBalanceSummary[[#This Row],[Balance Summary]],balance_t[],3,1)</f>
        <v>High</v>
      </c>
      <c r="H636" t="str">
        <f>VLOOKUP(AccountBalanceSummary[[#This Row],[Age]],age_t[],3,1)</f>
        <v>Senior</v>
      </c>
      <c r="I636" t="str">
        <f>AccountBalanceSummary[[#This Row],[Age Group]]&amp;"-"&amp;AccountBalanceSummary[[#This Row],[Balace Group]]</f>
        <v>Senior-High</v>
      </c>
    </row>
    <row r="637" spans="2:9" x14ac:dyDescent="0.25">
      <c r="B637" t="s">
        <v>3278</v>
      </c>
      <c r="C637" s="22">
        <v>88637535</v>
      </c>
      <c r="D637">
        <f>VLOOKUP($B637,Customer_Info_Appended[],MATCH(D$4,Customer_Info_Appended[#Headers],0),0)</f>
        <v>53</v>
      </c>
      <c r="E637" t="str">
        <f>VLOOKUP($B637,Customer_Info_Appended[],MATCH(E$4,Customer_Info_Appended[#Headers],0),0)</f>
        <v>Female</v>
      </c>
      <c r="F637" t="str">
        <f>VLOOKUP($B637,Customer_Info_Appended[],MATCH(F$4,Customer_Info_Appended[#Headers],0),0)</f>
        <v>Yangon</v>
      </c>
      <c r="G637" t="str">
        <f>VLOOKUP(AccountBalanceSummary[[#This Row],[Balance Summary]],balance_t[],3,1)</f>
        <v>High</v>
      </c>
      <c r="H637" t="str">
        <f>VLOOKUP(AccountBalanceSummary[[#This Row],[Age]],age_t[],3,1)</f>
        <v>Senior</v>
      </c>
      <c r="I637" t="str">
        <f>AccountBalanceSummary[[#This Row],[Age Group]]&amp;"-"&amp;AccountBalanceSummary[[#This Row],[Balace Group]]</f>
        <v>Senior-High</v>
      </c>
    </row>
    <row r="638" spans="2:9" x14ac:dyDescent="0.25">
      <c r="B638" t="s">
        <v>3283</v>
      </c>
      <c r="C638" s="22">
        <v>87706852</v>
      </c>
      <c r="D638">
        <f>VLOOKUP($B638,Customer_Info_Appended[],MATCH(D$4,Customer_Info_Appended[#Headers],0),0)</f>
        <v>63</v>
      </c>
      <c r="E638" t="str">
        <f>VLOOKUP($B638,Customer_Info_Appended[],MATCH(E$4,Customer_Info_Appended[#Headers],0),0)</f>
        <v>Male</v>
      </c>
      <c r="F638" t="str">
        <f>VLOOKUP($B638,Customer_Info_Appended[],MATCH(F$4,Customer_Info_Appended[#Headers],0),0)</f>
        <v>Naypyitaw</v>
      </c>
      <c r="G638" t="str">
        <f>VLOOKUP(AccountBalanceSummary[[#This Row],[Balance Summary]],balance_t[],3,1)</f>
        <v>High</v>
      </c>
      <c r="H638" t="str">
        <f>VLOOKUP(AccountBalanceSummary[[#This Row],[Age]],age_t[],3,1)</f>
        <v>Senior</v>
      </c>
      <c r="I638" t="str">
        <f>AccountBalanceSummary[[#This Row],[Age Group]]&amp;"-"&amp;AccountBalanceSummary[[#This Row],[Balace Group]]</f>
        <v>Senior-High</v>
      </c>
    </row>
    <row r="639" spans="2:9" x14ac:dyDescent="0.25">
      <c r="B639" t="s">
        <v>3288</v>
      </c>
      <c r="C639" s="22">
        <v>44460520</v>
      </c>
      <c r="D639">
        <f>VLOOKUP($B639,Customer_Info_Appended[],MATCH(D$4,Customer_Info_Appended[#Headers],0),0)</f>
        <v>36</v>
      </c>
      <c r="E639" t="str">
        <f>VLOOKUP($B639,Customer_Info_Appended[],MATCH(E$4,Customer_Info_Appended[#Headers],0),0)</f>
        <v>Male</v>
      </c>
      <c r="F639" t="str">
        <f>VLOOKUP($B639,Customer_Info_Appended[],MATCH(F$4,Customer_Info_Appended[#Headers],0),0)</f>
        <v>Mandalay</v>
      </c>
      <c r="G639" t="str">
        <f>VLOOKUP(AccountBalanceSummary[[#This Row],[Balance Summary]],balance_t[],3,1)</f>
        <v>High</v>
      </c>
      <c r="H639" t="str">
        <f>VLOOKUP(AccountBalanceSummary[[#This Row],[Age]],age_t[],3,1)</f>
        <v>Middle</v>
      </c>
      <c r="I639" t="str">
        <f>AccountBalanceSummary[[#This Row],[Age Group]]&amp;"-"&amp;AccountBalanceSummary[[#This Row],[Balace Group]]</f>
        <v>Middle-High</v>
      </c>
    </row>
    <row r="640" spans="2:9" x14ac:dyDescent="0.25">
      <c r="B640" t="s">
        <v>3293</v>
      </c>
      <c r="C640" s="22">
        <v>43528295</v>
      </c>
      <c r="D640">
        <f>VLOOKUP($B640,Customer_Info_Appended[],MATCH(D$4,Customer_Info_Appended[#Headers],0),0)</f>
        <v>52</v>
      </c>
      <c r="E640" t="str">
        <f>VLOOKUP($B640,Customer_Info_Appended[],MATCH(E$4,Customer_Info_Appended[#Headers],0),0)</f>
        <v>Male</v>
      </c>
      <c r="F640" t="str">
        <f>VLOOKUP($B640,Customer_Info_Appended[],MATCH(F$4,Customer_Info_Appended[#Headers],0),0)</f>
        <v>Mandalay</v>
      </c>
      <c r="G640" t="str">
        <f>VLOOKUP(AccountBalanceSummary[[#This Row],[Balance Summary]],balance_t[],3,1)</f>
        <v>High</v>
      </c>
      <c r="H640" t="str">
        <f>VLOOKUP(AccountBalanceSummary[[#This Row],[Age]],age_t[],3,1)</f>
        <v>Senior</v>
      </c>
      <c r="I640" t="str">
        <f>AccountBalanceSummary[[#This Row],[Age Group]]&amp;"-"&amp;AccountBalanceSummary[[#This Row],[Balace Group]]</f>
        <v>Senior-High</v>
      </c>
    </row>
    <row r="641" spans="2:9" x14ac:dyDescent="0.25">
      <c r="B641" t="s">
        <v>3298</v>
      </c>
      <c r="C641" s="22">
        <v>49064527</v>
      </c>
      <c r="D641">
        <f>VLOOKUP($B641,Customer_Info_Appended[],MATCH(D$4,Customer_Info_Appended[#Headers],0),0)</f>
        <v>63</v>
      </c>
      <c r="E641" t="str">
        <f>VLOOKUP($B641,Customer_Info_Appended[],MATCH(E$4,Customer_Info_Appended[#Headers],0),0)</f>
        <v>Female</v>
      </c>
      <c r="F641" t="str">
        <f>VLOOKUP($B641,Customer_Info_Appended[],MATCH(F$4,Customer_Info_Appended[#Headers],0),0)</f>
        <v>Naypyitaw</v>
      </c>
      <c r="G641" t="str">
        <f>VLOOKUP(AccountBalanceSummary[[#This Row],[Balance Summary]],balance_t[],3,1)</f>
        <v>High</v>
      </c>
      <c r="H641" t="str">
        <f>VLOOKUP(AccountBalanceSummary[[#This Row],[Age]],age_t[],3,1)</f>
        <v>Senior</v>
      </c>
      <c r="I641" t="str">
        <f>AccountBalanceSummary[[#This Row],[Age Group]]&amp;"-"&amp;AccountBalanceSummary[[#This Row],[Balace Group]]</f>
        <v>Senior-High</v>
      </c>
    </row>
    <row r="642" spans="2:9" x14ac:dyDescent="0.25">
      <c r="B642" t="s">
        <v>3303</v>
      </c>
      <c r="C642" s="22">
        <v>7183610</v>
      </c>
      <c r="D642">
        <f>VLOOKUP($B642,Customer_Info_Appended[],MATCH(D$4,Customer_Info_Appended[#Headers],0),0)</f>
        <v>57</v>
      </c>
      <c r="E642" t="str">
        <f>VLOOKUP($B642,Customer_Info_Appended[],MATCH(E$4,Customer_Info_Appended[#Headers],0),0)</f>
        <v>Female</v>
      </c>
      <c r="F642" t="str">
        <f>VLOOKUP($B642,Customer_Info_Appended[],MATCH(F$4,Customer_Info_Appended[#Headers],0),0)</f>
        <v>Bago</v>
      </c>
      <c r="G642" t="str">
        <f>VLOOKUP(AccountBalanceSummary[[#This Row],[Balance Summary]],balance_t[],3,1)</f>
        <v>Medium</v>
      </c>
      <c r="H642" t="str">
        <f>VLOOKUP(AccountBalanceSummary[[#This Row],[Age]],age_t[],3,1)</f>
        <v>Senior</v>
      </c>
      <c r="I642" t="str">
        <f>AccountBalanceSummary[[#This Row],[Age Group]]&amp;"-"&amp;AccountBalanceSummary[[#This Row],[Balace Group]]</f>
        <v>Senior-Medium</v>
      </c>
    </row>
    <row r="643" spans="2:9" x14ac:dyDescent="0.25">
      <c r="B643" t="s">
        <v>3308</v>
      </c>
      <c r="C643" s="22">
        <v>45933241</v>
      </c>
      <c r="D643">
        <f>VLOOKUP($B643,Customer_Info_Appended[],MATCH(D$4,Customer_Info_Appended[#Headers],0),0)</f>
        <v>45</v>
      </c>
      <c r="E643" t="str">
        <f>VLOOKUP($B643,Customer_Info_Appended[],MATCH(E$4,Customer_Info_Appended[#Headers],0),0)</f>
        <v>Female</v>
      </c>
      <c r="F643" t="str">
        <f>VLOOKUP($B643,Customer_Info_Appended[],MATCH(F$4,Customer_Info_Appended[#Headers],0),0)</f>
        <v>Mandalay</v>
      </c>
      <c r="G643" t="str">
        <f>VLOOKUP(AccountBalanceSummary[[#This Row],[Balance Summary]],balance_t[],3,1)</f>
        <v>High</v>
      </c>
      <c r="H643" t="str">
        <f>VLOOKUP(AccountBalanceSummary[[#This Row],[Age]],age_t[],3,1)</f>
        <v>Middle</v>
      </c>
      <c r="I643" t="str">
        <f>AccountBalanceSummary[[#This Row],[Age Group]]&amp;"-"&amp;AccountBalanceSummary[[#This Row],[Balace Group]]</f>
        <v>Middle-High</v>
      </c>
    </row>
    <row r="644" spans="2:9" x14ac:dyDescent="0.25">
      <c r="B644" t="s">
        <v>3313</v>
      </c>
      <c r="C644" s="22">
        <v>93218417</v>
      </c>
      <c r="D644">
        <f>VLOOKUP($B644,Customer_Info_Appended[],MATCH(D$4,Customer_Info_Appended[#Headers],0),0)</f>
        <v>18</v>
      </c>
      <c r="E644" t="str">
        <f>VLOOKUP($B644,Customer_Info_Appended[],MATCH(E$4,Customer_Info_Appended[#Headers],0),0)</f>
        <v>Female</v>
      </c>
      <c r="F644" t="str">
        <f>VLOOKUP($B644,Customer_Info_Appended[],MATCH(F$4,Customer_Info_Appended[#Headers],0),0)</f>
        <v>Naypyitaw</v>
      </c>
      <c r="G644" t="str">
        <f>VLOOKUP(AccountBalanceSummary[[#This Row],[Balance Summary]],balance_t[],3,1)</f>
        <v>High</v>
      </c>
      <c r="H644" t="str">
        <f>VLOOKUP(AccountBalanceSummary[[#This Row],[Age]],age_t[],3,1)</f>
        <v>Young</v>
      </c>
      <c r="I644" t="str">
        <f>AccountBalanceSummary[[#This Row],[Age Group]]&amp;"-"&amp;AccountBalanceSummary[[#This Row],[Balace Group]]</f>
        <v>Young-High</v>
      </c>
    </row>
    <row r="645" spans="2:9" x14ac:dyDescent="0.25">
      <c r="B645" t="s">
        <v>3318</v>
      </c>
      <c r="C645" s="22">
        <v>2001740</v>
      </c>
      <c r="D645">
        <f>VLOOKUP($B645,Customer_Info_Appended[],MATCH(D$4,Customer_Info_Appended[#Headers],0),0)</f>
        <v>59</v>
      </c>
      <c r="E645" t="str">
        <f>VLOOKUP($B645,Customer_Info_Appended[],MATCH(E$4,Customer_Info_Appended[#Headers],0),0)</f>
        <v>Female</v>
      </c>
      <c r="F645" t="str">
        <f>VLOOKUP($B645,Customer_Info_Appended[],MATCH(F$4,Customer_Info_Appended[#Headers],0),0)</f>
        <v>Yangon</v>
      </c>
      <c r="G645" t="str">
        <f>VLOOKUP(AccountBalanceSummary[[#This Row],[Balance Summary]],balance_t[],3,1)</f>
        <v>Low</v>
      </c>
      <c r="H645" t="str">
        <f>VLOOKUP(AccountBalanceSummary[[#This Row],[Age]],age_t[],3,1)</f>
        <v>Senior</v>
      </c>
      <c r="I645" t="str">
        <f>AccountBalanceSummary[[#This Row],[Age Group]]&amp;"-"&amp;AccountBalanceSummary[[#This Row],[Balace Group]]</f>
        <v>Senior-Low</v>
      </c>
    </row>
    <row r="646" spans="2:9" x14ac:dyDescent="0.25">
      <c r="B646" t="s">
        <v>3323</v>
      </c>
      <c r="C646" s="22">
        <v>39302825</v>
      </c>
      <c r="D646">
        <f>VLOOKUP($B646,Customer_Info_Appended[],MATCH(D$4,Customer_Info_Appended[#Headers],0),0)</f>
        <v>35</v>
      </c>
      <c r="E646" t="str">
        <f>VLOOKUP($B646,Customer_Info_Appended[],MATCH(E$4,Customer_Info_Appended[#Headers],0),0)</f>
        <v>Female</v>
      </c>
      <c r="F646" t="str">
        <f>VLOOKUP($B646,Customer_Info_Appended[],MATCH(F$4,Customer_Info_Appended[#Headers],0),0)</f>
        <v>Naypyitaw</v>
      </c>
      <c r="G646" t="str">
        <f>VLOOKUP(AccountBalanceSummary[[#This Row],[Balance Summary]],balance_t[],3,1)</f>
        <v>High</v>
      </c>
      <c r="H646" t="str">
        <f>VLOOKUP(AccountBalanceSummary[[#This Row],[Age]],age_t[],3,1)</f>
        <v>Middle</v>
      </c>
      <c r="I646" t="str">
        <f>AccountBalanceSummary[[#This Row],[Age Group]]&amp;"-"&amp;AccountBalanceSummary[[#This Row],[Balace Group]]</f>
        <v>Middle-High</v>
      </c>
    </row>
    <row r="647" spans="2:9" x14ac:dyDescent="0.25">
      <c r="B647" t="s">
        <v>3328</v>
      </c>
      <c r="C647" s="22">
        <v>79197483</v>
      </c>
      <c r="D647">
        <f>VLOOKUP($B647,Customer_Info_Appended[],MATCH(D$4,Customer_Info_Appended[#Headers],0),0)</f>
        <v>65</v>
      </c>
      <c r="E647" t="str">
        <f>VLOOKUP($B647,Customer_Info_Appended[],MATCH(E$4,Customer_Info_Appended[#Headers],0),0)</f>
        <v>Male</v>
      </c>
      <c r="F647" t="str">
        <f>VLOOKUP($B647,Customer_Info_Appended[],MATCH(F$4,Customer_Info_Appended[#Headers],0),0)</f>
        <v>Naypyitaw</v>
      </c>
      <c r="G647" t="str">
        <f>VLOOKUP(AccountBalanceSummary[[#This Row],[Balance Summary]],balance_t[],3,1)</f>
        <v>High</v>
      </c>
      <c r="H647" t="str">
        <f>VLOOKUP(AccountBalanceSummary[[#This Row],[Age]],age_t[],3,1)</f>
        <v>Senior</v>
      </c>
      <c r="I647" t="str">
        <f>AccountBalanceSummary[[#This Row],[Age Group]]&amp;"-"&amp;AccountBalanceSummary[[#This Row],[Balace Group]]</f>
        <v>Senior-High</v>
      </c>
    </row>
    <row r="648" spans="2:9" x14ac:dyDescent="0.25">
      <c r="B648" t="s">
        <v>3333</v>
      </c>
      <c r="C648" s="22">
        <v>31073687</v>
      </c>
      <c r="D648">
        <f>VLOOKUP($B648,Customer_Info_Appended[],MATCH(D$4,Customer_Info_Appended[#Headers],0),0)</f>
        <v>57</v>
      </c>
      <c r="E648" t="str">
        <f>VLOOKUP($B648,Customer_Info_Appended[],MATCH(E$4,Customer_Info_Appended[#Headers],0),0)</f>
        <v>Male</v>
      </c>
      <c r="F648" t="str">
        <f>VLOOKUP($B648,Customer_Info_Appended[],MATCH(F$4,Customer_Info_Appended[#Headers],0),0)</f>
        <v>Shan</v>
      </c>
      <c r="G648" t="str">
        <f>VLOOKUP(AccountBalanceSummary[[#This Row],[Balance Summary]],balance_t[],3,1)</f>
        <v>High</v>
      </c>
      <c r="H648" t="str">
        <f>VLOOKUP(AccountBalanceSummary[[#This Row],[Age]],age_t[],3,1)</f>
        <v>Senior</v>
      </c>
      <c r="I648" t="str">
        <f>AccountBalanceSummary[[#This Row],[Age Group]]&amp;"-"&amp;AccountBalanceSummary[[#This Row],[Balace Group]]</f>
        <v>Senior-High</v>
      </c>
    </row>
    <row r="649" spans="2:9" x14ac:dyDescent="0.25">
      <c r="B649" t="s">
        <v>3338</v>
      </c>
      <c r="C649" s="22">
        <v>70365417</v>
      </c>
      <c r="D649">
        <f>VLOOKUP($B649,Customer_Info_Appended[],MATCH(D$4,Customer_Info_Appended[#Headers],0),0)</f>
        <v>50</v>
      </c>
      <c r="E649" t="str">
        <f>VLOOKUP($B649,Customer_Info_Appended[],MATCH(E$4,Customer_Info_Appended[#Headers],0),0)</f>
        <v>Female</v>
      </c>
      <c r="F649" t="str">
        <f>VLOOKUP($B649,Customer_Info_Appended[],MATCH(F$4,Customer_Info_Appended[#Headers],0),0)</f>
        <v>Mandalay</v>
      </c>
      <c r="G649" t="str">
        <f>VLOOKUP(AccountBalanceSummary[[#This Row],[Balance Summary]],balance_t[],3,1)</f>
        <v>High</v>
      </c>
      <c r="H649" t="str">
        <f>VLOOKUP(AccountBalanceSummary[[#This Row],[Age]],age_t[],3,1)</f>
        <v>Middle</v>
      </c>
      <c r="I649" t="str">
        <f>AccountBalanceSummary[[#This Row],[Age Group]]&amp;"-"&amp;AccountBalanceSummary[[#This Row],[Balace Group]]</f>
        <v>Middle-High</v>
      </c>
    </row>
    <row r="650" spans="2:9" x14ac:dyDescent="0.25">
      <c r="B650" t="s">
        <v>3343</v>
      </c>
      <c r="C650" s="22">
        <v>136672766</v>
      </c>
      <c r="D650">
        <f>VLOOKUP($B650,Customer_Info_Appended[],MATCH(D$4,Customer_Info_Appended[#Headers],0),0)</f>
        <v>29</v>
      </c>
      <c r="E650" t="str">
        <f>VLOOKUP($B650,Customer_Info_Appended[],MATCH(E$4,Customer_Info_Appended[#Headers],0),0)</f>
        <v>Male</v>
      </c>
      <c r="F650" t="str">
        <f>VLOOKUP($B650,Customer_Info_Appended[],MATCH(F$4,Customer_Info_Appended[#Headers],0),0)</f>
        <v>Bago</v>
      </c>
      <c r="G650" t="str">
        <f>VLOOKUP(AccountBalanceSummary[[#This Row],[Balance Summary]],balance_t[],3,1)</f>
        <v>High</v>
      </c>
      <c r="H650" t="str">
        <f>VLOOKUP(AccountBalanceSummary[[#This Row],[Age]],age_t[],3,1)</f>
        <v>Young</v>
      </c>
      <c r="I650" t="str">
        <f>AccountBalanceSummary[[#This Row],[Age Group]]&amp;"-"&amp;AccountBalanceSummary[[#This Row],[Balace Group]]</f>
        <v>Young-High</v>
      </c>
    </row>
    <row r="651" spans="2:9" x14ac:dyDescent="0.25">
      <c r="B651" t="s">
        <v>3348</v>
      </c>
      <c r="C651" s="22">
        <v>7973491</v>
      </c>
      <c r="D651">
        <f>VLOOKUP($B651,Customer_Info_Appended[],MATCH(D$4,Customer_Info_Appended[#Headers],0),0)</f>
        <v>25</v>
      </c>
      <c r="E651" t="str">
        <f>VLOOKUP($B651,Customer_Info_Appended[],MATCH(E$4,Customer_Info_Appended[#Headers],0),0)</f>
        <v>Female</v>
      </c>
      <c r="F651" t="str">
        <f>VLOOKUP($B651,Customer_Info_Appended[],MATCH(F$4,Customer_Info_Appended[#Headers],0),0)</f>
        <v>Bago</v>
      </c>
      <c r="G651" t="str">
        <f>VLOOKUP(AccountBalanceSummary[[#This Row],[Balance Summary]],balance_t[],3,1)</f>
        <v>Medium</v>
      </c>
      <c r="H651" t="str">
        <f>VLOOKUP(AccountBalanceSummary[[#This Row],[Age]],age_t[],3,1)</f>
        <v>Young</v>
      </c>
      <c r="I651" t="str">
        <f>AccountBalanceSummary[[#This Row],[Age Group]]&amp;"-"&amp;AccountBalanceSummary[[#This Row],[Balace Group]]</f>
        <v>Young-Medium</v>
      </c>
    </row>
    <row r="652" spans="2:9" x14ac:dyDescent="0.25">
      <c r="B652" t="s">
        <v>3353</v>
      </c>
      <c r="C652" s="22">
        <v>18417940</v>
      </c>
      <c r="D652">
        <f>VLOOKUP($B652,Customer_Info_Appended[],MATCH(D$4,Customer_Info_Appended[#Headers],0),0)</f>
        <v>41</v>
      </c>
      <c r="E652" t="str">
        <f>VLOOKUP($B652,Customer_Info_Appended[],MATCH(E$4,Customer_Info_Appended[#Headers],0),0)</f>
        <v>Male</v>
      </c>
      <c r="F652" t="str">
        <f>VLOOKUP($B652,Customer_Info_Appended[],MATCH(F$4,Customer_Info_Appended[#Headers],0),0)</f>
        <v>Shan</v>
      </c>
      <c r="G652" t="str">
        <f>VLOOKUP(AccountBalanceSummary[[#This Row],[Balance Summary]],balance_t[],3,1)</f>
        <v>High</v>
      </c>
      <c r="H652" t="str">
        <f>VLOOKUP(AccountBalanceSummary[[#This Row],[Age]],age_t[],3,1)</f>
        <v>Middle</v>
      </c>
      <c r="I652" t="str">
        <f>AccountBalanceSummary[[#This Row],[Age Group]]&amp;"-"&amp;AccountBalanceSummary[[#This Row],[Balace Group]]</f>
        <v>Middle-High</v>
      </c>
    </row>
    <row r="653" spans="2:9" x14ac:dyDescent="0.25">
      <c r="B653" t="s">
        <v>3358</v>
      </c>
      <c r="C653" s="22">
        <v>52580863</v>
      </c>
      <c r="D653">
        <f>VLOOKUP($B653,Customer_Info_Appended[],MATCH(D$4,Customer_Info_Appended[#Headers],0),0)</f>
        <v>33</v>
      </c>
      <c r="E653" t="str">
        <f>VLOOKUP($B653,Customer_Info_Appended[],MATCH(E$4,Customer_Info_Appended[#Headers],0),0)</f>
        <v>Female</v>
      </c>
      <c r="F653" t="str">
        <f>VLOOKUP($B653,Customer_Info_Appended[],MATCH(F$4,Customer_Info_Appended[#Headers],0),0)</f>
        <v>Bago</v>
      </c>
      <c r="G653" t="str">
        <f>VLOOKUP(AccountBalanceSummary[[#This Row],[Balance Summary]],balance_t[],3,1)</f>
        <v>High</v>
      </c>
      <c r="H653" t="str">
        <f>VLOOKUP(AccountBalanceSummary[[#This Row],[Age]],age_t[],3,1)</f>
        <v>Middle</v>
      </c>
      <c r="I653" t="str">
        <f>AccountBalanceSummary[[#This Row],[Age Group]]&amp;"-"&amp;AccountBalanceSummary[[#This Row],[Balace Group]]</f>
        <v>Middle-High</v>
      </c>
    </row>
    <row r="654" spans="2:9" x14ac:dyDescent="0.25">
      <c r="B654" t="s">
        <v>3363</v>
      </c>
      <c r="C654" s="22">
        <v>99459504</v>
      </c>
      <c r="D654">
        <f>VLOOKUP($B654,Customer_Info_Appended[],MATCH(D$4,Customer_Info_Appended[#Headers],0),0)</f>
        <v>67</v>
      </c>
      <c r="E654" t="str">
        <f>VLOOKUP($B654,Customer_Info_Appended[],MATCH(E$4,Customer_Info_Appended[#Headers],0),0)</f>
        <v>Male</v>
      </c>
      <c r="F654" t="str">
        <f>VLOOKUP($B654,Customer_Info_Appended[],MATCH(F$4,Customer_Info_Appended[#Headers],0),0)</f>
        <v>Naypyitaw</v>
      </c>
      <c r="G654" t="str">
        <f>VLOOKUP(AccountBalanceSummary[[#This Row],[Balance Summary]],balance_t[],3,1)</f>
        <v>High</v>
      </c>
      <c r="H654" t="str">
        <f>VLOOKUP(AccountBalanceSummary[[#This Row],[Age]],age_t[],3,1)</f>
        <v>Senior</v>
      </c>
      <c r="I654" t="str">
        <f>AccountBalanceSummary[[#This Row],[Age Group]]&amp;"-"&amp;AccountBalanceSummary[[#This Row],[Balace Group]]</f>
        <v>Senior-High</v>
      </c>
    </row>
    <row r="655" spans="2:9" x14ac:dyDescent="0.25">
      <c r="B655" t="s">
        <v>3368</v>
      </c>
      <c r="C655" s="22">
        <v>87882331</v>
      </c>
      <c r="D655">
        <f>VLOOKUP($B655,Customer_Info_Appended[],MATCH(D$4,Customer_Info_Appended[#Headers],0),0)</f>
        <v>21</v>
      </c>
      <c r="E655" t="str">
        <f>VLOOKUP($B655,Customer_Info_Appended[],MATCH(E$4,Customer_Info_Appended[#Headers],0),0)</f>
        <v>Male</v>
      </c>
      <c r="F655" t="str">
        <f>VLOOKUP($B655,Customer_Info_Appended[],MATCH(F$4,Customer_Info_Appended[#Headers],0),0)</f>
        <v>Shan</v>
      </c>
      <c r="G655" t="str">
        <f>VLOOKUP(AccountBalanceSummary[[#This Row],[Balance Summary]],balance_t[],3,1)</f>
        <v>High</v>
      </c>
      <c r="H655" t="str">
        <f>VLOOKUP(AccountBalanceSummary[[#This Row],[Age]],age_t[],3,1)</f>
        <v>Young</v>
      </c>
      <c r="I655" t="str">
        <f>AccountBalanceSummary[[#This Row],[Age Group]]&amp;"-"&amp;AccountBalanceSummary[[#This Row],[Balace Group]]</f>
        <v>Young-High</v>
      </c>
    </row>
    <row r="656" spans="2:9" x14ac:dyDescent="0.25">
      <c r="B656" t="s">
        <v>3373</v>
      </c>
      <c r="C656" s="22">
        <v>6860403</v>
      </c>
      <c r="D656">
        <f>VLOOKUP($B656,Customer_Info_Appended[],MATCH(D$4,Customer_Info_Appended[#Headers],0),0)</f>
        <v>55</v>
      </c>
      <c r="E656" t="str">
        <f>VLOOKUP($B656,Customer_Info_Appended[],MATCH(E$4,Customer_Info_Appended[#Headers],0),0)</f>
        <v>Female</v>
      </c>
      <c r="F656" t="str">
        <f>VLOOKUP($B656,Customer_Info_Appended[],MATCH(F$4,Customer_Info_Appended[#Headers],0),0)</f>
        <v>Yangon</v>
      </c>
      <c r="G656" t="str">
        <f>VLOOKUP(AccountBalanceSummary[[#This Row],[Balance Summary]],balance_t[],3,1)</f>
        <v>Medium</v>
      </c>
      <c r="H656" t="str">
        <f>VLOOKUP(AccountBalanceSummary[[#This Row],[Age]],age_t[],3,1)</f>
        <v>Senior</v>
      </c>
      <c r="I656" t="str">
        <f>AccountBalanceSummary[[#This Row],[Age Group]]&amp;"-"&amp;AccountBalanceSummary[[#This Row],[Balace Group]]</f>
        <v>Senior-Medium</v>
      </c>
    </row>
    <row r="657" spans="2:9" x14ac:dyDescent="0.25">
      <c r="B657" t="s">
        <v>3378</v>
      </c>
      <c r="C657" s="22">
        <v>89084997</v>
      </c>
      <c r="D657">
        <f>VLOOKUP($B657,Customer_Info_Appended[],MATCH(D$4,Customer_Info_Appended[#Headers],0),0)</f>
        <v>61</v>
      </c>
      <c r="E657" t="str">
        <f>VLOOKUP($B657,Customer_Info_Appended[],MATCH(E$4,Customer_Info_Appended[#Headers],0),0)</f>
        <v>Female</v>
      </c>
      <c r="F657" t="str">
        <f>VLOOKUP($B657,Customer_Info_Appended[],MATCH(F$4,Customer_Info_Appended[#Headers],0),0)</f>
        <v>Mandalay</v>
      </c>
      <c r="G657" t="str">
        <f>VLOOKUP(AccountBalanceSummary[[#This Row],[Balance Summary]],balance_t[],3,1)</f>
        <v>High</v>
      </c>
      <c r="H657" t="str">
        <f>VLOOKUP(AccountBalanceSummary[[#This Row],[Age]],age_t[],3,1)</f>
        <v>Senior</v>
      </c>
      <c r="I657" t="str">
        <f>AccountBalanceSummary[[#This Row],[Age Group]]&amp;"-"&amp;AccountBalanceSummary[[#This Row],[Balace Group]]</f>
        <v>Senior-High</v>
      </c>
    </row>
    <row r="658" spans="2:9" x14ac:dyDescent="0.25">
      <c r="B658" t="s">
        <v>3383</v>
      </c>
      <c r="C658" s="22">
        <v>42934612</v>
      </c>
      <c r="D658">
        <f>VLOOKUP($B658,Customer_Info_Appended[],MATCH(D$4,Customer_Info_Appended[#Headers],0),0)</f>
        <v>44</v>
      </c>
      <c r="E658" t="str">
        <f>VLOOKUP($B658,Customer_Info_Appended[],MATCH(E$4,Customer_Info_Appended[#Headers],0),0)</f>
        <v>Male</v>
      </c>
      <c r="F658" t="str">
        <f>VLOOKUP($B658,Customer_Info_Appended[],MATCH(F$4,Customer_Info_Appended[#Headers],0),0)</f>
        <v>Mandalay</v>
      </c>
      <c r="G658" t="str">
        <f>VLOOKUP(AccountBalanceSummary[[#This Row],[Balance Summary]],balance_t[],3,1)</f>
        <v>High</v>
      </c>
      <c r="H658" t="str">
        <f>VLOOKUP(AccountBalanceSummary[[#This Row],[Age]],age_t[],3,1)</f>
        <v>Middle</v>
      </c>
      <c r="I658" t="str">
        <f>AccountBalanceSummary[[#This Row],[Age Group]]&amp;"-"&amp;AccountBalanceSummary[[#This Row],[Balace Group]]</f>
        <v>Middle-High</v>
      </c>
    </row>
    <row r="659" spans="2:9" x14ac:dyDescent="0.25">
      <c r="B659" t="s">
        <v>3388</v>
      </c>
      <c r="C659" s="22">
        <v>77866930</v>
      </c>
      <c r="D659">
        <f>VLOOKUP($B659,Customer_Info_Appended[],MATCH(D$4,Customer_Info_Appended[#Headers],0),0)</f>
        <v>26</v>
      </c>
      <c r="E659" t="str">
        <f>VLOOKUP($B659,Customer_Info_Appended[],MATCH(E$4,Customer_Info_Appended[#Headers],0),0)</f>
        <v>Male</v>
      </c>
      <c r="F659" t="str">
        <f>VLOOKUP($B659,Customer_Info_Appended[],MATCH(F$4,Customer_Info_Appended[#Headers],0),0)</f>
        <v>Mandalay</v>
      </c>
      <c r="G659" t="str">
        <f>VLOOKUP(AccountBalanceSummary[[#This Row],[Balance Summary]],balance_t[],3,1)</f>
        <v>High</v>
      </c>
      <c r="H659" t="str">
        <f>VLOOKUP(AccountBalanceSummary[[#This Row],[Age]],age_t[],3,1)</f>
        <v>Young</v>
      </c>
      <c r="I659" t="str">
        <f>AccountBalanceSummary[[#This Row],[Age Group]]&amp;"-"&amp;AccountBalanceSummary[[#This Row],[Balace Group]]</f>
        <v>Young-High</v>
      </c>
    </row>
    <row r="660" spans="2:9" x14ac:dyDescent="0.25">
      <c r="B660" t="s">
        <v>3393</v>
      </c>
      <c r="C660" s="22">
        <v>58937670</v>
      </c>
      <c r="D660">
        <f>VLOOKUP($B660,Customer_Info_Appended[],MATCH(D$4,Customer_Info_Appended[#Headers],0),0)</f>
        <v>64</v>
      </c>
      <c r="E660" t="str">
        <f>VLOOKUP($B660,Customer_Info_Appended[],MATCH(E$4,Customer_Info_Appended[#Headers],0),0)</f>
        <v>Female</v>
      </c>
      <c r="F660" t="str">
        <f>VLOOKUP($B660,Customer_Info_Appended[],MATCH(F$4,Customer_Info_Appended[#Headers],0),0)</f>
        <v>Naypyitaw</v>
      </c>
      <c r="G660" t="str">
        <f>VLOOKUP(AccountBalanceSummary[[#This Row],[Balance Summary]],balance_t[],3,1)</f>
        <v>High</v>
      </c>
      <c r="H660" t="str">
        <f>VLOOKUP(AccountBalanceSummary[[#This Row],[Age]],age_t[],3,1)</f>
        <v>Senior</v>
      </c>
      <c r="I660" t="str">
        <f>AccountBalanceSummary[[#This Row],[Age Group]]&amp;"-"&amp;AccountBalanceSummary[[#This Row],[Balace Group]]</f>
        <v>Senior-High</v>
      </c>
    </row>
    <row r="661" spans="2:9" x14ac:dyDescent="0.25">
      <c r="B661" t="s">
        <v>3398</v>
      </c>
      <c r="C661" s="22">
        <v>34820371</v>
      </c>
      <c r="D661">
        <f>VLOOKUP($B661,Customer_Info_Appended[],MATCH(D$4,Customer_Info_Appended[#Headers],0),0)</f>
        <v>33</v>
      </c>
      <c r="E661" t="str">
        <f>VLOOKUP($B661,Customer_Info_Appended[],MATCH(E$4,Customer_Info_Appended[#Headers],0),0)</f>
        <v>Male</v>
      </c>
      <c r="F661" t="str">
        <f>VLOOKUP($B661,Customer_Info_Appended[],MATCH(F$4,Customer_Info_Appended[#Headers],0),0)</f>
        <v>Yangon</v>
      </c>
      <c r="G661" t="str">
        <f>VLOOKUP(AccountBalanceSummary[[#This Row],[Balance Summary]],balance_t[],3,1)</f>
        <v>High</v>
      </c>
      <c r="H661" t="str">
        <f>VLOOKUP(AccountBalanceSummary[[#This Row],[Age]],age_t[],3,1)</f>
        <v>Middle</v>
      </c>
      <c r="I661" t="str">
        <f>AccountBalanceSummary[[#This Row],[Age Group]]&amp;"-"&amp;AccountBalanceSummary[[#This Row],[Balace Group]]</f>
        <v>Middle-High</v>
      </c>
    </row>
    <row r="662" spans="2:9" x14ac:dyDescent="0.25">
      <c r="B662" t="s">
        <v>3403</v>
      </c>
      <c r="C662" s="22">
        <v>83607540</v>
      </c>
      <c r="D662">
        <f>VLOOKUP($B662,Customer_Info_Appended[],MATCH(D$4,Customer_Info_Appended[#Headers],0),0)</f>
        <v>29</v>
      </c>
      <c r="E662" t="str">
        <f>VLOOKUP($B662,Customer_Info_Appended[],MATCH(E$4,Customer_Info_Appended[#Headers],0),0)</f>
        <v>Female</v>
      </c>
      <c r="F662" t="str">
        <f>VLOOKUP($B662,Customer_Info_Appended[],MATCH(F$4,Customer_Info_Appended[#Headers],0),0)</f>
        <v>Shan</v>
      </c>
      <c r="G662" t="str">
        <f>VLOOKUP(AccountBalanceSummary[[#This Row],[Balance Summary]],balance_t[],3,1)</f>
        <v>High</v>
      </c>
      <c r="H662" t="str">
        <f>VLOOKUP(AccountBalanceSummary[[#This Row],[Age]],age_t[],3,1)</f>
        <v>Young</v>
      </c>
      <c r="I662" t="str">
        <f>AccountBalanceSummary[[#This Row],[Age Group]]&amp;"-"&amp;AccountBalanceSummary[[#This Row],[Balace Group]]</f>
        <v>Young-High</v>
      </c>
    </row>
    <row r="663" spans="2:9" x14ac:dyDescent="0.25">
      <c r="B663" t="s">
        <v>3408</v>
      </c>
      <c r="C663" s="22">
        <v>48879017</v>
      </c>
      <c r="D663">
        <f>VLOOKUP($B663,Customer_Info_Appended[],MATCH(D$4,Customer_Info_Appended[#Headers],0),0)</f>
        <v>48</v>
      </c>
      <c r="E663" t="str">
        <f>VLOOKUP($B663,Customer_Info_Appended[],MATCH(E$4,Customer_Info_Appended[#Headers],0),0)</f>
        <v>Female</v>
      </c>
      <c r="F663" t="str">
        <f>VLOOKUP($B663,Customer_Info_Appended[],MATCH(F$4,Customer_Info_Appended[#Headers],0),0)</f>
        <v>Shan</v>
      </c>
      <c r="G663" t="str">
        <f>VLOOKUP(AccountBalanceSummary[[#This Row],[Balance Summary]],balance_t[],3,1)</f>
        <v>High</v>
      </c>
      <c r="H663" t="str">
        <f>VLOOKUP(AccountBalanceSummary[[#This Row],[Age]],age_t[],3,1)</f>
        <v>Middle</v>
      </c>
      <c r="I663" t="str">
        <f>AccountBalanceSummary[[#This Row],[Age Group]]&amp;"-"&amp;AccountBalanceSummary[[#This Row],[Balace Group]]</f>
        <v>Middle-High</v>
      </c>
    </row>
    <row r="664" spans="2:9" x14ac:dyDescent="0.25">
      <c r="B664" t="s">
        <v>3413</v>
      </c>
      <c r="C664" s="22">
        <v>64402358</v>
      </c>
      <c r="D664">
        <f>VLOOKUP($B664,Customer_Info_Appended[],MATCH(D$4,Customer_Info_Appended[#Headers],0),0)</f>
        <v>41</v>
      </c>
      <c r="E664" t="str">
        <f>VLOOKUP($B664,Customer_Info_Appended[],MATCH(E$4,Customer_Info_Appended[#Headers],0),0)</f>
        <v>Male</v>
      </c>
      <c r="F664" t="str">
        <f>VLOOKUP($B664,Customer_Info_Appended[],MATCH(F$4,Customer_Info_Appended[#Headers],0),0)</f>
        <v>Mandalay</v>
      </c>
      <c r="G664" t="str">
        <f>VLOOKUP(AccountBalanceSummary[[#This Row],[Balance Summary]],balance_t[],3,1)</f>
        <v>High</v>
      </c>
      <c r="H664" t="str">
        <f>VLOOKUP(AccountBalanceSummary[[#This Row],[Age]],age_t[],3,1)</f>
        <v>Middle</v>
      </c>
      <c r="I664" t="str">
        <f>AccountBalanceSummary[[#This Row],[Age Group]]&amp;"-"&amp;AccountBalanceSummary[[#This Row],[Balace Group]]</f>
        <v>Middle-High</v>
      </c>
    </row>
    <row r="665" spans="2:9" x14ac:dyDescent="0.25">
      <c r="B665" t="s">
        <v>3418</v>
      </c>
      <c r="C665" s="22">
        <v>64913003</v>
      </c>
      <c r="D665">
        <f>VLOOKUP($B665,Customer_Info_Appended[],MATCH(D$4,Customer_Info_Appended[#Headers],0),0)</f>
        <v>31</v>
      </c>
      <c r="E665" t="str">
        <f>VLOOKUP($B665,Customer_Info_Appended[],MATCH(E$4,Customer_Info_Appended[#Headers],0),0)</f>
        <v>Female</v>
      </c>
      <c r="F665" t="str">
        <f>VLOOKUP($B665,Customer_Info_Appended[],MATCH(F$4,Customer_Info_Appended[#Headers],0),0)</f>
        <v>Yangon</v>
      </c>
      <c r="G665" t="str">
        <f>VLOOKUP(AccountBalanceSummary[[#This Row],[Balance Summary]],balance_t[],3,1)</f>
        <v>High</v>
      </c>
      <c r="H665" t="str">
        <f>VLOOKUP(AccountBalanceSummary[[#This Row],[Age]],age_t[],3,1)</f>
        <v>Middle</v>
      </c>
      <c r="I665" t="str">
        <f>AccountBalanceSummary[[#This Row],[Age Group]]&amp;"-"&amp;AccountBalanceSummary[[#This Row],[Balace Group]]</f>
        <v>Middle-High</v>
      </c>
    </row>
    <row r="666" spans="2:9" x14ac:dyDescent="0.25">
      <c r="B666" t="s">
        <v>3423</v>
      </c>
      <c r="C666" s="22">
        <v>40926435</v>
      </c>
      <c r="D666">
        <f>VLOOKUP($B666,Customer_Info_Appended[],MATCH(D$4,Customer_Info_Appended[#Headers],0),0)</f>
        <v>62</v>
      </c>
      <c r="E666" t="str">
        <f>VLOOKUP($B666,Customer_Info_Appended[],MATCH(E$4,Customer_Info_Appended[#Headers],0),0)</f>
        <v>Male</v>
      </c>
      <c r="F666" t="str">
        <f>VLOOKUP($B666,Customer_Info_Appended[],MATCH(F$4,Customer_Info_Appended[#Headers],0),0)</f>
        <v>Yangon</v>
      </c>
      <c r="G666" t="str">
        <f>VLOOKUP(AccountBalanceSummary[[#This Row],[Balance Summary]],balance_t[],3,1)</f>
        <v>High</v>
      </c>
      <c r="H666" t="str">
        <f>VLOOKUP(AccountBalanceSummary[[#This Row],[Age]],age_t[],3,1)</f>
        <v>Senior</v>
      </c>
      <c r="I666" t="str">
        <f>AccountBalanceSummary[[#This Row],[Age Group]]&amp;"-"&amp;AccountBalanceSummary[[#This Row],[Balace Group]]</f>
        <v>Senior-High</v>
      </c>
    </row>
    <row r="667" spans="2:9" x14ac:dyDescent="0.25">
      <c r="B667" t="s">
        <v>3428</v>
      </c>
      <c r="C667" s="22">
        <v>15120740</v>
      </c>
      <c r="D667">
        <f>VLOOKUP($B667,Customer_Info_Appended[],MATCH(D$4,Customer_Info_Appended[#Headers],0),0)</f>
        <v>42</v>
      </c>
      <c r="E667" t="str">
        <f>VLOOKUP($B667,Customer_Info_Appended[],MATCH(E$4,Customer_Info_Appended[#Headers],0),0)</f>
        <v>Male</v>
      </c>
      <c r="F667" t="str">
        <f>VLOOKUP($B667,Customer_Info_Appended[],MATCH(F$4,Customer_Info_Appended[#Headers],0),0)</f>
        <v>Yangon</v>
      </c>
      <c r="G667" t="str">
        <f>VLOOKUP(AccountBalanceSummary[[#This Row],[Balance Summary]],balance_t[],3,1)</f>
        <v>High</v>
      </c>
      <c r="H667" t="str">
        <f>VLOOKUP(AccountBalanceSummary[[#This Row],[Age]],age_t[],3,1)</f>
        <v>Middle</v>
      </c>
      <c r="I667" t="str">
        <f>AccountBalanceSummary[[#This Row],[Age Group]]&amp;"-"&amp;AccountBalanceSummary[[#This Row],[Balace Group]]</f>
        <v>Middle-High</v>
      </c>
    </row>
    <row r="668" spans="2:9" x14ac:dyDescent="0.25">
      <c r="B668" t="s">
        <v>3433</v>
      </c>
      <c r="C668" s="22">
        <v>5502326</v>
      </c>
      <c r="D668">
        <f>VLOOKUP($B668,Customer_Info_Appended[],MATCH(D$4,Customer_Info_Appended[#Headers],0),0)</f>
        <v>51</v>
      </c>
      <c r="E668" t="str">
        <f>VLOOKUP($B668,Customer_Info_Appended[],MATCH(E$4,Customer_Info_Appended[#Headers],0),0)</f>
        <v>Female</v>
      </c>
      <c r="F668" t="str">
        <f>VLOOKUP($B668,Customer_Info_Appended[],MATCH(F$4,Customer_Info_Appended[#Headers],0),0)</f>
        <v>Bago</v>
      </c>
      <c r="G668" t="str">
        <f>VLOOKUP(AccountBalanceSummary[[#This Row],[Balance Summary]],balance_t[],3,1)</f>
        <v>Medium</v>
      </c>
      <c r="H668" t="str">
        <f>VLOOKUP(AccountBalanceSummary[[#This Row],[Age]],age_t[],3,1)</f>
        <v>Senior</v>
      </c>
      <c r="I668" t="str">
        <f>AccountBalanceSummary[[#This Row],[Age Group]]&amp;"-"&amp;AccountBalanceSummary[[#This Row],[Balace Group]]</f>
        <v>Senior-Medium</v>
      </c>
    </row>
    <row r="669" spans="2:9" x14ac:dyDescent="0.25">
      <c r="B669" t="s">
        <v>3438</v>
      </c>
      <c r="C669" s="22">
        <v>32801670</v>
      </c>
      <c r="D669">
        <f>VLOOKUP($B669,Customer_Info_Appended[],MATCH(D$4,Customer_Info_Appended[#Headers],0),0)</f>
        <v>20</v>
      </c>
      <c r="E669" t="str">
        <f>VLOOKUP($B669,Customer_Info_Appended[],MATCH(E$4,Customer_Info_Appended[#Headers],0),0)</f>
        <v>Male</v>
      </c>
      <c r="F669" t="str">
        <f>VLOOKUP($B669,Customer_Info_Appended[],MATCH(F$4,Customer_Info_Appended[#Headers],0),0)</f>
        <v>Bago</v>
      </c>
      <c r="G669" t="str">
        <f>VLOOKUP(AccountBalanceSummary[[#This Row],[Balance Summary]],balance_t[],3,1)</f>
        <v>High</v>
      </c>
      <c r="H669" t="str">
        <f>VLOOKUP(AccountBalanceSummary[[#This Row],[Age]],age_t[],3,1)</f>
        <v>Young</v>
      </c>
      <c r="I669" t="str">
        <f>AccountBalanceSummary[[#This Row],[Age Group]]&amp;"-"&amp;AccountBalanceSummary[[#This Row],[Balace Group]]</f>
        <v>Young-High</v>
      </c>
    </row>
    <row r="670" spans="2:9" x14ac:dyDescent="0.25">
      <c r="B670" t="s">
        <v>3443</v>
      </c>
      <c r="C670" s="22">
        <v>42503867</v>
      </c>
      <c r="D670">
        <f>VLOOKUP($B670,Customer_Info_Appended[],MATCH(D$4,Customer_Info_Appended[#Headers],0),0)</f>
        <v>41</v>
      </c>
      <c r="E670" t="str">
        <f>VLOOKUP($B670,Customer_Info_Appended[],MATCH(E$4,Customer_Info_Appended[#Headers],0),0)</f>
        <v>Female</v>
      </c>
      <c r="F670" t="str">
        <f>VLOOKUP($B670,Customer_Info_Appended[],MATCH(F$4,Customer_Info_Appended[#Headers],0),0)</f>
        <v>Mandalay</v>
      </c>
      <c r="G670" t="str">
        <f>VLOOKUP(AccountBalanceSummary[[#This Row],[Balance Summary]],balance_t[],3,1)</f>
        <v>High</v>
      </c>
      <c r="H670" t="str">
        <f>VLOOKUP(AccountBalanceSummary[[#This Row],[Age]],age_t[],3,1)</f>
        <v>Middle</v>
      </c>
      <c r="I670" t="str">
        <f>AccountBalanceSummary[[#This Row],[Age Group]]&amp;"-"&amp;AccountBalanceSummary[[#This Row],[Balace Group]]</f>
        <v>Middle-High</v>
      </c>
    </row>
    <row r="671" spans="2:9" x14ac:dyDescent="0.25">
      <c r="B671" t="s">
        <v>3448</v>
      </c>
      <c r="C671" s="22">
        <v>49640978</v>
      </c>
      <c r="D671">
        <f>VLOOKUP($B671,Customer_Info_Appended[],MATCH(D$4,Customer_Info_Appended[#Headers],0),0)</f>
        <v>59</v>
      </c>
      <c r="E671" t="str">
        <f>VLOOKUP($B671,Customer_Info_Appended[],MATCH(E$4,Customer_Info_Appended[#Headers],0),0)</f>
        <v>Female</v>
      </c>
      <c r="F671" t="str">
        <f>VLOOKUP($B671,Customer_Info_Appended[],MATCH(F$4,Customer_Info_Appended[#Headers],0),0)</f>
        <v>Yangon</v>
      </c>
      <c r="G671" t="str">
        <f>VLOOKUP(AccountBalanceSummary[[#This Row],[Balance Summary]],balance_t[],3,1)</f>
        <v>High</v>
      </c>
      <c r="H671" t="str">
        <f>VLOOKUP(AccountBalanceSummary[[#This Row],[Age]],age_t[],3,1)</f>
        <v>Senior</v>
      </c>
      <c r="I671" t="str">
        <f>AccountBalanceSummary[[#This Row],[Age Group]]&amp;"-"&amp;AccountBalanceSummary[[#This Row],[Balace Group]]</f>
        <v>Senior-High</v>
      </c>
    </row>
    <row r="672" spans="2:9" x14ac:dyDescent="0.25">
      <c r="B672" t="s">
        <v>3453</v>
      </c>
      <c r="C672" s="22">
        <v>59294873</v>
      </c>
      <c r="D672">
        <f>VLOOKUP($B672,Customer_Info_Appended[],MATCH(D$4,Customer_Info_Appended[#Headers],0),0)</f>
        <v>26</v>
      </c>
      <c r="E672" t="str">
        <f>VLOOKUP($B672,Customer_Info_Appended[],MATCH(E$4,Customer_Info_Appended[#Headers],0),0)</f>
        <v>Female</v>
      </c>
      <c r="F672" t="str">
        <f>VLOOKUP($B672,Customer_Info_Appended[],MATCH(F$4,Customer_Info_Appended[#Headers],0),0)</f>
        <v>Yangon</v>
      </c>
      <c r="G672" t="str">
        <f>VLOOKUP(AccountBalanceSummary[[#This Row],[Balance Summary]],balance_t[],3,1)</f>
        <v>High</v>
      </c>
      <c r="H672" t="str">
        <f>VLOOKUP(AccountBalanceSummary[[#This Row],[Age]],age_t[],3,1)</f>
        <v>Young</v>
      </c>
      <c r="I672" t="str">
        <f>AccountBalanceSummary[[#This Row],[Age Group]]&amp;"-"&amp;AccountBalanceSummary[[#This Row],[Balace Group]]</f>
        <v>Young-High</v>
      </c>
    </row>
    <row r="673" spans="2:9" x14ac:dyDescent="0.25">
      <c r="B673" t="s">
        <v>3458</v>
      </c>
      <c r="C673" s="22">
        <v>35438438</v>
      </c>
      <c r="D673">
        <f>VLOOKUP($B673,Customer_Info_Appended[],MATCH(D$4,Customer_Info_Appended[#Headers],0),0)</f>
        <v>43</v>
      </c>
      <c r="E673" t="str">
        <f>VLOOKUP($B673,Customer_Info_Appended[],MATCH(E$4,Customer_Info_Appended[#Headers],0),0)</f>
        <v>Male</v>
      </c>
      <c r="F673" t="str">
        <f>VLOOKUP($B673,Customer_Info_Appended[],MATCH(F$4,Customer_Info_Appended[#Headers],0),0)</f>
        <v>Shan</v>
      </c>
      <c r="G673" t="str">
        <f>VLOOKUP(AccountBalanceSummary[[#This Row],[Balance Summary]],balance_t[],3,1)</f>
        <v>High</v>
      </c>
      <c r="H673" t="str">
        <f>VLOOKUP(AccountBalanceSummary[[#This Row],[Age]],age_t[],3,1)</f>
        <v>Middle</v>
      </c>
      <c r="I673" t="str">
        <f>AccountBalanceSummary[[#This Row],[Age Group]]&amp;"-"&amp;AccountBalanceSummary[[#This Row],[Balace Group]]</f>
        <v>Middle-High</v>
      </c>
    </row>
    <row r="674" spans="2:9" x14ac:dyDescent="0.25">
      <c r="B674" t="s">
        <v>3463</v>
      </c>
      <c r="C674" s="22">
        <v>62685933</v>
      </c>
      <c r="D674">
        <f>VLOOKUP($B674,Customer_Info_Appended[],MATCH(D$4,Customer_Info_Appended[#Headers],0),0)</f>
        <v>37</v>
      </c>
      <c r="E674" t="str">
        <f>VLOOKUP($B674,Customer_Info_Appended[],MATCH(E$4,Customer_Info_Appended[#Headers],0),0)</f>
        <v>Female</v>
      </c>
      <c r="F674" t="str">
        <f>VLOOKUP($B674,Customer_Info_Appended[],MATCH(F$4,Customer_Info_Appended[#Headers],0),0)</f>
        <v>Shan</v>
      </c>
      <c r="G674" t="str">
        <f>VLOOKUP(AccountBalanceSummary[[#This Row],[Balance Summary]],balance_t[],3,1)</f>
        <v>High</v>
      </c>
      <c r="H674" t="str">
        <f>VLOOKUP(AccountBalanceSummary[[#This Row],[Age]],age_t[],3,1)</f>
        <v>Middle</v>
      </c>
      <c r="I674" t="str">
        <f>AccountBalanceSummary[[#This Row],[Age Group]]&amp;"-"&amp;AccountBalanceSummary[[#This Row],[Balace Group]]</f>
        <v>Middle-High</v>
      </c>
    </row>
    <row r="675" spans="2:9" x14ac:dyDescent="0.25">
      <c r="B675" t="s">
        <v>3468</v>
      </c>
      <c r="C675" s="22">
        <v>8403143</v>
      </c>
      <c r="D675">
        <f>VLOOKUP($B675,Customer_Info_Appended[],MATCH(D$4,Customer_Info_Appended[#Headers],0),0)</f>
        <v>57</v>
      </c>
      <c r="E675" t="str">
        <f>VLOOKUP($B675,Customer_Info_Appended[],MATCH(E$4,Customer_Info_Appended[#Headers],0),0)</f>
        <v>Male</v>
      </c>
      <c r="F675" t="str">
        <f>VLOOKUP($B675,Customer_Info_Appended[],MATCH(F$4,Customer_Info_Appended[#Headers],0),0)</f>
        <v>Mandalay</v>
      </c>
      <c r="G675" t="str">
        <f>VLOOKUP(AccountBalanceSummary[[#This Row],[Balance Summary]],balance_t[],3,1)</f>
        <v>Medium</v>
      </c>
      <c r="H675" t="str">
        <f>VLOOKUP(AccountBalanceSummary[[#This Row],[Age]],age_t[],3,1)</f>
        <v>Senior</v>
      </c>
      <c r="I675" t="str">
        <f>AccountBalanceSummary[[#This Row],[Age Group]]&amp;"-"&amp;AccountBalanceSummary[[#This Row],[Balace Group]]</f>
        <v>Senior-Medium</v>
      </c>
    </row>
    <row r="676" spans="2:9" x14ac:dyDescent="0.25">
      <c r="B676" t="s">
        <v>3473</v>
      </c>
      <c r="C676" s="22">
        <v>122978531</v>
      </c>
      <c r="D676">
        <f>VLOOKUP($B676,Customer_Info_Appended[],MATCH(D$4,Customer_Info_Appended[#Headers],0),0)</f>
        <v>27</v>
      </c>
      <c r="E676" t="str">
        <f>VLOOKUP($B676,Customer_Info_Appended[],MATCH(E$4,Customer_Info_Appended[#Headers],0),0)</f>
        <v>Female</v>
      </c>
      <c r="F676" t="str">
        <f>VLOOKUP($B676,Customer_Info_Appended[],MATCH(F$4,Customer_Info_Appended[#Headers],0),0)</f>
        <v>Yangon</v>
      </c>
      <c r="G676" t="str">
        <f>VLOOKUP(AccountBalanceSummary[[#This Row],[Balance Summary]],balance_t[],3,1)</f>
        <v>High</v>
      </c>
      <c r="H676" t="str">
        <f>VLOOKUP(AccountBalanceSummary[[#This Row],[Age]],age_t[],3,1)</f>
        <v>Young</v>
      </c>
      <c r="I676" t="str">
        <f>AccountBalanceSummary[[#This Row],[Age Group]]&amp;"-"&amp;AccountBalanceSummary[[#This Row],[Balace Group]]</f>
        <v>Young-High</v>
      </c>
    </row>
    <row r="677" spans="2:9" x14ac:dyDescent="0.25">
      <c r="B677" t="s">
        <v>3478</v>
      </c>
      <c r="C677" s="22">
        <v>6779155</v>
      </c>
      <c r="D677">
        <f>VLOOKUP($B677,Customer_Info_Appended[],MATCH(D$4,Customer_Info_Appended[#Headers],0),0)</f>
        <v>36</v>
      </c>
      <c r="E677" t="str">
        <f>VLOOKUP($B677,Customer_Info_Appended[],MATCH(E$4,Customer_Info_Appended[#Headers],0),0)</f>
        <v>Female</v>
      </c>
      <c r="F677" t="str">
        <f>VLOOKUP($B677,Customer_Info_Appended[],MATCH(F$4,Customer_Info_Appended[#Headers],0),0)</f>
        <v>Mandalay</v>
      </c>
      <c r="G677" t="str">
        <f>VLOOKUP(AccountBalanceSummary[[#This Row],[Balance Summary]],balance_t[],3,1)</f>
        <v>Medium</v>
      </c>
      <c r="H677" t="str">
        <f>VLOOKUP(AccountBalanceSummary[[#This Row],[Age]],age_t[],3,1)</f>
        <v>Middle</v>
      </c>
      <c r="I677" t="str">
        <f>AccountBalanceSummary[[#This Row],[Age Group]]&amp;"-"&amp;AccountBalanceSummary[[#This Row],[Balace Group]]</f>
        <v>Middle-Medium</v>
      </c>
    </row>
    <row r="678" spans="2:9" x14ac:dyDescent="0.25">
      <c r="B678" t="s">
        <v>3483</v>
      </c>
      <c r="C678" s="22">
        <v>28739891</v>
      </c>
      <c r="D678">
        <f>VLOOKUP($B678,Customer_Info_Appended[],MATCH(D$4,Customer_Info_Appended[#Headers],0),0)</f>
        <v>20</v>
      </c>
      <c r="E678" t="str">
        <f>VLOOKUP($B678,Customer_Info_Appended[],MATCH(E$4,Customer_Info_Appended[#Headers],0),0)</f>
        <v>Female</v>
      </c>
      <c r="F678" t="str">
        <f>VLOOKUP($B678,Customer_Info_Appended[],MATCH(F$4,Customer_Info_Appended[#Headers],0),0)</f>
        <v>Shan</v>
      </c>
      <c r="G678" t="str">
        <f>VLOOKUP(AccountBalanceSummary[[#This Row],[Balance Summary]],balance_t[],3,1)</f>
        <v>High</v>
      </c>
      <c r="H678" t="str">
        <f>VLOOKUP(AccountBalanceSummary[[#This Row],[Age]],age_t[],3,1)</f>
        <v>Young</v>
      </c>
      <c r="I678" t="str">
        <f>AccountBalanceSummary[[#This Row],[Age Group]]&amp;"-"&amp;AccountBalanceSummary[[#This Row],[Balace Group]]</f>
        <v>Young-High</v>
      </c>
    </row>
    <row r="679" spans="2:9" x14ac:dyDescent="0.25">
      <c r="B679" t="s">
        <v>3488</v>
      </c>
      <c r="C679" s="22">
        <v>14873394</v>
      </c>
      <c r="D679">
        <f>VLOOKUP($B679,Customer_Info_Appended[],MATCH(D$4,Customer_Info_Appended[#Headers],0),0)</f>
        <v>41</v>
      </c>
      <c r="E679" t="str">
        <f>VLOOKUP($B679,Customer_Info_Appended[],MATCH(E$4,Customer_Info_Appended[#Headers],0),0)</f>
        <v>Male</v>
      </c>
      <c r="F679" t="str">
        <f>VLOOKUP($B679,Customer_Info_Appended[],MATCH(F$4,Customer_Info_Appended[#Headers],0),0)</f>
        <v>Shan</v>
      </c>
      <c r="G679" t="str">
        <f>VLOOKUP(AccountBalanceSummary[[#This Row],[Balance Summary]],balance_t[],3,1)</f>
        <v>Medium</v>
      </c>
      <c r="H679" t="str">
        <f>VLOOKUP(AccountBalanceSummary[[#This Row],[Age]],age_t[],3,1)</f>
        <v>Middle</v>
      </c>
      <c r="I679" t="str">
        <f>AccountBalanceSummary[[#This Row],[Age Group]]&amp;"-"&amp;AccountBalanceSummary[[#This Row],[Balace Group]]</f>
        <v>Middle-Medium</v>
      </c>
    </row>
    <row r="680" spans="2:9" x14ac:dyDescent="0.25">
      <c r="B680" t="s">
        <v>3493</v>
      </c>
      <c r="C680" s="22">
        <v>55672034</v>
      </c>
      <c r="D680">
        <f>VLOOKUP($B680,Customer_Info_Appended[],MATCH(D$4,Customer_Info_Appended[#Headers],0),0)</f>
        <v>22</v>
      </c>
      <c r="E680" t="str">
        <f>VLOOKUP($B680,Customer_Info_Appended[],MATCH(E$4,Customer_Info_Appended[#Headers],0),0)</f>
        <v>Male</v>
      </c>
      <c r="F680" t="str">
        <f>VLOOKUP($B680,Customer_Info_Appended[],MATCH(F$4,Customer_Info_Appended[#Headers],0),0)</f>
        <v>Bago</v>
      </c>
      <c r="G680" t="str">
        <f>VLOOKUP(AccountBalanceSummary[[#This Row],[Balance Summary]],balance_t[],3,1)</f>
        <v>High</v>
      </c>
      <c r="H680" t="str">
        <f>VLOOKUP(AccountBalanceSummary[[#This Row],[Age]],age_t[],3,1)</f>
        <v>Young</v>
      </c>
      <c r="I680" t="str">
        <f>AccountBalanceSummary[[#This Row],[Age Group]]&amp;"-"&amp;AccountBalanceSummary[[#This Row],[Balace Group]]</f>
        <v>Young-High</v>
      </c>
    </row>
    <row r="681" spans="2:9" x14ac:dyDescent="0.25">
      <c r="B681" t="s">
        <v>3498</v>
      </c>
      <c r="C681" s="22">
        <v>17068603</v>
      </c>
      <c r="D681">
        <f>VLOOKUP($B681,Customer_Info_Appended[],MATCH(D$4,Customer_Info_Appended[#Headers],0),0)</f>
        <v>20</v>
      </c>
      <c r="E681" t="str">
        <f>VLOOKUP($B681,Customer_Info_Appended[],MATCH(E$4,Customer_Info_Appended[#Headers],0),0)</f>
        <v>Female</v>
      </c>
      <c r="F681" t="str">
        <f>VLOOKUP($B681,Customer_Info_Appended[],MATCH(F$4,Customer_Info_Appended[#Headers],0),0)</f>
        <v>Mandalay</v>
      </c>
      <c r="G681" t="str">
        <f>VLOOKUP(AccountBalanceSummary[[#This Row],[Balance Summary]],balance_t[],3,1)</f>
        <v>High</v>
      </c>
      <c r="H681" t="str">
        <f>VLOOKUP(AccountBalanceSummary[[#This Row],[Age]],age_t[],3,1)</f>
        <v>Young</v>
      </c>
      <c r="I681" t="str">
        <f>AccountBalanceSummary[[#This Row],[Age Group]]&amp;"-"&amp;AccountBalanceSummary[[#This Row],[Balace Group]]</f>
        <v>Young-High</v>
      </c>
    </row>
    <row r="682" spans="2:9" x14ac:dyDescent="0.25">
      <c r="B682" t="s">
        <v>3503</v>
      </c>
      <c r="C682" s="22">
        <v>47527053</v>
      </c>
      <c r="D682">
        <f>VLOOKUP($B682,Customer_Info_Appended[],MATCH(D$4,Customer_Info_Appended[#Headers],0),0)</f>
        <v>44</v>
      </c>
      <c r="E682" t="str">
        <f>VLOOKUP($B682,Customer_Info_Appended[],MATCH(E$4,Customer_Info_Appended[#Headers],0),0)</f>
        <v>Female</v>
      </c>
      <c r="F682" t="str">
        <f>VLOOKUP($B682,Customer_Info_Appended[],MATCH(F$4,Customer_Info_Appended[#Headers],0),0)</f>
        <v>Mandalay</v>
      </c>
      <c r="G682" t="str">
        <f>VLOOKUP(AccountBalanceSummary[[#This Row],[Balance Summary]],balance_t[],3,1)</f>
        <v>High</v>
      </c>
      <c r="H682" t="str">
        <f>VLOOKUP(AccountBalanceSummary[[#This Row],[Age]],age_t[],3,1)</f>
        <v>Middle</v>
      </c>
      <c r="I682" t="str">
        <f>AccountBalanceSummary[[#This Row],[Age Group]]&amp;"-"&amp;AccountBalanceSummary[[#This Row],[Balace Group]]</f>
        <v>Middle-High</v>
      </c>
    </row>
    <row r="683" spans="2:9" x14ac:dyDescent="0.25">
      <c r="B683" t="s">
        <v>3508</v>
      </c>
      <c r="C683" s="22">
        <v>37287064</v>
      </c>
      <c r="D683">
        <f>VLOOKUP($B683,Customer_Info_Appended[],MATCH(D$4,Customer_Info_Appended[#Headers],0),0)</f>
        <v>33</v>
      </c>
      <c r="E683" t="str">
        <f>VLOOKUP($B683,Customer_Info_Appended[],MATCH(E$4,Customer_Info_Appended[#Headers],0),0)</f>
        <v>Male</v>
      </c>
      <c r="F683" t="str">
        <f>VLOOKUP($B683,Customer_Info_Appended[],MATCH(F$4,Customer_Info_Appended[#Headers],0),0)</f>
        <v>Yangon</v>
      </c>
      <c r="G683" t="str">
        <f>VLOOKUP(AccountBalanceSummary[[#This Row],[Balance Summary]],balance_t[],3,1)</f>
        <v>High</v>
      </c>
      <c r="H683" t="str">
        <f>VLOOKUP(AccountBalanceSummary[[#This Row],[Age]],age_t[],3,1)</f>
        <v>Middle</v>
      </c>
      <c r="I683" t="str">
        <f>AccountBalanceSummary[[#This Row],[Age Group]]&amp;"-"&amp;AccountBalanceSummary[[#This Row],[Balace Group]]</f>
        <v>Middle-High</v>
      </c>
    </row>
    <row r="684" spans="2:9" x14ac:dyDescent="0.25">
      <c r="B684" t="s">
        <v>3513</v>
      </c>
      <c r="C684" s="22">
        <v>49535581</v>
      </c>
      <c r="D684">
        <f>VLOOKUP($B684,Customer_Info_Appended[],MATCH(D$4,Customer_Info_Appended[#Headers],0),0)</f>
        <v>66</v>
      </c>
      <c r="E684" t="str">
        <f>VLOOKUP($B684,Customer_Info_Appended[],MATCH(E$4,Customer_Info_Appended[#Headers],0),0)</f>
        <v>Male</v>
      </c>
      <c r="F684" t="str">
        <f>VLOOKUP($B684,Customer_Info_Appended[],MATCH(F$4,Customer_Info_Appended[#Headers],0),0)</f>
        <v>Yangon</v>
      </c>
      <c r="G684" t="str">
        <f>VLOOKUP(AccountBalanceSummary[[#This Row],[Balance Summary]],balance_t[],3,1)</f>
        <v>High</v>
      </c>
      <c r="H684" t="str">
        <f>VLOOKUP(AccountBalanceSummary[[#This Row],[Age]],age_t[],3,1)</f>
        <v>Senior</v>
      </c>
      <c r="I684" t="str">
        <f>AccountBalanceSummary[[#This Row],[Age Group]]&amp;"-"&amp;AccountBalanceSummary[[#This Row],[Balace Group]]</f>
        <v>Senior-High</v>
      </c>
    </row>
    <row r="685" spans="2:9" x14ac:dyDescent="0.25">
      <c r="B685" t="s">
        <v>3518</v>
      </c>
      <c r="C685" s="22">
        <v>14206894</v>
      </c>
      <c r="D685">
        <f>VLOOKUP($B685,Customer_Info_Appended[],MATCH(D$4,Customer_Info_Appended[#Headers],0),0)</f>
        <v>32</v>
      </c>
      <c r="E685" t="str">
        <f>VLOOKUP($B685,Customer_Info_Appended[],MATCH(E$4,Customer_Info_Appended[#Headers],0),0)</f>
        <v>Male</v>
      </c>
      <c r="F685" t="str">
        <f>VLOOKUP($B685,Customer_Info_Appended[],MATCH(F$4,Customer_Info_Appended[#Headers],0),0)</f>
        <v>Bago</v>
      </c>
      <c r="G685" t="str">
        <f>VLOOKUP(AccountBalanceSummary[[#This Row],[Balance Summary]],balance_t[],3,1)</f>
        <v>Medium</v>
      </c>
      <c r="H685" t="str">
        <f>VLOOKUP(AccountBalanceSummary[[#This Row],[Age]],age_t[],3,1)</f>
        <v>Middle</v>
      </c>
      <c r="I685" t="str">
        <f>AccountBalanceSummary[[#This Row],[Age Group]]&amp;"-"&amp;AccountBalanceSummary[[#This Row],[Balace Group]]</f>
        <v>Middle-Medium</v>
      </c>
    </row>
    <row r="686" spans="2:9" x14ac:dyDescent="0.25">
      <c r="B686" t="s">
        <v>3523</v>
      </c>
      <c r="C686" s="22">
        <v>49235654</v>
      </c>
      <c r="D686">
        <f>VLOOKUP($B686,Customer_Info_Appended[],MATCH(D$4,Customer_Info_Appended[#Headers],0),0)</f>
        <v>52</v>
      </c>
      <c r="E686" t="str">
        <f>VLOOKUP($B686,Customer_Info_Appended[],MATCH(E$4,Customer_Info_Appended[#Headers],0),0)</f>
        <v>Female</v>
      </c>
      <c r="F686" t="str">
        <f>VLOOKUP($B686,Customer_Info_Appended[],MATCH(F$4,Customer_Info_Appended[#Headers],0),0)</f>
        <v>Naypyitaw</v>
      </c>
      <c r="G686" t="str">
        <f>VLOOKUP(AccountBalanceSummary[[#This Row],[Balance Summary]],balance_t[],3,1)</f>
        <v>High</v>
      </c>
      <c r="H686" t="str">
        <f>VLOOKUP(AccountBalanceSummary[[#This Row],[Age]],age_t[],3,1)</f>
        <v>Senior</v>
      </c>
      <c r="I686" t="str">
        <f>AccountBalanceSummary[[#This Row],[Age Group]]&amp;"-"&amp;AccountBalanceSummary[[#This Row],[Balace Group]]</f>
        <v>Senior-High</v>
      </c>
    </row>
    <row r="687" spans="2:9" x14ac:dyDescent="0.25">
      <c r="B687" t="s">
        <v>3528</v>
      </c>
      <c r="C687" s="22">
        <v>43319170</v>
      </c>
      <c r="D687">
        <f>VLOOKUP($B687,Customer_Info_Appended[],MATCH(D$4,Customer_Info_Appended[#Headers],0),0)</f>
        <v>29</v>
      </c>
      <c r="E687" t="str">
        <f>VLOOKUP($B687,Customer_Info_Appended[],MATCH(E$4,Customer_Info_Appended[#Headers],0),0)</f>
        <v>Male</v>
      </c>
      <c r="F687" t="str">
        <f>VLOOKUP($B687,Customer_Info_Appended[],MATCH(F$4,Customer_Info_Appended[#Headers],0),0)</f>
        <v>Naypyitaw</v>
      </c>
      <c r="G687" t="str">
        <f>VLOOKUP(AccountBalanceSummary[[#This Row],[Balance Summary]],balance_t[],3,1)</f>
        <v>High</v>
      </c>
      <c r="H687" t="str">
        <f>VLOOKUP(AccountBalanceSummary[[#This Row],[Age]],age_t[],3,1)</f>
        <v>Young</v>
      </c>
      <c r="I687" t="str">
        <f>AccountBalanceSummary[[#This Row],[Age Group]]&amp;"-"&amp;AccountBalanceSummary[[#This Row],[Balace Group]]</f>
        <v>Young-High</v>
      </c>
    </row>
    <row r="688" spans="2:9" x14ac:dyDescent="0.25">
      <c r="B688" t="s">
        <v>3533</v>
      </c>
      <c r="C688" s="22">
        <v>5696526</v>
      </c>
      <c r="D688">
        <f>VLOOKUP($B688,Customer_Info_Appended[],MATCH(D$4,Customer_Info_Appended[#Headers],0),0)</f>
        <v>58</v>
      </c>
      <c r="E688" t="str">
        <f>VLOOKUP($B688,Customer_Info_Appended[],MATCH(E$4,Customer_Info_Appended[#Headers],0),0)</f>
        <v>Female</v>
      </c>
      <c r="F688" t="str">
        <f>VLOOKUP($B688,Customer_Info_Appended[],MATCH(F$4,Customer_Info_Appended[#Headers],0),0)</f>
        <v>Naypyitaw</v>
      </c>
      <c r="G688" t="str">
        <f>VLOOKUP(AccountBalanceSummary[[#This Row],[Balance Summary]],balance_t[],3,1)</f>
        <v>Medium</v>
      </c>
      <c r="H688" t="str">
        <f>VLOOKUP(AccountBalanceSummary[[#This Row],[Age]],age_t[],3,1)</f>
        <v>Senior</v>
      </c>
      <c r="I688" t="str">
        <f>AccountBalanceSummary[[#This Row],[Age Group]]&amp;"-"&amp;AccountBalanceSummary[[#This Row],[Balace Group]]</f>
        <v>Senior-Medium</v>
      </c>
    </row>
    <row r="689" spans="2:9" x14ac:dyDescent="0.25">
      <c r="B689" t="s">
        <v>3538</v>
      </c>
      <c r="C689" s="22">
        <v>33175239</v>
      </c>
      <c r="D689">
        <f>VLOOKUP($B689,Customer_Info_Appended[],MATCH(D$4,Customer_Info_Appended[#Headers],0),0)</f>
        <v>61</v>
      </c>
      <c r="E689" t="str">
        <f>VLOOKUP($B689,Customer_Info_Appended[],MATCH(E$4,Customer_Info_Appended[#Headers],0),0)</f>
        <v>Male</v>
      </c>
      <c r="F689" t="str">
        <f>VLOOKUP($B689,Customer_Info_Appended[],MATCH(F$4,Customer_Info_Appended[#Headers],0),0)</f>
        <v>Mandalay</v>
      </c>
      <c r="G689" t="str">
        <f>VLOOKUP(AccountBalanceSummary[[#This Row],[Balance Summary]],balance_t[],3,1)</f>
        <v>High</v>
      </c>
      <c r="H689" t="str">
        <f>VLOOKUP(AccountBalanceSummary[[#This Row],[Age]],age_t[],3,1)</f>
        <v>Senior</v>
      </c>
      <c r="I689" t="str">
        <f>AccountBalanceSummary[[#This Row],[Age Group]]&amp;"-"&amp;AccountBalanceSummary[[#This Row],[Balace Group]]</f>
        <v>Senior-High</v>
      </c>
    </row>
    <row r="690" spans="2:9" x14ac:dyDescent="0.25">
      <c r="B690" t="s">
        <v>3543</v>
      </c>
      <c r="C690" s="22">
        <v>3391070</v>
      </c>
      <c r="D690">
        <f>VLOOKUP($B690,Customer_Info_Appended[],MATCH(D$4,Customer_Info_Appended[#Headers],0),0)</f>
        <v>43</v>
      </c>
      <c r="E690" t="str">
        <f>VLOOKUP($B690,Customer_Info_Appended[],MATCH(E$4,Customer_Info_Appended[#Headers],0),0)</f>
        <v>Female</v>
      </c>
      <c r="F690" t="str">
        <f>VLOOKUP($B690,Customer_Info_Appended[],MATCH(F$4,Customer_Info_Appended[#Headers],0),0)</f>
        <v>Mandalay</v>
      </c>
      <c r="G690" t="str">
        <f>VLOOKUP(AccountBalanceSummary[[#This Row],[Balance Summary]],balance_t[],3,1)</f>
        <v>Low</v>
      </c>
      <c r="H690" t="str">
        <f>VLOOKUP(AccountBalanceSummary[[#This Row],[Age]],age_t[],3,1)</f>
        <v>Middle</v>
      </c>
      <c r="I690" t="str">
        <f>AccountBalanceSummary[[#This Row],[Age Group]]&amp;"-"&amp;AccountBalanceSummary[[#This Row],[Balace Group]]</f>
        <v>Middle-Low</v>
      </c>
    </row>
    <row r="691" spans="2:9" x14ac:dyDescent="0.25">
      <c r="B691" t="s">
        <v>3548</v>
      </c>
      <c r="C691" s="22">
        <v>78396704</v>
      </c>
      <c r="D691">
        <f>VLOOKUP($B691,Customer_Info_Appended[],MATCH(D$4,Customer_Info_Appended[#Headers],0),0)</f>
        <v>64</v>
      </c>
      <c r="E691" t="str">
        <f>VLOOKUP($B691,Customer_Info_Appended[],MATCH(E$4,Customer_Info_Appended[#Headers],0),0)</f>
        <v>Female</v>
      </c>
      <c r="F691" t="str">
        <f>VLOOKUP($B691,Customer_Info_Appended[],MATCH(F$4,Customer_Info_Appended[#Headers],0),0)</f>
        <v>Shan</v>
      </c>
      <c r="G691" t="str">
        <f>VLOOKUP(AccountBalanceSummary[[#This Row],[Balance Summary]],balance_t[],3,1)</f>
        <v>High</v>
      </c>
      <c r="H691" t="str">
        <f>VLOOKUP(AccountBalanceSummary[[#This Row],[Age]],age_t[],3,1)</f>
        <v>Senior</v>
      </c>
      <c r="I691" t="str">
        <f>AccountBalanceSummary[[#This Row],[Age Group]]&amp;"-"&amp;AccountBalanceSummary[[#This Row],[Balace Group]]</f>
        <v>Senior-High</v>
      </c>
    </row>
    <row r="692" spans="2:9" x14ac:dyDescent="0.25">
      <c r="B692" t="s">
        <v>3553</v>
      </c>
      <c r="C692" s="22">
        <v>35667580</v>
      </c>
      <c r="D692">
        <f>VLOOKUP($B692,Customer_Info_Appended[],MATCH(D$4,Customer_Info_Appended[#Headers],0),0)</f>
        <v>51</v>
      </c>
      <c r="E692" t="str">
        <f>VLOOKUP($B692,Customer_Info_Appended[],MATCH(E$4,Customer_Info_Appended[#Headers],0),0)</f>
        <v>Female</v>
      </c>
      <c r="F692" t="str">
        <f>VLOOKUP($B692,Customer_Info_Appended[],MATCH(F$4,Customer_Info_Appended[#Headers],0),0)</f>
        <v>Mandalay</v>
      </c>
      <c r="G692" t="str">
        <f>VLOOKUP(AccountBalanceSummary[[#This Row],[Balance Summary]],balance_t[],3,1)</f>
        <v>High</v>
      </c>
      <c r="H692" t="str">
        <f>VLOOKUP(AccountBalanceSummary[[#This Row],[Age]],age_t[],3,1)</f>
        <v>Senior</v>
      </c>
      <c r="I692" t="str">
        <f>AccountBalanceSummary[[#This Row],[Age Group]]&amp;"-"&amp;AccountBalanceSummary[[#This Row],[Balace Group]]</f>
        <v>Senior-High</v>
      </c>
    </row>
    <row r="693" spans="2:9" x14ac:dyDescent="0.25">
      <c r="B693" t="s">
        <v>3558</v>
      </c>
      <c r="C693" s="22">
        <v>61834606</v>
      </c>
      <c r="D693">
        <f>VLOOKUP($B693,Customer_Info_Appended[],MATCH(D$4,Customer_Info_Appended[#Headers],0),0)</f>
        <v>40</v>
      </c>
      <c r="E693" t="str">
        <f>VLOOKUP($B693,Customer_Info_Appended[],MATCH(E$4,Customer_Info_Appended[#Headers],0),0)</f>
        <v>Male</v>
      </c>
      <c r="F693" t="str">
        <f>VLOOKUP($B693,Customer_Info_Appended[],MATCH(F$4,Customer_Info_Appended[#Headers],0),0)</f>
        <v>Mandalay</v>
      </c>
      <c r="G693" t="str">
        <f>VLOOKUP(AccountBalanceSummary[[#This Row],[Balance Summary]],balance_t[],3,1)</f>
        <v>High</v>
      </c>
      <c r="H693" t="str">
        <f>VLOOKUP(AccountBalanceSummary[[#This Row],[Age]],age_t[],3,1)</f>
        <v>Middle</v>
      </c>
      <c r="I693" t="str">
        <f>AccountBalanceSummary[[#This Row],[Age Group]]&amp;"-"&amp;AccountBalanceSummary[[#This Row],[Balace Group]]</f>
        <v>Middle-High</v>
      </c>
    </row>
    <row r="694" spans="2:9" x14ac:dyDescent="0.25">
      <c r="B694" t="s">
        <v>3563</v>
      </c>
      <c r="C694" s="22">
        <v>47216098</v>
      </c>
      <c r="D694">
        <f>VLOOKUP($B694,Customer_Info_Appended[],MATCH(D$4,Customer_Info_Appended[#Headers],0),0)</f>
        <v>48</v>
      </c>
      <c r="E694" t="str">
        <f>VLOOKUP($B694,Customer_Info_Appended[],MATCH(E$4,Customer_Info_Appended[#Headers],0),0)</f>
        <v>Male</v>
      </c>
      <c r="F694" t="str">
        <f>VLOOKUP($B694,Customer_Info_Appended[],MATCH(F$4,Customer_Info_Appended[#Headers],0),0)</f>
        <v>Mandalay</v>
      </c>
      <c r="G694" t="str">
        <f>VLOOKUP(AccountBalanceSummary[[#This Row],[Balance Summary]],balance_t[],3,1)</f>
        <v>High</v>
      </c>
      <c r="H694" t="str">
        <f>VLOOKUP(AccountBalanceSummary[[#This Row],[Age]],age_t[],3,1)</f>
        <v>Middle</v>
      </c>
      <c r="I694" t="str">
        <f>AccountBalanceSummary[[#This Row],[Age Group]]&amp;"-"&amp;AccountBalanceSummary[[#This Row],[Balace Group]]</f>
        <v>Middle-High</v>
      </c>
    </row>
    <row r="695" spans="2:9" x14ac:dyDescent="0.25">
      <c r="B695" t="s">
        <v>3568</v>
      </c>
      <c r="C695" s="22">
        <v>47914601</v>
      </c>
      <c r="D695">
        <f>VLOOKUP($B695,Customer_Info_Appended[],MATCH(D$4,Customer_Info_Appended[#Headers],0),0)</f>
        <v>67</v>
      </c>
      <c r="E695" t="str">
        <f>VLOOKUP($B695,Customer_Info_Appended[],MATCH(E$4,Customer_Info_Appended[#Headers],0),0)</f>
        <v>Male</v>
      </c>
      <c r="F695" t="str">
        <f>VLOOKUP($B695,Customer_Info_Appended[],MATCH(F$4,Customer_Info_Appended[#Headers],0),0)</f>
        <v>Bago</v>
      </c>
      <c r="G695" t="str">
        <f>VLOOKUP(AccountBalanceSummary[[#This Row],[Balance Summary]],balance_t[],3,1)</f>
        <v>High</v>
      </c>
      <c r="H695" t="str">
        <f>VLOOKUP(AccountBalanceSummary[[#This Row],[Age]],age_t[],3,1)</f>
        <v>Senior</v>
      </c>
      <c r="I695" t="str">
        <f>AccountBalanceSummary[[#This Row],[Age Group]]&amp;"-"&amp;AccountBalanceSummary[[#This Row],[Balace Group]]</f>
        <v>Senior-High</v>
      </c>
    </row>
    <row r="696" spans="2:9" x14ac:dyDescent="0.25">
      <c r="B696" t="s">
        <v>3573</v>
      </c>
      <c r="C696" s="22">
        <v>33792118</v>
      </c>
      <c r="D696">
        <f>VLOOKUP($B696,Customer_Info_Appended[],MATCH(D$4,Customer_Info_Appended[#Headers],0),0)</f>
        <v>37</v>
      </c>
      <c r="E696" t="str">
        <f>VLOOKUP($B696,Customer_Info_Appended[],MATCH(E$4,Customer_Info_Appended[#Headers],0),0)</f>
        <v>Female</v>
      </c>
      <c r="F696" t="str">
        <f>VLOOKUP($B696,Customer_Info_Appended[],MATCH(F$4,Customer_Info_Appended[#Headers],0),0)</f>
        <v>Mandalay</v>
      </c>
      <c r="G696" t="str">
        <f>VLOOKUP(AccountBalanceSummary[[#This Row],[Balance Summary]],balance_t[],3,1)</f>
        <v>High</v>
      </c>
      <c r="H696" t="str">
        <f>VLOOKUP(AccountBalanceSummary[[#This Row],[Age]],age_t[],3,1)</f>
        <v>Middle</v>
      </c>
      <c r="I696" t="str">
        <f>AccountBalanceSummary[[#This Row],[Age Group]]&amp;"-"&amp;AccountBalanceSummary[[#This Row],[Balace Group]]</f>
        <v>Middle-High</v>
      </c>
    </row>
    <row r="697" spans="2:9" x14ac:dyDescent="0.25">
      <c r="B697" t="s">
        <v>3578</v>
      </c>
      <c r="C697" s="22">
        <v>57658464</v>
      </c>
      <c r="D697">
        <f>VLOOKUP($B697,Customer_Info_Appended[],MATCH(D$4,Customer_Info_Appended[#Headers],0),0)</f>
        <v>29</v>
      </c>
      <c r="E697" t="str">
        <f>VLOOKUP($B697,Customer_Info_Appended[],MATCH(E$4,Customer_Info_Appended[#Headers],0),0)</f>
        <v>Female</v>
      </c>
      <c r="F697" t="str">
        <f>VLOOKUP($B697,Customer_Info_Appended[],MATCH(F$4,Customer_Info_Appended[#Headers],0),0)</f>
        <v>Yangon</v>
      </c>
      <c r="G697" t="str">
        <f>VLOOKUP(AccountBalanceSummary[[#This Row],[Balance Summary]],balance_t[],3,1)</f>
        <v>High</v>
      </c>
      <c r="H697" t="str">
        <f>VLOOKUP(AccountBalanceSummary[[#This Row],[Age]],age_t[],3,1)</f>
        <v>Young</v>
      </c>
      <c r="I697" t="str">
        <f>AccountBalanceSummary[[#This Row],[Age Group]]&amp;"-"&amp;AccountBalanceSummary[[#This Row],[Balace Group]]</f>
        <v>Young-High</v>
      </c>
    </row>
    <row r="698" spans="2:9" x14ac:dyDescent="0.25">
      <c r="B698" t="s">
        <v>3583</v>
      </c>
      <c r="C698" s="22">
        <v>71832814</v>
      </c>
      <c r="D698">
        <f>VLOOKUP($B698,Customer_Info_Appended[],MATCH(D$4,Customer_Info_Appended[#Headers],0),0)</f>
        <v>40</v>
      </c>
      <c r="E698" t="str">
        <f>VLOOKUP($B698,Customer_Info_Appended[],MATCH(E$4,Customer_Info_Appended[#Headers],0),0)</f>
        <v>Male</v>
      </c>
      <c r="F698" t="str">
        <f>VLOOKUP($B698,Customer_Info_Appended[],MATCH(F$4,Customer_Info_Appended[#Headers],0),0)</f>
        <v>Yangon</v>
      </c>
      <c r="G698" t="str">
        <f>VLOOKUP(AccountBalanceSummary[[#This Row],[Balance Summary]],balance_t[],3,1)</f>
        <v>High</v>
      </c>
      <c r="H698" t="str">
        <f>VLOOKUP(AccountBalanceSummary[[#This Row],[Age]],age_t[],3,1)</f>
        <v>Middle</v>
      </c>
      <c r="I698" t="str">
        <f>AccountBalanceSummary[[#This Row],[Age Group]]&amp;"-"&amp;AccountBalanceSummary[[#This Row],[Balace Group]]</f>
        <v>Middle-High</v>
      </c>
    </row>
    <row r="699" spans="2:9" x14ac:dyDescent="0.25">
      <c r="B699" t="s">
        <v>3588</v>
      </c>
      <c r="C699" s="22">
        <v>12412829</v>
      </c>
      <c r="D699">
        <f>VLOOKUP($B699,Customer_Info_Appended[],MATCH(D$4,Customer_Info_Appended[#Headers],0),0)</f>
        <v>21</v>
      </c>
      <c r="E699" t="str">
        <f>VLOOKUP($B699,Customer_Info_Appended[],MATCH(E$4,Customer_Info_Appended[#Headers],0),0)</f>
        <v>Female</v>
      </c>
      <c r="F699" t="str">
        <f>VLOOKUP($B699,Customer_Info_Appended[],MATCH(F$4,Customer_Info_Appended[#Headers],0),0)</f>
        <v>Shan</v>
      </c>
      <c r="G699" t="str">
        <f>VLOOKUP(AccountBalanceSummary[[#This Row],[Balance Summary]],balance_t[],3,1)</f>
        <v>Medium</v>
      </c>
      <c r="H699" t="str">
        <f>VLOOKUP(AccountBalanceSummary[[#This Row],[Age]],age_t[],3,1)</f>
        <v>Young</v>
      </c>
      <c r="I699" t="str">
        <f>AccountBalanceSummary[[#This Row],[Age Group]]&amp;"-"&amp;AccountBalanceSummary[[#This Row],[Balace Group]]</f>
        <v>Young-Medium</v>
      </c>
    </row>
    <row r="700" spans="2:9" x14ac:dyDescent="0.25">
      <c r="B700" t="s">
        <v>3593</v>
      </c>
      <c r="C700" s="22">
        <v>3564320</v>
      </c>
      <c r="D700">
        <f>VLOOKUP($B700,Customer_Info_Appended[],MATCH(D$4,Customer_Info_Appended[#Headers],0),0)</f>
        <v>40</v>
      </c>
      <c r="E700" t="str">
        <f>VLOOKUP($B700,Customer_Info_Appended[],MATCH(E$4,Customer_Info_Appended[#Headers],0),0)</f>
        <v>Female</v>
      </c>
      <c r="F700" t="str">
        <f>VLOOKUP($B700,Customer_Info_Appended[],MATCH(F$4,Customer_Info_Appended[#Headers],0),0)</f>
        <v>Bago</v>
      </c>
      <c r="G700" t="str">
        <f>VLOOKUP(AccountBalanceSummary[[#This Row],[Balance Summary]],balance_t[],3,1)</f>
        <v>Low</v>
      </c>
      <c r="H700" t="str">
        <f>VLOOKUP(AccountBalanceSummary[[#This Row],[Age]],age_t[],3,1)</f>
        <v>Middle</v>
      </c>
      <c r="I700" t="str">
        <f>AccountBalanceSummary[[#This Row],[Age Group]]&amp;"-"&amp;AccountBalanceSummary[[#This Row],[Balace Group]]</f>
        <v>Middle-Low</v>
      </c>
    </row>
    <row r="701" spans="2:9" x14ac:dyDescent="0.25">
      <c r="B701" t="s">
        <v>3598</v>
      </c>
      <c r="C701" s="22">
        <v>86209106</v>
      </c>
      <c r="D701">
        <f>VLOOKUP($B701,Customer_Info_Appended[],MATCH(D$4,Customer_Info_Appended[#Headers],0),0)</f>
        <v>65</v>
      </c>
      <c r="E701" t="str">
        <f>VLOOKUP($B701,Customer_Info_Appended[],MATCH(E$4,Customer_Info_Appended[#Headers],0),0)</f>
        <v>Female</v>
      </c>
      <c r="F701" t="str">
        <f>VLOOKUP($B701,Customer_Info_Appended[],MATCH(F$4,Customer_Info_Appended[#Headers],0),0)</f>
        <v>Yangon</v>
      </c>
      <c r="G701" t="str">
        <f>VLOOKUP(AccountBalanceSummary[[#This Row],[Balance Summary]],balance_t[],3,1)</f>
        <v>High</v>
      </c>
      <c r="H701" t="str">
        <f>VLOOKUP(AccountBalanceSummary[[#This Row],[Age]],age_t[],3,1)</f>
        <v>Senior</v>
      </c>
      <c r="I701" t="str">
        <f>AccountBalanceSummary[[#This Row],[Age Group]]&amp;"-"&amp;AccountBalanceSummary[[#This Row],[Balace Group]]</f>
        <v>Senior-High</v>
      </c>
    </row>
    <row r="702" spans="2:9" x14ac:dyDescent="0.25">
      <c r="B702" t="s">
        <v>3603</v>
      </c>
      <c r="C702" s="22">
        <v>33426436</v>
      </c>
      <c r="D702">
        <f>VLOOKUP($B702,Customer_Info_Appended[],MATCH(D$4,Customer_Info_Appended[#Headers],0),0)</f>
        <v>65</v>
      </c>
      <c r="E702" t="str">
        <f>VLOOKUP($B702,Customer_Info_Appended[],MATCH(E$4,Customer_Info_Appended[#Headers],0),0)</f>
        <v>Male</v>
      </c>
      <c r="F702" t="str">
        <f>VLOOKUP($B702,Customer_Info_Appended[],MATCH(F$4,Customer_Info_Appended[#Headers],0),0)</f>
        <v>Bago</v>
      </c>
      <c r="G702" t="str">
        <f>VLOOKUP(AccountBalanceSummary[[#This Row],[Balance Summary]],balance_t[],3,1)</f>
        <v>High</v>
      </c>
      <c r="H702" t="str">
        <f>VLOOKUP(AccountBalanceSummary[[#This Row],[Age]],age_t[],3,1)</f>
        <v>Senior</v>
      </c>
      <c r="I702" t="str">
        <f>AccountBalanceSummary[[#This Row],[Age Group]]&amp;"-"&amp;AccountBalanceSummary[[#This Row],[Balace Group]]</f>
        <v>Senior-High</v>
      </c>
    </row>
    <row r="703" spans="2:9" x14ac:dyDescent="0.25">
      <c r="B703" t="s">
        <v>3608</v>
      </c>
      <c r="C703" s="22">
        <v>18904536</v>
      </c>
      <c r="D703">
        <f>VLOOKUP($B703,Customer_Info_Appended[],MATCH(D$4,Customer_Info_Appended[#Headers],0),0)</f>
        <v>18</v>
      </c>
      <c r="E703" t="str">
        <f>VLOOKUP($B703,Customer_Info_Appended[],MATCH(E$4,Customer_Info_Appended[#Headers],0),0)</f>
        <v>Female</v>
      </c>
      <c r="F703" t="str">
        <f>VLOOKUP($B703,Customer_Info_Appended[],MATCH(F$4,Customer_Info_Appended[#Headers],0),0)</f>
        <v>Bago</v>
      </c>
      <c r="G703" t="str">
        <f>VLOOKUP(AccountBalanceSummary[[#This Row],[Balance Summary]],balance_t[],3,1)</f>
        <v>High</v>
      </c>
      <c r="H703" t="str">
        <f>VLOOKUP(AccountBalanceSummary[[#This Row],[Age]],age_t[],3,1)</f>
        <v>Young</v>
      </c>
      <c r="I703" t="str">
        <f>AccountBalanceSummary[[#This Row],[Age Group]]&amp;"-"&amp;AccountBalanceSummary[[#This Row],[Balace Group]]</f>
        <v>Young-High</v>
      </c>
    </row>
    <row r="704" spans="2:9" x14ac:dyDescent="0.25">
      <c r="B704" t="s">
        <v>3613</v>
      </c>
      <c r="C704" s="22">
        <v>50466127</v>
      </c>
      <c r="D704">
        <f>VLOOKUP($B704,Customer_Info_Appended[],MATCH(D$4,Customer_Info_Appended[#Headers],0),0)</f>
        <v>42</v>
      </c>
      <c r="E704" t="str">
        <f>VLOOKUP($B704,Customer_Info_Appended[],MATCH(E$4,Customer_Info_Appended[#Headers],0),0)</f>
        <v>Male</v>
      </c>
      <c r="F704" t="str">
        <f>VLOOKUP($B704,Customer_Info_Appended[],MATCH(F$4,Customer_Info_Appended[#Headers],0),0)</f>
        <v>Shan</v>
      </c>
      <c r="G704" t="str">
        <f>VLOOKUP(AccountBalanceSummary[[#This Row],[Balance Summary]],balance_t[],3,1)</f>
        <v>High</v>
      </c>
      <c r="H704" t="str">
        <f>VLOOKUP(AccountBalanceSummary[[#This Row],[Age]],age_t[],3,1)</f>
        <v>Middle</v>
      </c>
      <c r="I704" t="str">
        <f>AccountBalanceSummary[[#This Row],[Age Group]]&amp;"-"&amp;AccountBalanceSummary[[#This Row],[Balace Group]]</f>
        <v>Middle-High</v>
      </c>
    </row>
    <row r="705" spans="2:9" x14ac:dyDescent="0.25">
      <c r="B705" t="s">
        <v>3618</v>
      </c>
      <c r="C705" s="22">
        <v>77041215</v>
      </c>
      <c r="D705">
        <f>VLOOKUP($B705,Customer_Info_Appended[],MATCH(D$4,Customer_Info_Appended[#Headers],0),0)</f>
        <v>19</v>
      </c>
      <c r="E705" t="str">
        <f>VLOOKUP($B705,Customer_Info_Appended[],MATCH(E$4,Customer_Info_Appended[#Headers],0),0)</f>
        <v>Male</v>
      </c>
      <c r="F705" t="str">
        <f>VLOOKUP($B705,Customer_Info_Appended[],MATCH(F$4,Customer_Info_Appended[#Headers],0),0)</f>
        <v>Bago</v>
      </c>
      <c r="G705" t="str">
        <f>VLOOKUP(AccountBalanceSummary[[#This Row],[Balance Summary]],balance_t[],3,1)</f>
        <v>High</v>
      </c>
      <c r="H705" t="str">
        <f>VLOOKUP(AccountBalanceSummary[[#This Row],[Age]],age_t[],3,1)</f>
        <v>Young</v>
      </c>
      <c r="I705" t="str">
        <f>AccountBalanceSummary[[#This Row],[Age Group]]&amp;"-"&amp;AccountBalanceSummary[[#This Row],[Balace Group]]</f>
        <v>Young-High</v>
      </c>
    </row>
    <row r="706" spans="2:9" x14ac:dyDescent="0.25">
      <c r="B706" t="s">
        <v>3623</v>
      </c>
      <c r="C706" s="22">
        <v>70203725</v>
      </c>
      <c r="D706">
        <f>VLOOKUP($B706,Customer_Info_Appended[],MATCH(D$4,Customer_Info_Appended[#Headers],0),0)</f>
        <v>47</v>
      </c>
      <c r="E706" t="str">
        <f>VLOOKUP($B706,Customer_Info_Appended[],MATCH(E$4,Customer_Info_Appended[#Headers],0),0)</f>
        <v>Male</v>
      </c>
      <c r="F706" t="str">
        <f>VLOOKUP($B706,Customer_Info_Appended[],MATCH(F$4,Customer_Info_Appended[#Headers],0),0)</f>
        <v>Mandalay</v>
      </c>
      <c r="G706" t="str">
        <f>VLOOKUP(AccountBalanceSummary[[#This Row],[Balance Summary]],balance_t[],3,1)</f>
        <v>High</v>
      </c>
      <c r="H706" t="str">
        <f>VLOOKUP(AccountBalanceSummary[[#This Row],[Age]],age_t[],3,1)</f>
        <v>Middle</v>
      </c>
      <c r="I706" t="str">
        <f>AccountBalanceSummary[[#This Row],[Age Group]]&amp;"-"&amp;AccountBalanceSummary[[#This Row],[Balace Group]]</f>
        <v>Middle-High</v>
      </c>
    </row>
    <row r="707" spans="2:9" x14ac:dyDescent="0.25">
      <c r="B707" t="s">
        <v>3628</v>
      </c>
      <c r="C707" s="22">
        <v>21686261</v>
      </c>
      <c r="D707">
        <f>VLOOKUP($B707,Customer_Info_Appended[],MATCH(D$4,Customer_Info_Appended[#Headers],0),0)</f>
        <v>20</v>
      </c>
      <c r="E707" t="str">
        <f>VLOOKUP($B707,Customer_Info_Appended[],MATCH(E$4,Customer_Info_Appended[#Headers],0),0)</f>
        <v>Male</v>
      </c>
      <c r="F707" t="str">
        <f>VLOOKUP($B707,Customer_Info_Appended[],MATCH(F$4,Customer_Info_Appended[#Headers],0),0)</f>
        <v>Bago</v>
      </c>
      <c r="G707" t="str">
        <f>VLOOKUP(AccountBalanceSummary[[#This Row],[Balance Summary]],balance_t[],3,1)</f>
        <v>High</v>
      </c>
      <c r="H707" t="str">
        <f>VLOOKUP(AccountBalanceSummary[[#This Row],[Age]],age_t[],3,1)</f>
        <v>Young</v>
      </c>
      <c r="I707" t="str">
        <f>AccountBalanceSummary[[#This Row],[Age Group]]&amp;"-"&amp;AccountBalanceSummary[[#This Row],[Balace Group]]</f>
        <v>Young-High</v>
      </c>
    </row>
    <row r="708" spans="2:9" x14ac:dyDescent="0.25">
      <c r="B708" t="s">
        <v>3633</v>
      </c>
      <c r="C708" s="22">
        <v>45604302</v>
      </c>
      <c r="D708">
        <f>VLOOKUP($B708,Customer_Info_Appended[],MATCH(D$4,Customer_Info_Appended[#Headers],0),0)</f>
        <v>38</v>
      </c>
      <c r="E708" t="str">
        <f>VLOOKUP($B708,Customer_Info_Appended[],MATCH(E$4,Customer_Info_Appended[#Headers],0),0)</f>
        <v>Male</v>
      </c>
      <c r="F708" t="str">
        <f>VLOOKUP($B708,Customer_Info_Appended[],MATCH(F$4,Customer_Info_Appended[#Headers],0),0)</f>
        <v>Shan</v>
      </c>
      <c r="G708" t="str">
        <f>VLOOKUP(AccountBalanceSummary[[#This Row],[Balance Summary]],balance_t[],3,1)</f>
        <v>High</v>
      </c>
      <c r="H708" t="str">
        <f>VLOOKUP(AccountBalanceSummary[[#This Row],[Age]],age_t[],3,1)</f>
        <v>Middle</v>
      </c>
      <c r="I708" t="str">
        <f>AccountBalanceSummary[[#This Row],[Age Group]]&amp;"-"&amp;AccountBalanceSummary[[#This Row],[Balace Group]]</f>
        <v>Middle-High</v>
      </c>
    </row>
    <row r="709" spans="2:9" x14ac:dyDescent="0.25">
      <c r="B709" t="s">
        <v>3638</v>
      </c>
      <c r="C709" s="22">
        <v>39551272</v>
      </c>
      <c r="D709">
        <f>VLOOKUP($B709,Customer_Info_Appended[],MATCH(D$4,Customer_Info_Appended[#Headers],0),0)</f>
        <v>42</v>
      </c>
      <c r="E709" t="str">
        <f>VLOOKUP($B709,Customer_Info_Appended[],MATCH(E$4,Customer_Info_Appended[#Headers],0),0)</f>
        <v>Female</v>
      </c>
      <c r="F709" t="str">
        <f>VLOOKUP($B709,Customer_Info_Appended[],MATCH(F$4,Customer_Info_Appended[#Headers],0),0)</f>
        <v>Shan</v>
      </c>
      <c r="G709" t="str">
        <f>VLOOKUP(AccountBalanceSummary[[#This Row],[Balance Summary]],balance_t[],3,1)</f>
        <v>High</v>
      </c>
      <c r="H709" t="str">
        <f>VLOOKUP(AccountBalanceSummary[[#This Row],[Age]],age_t[],3,1)</f>
        <v>Middle</v>
      </c>
      <c r="I709" t="str">
        <f>AccountBalanceSummary[[#This Row],[Age Group]]&amp;"-"&amp;AccountBalanceSummary[[#This Row],[Balace Group]]</f>
        <v>Middle-High</v>
      </c>
    </row>
    <row r="710" spans="2:9" x14ac:dyDescent="0.25">
      <c r="B710" t="s">
        <v>3643</v>
      </c>
      <c r="C710" s="22">
        <v>29439201</v>
      </c>
      <c r="D710">
        <f>VLOOKUP($B710,Customer_Info_Appended[],MATCH(D$4,Customer_Info_Appended[#Headers],0),0)</f>
        <v>37</v>
      </c>
      <c r="E710" t="str">
        <f>VLOOKUP($B710,Customer_Info_Appended[],MATCH(E$4,Customer_Info_Appended[#Headers],0),0)</f>
        <v>Male</v>
      </c>
      <c r="F710" t="str">
        <f>VLOOKUP($B710,Customer_Info_Appended[],MATCH(F$4,Customer_Info_Appended[#Headers],0),0)</f>
        <v>Shan</v>
      </c>
      <c r="G710" t="str">
        <f>VLOOKUP(AccountBalanceSummary[[#This Row],[Balance Summary]],balance_t[],3,1)</f>
        <v>High</v>
      </c>
      <c r="H710" t="str">
        <f>VLOOKUP(AccountBalanceSummary[[#This Row],[Age]],age_t[],3,1)</f>
        <v>Middle</v>
      </c>
      <c r="I710" t="str">
        <f>AccountBalanceSummary[[#This Row],[Age Group]]&amp;"-"&amp;AccountBalanceSummary[[#This Row],[Balace Group]]</f>
        <v>Middle-High</v>
      </c>
    </row>
    <row r="711" spans="2:9" x14ac:dyDescent="0.25">
      <c r="B711" t="s">
        <v>3648</v>
      </c>
      <c r="C711" s="22">
        <v>94319418</v>
      </c>
      <c r="D711">
        <f>VLOOKUP($B711,Customer_Info_Appended[],MATCH(D$4,Customer_Info_Appended[#Headers],0),0)</f>
        <v>66</v>
      </c>
      <c r="E711" t="str">
        <f>VLOOKUP($B711,Customer_Info_Appended[],MATCH(E$4,Customer_Info_Appended[#Headers],0),0)</f>
        <v>Male</v>
      </c>
      <c r="F711" t="str">
        <f>VLOOKUP($B711,Customer_Info_Appended[],MATCH(F$4,Customer_Info_Appended[#Headers],0),0)</f>
        <v>Yangon</v>
      </c>
      <c r="G711" t="str">
        <f>VLOOKUP(AccountBalanceSummary[[#This Row],[Balance Summary]],balance_t[],3,1)</f>
        <v>High</v>
      </c>
      <c r="H711" t="str">
        <f>VLOOKUP(AccountBalanceSummary[[#This Row],[Age]],age_t[],3,1)</f>
        <v>Senior</v>
      </c>
      <c r="I711" t="str">
        <f>AccountBalanceSummary[[#This Row],[Age Group]]&amp;"-"&amp;AccountBalanceSummary[[#This Row],[Balace Group]]</f>
        <v>Senior-High</v>
      </c>
    </row>
    <row r="712" spans="2:9" x14ac:dyDescent="0.25">
      <c r="B712" t="s">
        <v>3653</v>
      </c>
      <c r="C712" s="22">
        <v>43589627</v>
      </c>
      <c r="D712">
        <f>VLOOKUP($B712,Customer_Info_Appended[],MATCH(D$4,Customer_Info_Appended[#Headers],0),0)</f>
        <v>69</v>
      </c>
      <c r="E712" t="str">
        <f>VLOOKUP($B712,Customer_Info_Appended[],MATCH(E$4,Customer_Info_Appended[#Headers],0),0)</f>
        <v>Male</v>
      </c>
      <c r="F712" t="str">
        <f>VLOOKUP($B712,Customer_Info_Appended[],MATCH(F$4,Customer_Info_Appended[#Headers],0),0)</f>
        <v>Mandalay</v>
      </c>
      <c r="G712" t="str">
        <f>VLOOKUP(AccountBalanceSummary[[#This Row],[Balance Summary]],balance_t[],3,1)</f>
        <v>High</v>
      </c>
      <c r="H712" t="str">
        <f>VLOOKUP(AccountBalanceSummary[[#This Row],[Age]],age_t[],3,1)</f>
        <v>Senior</v>
      </c>
      <c r="I712" t="str">
        <f>AccountBalanceSummary[[#This Row],[Age Group]]&amp;"-"&amp;AccountBalanceSummary[[#This Row],[Balace Group]]</f>
        <v>Senior-High</v>
      </c>
    </row>
    <row r="713" spans="2:9" x14ac:dyDescent="0.25">
      <c r="B713" t="s">
        <v>3658</v>
      </c>
      <c r="C713" s="22">
        <v>26109905</v>
      </c>
      <c r="D713">
        <f>VLOOKUP($B713,Customer_Info_Appended[],MATCH(D$4,Customer_Info_Appended[#Headers],0),0)</f>
        <v>39</v>
      </c>
      <c r="E713" t="str">
        <f>VLOOKUP($B713,Customer_Info_Appended[],MATCH(E$4,Customer_Info_Appended[#Headers],0),0)</f>
        <v>Female</v>
      </c>
      <c r="F713" t="str">
        <f>VLOOKUP($B713,Customer_Info_Appended[],MATCH(F$4,Customer_Info_Appended[#Headers],0),0)</f>
        <v>Yangon</v>
      </c>
      <c r="G713" t="str">
        <f>VLOOKUP(AccountBalanceSummary[[#This Row],[Balance Summary]],balance_t[],3,1)</f>
        <v>High</v>
      </c>
      <c r="H713" t="str">
        <f>VLOOKUP(AccountBalanceSummary[[#This Row],[Age]],age_t[],3,1)</f>
        <v>Middle</v>
      </c>
      <c r="I713" t="str">
        <f>AccountBalanceSummary[[#This Row],[Age Group]]&amp;"-"&amp;AccountBalanceSummary[[#This Row],[Balace Group]]</f>
        <v>Middle-High</v>
      </c>
    </row>
    <row r="714" spans="2:9" x14ac:dyDescent="0.25">
      <c r="B714" t="s">
        <v>3663</v>
      </c>
      <c r="C714" s="22">
        <v>88084345</v>
      </c>
      <c r="D714">
        <f>VLOOKUP($B714,Customer_Info_Appended[],MATCH(D$4,Customer_Info_Appended[#Headers],0),0)</f>
        <v>38</v>
      </c>
      <c r="E714" t="str">
        <f>VLOOKUP($B714,Customer_Info_Appended[],MATCH(E$4,Customer_Info_Appended[#Headers],0),0)</f>
        <v>Female</v>
      </c>
      <c r="F714" t="str">
        <f>VLOOKUP($B714,Customer_Info_Appended[],MATCH(F$4,Customer_Info_Appended[#Headers],0),0)</f>
        <v>Naypyitaw</v>
      </c>
      <c r="G714" t="str">
        <f>VLOOKUP(AccountBalanceSummary[[#This Row],[Balance Summary]],balance_t[],3,1)</f>
        <v>High</v>
      </c>
      <c r="H714" t="str">
        <f>VLOOKUP(AccountBalanceSummary[[#This Row],[Age]],age_t[],3,1)</f>
        <v>Middle</v>
      </c>
      <c r="I714" t="str">
        <f>AccountBalanceSummary[[#This Row],[Age Group]]&amp;"-"&amp;AccountBalanceSummary[[#This Row],[Balace Group]]</f>
        <v>Middle-High</v>
      </c>
    </row>
    <row r="715" spans="2:9" x14ac:dyDescent="0.25">
      <c r="B715" t="s">
        <v>3668</v>
      </c>
      <c r="C715" s="22">
        <v>30664521</v>
      </c>
      <c r="D715">
        <f>VLOOKUP($B715,Customer_Info_Appended[],MATCH(D$4,Customer_Info_Appended[#Headers],0),0)</f>
        <v>50</v>
      </c>
      <c r="E715" t="str">
        <f>VLOOKUP($B715,Customer_Info_Appended[],MATCH(E$4,Customer_Info_Appended[#Headers],0),0)</f>
        <v>Female</v>
      </c>
      <c r="F715" t="str">
        <f>VLOOKUP($B715,Customer_Info_Appended[],MATCH(F$4,Customer_Info_Appended[#Headers],0),0)</f>
        <v>Mandalay</v>
      </c>
      <c r="G715" t="str">
        <f>VLOOKUP(AccountBalanceSummary[[#This Row],[Balance Summary]],balance_t[],3,1)</f>
        <v>High</v>
      </c>
      <c r="H715" t="str">
        <f>VLOOKUP(AccountBalanceSummary[[#This Row],[Age]],age_t[],3,1)</f>
        <v>Middle</v>
      </c>
      <c r="I715" t="str">
        <f>AccountBalanceSummary[[#This Row],[Age Group]]&amp;"-"&amp;AccountBalanceSummary[[#This Row],[Balace Group]]</f>
        <v>Middle-High</v>
      </c>
    </row>
    <row r="716" spans="2:9" x14ac:dyDescent="0.25">
      <c r="B716" t="s">
        <v>3673</v>
      </c>
      <c r="C716" s="22">
        <v>66997695</v>
      </c>
      <c r="D716">
        <f>VLOOKUP($B716,Customer_Info_Appended[],MATCH(D$4,Customer_Info_Appended[#Headers],0),0)</f>
        <v>69</v>
      </c>
      <c r="E716" t="str">
        <f>VLOOKUP($B716,Customer_Info_Appended[],MATCH(E$4,Customer_Info_Appended[#Headers],0),0)</f>
        <v>Female</v>
      </c>
      <c r="F716" t="str">
        <f>VLOOKUP($B716,Customer_Info_Appended[],MATCH(F$4,Customer_Info_Appended[#Headers],0),0)</f>
        <v>Bago</v>
      </c>
      <c r="G716" t="str">
        <f>VLOOKUP(AccountBalanceSummary[[#This Row],[Balance Summary]],balance_t[],3,1)</f>
        <v>High</v>
      </c>
      <c r="H716" t="str">
        <f>VLOOKUP(AccountBalanceSummary[[#This Row],[Age]],age_t[],3,1)</f>
        <v>Senior</v>
      </c>
      <c r="I716" t="str">
        <f>AccountBalanceSummary[[#This Row],[Age Group]]&amp;"-"&amp;AccountBalanceSummary[[#This Row],[Balace Group]]</f>
        <v>Senior-High</v>
      </c>
    </row>
    <row r="717" spans="2:9" x14ac:dyDescent="0.25">
      <c r="B717" t="s">
        <v>3678</v>
      </c>
      <c r="C717" s="22">
        <v>1631064</v>
      </c>
      <c r="D717">
        <f>VLOOKUP($B717,Customer_Info_Appended[],MATCH(D$4,Customer_Info_Appended[#Headers],0),0)</f>
        <v>55</v>
      </c>
      <c r="E717" t="str">
        <f>VLOOKUP($B717,Customer_Info_Appended[],MATCH(E$4,Customer_Info_Appended[#Headers],0),0)</f>
        <v>Male</v>
      </c>
      <c r="F717" t="str">
        <f>VLOOKUP($B717,Customer_Info_Appended[],MATCH(F$4,Customer_Info_Appended[#Headers],0),0)</f>
        <v>Shan</v>
      </c>
      <c r="G717" t="str">
        <f>VLOOKUP(AccountBalanceSummary[[#This Row],[Balance Summary]],balance_t[],3,1)</f>
        <v>Low</v>
      </c>
      <c r="H717" t="str">
        <f>VLOOKUP(AccountBalanceSummary[[#This Row],[Age]],age_t[],3,1)</f>
        <v>Senior</v>
      </c>
      <c r="I717" t="str">
        <f>AccountBalanceSummary[[#This Row],[Age Group]]&amp;"-"&amp;AccountBalanceSummary[[#This Row],[Balace Group]]</f>
        <v>Senior-Low</v>
      </c>
    </row>
    <row r="718" spans="2:9" x14ac:dyDescent="0.25">
      <c r="B718" t="s">
        <v>3683</v>
      </c>
      <c r="C718" s="22">
        <v>87841964</v>
      </c>
      <c r="D718">
        <f>VLOOKUP($B718,Customer_Info_Appended[],MATCH(D$4,Customer_Info_Appended[#Headers],0),0)</f>
        <v>32</v>
      </c>
      <c r="E718" t="str">
        <f>VLOOKUP($B718,Customer_Info_Appended[],MATCH(E$4,Customer_Info_Appended[#Headers],0),0)</f>
        <v>Male</v>
      </c>
      <c r="F718" t="str">
        <f>VLOOKUP($B718,Customer_Info_Appended[],MATCH(F$4,Customer_Info_Appended[#Headers],0),0)</f>
        <v>Naypyitaw</v>
      </c>
      <c r="G718" t="str">
        <f>VLOOKUP(AccountBalanceSummary[[#This Row],[Balance Summary]],balance_t[],3,1)</f>
        <v>High</v>
      </c>
      <c r="H718" t="str">
        <f>VLOOKUP(AccountBalanceSummary[[#This Row],[Age]],age_t[],3,1)</f>
        <v>Middle</v>
      </c>
      <c r="I718" t="str">
        <f>AccountBalanceSummary[[#This Row],[Age Group]]&amp;"-"&amp;AccountBalanceSummary[[#This Row],[Balace Group]]</f>
        <v>Middle-High</v>
      </c>
    </row>
    <row r="719" spans="2:9" x14ac:dyDescent="0.25">
      <c r="B719" t="s">
        <v>3688</v>
      </c>
      <c r="C719" s="22">
        <v>90968623</v>
      </c>
      <c r="D719">
        <f>VLOOKUP($B719,Customer_Info_Appended[],MATCH(D$4,Customer_Info_Appended[#Headers],0),0)</f>
        <v>63</v>
      </c>
      <c r="E719" t="str">
        <f>VLOOKUP($B719,Customer_Info_Appended[],MATCH(E$4,Customer_Info_Appended[#Headers],0),0)</f>
        <v>Female</v>
      </c>
      <c r="F719" t="str">
        <f>VLOOKUP($B719,Customer_Info_Appended[],MATCH(F$4,Customer_Info_Appended[#Headers],0),0)</f>
        <v>Mandalay</v>
      </c>
      <c r="G719" t="str">
        <f>VLOOKUP(AccountBalanceSummary[[#This Row],[Balance Summary]],balance_t[],3,1)</f>
        <v>High</v>
      </c>
      <c r="H719" t="str">
        <f>VLOOKUP(AccountBalanceSummary[[#This Row],[Age]],age_t[],3,1)</f>
        <v>Senior</v>
      </c>
      <c r="I719" t="str">
        <f>AccountBalanceSummary[[#This Row],[Age Group]]&amp;"-"&amp;AccountBalanceSummary[[#This Row],[Balace Group]]</f>
        <v>Senior-High</v>
      </c>
    </row>
    <row r="720" spans="2:9" x14ac:dyDescent="0.25">
      <c r="B720" t="s">
        <v>3693</v>
      </c>
      <c r="C720" s="22">
        <v>9742709</v>
      </c>
      <c r="D720">
        <f>VLOOKUP($B720,Customer_Info_Appended[],MATCH(D$4,Customer_Info_Appended[#Headers],0),0)</f>
        <v>69</v>
      </c>
      <c r="E720" t="str">
        <f>VLOOKUP($B720,Customer_Info_Appended[],MATCH(E$4,Customer_Info_Appended[#Headers],0),0)</f>
        <v>Female</v>
      </c>
      <c r="F720" t="str">
        <f>VLOOKUP($B720,Customer_Info_Appended[],MATCH(F$4,Customer_Info_Appended[#Headers],0),0)</f>
        <v>Yangon</v>
      </c>
      <c r="G720" t="str">
        <f>VLOOKUP(AccountBalanceSummary[[#This Row],[Balance Summary]],balance_t[],3,1)</f>
        <v>Medium</v>
      </c>
      <c r="H720" t="str">
        <f>VLOOKUP(AccountBalanceSummary[[#This Row],[Age]],age_t[],3,1)</f>
        <v>Senior</v>
      </c>
      <c r="I720" t="str">
        <f>AccountBalanceSummary[[#This Row],[Age Group]]&amp;"-"&amp;AccountBalanceSummary[[#This Row],[Balace Group]]</f>
        <v>Senior-Medium</v>
      </c>
    </row>
    <row r="721" spans="2:9" x14ac:dyDescent="0.25">
      <c r="B721" t="s">
        <v>3698</v>
      </c>
      <c r="C721" s="22">
        <v>29485067</v>
      </c>
      <c r="D721">
        <f>VLOOKUP($B721,Customer_Info_Appended[],MATCH(D$4,Customer_Info_Appended[#Headers],0),0)</f>
        <v>32</v>
      </c>
      <c r="E721" t="str">
        <f>VLOOKUP($B721,Customer_Info_Appended[],MATCH(E$4,Customer_Info_Appended[#Headers],0),0)</f>
        <v>Female</v>
      </c>
      <c r="F721" t="str">
        <f>VLOOKUP($B721,Customer_Info_Appended[],MATCH(F$4,Customer_Info_Appended[#Headers],0),0)</f>
        <v>Shan</v>
      </c>
      <c r="G721" t="str">
        <f>VLOOKUP(AccountBalanceSummary[[#This Row],[Balance Summary]],balance_t[],3,1)</f>
        <v>High</v>
      </c>
      <c r="H721" t="str">
        <f>VLOOKUP(AccountBalanceSummary[[#This Row],[Age]],age_t[],3,1)</f>
        <v>Middle</v>
      </c>
      <c r="I721" t="str">
        <f>AccountBalanceSummary[[#This Row],[Age Group]]&amp;"-"&amp;AccountBalanceSummary[[#This Row],[Balace Group]]</f>
        <v>Middle-High</v>
      </c>
    </row>
    <row r="722" spans="2:9" x14ac:dyDescent="0.25">
      <c r="B722" t="s">
        <v>3703</v>
      </c>
      <c r="C722" s="22">
        <v>48293845</v>
      </c>
      <c r="D722">
        <f>VLOOKUP($B722,Customer_Info_Appended[],MATCH(D$4,Customer_Info_Appended[#Headers],0),0)</f>
        <v>63</v>
      </c>
      <c r="E722" t="str">
        <f>VLOOKUP($B722,Customer_Info_Appended[],MATCH(E$4,Customer_Info_Appended[#Headers],0),0)</f>
        <v>Female</v>
      </c>
      <c r="F722" t="str">
        <f>VLOOKUP($B722,Customer_Info_Appended[],MATCH(F$4,Customer_Info_Appended[#Headers],0),0)</f>
        <v>Yangon</v>
      </c>
      <c r="G722" t="str">
        <f>VLOOKUP(AccountBalanceSummary[[#This Row],[Balance Summary]],balance_t[],3,1)</f>
        <v>High</v>
      </c>
      <c r="H722" t="str">
        <f>VLOOKUP(AccountBalanceSummary[[#This Row],[Age]],age_t[],3,1)</f>
        <v>Senior</v>
      </c>
      <c r="I722" t="str">
        <f>AccountBalanceSummary[[#This Row],[Age Group]]&amp;"-"&amp;AccountBalanceSummary[[#This Row],[Balace Group]]</f>
        <v>Senior-High</v>
      </c>
    </row>
    <row r="723" spans="2:9" x14ac:dyDescent="0.25">
      <c r="B723" t="s">
        <v>3708</v>
      </c>
      <c r="C723" s="22">
        <v>38653543</v>
      </c>
      <c r="D723">
        <f>VLOOKUP($B723,Customer_Info_Appended[],MATCH(D$4,Customer_Info_Appended[#Headers],0),0)</f>
        <v>42</v>
      </c>
      <c r="E723" t="str">
        <f>VLOOKUP($B723,Customer_Info_Appended[],MATCH(E$4,Customer_Info_Appended[#Headers],0),0)</f>
        <v>Male</v>
      </c>
      <c r="F723" t="str">
        <f>VLOOKUP($B723,Customer_Info_Appended[],MATCH(F$4,Customer_Info_Appended[#Headers],0),0)</f>
        <v>Mandalay</v>
      </c>
      <c r="G723" t="str">
        <f>VLOOKUP(AccountBalanceSummary[[#This Row],[Balance Summary]],balance_t[],3,1)</f>
        <v>High</v>
      </c>
      <c r="H723" t="str">
        <f>VLOOKUP(AccountBalanceSummary[[#This Row],[Age]],age_t[],3,1)</f>
        <v>Middle</v>
      </c>
      <c r="I723" t="str">
        <f>AccountBalanceSummary[[#This Row],[Age Group]]&amp;"-"&amp;AccountBalanceSummary[[#This Row],[Balace Group]]</f>
        <v>Middle-High</v>
      </c>
    </row>
    <row r="724" spans="2:9" x14ac:dyDescent="0.25">
      <c r="B724" t="s">
        <v>3713</v>
      </c>
      <c r="C724" s="22">
        <v>46620185</v>
      </c>
      <c r="D724">
        <f>VLOOKUP($B724,Customer_Info_Appended[],MATCH(D$4,Customer_Info_Appended[#Headers],0),0)</f>
        <v>38</v>
      </c>
      <c r="E724" t="str">
        <f>VLOOKUP($B724,Customer_Info_Appended[],MATCH(E$4,Customer_Info_Appended[#Headers],0),0)</f>
        <v>Female</v>
      </c>
      <c r="F724" t="str">
        <f>VLOOKUP($B724,Customer_Info_Appended[],MATCH(F$4,Customer_Info_Appended[#Headers],0),0)</f>
        <v>Mandalay</v>
      </c>
      <c r="G724" t="str">
        <f>VLOOKUP(AccountBalanceSummary[[#This Row],[Balance Summary]],balance_t[],3,1)</f>
        <v>High</v>
      </c>
      <c r="H724" t="str">
        <f>VLOOKUP(AccountBalanceSummary[[#This Row],[Age]],age_t[],3,1)</f>
        <v>Middle</v>
      </c>
      <c r="I724" t="str">
        <f>AccountBalanceSummary[[#This Row],[Age Group]]&amp;"-"&amp;AccountBalanceSummary[[#This Row],[Balace Group]]</f>
        <v>Middle-High</v>
      </c>
    </row>
    <row r="725" spans="2:9" x14ac:dyDescent="0.25">
      <c r="B725" t="s">
        <v>3718</v>
      </c>
      <c r="C725" s="22">
        <v>51951839</v>
      </c>
      <c r="D725">
        <f>VLOOKUP($B725,Customer_Info_Appended[],MATCH(D$4,Customer_Info_Appended[#Headers],0),0)</f>
        <v>41</v>
      </c>
      <c r="E725" t="str">
        <f>VLOOKUP($B725,Customer_Info_Appended[],MATCH(E$4,Customer_Info_Appended[#Headers],0),0)</f>
        <v>Female</v>
      </c>
      <c r="F725" t="str">
        <f>VLOOKUP($B725,Customer_Info_Appended[],MATCH(F$4,Customer_Info_Appended[#Headers],0),0)</f>
        <v>Naypyitaw</v>
      </c>
      <c r="G725" t="str">
        <f>VLOOKUP(AccountBalanceSummary[[#This Row],[Balance Summary]],balance_t[],3,1)</f>
        <v>High</v>
      </c>
      <c r="H725" t="str">
        <f>VLOOKUP(AccountBalanceSummary[[#This Row],[Age]],age_t[],3,1)</f>
        <v>Middle</v>
      </c>
      <c r="I725" t="str">
        <f>AccountBalanceSummary[[#This Row],[Age Group]]&amp;"-"&amp;AccountBalanceSummary[[#This Row],[Balace Group]]</f>
        <v>Middle-High</v>
      </c>
    </row>
    <row r="726" spans="2:9" x14ac:dyDescent="0.25">
      <c r="B726" t="s">
        <v>3723</v>
      </c>
      <c r="C726" s="22">
        <v>96135810</v>
      </c>
      <c r="D726">
        <f>VLOOKUP($B726,Customer_Info_Appended[],MATCH(D$4,Customer_Info_Appended[#Headers],0),0)</f>
        <v>22</v>
      </c>
      <c r="E726" t="str">
        <f>VLOOKUP($B726,Customer_Info_Appended[],MATCH(E$4,Customer_Info_Appended[#Headers],0),0)</f>
        <v>Female</v>
      </c>
      <c r="F726" t="str">
        <f>VLOOKUP($B726,Customer_Info_Appended[],MATCH(F$4,Customer_Info_Appended[#Headers],0),0)</f>
        <v>Bago</v>
      </c>
      <c r="G726" t="str">
        <f>VLOOKUP(AccountBalanceSummary[[#This Row],[Balance Summary]],balance_t[],3,1)</f>
        <v>High</v>
      </c>
      <c r="H726" t="str">
        <f>VLOOKUP(AccountBalanceSummary[[#This Row],[Age]],age_t[],3,1)</f>
        <v>Young</v>
      </c>
      <c r="I726" t="str">
        <f>AccountBalanceSummary[[#This Row],[Age Group]]&amp;"-"&amp;AccountBalanceSummary[[#This Row],[Balace Group]]</f>
        <v>Young-High</v>
      </c>
    </row>
    <row r="727" spans="2:9" x14ac:dyDescent="0.25">
      <c r="B727" t="s">
        <v>3728</v>
      </c>
      <c r="C727" s="22">
        <v>14679873</v>
      </c>
      <c r="D727">
        <f>VLOOKUP($B727,Customer_Info_Appended[],MATCH(D$4,Customer_Info_Appended[#Headers],0),0)</f>
        <v>23</v>
      </c>
      <c r="E727" t="str">
        <f>VLOOKUP($B727,Customer_Info_Appended[],MATCH(E$4,Customer_Info_Appended[#Headers],0),0)</f>
        <v>Female</v>
      </c>
      <c r="F727" t="str">
        <f>VLOOKUP($B727,Customer_Info_Appended[],MATCH(F$4,Customer_Info_Appended[#Headers],0),0)</f>
        <v>Yangon</v>
      </c>
      <c r="G727" t="str">
        <f>VLOOKUP(AccountBalanceSummary[[#This Row],[Balance Summary]],balance_t[],3,1)</f>
        <v>Medium</v>
      </c>
      <c r="H727" t="str">
        <f>VLOOKUP(AccountBalanceSummary[[#This Row],[Age]],age_t[],3,1)</f>
        <v>Young</v>
      </c>
      <c r="I727" t="str">
        <f>AccountBalanceSummary[[#This Row],[Age Group]]&amp;"-"&amp;AccountBalanceSummary[[#This Row],[Balace Group]]</f>
        <v>Young-Medium</v>
      </c>
    </row>
    <row r="728" spans="2:9" x14ac:dyDescent="0.25">
      <c r="B728" t="s">
        <v>3733</v>
      </c>
      <c r="C728" s="22">
        <v>8566685</v>
      </c>
      <c r="D728">
        <f>VLOOKUP($B728,Customer_Info_Appended[],MATCH(D$4,Customer_Info_Appended[#Headers],0),0)</f>
        <v>66</v>
      </c>
      <c r="E728" t="str">
        <f>VLOOKUP($B728,Customer_Info_Appended[],MATCH(E$4,Customer_Info_Appended[#Headers],0),0)</f>
        <v>Female</v>
      </c>
      <c r="F728" t="str">
        <f>VLOOKUP($B728,Customer_Info_Appended[],MATCH(F$4,Customer_Info_Appended[#Headers],0),0)</f>
        <v>Naypyitaw</v>
      </c>
      <c r="G728" t="str">
        <f>VLOOKUP(AccountBalanceSummary[[#This Row],[Balance Summary]],balance_t[],3,1)</f>
        <v>Medium</v>
      </c>
      <c r="H728" t="str">
        <f>VLOOKUP(AccountBalanceSummary[[#This Row],[Age]],age_t[],3,1)</f>
        <v>Senior</v>
      </c>
      <c r="I728" t="str">
        <f>AccountBalanceSummary[[#This Row],[Age Group]]&amp;"-"&amp;AccountBalanceSummary[[#This Row],[Balace Group]]</f>
        <v>Senior-Medium</v>
      </c>
    </row>
    <row r="729" spans="2:9" x14ac:dyDescent="0.25">
      <c r="B729" t="s">
        <v>3738</v>
      </c>
      <c r="C729" s="22">
        <v>24357032</v>
      </c>
      <c r="D729">
        <f>VLOOKUP($B729,Customer_Info_Appended[],MATCH(D$4,Customer_Info_Appended[#Headers],0),0)</f>
        <v>60</v>
      </c>
      <c r="E729" t="str">
        <f>VLOOKUP($B729,Customer_Info_Appended[],MATCH(E$4,Customer_Info_Appended[#Headers],0),0)</f>
        <v>Female</v>
      </c>
      <c r="F729" t="str">
        <f>VLOOKUP($B729,Customer_Info_Appended[],MATCH(F$4,Customer_Info_Appended[#Headers],0),0)</f>
        <v>Shan</v>
      </c>
      <c r="G729" t="str">
        <f>VLOOKUP(AccountBalanceSummary[[#This Row],[Balance Summary]],balance_t[],3,1)</f>
        <v>High</v>
      </c>
      <c r="H729" t="str">
        <f>VLOOKUP(AccountBalanceSummary[[#This Row],[Age]],age_t[],3,1)</f>
        <v>Senior</v>
      </c>
      <c r="I729" t="str">
        <f>AccountBalanceSummary[[#This Row],[Age Group]]&amp;"-"&amp;AccountBalanceSummary[[#This Row],[Balace Group]]</f>
        <v>Senior-High</v>
      </c>
    </row>
    <row r="730" spans="2:9" x14ac:dyDescent="0.25">
      <c r="B730" t="s">
        <v>3743</v>
      </c>
      <c r="C730" s="22">
        <v>13937264</v>
      </c>
      <c r="D730">
        <f>VLOOKUP($B730,Customer_Info_Appended[],MATCH(D$4,Customer_Info_Appended[#Headers],0),0)</f>
        <v>65</v>
      </c>
      <c r="E730" t="str">
        <f>VLOOKUP($B730,Customer_Info_Appended[],MATCH(E$4,Customer_Info_Appended[#Headers],0),0)</f>
        <v>Female</v>
      </c>
      <c r="F730" t="str">
        <f>VLOOKUP($B730,Customer_Info_Appended[],MATCH(F$4,Customer_Info_Appended[#Headers],0),0)</f>
        <v>Bago</v>
      </c>
      <c r="G730" t="str">
        <f>VLOOKUP(AccountBalanceSummary[[#This Row],[Balance Summary]],balance_t[],3,1)</f>
        <v>Medium</v>
      </c>
      <c r="H730" t="str">
        <f>VLOOKUP(AccountBalanceSummary[[#This Row],[Age]],age_t[],3,1)</f>
        <v>Senior</v>
      </c>
      <c r="I730" t="str">
        <f>AccountBalanceSummary[[#This Row],[Age Group]]&amp;"-"&amp;AccountBalanceSummary[[#This Row],[Balace Group]]</f>
        <v>Senior-Medium</v>
      </c>
    </row>
    <row r="731" spans="2:9" x14ac:dyDescent="0.25">
      <c r="B731" t="s">
        <v>3748</v>
      </c>
      <c r="C731" s="22">
        <v>14849151</v>
      </c>
      <c r="D731">
        <f>VLOOKUP($B731,Customer_Info_Appended[],MATCH(D$4,Customer_Info_Appended[#Headers],0),0)</f>
        <v>61</v>
      </c>
      <c r="E731" t="str">
        <f>VLOOKUP($B731,Customer_Info_Appended[],MATCH(E$4,Customer_Info_Appended[#Headers],0),0)</f>
        <v>Male</v>
      </c>
      <c r="F731" t="str">
        <f>VLOOKUP($B731,Customer_Info_Appended[],MATCH(F$4,Customer_Info_Appended[#Headers],0),0)</f>
        <v>Naypyitaw</v>
      </c>
      <c r="G731" t="str">
        <f>VLOOKUP(AccountBalanceSummary[[#This Row],[Balance Summary]],balance_t[],3,1)</f>
        <v>Medium</v>
      </c>
      <c r="H731" t="str">
        <f>VLOOKUP(AccountBalanceSummary[[#This Row],[Age]],age_t[],3,1)</f>
        <v>Senior</v>
      </c>
      <c r="I731" t="str">
        <f>AccountBalanceSummary[[#This Row],[Age Group]]&amp;"-"&amp;AccountBalanceSummary[[#This Row],[Balace Group]]</f>
        <v>Senior-Medium</v>
      </c>
    </row>
    <row r="732" spans="2:9" x14ac:dyDescent="0.25">
      <c r="B732" t="s">
        <v>3753</v>
      </c>
      <c r="C732" s="22">
        <v>48084649</v>
      </c>
      <c r="D732">
        <f>VLOOKUP($B732,Customer_Info_Appended[],MATCH(D$4,Customer_Info_Appended[#Headers],0),0)</f>
        <v>64</v>
      </c>
      <c r="E732" t="str">
        <f>VLOOKUP($B732,Customer_Info_Appended[],MATCH(E$4,Customer_Info_Appended[#Headers],0),0)</f>
        <v>Male</v>
      </c>
      <c r="F732" t="str">
        <f>VLOOKUP($B732,Customer_Info_Appended[],MATCH(F$4,Customer_Info_Appended[#Headers],0),0)</f>
        <v>Yangon</v>
      </c>
      <c r="G732" t="str">
        <f>VLOOKUP(AccountBalanceSummary[[#This Row],[Balance Summary]],balance_t[],3,1)</f>
        <v>High</v>
      </c>
      <c r="H732" t="str">
        <f>VLOOKUP(AccountBalanceSummary[[#This Row],[Age]],age_t[],3,1)</f>
        <v>Senior</v>
      </c>
      <c r="I732" t="str">
        <f>AccountBalanceSummary[[#This Row],[Age Group]]&amp;"-"&amp;AccountBalanceSummary[[#This Row],[Balace Group]]</f>
        <v>Senior-High</v>
      </c>
    </row>
    <row r="733" spans="2:9" x14ac:dyDescent="0.25">
      <c r="B733" t="s">
        <v>3758</v>
      </c>
      <c r="C733" s="22">
        <v>10129840</v>
      </c>
      <c r="D733">
        <f>VLOOKUP($B733,Customer_Info_Appended[],MATCH(D$4,Customer_Info_Appended[#Headers],0),0)</f>
        <v>40</v>
      </c>
      <c r="E733" t="str">
        <f>VLOOKUP($B733,Customer_Info_Appended[],MATCH(E$4,Customer_Info_Appended[#Headers],0),0)</f>
        <v>Male</v>
      </c>
      <c r="F733" t="str">
        <f>VLOOKUP($B733,Customer_Info_Appended[],MATCH(F$4,Customer_Info_Appended[#Headers],0),0)</f>
        <v>Mandalay</v>
      </c>
      <c r="G733" t="str">
        <f>VLOOKUP(AccountBalanceSummary[[#This Row],[Balance Summary]],balance_t[],3,1)</f>
        <v>Medium</v>
      </c>
      <c r="H733" t="str">
        <f>VLOOKUP(AccountBalanceSummary[[#This Row],[Age]],age_t[],3,1)</f>
        <v>Middle</v>
      </c>
      <c r="I733" t="str">
        <f>AccountBalanceSummary[[#This Row],[Age Group]]&amp;"-"&amp;AccountBalanceSummary[[#This Row],[Balace Group]]</f>
        <v>Middle-Medium</v>
      </c>
    </row>
    <row r="734" spans="2:9" x14ac:dyDescent="0.25">
      <c r="B734" t="s">
        <v>3763</v>
      </c>
      <c r="C734" s="22">
        <v>64467185</v>
      </c>
      <c r="D734">
        <f>VLOOKUP($B734,Customer_Info_Appended[],MATCH(D$4,Customer_Info_Appended[#Headers],0),0)</f>
        <v>21</v>
      </c>
      <c r="E734" t="str">
        <f>VLOOKUP($B734,Customer_Info_Appended[],MATCH(E$4,Customer_Info_Appended[#Headers],0),0)</f>
        <v>Male</v>
      </c>
      <c r="F734" t="str">
        <f>VLOOKUP($B734,Customer_Info_Appended[],MATCH(F$4,Customer_Info_Appended[#Headers],0),0)</f>
        <v>Shan</v>
      </c>
      <c r="G734" t="str">
        <f>VLOOKUP(AccountBalanceSummary[[#This Row],[Balance Summary]],balance_t[],3,1)</f>
        <v>High</v>
      </c>
      <c r="H734" t="str">
        <f>VLOOKUP(AccountBalanceSummary[[#This Row],[Age]],age_t[],3,1)</f>
        <v>Young</v>
      </c>
      <c r="I734" t="str">
        <f>AccountBalanceSummary[[#This Row],[Age Group]]&amp;"-"&amp;AccountBalanceSummary[[#This Row],[Balace Group]]</f>
        <v>Young-High</v>
      </c>
    </row>
    <row r="735" spans="2:9" x14ac:dyDescent="0.25">
      <c r="B735" t="s">
        <v>3768</v>
      </c>
      <c r="C735" s="22">
        <v>108729990</v>
      </c>
      <c r="D735">
        <f>VLOOKUP($B735,Customer_Info_Appended[],MATCH(D$4,Customer_Info_Appended[#Headers],0),0)</f>
        <v>44</v>
      </c>
      <c r="E735" t="str">
        <f>VLOOKUP($B735,Customer_Info_Appended[],MATCH(E$4,Customer_Info_Appended[#Headers],0),0)</f>
        <v>Male</v>
      </c>
      <c r="F735" t="str">
        <f>VLOOKUP($B735,Customer_Info_Appended[],MATCH(F$4,Customer_Info_Appended[#Headers],0),0)</f>
        <v>Yangon</v>
      </c>
      <c r="G735" t="str">
        <f>VLOOKUP(AccountBalanceSummary[[#This Row],[Balance Summary]],balance_t[],3,1)</f>
        <v>High</v>
      </c>
      <c r="H735" t="str">
        <f>VLOOKUP(AccountBalanceSummary[[#This Row],[Age]],age_t[],3,1)</f>
        <v>Middle</v>
      </c>
      <c r="I735" t="str">
        <f>AccountBalanceSummary[[#This Row],[Age Group]]&amp;"-"&amp;AccountBalanceSummary[[#This Row],[Balace Group]]</f>
        <v>Middle-High</v>
      </c>
    </row>
    <row r="736" spans="2:9" x14ac:dyDescent="0.25">
      <c r="B736" t="s">
        <v>3773</v>
      </c>
      <c r="C736" s="22">
        <v>37749509</v>
      </c>
      <c r="D736">
        <f>VLOOKUP($B736,Customer_Info_Appended[],MATCH(D$4,Customer_Info_Appended[#Headers],0),0)</f>
        <v>35</v>
      </c>
      <c r="E736" t="str">
        <f>VLOOKUP($B736,Customer_Info_Appended[],MATCH(E$4,Customer_Info_Appended[#Headers],0),0)</f>
        <v>Male</v>
      </c>
      <c r="F736" t="str">
        <f>VLOOKUP($B736,Customer_Info_Appended[],MATCH(F$4,Customer_Info_Appended[#Headers],0),0)</f>
        <v>Bago</v>
      </c>
      <c r="G736" t="str">
        <f>VLOOKUP(AccountBalanceSummary[[#This Row],[Balance Summary]],balance_t[],3,1)</f>
        <v>High</v>
      </c>
      <c r="H736" t="str">
        <f>VLOOKUP(AccountBalanceSummary[[#This Row],[Age]],age_t[],3,1)</f>
        <v>Middle</v>
      </c>
      <c r="I736" t="str">
        <f>AccountBalanceSummary[[#This Row],[Age Group]]&amp;"-"&amp;AccountBalanceSummary[[#This Row],[Balace Group]]</f>
        <v>Middle-High</v>
      </c>
    </row>
    <row r="737" spans="2:9" x14ac:dyDescent="0.25">
      <c r="B737" t="s">
        <v>3778</v>
      </c>
      <c r="C737" s="22">
        <v>61425878</v>
      </c>
      <c r="D737">
        <f>VLOOKUP($B737,Customer_Info_Appended[],MATCH(D$4,Customer_Info_Appended[#Headers],0),0)</f>
        <v>38</v>
      </c>
      <c r="E737" t="str">
        <f>VLOOKUP($B737,Customer_Info_Appended[],MATCH(E$4,Customer_Info_Appended[#Headers],0),0)</f>
        <v>Female</v>
      </c>
      <c r="F737" t="str">
        <f>VLOOKUP($B737,Customer_Info_Appended[],MATCH(F$4,Customer_Info_Appended[#Headers],0),0)</f>
        <v>Bago</v>
      </c>
      <c r="G737" t="str">
        <f>VLOOKUP(AccountBalanceSummary[[#This Row],[Balance Summary]],balance_t[],3,1)</f>
        <v>High</v>
      </c>
      <c r="H737" t="str">
        <f>VLOOKUP(AccountBalanceSummary[[#This Row],[Age]],age_t[],3,1)</f>
        <v>Middle</v>
      </c>
      <c r="I737" t="str">
        <f>AccountBalanceSummary[[#This Row],[Age Group]]&amp;"-"&amp;AccountBalanceSummary[[#This Row],[Balace Group]]</f>
        <v>Middle-High</v>
      </c>
    </row>
    <row r="738" spans="2:9" x14ac:dyDescent="0.25">
      <c r="B738" t="s">
        <v>3783</v>
      </c>
      <c r="C738" s="22">
        <v>43665045</v>
      </c>
      <c r="D738">
        <f>VLOOKUP($B738,Customer_Info_Appended[],MATCH(D$4,Customer_Info_Appended[#Headers],0),0)</f>
        <v>45</v>
      </c>
      <c r="E738" t="str">
        <f>VLOOKUP($B738,Customer_Info_Appended[],MATCH(E$4,Customer_Info_Appended[#Headers],0),0)</f>
        <v>Female</v>
      </c>
      <c r="F738" t="str">
        <f>VLOOKUP($B738,Customer_Info_Appended[],MATCH(F$4,Customer_Info_Appended[#Headers],0),0)</f>
        <v>Mandalay</v>
      </c>
      <c r="G738" t="str">
        <f>VLOOKUP(AccountBalanceSummary[[#This Row],[Balance Summary]],balance_t[],3,1)</f>
        <v>High</v>
      </c>
      <c r="H738" t="str">
        <f>VLOOKUP(AccountBalanceSummary[[#This Row],[Age]],age_t[],3,1)</f>
        <v>Middle</v>
      </c>
      <c r="I738" t="str">
        <f>AccountBalanceSummary[[#This Row],[Age Group]]&amp;"-"&amp;AccountBalanceSummary[[#This Row],[Balace Group]]</f>
        <v>Middle-High</v>
      </c>
    </row>
    <row r="739" spans="2:9" x14ac:dyDescent="0.25">
      <c r="B739" t="s">
        <v>3788</v>
      </c>
      <c r="C739" s="22">
        <v>112113046</v>
      </c>
      <c r="D739">
        <f>VLOOKUP($B739,Customer_Info_Appended[],MATCH(D$4,Customer_Info_Appended[#Headers],0),0)</f>
        <v>52</v>
      </c>
      <c r="E739" t="str">
        <f>VLOOKUP($B739,Customer_Info_Appended[],MATCH(E$4,Customer_Info_Appended[#Headers],0),0)</f>
        <v>Male</v>
      </c>
      <c r="F739" t="str">
        <f>VLOOKUP($B739,Customer_Info_Appended[],MATCH(F$4,Customer_Info_Appended[#Headers],0),0)</f>
        <v>Mandalay</v>
      </c>
      <c r="G739" t="str">
        <f>VLOOKUP(AccountBalanceSummary[[#This Row],[Balance Summary]],balance_t[],3,1)</f>
        <v>High</v>
      </c>
      <c r="H739" t="str">
        <f>VLOOKUP(AccountBalanceSummary[[#This Row],[Age]],age_t[],3,1)</f>
        <v>Senior</v>
      </c>
      <c r="I739" t="str">
        <f>AccountBalanceSummary[[#This Row],[Age Group]]&amp;"-"&amp;AccountBalanceSummary[[#This Row],[Balace Group]]</f>
        <v>Senior-High</v>
      </c>
    </row>
    <row r="740" spans="2:9" x14ac:dyDescent="0.25">
      <c r="B740" t="s">
        <v>3793</v>
      </c>
      <c r="C740" s="22">
        <v>12018529</v>
      </c>
      <c r="D740">
        <f>VLOOKUP($B740,Customer_Info_Appended[],MATCH(D$4,Customer_Info_Appended[#Headers],0),0)</f>
        <v>39</v>
      </c>
      <c r="E740" t="str">
        <f>VLOOKUP($B740,Customer_Info_Appended[],MATCH(E$4,Customer_Info_Appended[#Headers],0),0)</f>
        <v>Female</v>
      </c>
      <c r="F740" t="str">
        <f>VLOOKUP($B740,Customer_Info_Appended[],MATCH(F$4,Customer_Info_Appended[#Headers],0),0)</f>
        <v>Shan</v>
      </c>
      <c r="G740" t="str">
        <f>VLOOKUP(AccountBalanceSummary[[#This Row],[Balance Summary]],balance_t[],3,1)</f>
        <v>Medium</v>
      </c>
      <c r="H740" t="str">
        <f>VLOOKUP(AccountBalanceSummary[[#This Row],[Age]],age_t[],3,1)</f>
        <v>Middle</v>
      </c>
      <c r="I740" t="str">
        <f>AccountBalanceSummary[[#This Row],[Age Group]]&amp;"-"&amp;AccountBalanceSummary[[#This Row],[Balace Group]]</f>
        <v>Middle-Medium</v>
      </c>
    </row>
    <row r="741" spans="2:9" x14ac:dyDescent="0.25">
      <c r="B741" t="s">
        <v>3798</v>
      </c>
      <c r="C741" s="22">
        <v>125849524</v>
      </c>
      <c r="D741">
        <f>VLOOKUP($B741,Customer_Info_Appended[],MATCH(D$4,Customer_Info_Appended[#Headers],0),0)</f>
        <v>57</v>
      </c>
      <c r="E741" t="str">
        <f>VLOOKUP($B741,Customer_Info_Appended[],MATCH(E$4,Customer_Info_Appended[#Headers],0),0)</f>
        <v>Male</v>
      </c>
      <c r="F741" t="str">
        <f>VLOOKUP($B741,Customer_Info_Appended[],MATCH(F$4,Customer_Info_Appended[#Headers],0),0)</f>
        <v>Shan</v>
      </c>
      <c r="G741" t="str">
        <f>VLOOKUP(AccountBalanceSummary[[#This Row],[Balance Summary]],balance_t[],3,1)</f>
        <v>High</v>
      </c>
      <c r="H741" t="str">
        <f>VLOOKUP(AccountBalanceSummary[[#This Row],[Age]],age_t[],3,1)</f>
        <v>Senior</v>
      </c>
      <c r="I741" t="str">
        <f>AccountBalanceSummary[[#This Row],[Age Group]]&amp;"-"&amp;AccountBalanceSummary[[#This Row],[Balace Group]]</f>
        <v>Senior-High</v>
      </c>
    </row>
    <row r="742" spans="2:9" x14ac:dyDescent="0.25">
      <c r="B742" t="s">
        <v>3803</v>
      </c>
      <c r="C742" s="22">
        <v>19362886</v>
      </c>
      <c r="D742">
        <f>VLOOKUP($B742,Customer_Info_Appended[],MATCH(D$4,Customer_Info_Appended[#Headers],0),0)</f>
        <v>40</v>
      </c>
      <c r="E742" t="str">
        <f>VLOOKUP($B742,Customer_Info_Appended[],MATCH(E$4,Customer_Info_Appended[#Headers],0),0)</f>
        <v>Female</v>
      </c>
      <c r="F742" t="str">
        <f>VLOOKUP($B742,Customer_Info_Appended[],MATCH(F$4,Customer_Info_Appended[#Headers],0),0)</f>
        <v>Mandalay</v>
      </c>
      <c r="G742" t="str">
        <f>VLOOKUP(AccountBalanceSummary[[#This Row],[Balance Summary]],balance_t[],3,1)</f>
        <v>High</v>
      </c>
      <c r="H742" t="str">
        <f>VLOOKUP(AccountBalanceSummary[[#This Row],[Age]],age_t[],3,1)</f>
        <v>Middle</v>
      </c>
      <c r="I742" t="str">
        <f>AccountBalanceSummary[[#This Row],[Age Group]]&amp;"-"&amp;AccountBalanceSummary[[#This Row],[Balace Group]]</f>
        <v>Middle-High</v>
      </c>
    </row>
    <row r="743" spans="2:9" x14ac:dyDescent="0.25">
      <c r="B743" t="s">
        <v>3808</v>
      </c>
      <c r="C743" s="22">
        <v>65630591</v>
      </c>
      <c r="D743">
        <f>VLOOKUP($B743,Customer_Info_Appended[],MATCH(D$4,Customer_Info_Appended[#Headers],0),0)</f>
        <v>20</v>
      </c>
      <c r="E743" t="str">
        <f>VLOOKUP($B743,Customer_Info_Appended[],MATCH(E$4,Customer_Info_Appended[#Headers],0),0)</f>
        <v>Female</v>
      </c>
      <c r="F743" t="str">
        <f>VLOOKUP($B743,Customer_Info_Appended[],MATCH(F$4,Customer_Info_Appended[#Headers],0),0)</f>
        <v>Mandalay</v>
      </c>
      <c r="G743" t="str">
        <f>VLOOKUP(AccountBalanceSummary[[#This Row],[Balance Summary]],balance_t[],3,1)</f>
        <v>High</v>
      </c>
      <c r="H743" t="str">
        <f>VLOOKUP(AccountBalanceSummary[[#This Row],[Age]],age_t[],3,1)</f>
        <v>Young</v>
      </c>
      <c r="I743" t="str">
        <f>AccountBalanceSummary[[#This Row],[Age Group]]&amp;"-"&amp;AccountBalanceSummary[[#This Row],[Balace Group]]</f>
        <v>Young-High</v>
      </c>
    </row>
    <row r="744" spans="2:9" x14ac:dyDescent="0.25">
      <c r="B744" t="s">
        <v>3813</v>
      </c>
      <c r="C744" s="22">
        <v>31212623</v>
      </c>
      <c r="D744">
        <f>VLOOKUP($B744,Customer_Info_Appended[],MATCH(D$4,Customer_Info_Appended[#Headers],0),0)</f>
        <v>57</v>
      </c>
      <c r="E744" t="str">
        <f>VLOOKUP($B744,Customer_Info_Appended[],MATCH(E$4,Customer_Info_Appended[#Headers],0),0)</f>
        <v>Female</v>
      </c>
      <c r="F744" t="str">
        <f>VLOOKUP($B744,Customer_Info_Appended[],MATCH(F$4,Customer_Info_Appended[#Headers],0),0)</f>
        <v>Bago</v>
      </c>
      <c r="G744" t="str">
        <f>VLOOKUP(AccountBalanceSummary[[#This Row],[Balance Summary]],balance_t[],3,1)</f>
        <v>High</v>
      </c>
      <c r="H744" t="str">
        <f>VLOOKUP(AccountBalanceSummary[[#This Row],[Age]],age_t[],3,1)</f>
        <v>Senior</v>
      </c>
      <c r="I744" t="str">
        <f>AccountBalanceSummary[[#This Row],[Age Group]]&amp;"-"&amp;AccountBalanceSummary[[#This Row],[Balace Group]]</f>
        <v>Senior-High</v>
      </c>
    </row>
    <row r="745" spans="2:9" x14ac:dyDescent="0.25">
      <c r="B745" t="s">
        <v>3818</v>
      </c>
      <c r="C745" s="22">
        <v>73011170</v>
      </c>
      <c r="D745">
        <f>VLOOKUP($B745,Customer_Info_Appended[],MATCH(D$4,Customer_Info_Appended[#Headers],0),0)</f>
        <v>67</v>
      </c>
      <c r="E745" t="str">
        <f>VLOOKUP($B745,Customer_Info_Appended[],MATCH(E$4,Customer_Info_Appended[#Headers],0),0)</f>
        <v>Female</v>
      </c>
      <c r="F745" t="str">
        <f>VLOOKUP($B745,Customer_Info_Appended[],MATCH(F$4,Customer_Info_Appended[#Headers],0),0)</f>
        <v>Mandalay</v>
      </c>
      <c r="G745" t="str">
        <f>VLOOKUP(AccountBalanceSummary[[#This Row],[Balance Summary]],balance_t[],3,1)</f>
        <v>High</v>
      </c>
      <c r="H745" t="str">
        <f>VLOOKUP(AccountBalanceSummary[[#This Row],[Age]],age_t[],3,1)</f>
        <v>Senior</v>
      </c>
      <c r="I745" t="str">
        <f>AccountBalanceSummary[[#This Row],[Age Group]]&amp;"-"&amp;AccountBalanceSummary[[#This Row],[Balace Group]]</f>
        <v>Senior-High</v>
      </c>
    </row>
    <row r="746" spans="2:9" x14ac:dyDescent="0.25">
      <c r="B746" t="s">
        <v>3823</v>
      </c>
      <c r="C746" s="22">
        <v>13815029</v>
      </c>
      <c r="D746">
        <f>VLOOKUP($B746,Customer_Info_Appended[],MATCH(D$4,Customer_Info_Appended[#Headers],0),0)</f>
        <v>27</v>
      </c>
      <c r="E746" t="str">
        <f>VLOOKUP($B746,Customer_Info_Appended[],MATCH(E$4,Customer_Info_Appended[#Headers],0),0)</f>
        <v>Female</v>
      </c>
      <c r="F746" t="str">
        <f>VLOOKUP($B746,Customer_Info_Appended[],MATCH(F$4,Customer_Info_Appended[#Headers],0),0)</f>
        <v>Naypyitaw</v>
      </c>
      <c r="G746" t="str">
        <f>VLOOKUP(AccountBalanceSummary[[#This Row],[Balance Summary]],balance_t[],3,1)</f>
        <v>Medium</v>
      </c>
      <c r="H746" t="str">
        <f>VLOOKUP(AccountBalanceSummary[[#This Row],[Age]],age_t[],3,1)</f>
        <v>Young</v>
      </c>
      <c r="I746" t="str">
        <f>AccountBalanceSummary[[#This Row],[Age Group]]&amp;"-"&amp;AccountBalanceSummary[[#This Row],[Balace Group]]</f>
        <v>Young-Medium</v>
      </c>
    </row>
    <row r="747" spans="2:9" x14ac:dyDescent="0.25">
      <c r="B747" t="s">
        <v>3828</v>
      </c>
      <c r="C747" s="22">
        <v>101930962</v>
      </c>
      <c r="D747">
        <f>VLOOKUP($B747,Customer_Info_Appended[],MATCH(D$4,Customer_Info_Appended[#Headers],0),0)</f>
        <v>42</v>
      </c>
      <c r="E747" t="str">
        <f>VLOOKUP($B747,Customer_Info_Appended[],MATCH(E$4,Customer_Info_Appended[#Headers],0),0)</f>
        <v>Female</v>
      </c>
      <c r="F747" t="str">
        <f>VLOOKUP($B747,Customer_Info_Appended[],MATCH(F$4,Customer_Info_Appended[#Headers],0),0)</f>
        <v>Yangon</v>
      </c>
      <c r="G747" t="str">
        <f>VLOOKUP(AccountBalanceSummary[[#This Row],[Balance Summary]],balance_t[],3,1)</f>
        <v>High</v>
      </c>
      <c r="H747" t="str">
        <f>VLOOKUP(AccountBalanceSummary[[#This Row],[Age]],age_t[],3,1)</f>
        <v>Middle</v>
      </c>
      <c r="I747" t="str">
        <f>AccountBalanceSummary[[#This Row],[Age Group]]&amp;"-"&amp;AccountBalanceSummary[[#This Row],[Balace Group]]</f>
        <v>Middle-High</v>
      </c>
    </row>
    <row r="748" spans="2:9" x14ac:dyDescent="0.25">
      <c r="B748" t="s">
        <v>3833</v>
      </c>
      <c r="C748" s="22">
        <v>33345660</v>
      </c>
      <c r="D748">
        <f>VLOOKUP($B748,Customer_Info_Appended[],MATCH(D$4,Customer_Info_Appended[#Headers],0),0)</f>
        <v>69</v>
      </c>
      <c r="E748" t="str">
        <f>VLOOKUP($B748,Customer_Info_Appended[],MATCH(E$4,Customer_Info_Appended[#Headers],0),0)</f>
        <v>Male</v>
      </c>
      <c r="F748" t="str">
        <f>VLOOKUP($B748,Customer_Info_Appended[],MATCH(F$4,Customer_Info_Appended[#Headers],0),0)</f>
        <v>Mandalay</v>
      </c>
      <c r="G748" t="str">
        <f>VLOOKUP(AccountBalanceSummary[[#This Row],[Balance Summary]],balance_t[],3,1)</f>
        <v>High</v>
      </c>
      <c r="H748" t="str">
        <f>VLOOKUP(AccountBalanceSummary[[#This Row],[Age]],age_t[],3,1)</f>
        <v>Senior</v>
      </c>
      <c r="I748" t="str">
        <f>AccountBalanceSummary[[#This Row],[Age Group]]&amp;"-"&amp;AccountBalanceSummary[[#This Row],[Balace Group]]</f>
        <v>Senior-High</v>
      </c>
    </row>
    <row r="749" spans="2:9" x14ac:dyDescent="0.25">
      <c r="B749" t="s">
        <v>3838</v>
      </c>
      <c r="C749" s="22">
        <v>6737640</v>
      </c>
      <c r="D749">
        <f>VLOOKUP($B749,Customer_Info_Appended[],MATCH(D$4,Customer_Info_Appended[#Headers],0),0)</f>
        <v>66</v>
      </c>
      <c r="E749" t="str">
        <f>VLOOKUP($B749,Customer_Info_Appended[],MATCH(E$4,Customer_Info_Appended[#Headers],0),0)</f>
        <v>Male</v>
      </c>
      <c r="F749" t="str">
        <f>VLOOKUP($B749,Customer_Info_Appended[],MATCH(F$4,Customer_Info_Appended[#Headers],0),0)</f>
        <v>Shan</v>
      </c>
      <c r="G749" t="str">
        <f>VLOOKUP(AccountBalanceSummary[[#This Row],[Balance Summary]],balance_t[],3,1)</f>
        <v>Medium</v>
      </c>
      <c r="H749" t="str">
        <f>VLOOKUP(AccountBalanceSummary[[#This Row],[Age]],age_t[],3,1)</f>
        <v>Senior</v>
      </c>
      <c r="I749" t="str">
        <f>AccountBalanceSummary[[#This Row],[Age Group]]&amp;"-"&amp;AccountBalanceSummary[[#This Row],[Balace Group]]</f>
        <v>Senior-Medium</v>
      </c>
    </row>
    <row r="750" spans="2:9" x14ac:dyDescent="0.25">
      <c r="B750" t="s">
        <v>3843</v>
      </c>
      <c r="C750" s="22">
        <v>83389366</v>
      </c>
      <c r="D750">
        <f>VLOOKUP($B750,Customer_Info_Appended[],MATCH(D$4,Customer_Info_Appended[#Headers],0),0)</f>
        <v>25</v>
      </c>
      <c r="E750" t="str">
        <f>VLOOKUP($B750,Customer_Info_Appended[],MATCH(E$4,Customer_Info_Appended[#Headers],0),0)</f>
        <v>Female</v>
      </c>
      <c r="F750" t="str">
        <f>VLOOKUP($B750,Customer_Info_Appended[],MATCH(F$4,Customer_Info_Appended[#Headers],0),0)</f>
        <v>Naypyitaw</v>
      </c>
      <c r="G750" t="str">
        <f>VLOOKUP(AccountBalanceSummary[[#This Row],[Balance Summary]],balance_t[],3,1)</f>
        <v>High</v>
      </c>
      <c r="H750" t="str">
        <f>VLOOKUP(AccountBalanceSummary[[#This Row],[Age]],age_t[],3,1)</f>
        <v>Young</v>
      </c>
      <c r="I750" t="str">
        <f>AccountBalanceSummary[[#This Row],[Age Group]]&amp;"-"&amp;AccountBalanceSummary[[#This Row],[Balace Group]]</f>
        <v>Young-High</v>
      </c>
    </row>
    <row r="751" spans="2:9" x14ac:dyDescent="0.25">
      <c r="B751" t="s">
        <v>3848</v>
      </c>
      <c r="C751" s="22">
        <v>38308851</v>
      </c>
      <c r="D751">
        <f>VLOOKUP($B751,Customer_Info_Appended[],MATCH(D$4,Customer_Info_Appended[#Headers],0),0)</f>
        <v>28</v>
      </c>
      <c r="E751" t="str">
        <f>VLOOKUP($B751,Customer_Info_Appended[],MATCH(E$4,Customer_Info_Appended[#Headers],0),0)</f>
        <v>Male</v>
      </c>
      <c r="F751" t="str">
        <f>VLOOKUP($B751,Customer_Info_Appended[],MATCH(F$4,Customer_Info_Appended[#Headers],0),0)</f>
        <v>Shan</v>
      </c>
      <c r="G751" t="str">
        <f>VLOOKUP(AccountBalanceSummary[[#This Row],[Balance Summary]],balance_t[],3,1)</f>
        <v>High</v>
      </c>
      <c r="H751" t="str">
        <f>VLOOKUP(AccountBalanceSummary[[#This Row],[Age]],age_t[],3,1)</f>
        <v>Young</v>
      </c>
      <c r="I751" t="str">
        <f>AccountBalanceSummary[[#This Row],[Age Group]]&amp;"-"&amp;AccountBalanceSummary[[#This Row],[Balace Group]]</f>
        <v>Young-High</v>
      </c>
    </row>
    <row r="752" spans="2:9" x14ac:dyDescent="0.25">
      <c r="B752" t="s">
        <v>3853</v>
      </c>
      <c r="C752" s="22">
        <v>46807911</v>
      </c>
      <c r="D752">
        <f>VLOOKUP($B752,Customer_Info_Appended[],MATCH(D$4,Customer_Info_Appended[#Headers],0),0)</f>
        <v>22</v>
      </c>
      <c r="E752" t="str">
        <f>VLOOKUP($B752,Customer_Info_Appended[],MATCH(E$4,Customer_Info_Appended[#Headers],0),0)</f>
        <v>Female</v>
      </c>
      <c r="F752" t="str">
        <f>VLOOKUP($B752,Customer_Info_Appended[],MATCH(F$4,Customer_Info_Appended[#Headers],0),0)</f>
        <v>Naypyitaw</v>
      </c>
      <c r="G752" t="str">
        <f>VLOOKUP(AccountBalanceSummary[[#This Row],[Balance Summary]],balance_t[],3,1)</f>
        <v>High</v>
      </c>
      <c r="H752" t="str">
        <f>VLOOKUP(AccountBalanceSummary[[#This Row],[Age]],age_t[],3,1)</f>
        <v>Young</v>
      </c>
      <c r="I752" t="str">
        <f>AccountBalanceSummary[[#This Row],[Age Group]]&amp;"-"&amp;AccountBalanceSummary[[#This Row],[Balace Group]]</f>
        <v>Young-High</v>
      </c>
    </row>
    <row r="753" spans="2:9" x14ac:dyDescent="0.25">
      <c r="B753" t="s">
        <v>3858</v>
      </c>
      <c r="C753" s="22">
        <v>40899568</v>
      </c>
      <c r="D753">
        <f>VLOOKUP($B753,Customer_Info_Appended[],MATCH(D$4,Customer_Info_Appended[#Headers],0),0)</f>
        <v>62</v>
      </c>
      <c r="E753" t="str">
        <f>VLOOKUP($B753,Customer_Info_Appended[],MATCH(E$4,Customer_Info_Appended[#Headers],0),0)</f>
        <v>Male</v>
      </c>
      <c r="F753" t="str">
        <f>VLOOKUP($B753,Customer_Info_Appended[],MATCH(F$4,Customer_Info_Appended[#Headers],0),0)</f>
        <v>Mandalay</v>
      </c>
      <c r="G753" t="str">
        <f>VLOOKUP(AccountBalanceSummary[[#This Row],[Balance Summary]],balance_t[],3,1)</f>
        <v>High</v>
      </c>
      <c r="H753" t="str">
        <f>VLOOKUP(AccountBalanceSummary[[#This Row],[Age]],age_t[],3,1)</f>
        <v>Senior</v>
      </c>
      <c r="I753" t="str">
        <f>AccountBalanceSummary[[#This Row],[Age Group]]&amp;"-"&amp;AccountBalanceSummary[[#This Row],[Balace Group]]</f>
        <v>Senior-High</v>
      </c>
    </row>
    <row r="754" spans="2:9" x14ac:dyDescent="0.25">
      <c r="B754" t="s">
        <v>3863</v>
      </c>
      <c r="C754" s="22">
        <v>77068865</v>
      </c>
      <c r="D754">
        <f>VLOOKUP($B754,Customer_Info_Appended[],MATCH(D$4,Customer_Info_Appended[#Headers],0),0)</f>
        <v>54</v>
      </c>
      <c r="E754" t="str">
        <f>VLOOKUP($B754,Customer_Info_Appended[],MATCH(E$4,Customer_Info_Appended[#Headers],0),0)</f>
        <v>Female</v>
      </c>
      <c r="F754" t="str">
        <f>VLOOKUP($B754,Customer_Info_Appended[],MATCH(F$4,Customer_Info_Appended[#Headers],0),0)</f>
        <v>Yangon</v>
      </c>
      <c r="G754" t="str">
        <f>VLOOKUP(AccountBalanceSummary[[#This Row],[Balance Summary]],balance_t[],3,1)</f>
        <v>High</v>
      </c>
      <c r="H754" t="str">
        <f>VLOOKUP(AccountBalanceSummary[[#This Row],[Age]],age_t[],3,1)</f>
        <v>Senior</v>
      </c>
      <c r="I754" t="str">
        <f>AccountBalanceSummary[[#This Row],[Age Group]]&amp;"-"&amp;AccountBalanceSummary[[#This Row],[Balace Group]]</f>
        <v>Senior-High</v>
      </c>
    </row>
    <row r="755" spans="2:9" x14ac:dyDescent="0.25">
      <c r="B755" t="s">
        <v>3868</v>
      </c>
      <c r="C755" s="22">
        <v>63598447</v>
      </c>
      <c r="D755">
        <f>VLOOKUP($B755,Customer_Info_Appended[],MATCH(D$4,Customer_Info_Appended[#Headers],0),0)</f>
        <v>62</v>
      </c>
      <c r="E755" t="str">
        <f>VLOOKUP($B755,Customer_Info_Appended[],MATCH(E$4,Customer_Info_Appended[#Headers],0),0)</f>
        <v>Male</v>
      </c>
      <c r="F755" t="str">
        <f>VLOOKUP($B755,Customer_Info_Appended[],MATCH(F$4,Customer_Info_Appended[#Headers],0),0)</f>
        <v>Shan</v>
      </c>
      <c r="G755" t="str">
        <f>VLOOKUP(AccountBalanceSummary[[#This Row],[Balance Summary]],balance_t[],3,1)</f>
        <v>High</v>
      </c>
      <c r="H755" t="str">
        <f>VLOOKUP(AccountBalanceSummary[[#This Row],[Age]],age_t[],3,1)</f>
        <v>Senior</v>
      </c>
      <c r="I755" t="str">
        <f>AccountBalanceSummary[[#This Row],[Age Group]]&amp;"-"&amp;AccountBalanceSummary[[#This Row],[Balace Group]]</f>
        <v>Senior-High</v>
      </c>
    </row>
    <row r="756" spans="2:9" x14ac:dyDescent="0.25">
      <c r="B756" t="s">
        <v>3873</v>
      </c>
      <c r="C756" s="22">
        <v>28758787</v>
      </c>
      <c r="D756">
        <f>VLOOKUP($B756,Customer_Info_Appended[],MATCH(D$4,Customer_Info_Appended[#Headers],0),0)</f>
        <v>55</v>
      </c>
      <c r="E756" t="str">
        <f>VLOOKUP($B756,Customer_Info_Appended[],MATCH(E$4,Customer_Info_Appended[#Headers],0),0)</f>
        <v>Female</v>
      </c>
      <c r="F756" t="str">
        <f>VLOOKUP($B756,Customer_Info_Appended[],MATCH(F$4,Customer_Info_Appended[#Headers],0),0)</f>
        <v>Naypyitaw</v>
      </c>
      <c r="G756" t="str">
        <f>VLOOKUP(AccountBalanceSummary[[#This Row],[Balance Summary]],balance_t[],3,1)</f>
        <v>High</v>
      </c>
      <c r="H756" t="str">
        <f>VLOOKUP(AccountBalanceSummary[[#This Row],[Age]],age_t[],3,1)</f>
        <v>Senior</v>
      </c>
      <c r="I756" t="str">
        <f>AccountBalanceSummary[[#This Row],[Age Group]]&amp;"-"&amp;AccountBalanceSummary[[#This Row],[Balace Group]]</f>
        <v>Senior-High</v>
      </c>
    </row>
    <row r="757" spans="2:9" x14ac:dyDescent="0.25">
      <c r="B757" t="s">
        <v>3878</v>
      </c>
      <c r="C757" s="22">
        <v>23264321</v>
      </c>
      <c r="D757">
        <f>VLOOKUP($B757,Customer_Info_Appended[],MATCH(D$4,Customer_Info_Appended[#Headers],0),0)</f>
        <v>46</v>
      </c>
      <c r="E757" t="str">
        <f>VLOOKUP($B757,Customer_Info_Appended[],MATCH(E$4,Customer_Info_Appended[#Headers],0),0)</f>
        <v>Male</v>
      </c>
      <c r="F757" t="str">
        <f>VLOOKUP($B757,Customer_Info_Appended[],MATCH(F$4,Customer_Info_Appended[#Headers],0),0)</f>
        <v>Bago</v>
      </c>
      <c r="G757" t="str">
        <f>VLOOKUP(AccountBalanceSummary[[#This Row],[Balance Summary]],balance_t[],3,1)</f>
        <v>High</v>
      </c>
      <c r="H757" t="str">
        <f>VLOOKUP(AccountBalanceSummary[[#This Row],[Age]],age_t[],3,1)</f>
        <v>Middle</v>
      </c>
      <c r="I757" t="str">
        <f>AccountBalanceSummary[[#This Row],[Age Group]]&amp;"-"&amp;AccountBalanceSummary[[#This Row],[Balace Group]]</f>
        <v>Middle-High</v>
      </c>
    </row>
    <row r="758" spans="2:9" x14ac:dyDescent="0.25">
      <c r="B758" t="s">
        <v>3883</v>
      </c>
      <c r="C758" s="22">
        <v>40279601</v>
      </c>
      <c r="D758">
        <f>VLOOKUP($B758,Customer_Info_Appended[],MATCH(D$4,Customer_Info_Appended[#Headers],0),0)</f>
        <v>22</v>
      </c>
      <c r="E758" t="str">
        <f>VLOOKUP($B758,Customer_Info_Appended[],MATCH(E$4,Customer_Info_Appended[#Headers],0),0)</f>
        <v>Female</v>
      </c>
      <c r="F758" t="str">
        <f>VLOOKUP($B758,Customer_Info_Appended[],MATCH(F$4,Customer_Info_Appended[#Headers],0),0)</f>
        <v>Mandalay</v>
      </c>
      <c r="G758" t="str">
        <f>VLOOKUP(AccountBalanceSummary[[#This Row],[Balance Summary]],balance_t[],3,1)</f>
        <v>High</v>
      </c>
      <c r="H758" t="str">
        <f>VLOOKUP(AccountBalanceSummary[[#This Row],[Age]],age_t[],3,1)</f>
        <v>Young</v>
      </c>
      <c r="I758" t="str">
        <f>AccountBalanceSummary[[#This Row],[Age Group]]&amp;"-"&amp;AccountBalanceSummary[[#This Row],[Balace Group]]</f>
        <v>Young-High</v>
      </c>
    </row>
    <row r="759" spans="2:9" x14ac:dyDescent="0.25">
      <c r="B759" t="s">
        <v>3888</v>
      </c>
      <c r="C759" s="22">
        <v>43172354</v>
      </c>
      <c r="D759">
        <f>VLOOKUP($B759,Customer_Info_Appended[],MATCH(D$4,Customer_Info_Appended[#Headers],0),0)</f>
        <v>26</v>
      </c>
      <c r="E759" t="str">
        <f>VLOOKUP($B759,Customer_Info_Appended[],MATCH(E$4,Customer_Info_Appended[#Headers],0),0)</f>
        <v>Male</v>
      </c>
      <c r="F759" t="str">
        <f>VLOOKUP($B759,Customer_Info_Appended[],MATCH(F$4,Customer_Info_Appended[#Headers],0),0)</f>
        <v>Yangon</v>
      </c>
      <c r="G759" t="str">
        <f>VLOOKUP(AccountBalanceSummary[[#This Row],[Balance Summary]],balance_t[],3,1)</f>
        <v>High</v>
      </c>
      <c r="H759" t="str">
        <f>VLOOKUP(AccountBalanceSummary[[#This Row],[Age]],age_t[],3,1)</f>
        <v>Young</v>
      </c>
      <c r="I759" t="str">
        <f>AccountBalanceSummary[[#This Row],[Age Group]]&amp;"-"&amp;AccountBalanceSummary[[#This Row],[Balace Group]]</f>
        <v>Young-High</v>
      </c>
    </row>
    <row r="760" spans="2:9" x14ac:dyDescent="0.25">
      <c r="B760" t="s">
        <v>3893</v>
      </c>
      <c r="C760" s="22">
        <v>99992932</v>
      </c>
      <c r="D760">
        <f>VLOOKUP($B760,Customer_Info_Appended[],MATCH(D$4,Customer_Info_Appended[#Headers],0),0)</f>
        <v>65</v>
      </c>
      <c r="E760" t="str">
        <f>VLOOKUP($B760,Customer_Info_Appended[],MATCH(E$4,Customer_Info_Appended[#Headers],0),0)</f>
        <v>Female</v>
      </c>
      <c r="F760" t="str">
        <f>VLOOKUP($B760,Customer_Info_Appended[],MATCH(F$4,Customer_Info_Appended[#Headers],0),0)</f>
        <v>Mandalay</v>
      </c>
      <c r="G760" t="str">
        <f>VLOOKUP(AccountBalanceSummary[[#This Row],[Balance Summary]],balance_t[],3,1)</f>
        <v>High</v>
      </c>
      <c r="H760" t="str">
        <f>VLOOKUP(AccountBalanceSummary[[#This Row],[Age]],age_t[],3,1)</f>
        <v>Senior</v>
      </c>
      <c r="I760" t="str">
        <f>AccountBalanceSummary[[#This Row],[Age Group]]&amp;"-"&amp;AccountBalanceSummary[[#This Row],[Balace Group]]</f>
        <v>Senior-High</v>
      </c>
    </row>
    <row r="761" spans="2:9" x14ac:dyDescent="0.25">
      <c r="B761" t="s">
        <v>3898</v>
      </c>
      <c r="C761" s="22">
        <v>2987757</v>
      </c>
      <c r="D761">
        <f>VLOOKUP($B761,Customer_Info_Appended[],MATCH(D$4,Customer_Info_Appended[#Headers],0),0)</f>
        <v>19</v>
      </c>
      <c r="E761" t="str">
        <f>VLOOKUP($B761,Customer_Info_Appended[],MATCH(E$4,Customer_Info_Appended[#Headers],0),0)</f>
        <v>Female</v>
      </c>
      <c r="F761" t="str">
        <f>VLOOKUP($B761,Customer_Info_Appended[],MATCH(F$4,Customer_Info_Appended[#Headers],0),0)</f>
        <v>Bago</v>
      </c>
      <c r="G761" t="str">
        <f>VLOOKUP(AccountBalanceSummary[[#This Row],[Balance Summary]],balance_t[],3,1)</f>
        <v>Low</v>
      </c>
      <c r="H761" t="str">
        <f>VLOOKUP(AccountBalanceSummary[[#This Row],[Age]],age_t[],3,1)</f>
        <v>Young</v>
      </c>
      <c r="I761" t="str">
        <f>AccountBalanceSummary[[#This Row],[Age Group]]&amp;"-"&amp;AccountBalanceSummary[[#This Row],[Balace Group]]</f>
        <v>Young-Low</v>
      </c>
    </row>
    <row r="762" spans="2:9" x14ac:dyDescent="0.25">
      <c r="B762" t="s">
        <v>3903</v>
      </c>
      <c r="C762" s="22">
        <v>30744473</v>
      </c>
      <c r="D762">
        <f>VLOOKUP($B762,Customer_Info_Appended[],MATCH(D$4,Customer_Info_Appended[#Headers],0),0)</f>
        <v>18</v>
      </c>
      <c r="E762" t="str">
        <f>VLOOKUP($B762,Customer_Info_Appended[],MATCH(E$4,Customer_Info_Appended[#Headers],0),0)</f>
        <v>Female</v>
      </c>
      <c r="F762" t="str">
        <f>VLOOKUP($B762,Customer_Info_Appended[],MATCH(F$4,Customer_Info_Appended[#Headers],0),0)</f>
        <v>Yangon</v>
      </c>
      <c r="G762" t="str">
        <f>VLOOKUP(AccountBalanceSummary[[#This Row],[Balance Summary]],balance_t[],3,1)</f>
        <v>High</v>
      </c>
      <c r="H762" t="str">
        <f>VLOOKUP(AccountBalanceSummary[[#This Row],[Age]],age_t[],3,1)</f>
        <v>Young</v>
      </c>
      <c r="I762" t="str">
        <f>AccountBalanceSummary[[#This Row],[Age Group]]&amp;"-"&amp;AccountBalanceSummary[[#This Row],[Balace Group]]</f>
        <v>Young-High</v>
      </c>
    </row>
    <row r="763" spans="2:9" x14ac:dyDescent="0.25">
      <c r="B763" t="s">
        <v>3908</v>
      </c>
      <c r="C763" s="22">
        <v>23633567</v>
      </c>
      <c r="D763">
        <f>VLOOKUP($B763,Customer_Info_Appended[],MATCH(D$4,Customer_Info_Appended[#Headers],0),0)</f>
        <v>57</v>
      </c>
      <c r="E763" t="str">
        <f>VLOOKUP($B763,Customer_Info_Appended[],MATCH(E$4,Customer_Info_Appended[#Headers],0),0)</f>
        <v>Male</v>
      </c>
      <c r="F763" t="str">
        <f>VLOOKUP($B763,Customer_Info_Appended[],MATCH(F$4,Customer_Info_Appended[#Headers],0),0)</f>
        <v>Bago</v>
      </c>
      <c r="G763" t="str">
        <f>VLOOKUP(AccountBalanceSummary[[#This Row],[Balance Summary]],balance_t[],3,1)</f>
        <v>High</v>
      </c>
      <c r="H763" t="str">
        <f>VLOOKUP(AccountBalanceSummary[[#This Row],[Age]],age_t[],3,1)</f>
        <v>Senior</v>
      </c>
      <c r="I763" t="str">
        <f>AccountBalanceSummary[[#This Row],[Age Group]]&amp;"-"&amp;AccountBalanceSummary[[#This Row],[Balace Group]]</f>
        <v>Senior-High</v>
      </c>
    </row>
    <row r="764" spans="2:9" x14ac:dyDescent="0.25">
      <c r="B764" t="s">
        <v>3913</v>
      </c>
      <c r="C764" s="22">
        <v>15041593</v>
      </c>
      <c r="D764">
        <f>VLOOKUP($B764,Customer_Info_Appended[],MATCH(D$4,Customer_Info_Appended[#Headers],0),0)</f>
        <v>68</v>
      </c>
      <c r="E764" t="str">
        <f>VLOOKUP($B764,Customer_Info_Appended[],MATCH(E$4,Customer_Info_Appended[#Headers],0),0)</f>
        <v>Male</v>
      </c>
      <c r="F764" t="str">
        <f>VLOOKUP($B764,Customer_Info_Appended[],MATCH(F$4,Customer_Info_Appended[#Headers],0),0)</f>
        <v>Mandalay</v>
      </c>
      <c r="G764" t="str">
        <f>VLOOKUP(AccountBalanceSummary[[#This Row],[Balance Summary]],balance_t[],3,1)</f>
        <v>High</v>
      </c>
      <c r="H764" t="str">
        <f>VLOOKUP(AccountBalanceSummary[[#This Row],[Age]],age_t[],3,1)</f>
        <v>Senior</v>
      </c>
      <c r="I764" t="str">
        <f>AccountBalanceSummary[[#This Row],[Age Group]]&amp;"-"&amp;AccountBalanceSummary[[#This Row],[Balace Group]]</f>
        <v>Senior-High</v>
      </c>
    </row>
    <row r="765" spans="2:9" x14ac:dyDescent="0.25">
      <c r="B765" t="s">
        <v>3918</v>
      </c>
      <c r="C765" s="22">
        <v>19977714</v>
      </c>
      <c r="D765">
        <f>VLOOKUP($B765,Customer_Info_Appended[],MATCH(D$4,Customer_Info_Appended[#Headers],0),0)</f>
        <v>47</v>
      </c>
      <c r="E765" t="str">
        <f>VLOOKUP($B765,Customer_Info_Appended[],MATCH(E$4,Customer_Info_Appended[#Headers],0),0)</f>
        <v>Male</v>
      </c>
      <c r="F765" t="str">
        <f>VLOOKUP($B765,Customer_Info_Appended[],MATCH(F$4,Customer_Info_Appended[#Headers],0),0)</f>
        <v>Naypyitaw</v>
      </c>
      <c r="G765" t="str">
        <f>VLOOKUP(AccountBalanceSummary[[#This Row],[Balance Summary]],balance_t[],3,1)</f>
        <v>High</v>
      </c>
      <c r="H765" t="str">
        <f>VLOOKUP(AccountBalanceSummary[[#This Row],[Age]],age_t[],3,1)</f>
        <v>Middle</v>
      </c>
      <c r="I765" t="str">
        <f>AccountBalanceSummary[[#This Row],[Age Group]]&amp;"-"&amp;AccountBalanceSummary[[#This Row],[Balace Group]]</f>
        <v>Middle-High</v>
      </c>
    </row>
    <row r="766" spans="2:9" x14ac:dyDescent="0.25">
      <c r="B766" t="s">
        <v>3923</v>
      </c>
      <c r="C766" s="22">
        <v>13277733</v>
      </c>
      <c r="D766">
        <f>VLOOKUP($B766,Customer_Info_Appended[],MATCH(D$4,Customer_Info_Appended[#Headers],0),0)</f>
        <v>28</v>
      </c>
      <c r="E766" t="str">
        <f>VLOOKUP($B766,Customer_Info_Appended[],MATCH(E$4,Customer_Info_Appended[#Headers],0),0)</f>
        <v>Female</v>
      </c>
      <c r="F766" t="str">
        <f>VLOOKUP($B766,Customer_Info_Appended[],MATCH(F$4,Customer_Info_Appended[#Headers],0),0)</f>
        <v>Mandalay</v>
      </c>
      <c r="G766" t="str">
        <f>VLOOKUP(AccountBalanceSummary[[#This Row],[Balance Summary]],balance_t[],3,1)</f>
        <v>Medium</v>
      </c>
      <c r="H766" t="str">
        <f>VLOOKUP(AccountBalanceSummary[[#This Row],[Age]],age_t[],3,1)</f>
        <v>Young</v>
      </c>
      <c r="I766" t="str">
        <f>AccountBalanceSummary[[#This Row],[Age Group]]&amp;"-"&amp;AccountBalanceSummary[[#This Row],[Balace Group]]</f>
        <v>Young-Medium</v>
      </c>
    </row>
    <row r="767" spans="2:9" x14ac:dyDescent="0.25">
      <c r="B767" t="s">
        <v>3928</v>
      </c>
      <c r="C767" s="22">
        <v>13159040</v>
      </c>
      <c r="D767">
        <f>VLOOKUP($B767,Customer_Info_Appended[],MATCH(D$4,Customer_Info_Appended[#Headers],0),0)</f>
        <v>45</v>
      </c>
      <c r="E767" t="str">
        <f>VLOOKUP($B767,Customer_Info_Appended[],MATCH(E$4,Customer_Info_Appended[#Headers],0),0)</f>
        <v>Male</v>
      </c>
      <c r="F767" t="str">
        <f>VLOOKUP($B767,Customer_Info_Appended[],MATCH(F$4,Customer_Info_Appended[#Headers],0),0)</f>
        <v>Mandalay</v>
      </c>
      <c r="G767" t="str">
        <f>VLOOKUP(AccountBalanceSummary[[#This Row],[Balance Summary]],balance_t[],3,1)</f>
        <v>Medium</v>
      </c>
      <c r="H767" t="str">
        <f>VLOOKUP(AccountBalanceSummary[[#This Row],[Age]],age_t[],3,1)</f>
        <v>Middle</v>
      </c>
      <c r="I767" t="str">
        <f>AccountBalanceSummary[[#This Row],[Age Group]]&amp;"-"&amp;AccountBalanceSummary[[#This Row],[Balace Group]]</f>
        <v>Middle-Medium</v>
      </c>
    </row>
    <row r="768" spans="2:9" x14ac:dyDescent="0.25">
      <c r="B768" t="s">
        <v>3933</v>
      </c>
      <c r="C768" s="22">
        <v>61524793</v>
      </c>
      <c r="D768">
        <f>VLOOKUP($B768,Customer_Info_Appended[],MATCH(D$4,Customer_Info_Appended[#Headers],0),0)</f>
        <v>61</v>
      </c>
      <c r="E768" t="str">
        <f>VLOOKUP($B768,Customer_Info_Appended[],MATCH(E$4,Customer_Info_Appended[#Headers],0),0)</f>
        <v>Female</v>
      </c>
      <c r="F768" t="str">
        <f>VLOOKUP($B768,Customer_Info_Appended[],MATCH(F$4,Customer_Info_Appended[#Headers],0),0)</f>
        <v>Mandalay</v>
      </c>
      <c r="G768" t="str">
        <f>VLOOKUP(AccountBalanceSummary[[#This Row],[Balance Summary]],balance_t[],3,1)</f>
        <v>High</v>
      </c>
      <c r="H768" t="str">
        <f>VLOOKUP(AccountBalanceSummary[[#This Row],[Age]],age_t[],3,1)</f>
        <v>Senior</v>
      </c>
      <c r="I768" t="str">
        <f>AccountBalanceSummary[[#This Row],[Age Group]]&amp;"-"&amp;AccountBalanceSummary[[#This Row],[Balace Group]]</f>
        <v>Senior-High</v>
      </c>
    </row>
    <row r="769" spans="2:9" x14ac:dyDescent="0.25">
      <c r="B769" t="s">
        <v>3938</v>
      </c>
      <c r="C769" s="22">
        <v>33261204</v>
      </c>
      <c r="D769">
        <f>VLOOKUP($B769,Customer_Info_Appended[],MATCH(D$4,Customer_Info_Appended[#Headers],0),0)</f>
        <v>29</v>
      </c>
      <c r="E769" t="str">
        <f>VLOOKUP($B769,Customer_Info_Appended[],MATCH(E$4,Customer_Info_Appended[#Headers],0),0)</f>
        <v>Male</v>
      </c>
      <c r="F769" t="str">
        <f>VLOOKUP($B769,Customer_Info_Appended[],MATCH(F$4,Customer_Info_Appended[#Headers],0),0)</f>
        <v>Shan</v>
      </c>
      <c r="G769" t="str">
        <f>VLOOKUP(AccountBalanceSummary[[#This Row],[Balance Summary]],balance_t[],3,1)</f>
        <v>High</v>
      </c>
      <c r="H769" t="str">
        <f>VLOOKUP(AccountBalanceSummary[[#This Row],[Age]],age_t[],3,1)</f>
        <v>Young</v>
      </c>
      <c r="I769" t="str">
        <f>AccountBalanceSummary[[#This Row],[Age Group]]&amp;"-"&amp;AccountBalanceSummary[[#This Row],[Balace Group]]</f>
        <v>Young-High</v>
      </c>
    </row>
    <row r="770" spans="2:9" x14ac:dyDescent="0.25">
      <c r="B770" t="s">
        <v>3943</v>
      </c>
      <c r="C770" s="22">
        <v>74080780</v>
      </c>
      <c r="D770">
        <f>VLOOKUP($B770,Customer_Info_Appended[],MATCH(D$4,Customer_Info_Appended[#Headers],0),0)</f>
        <v>56</v>
      </c>
      <c r="E770" t="str">
        <f>VLOOKUP($B770,Customer_Info_Appended[],MATCH(E$4,Customer_Info_Appended[#Headers],0),0)</f>
        <v>Male</v>
      </c>
      <c r="F770" t="str">
        <f>VLOOKUP($B770,Customer_Info_Appended[],MATCH(F$4,Customer_Info_Appended[#Headers],0),0)</f>
        <v>Bago</v>
      </c>
      <c r="G770" t="str">
        <f>VLOOKUP(AccountBalanceSummary[[#This Row],[Balance Summary]],balance_t[],3,1)</f>
        <v>High</v>
      </c>
      <c r="H770" t="str">
        <f>VLOOKUP(AccountBalanceSummary[[#This Row],[Age]],age_t[],3,1)</f>
        <v>Senior</v>
      </c>
      <c r="I770" t="str">
        <f>AccountBalanceSummary[[#This Row],[Age Group]]&amp;"-"&amp;AccountBalanceSummary[[#This Row],[Balace Group]]</f>
        <v>Senior-High</v>
      </c>
    </row>
    <row r="771" spans="2:9" x14ac:dyDescent="0.25">
      <c r="B771" t="s">
        <v>3948</v>
      </c>
      <c r="C771" s="22">
        <v>81463834</v>
      </c>
      <c r="D771">
        <f>VLOOKUP($B771,Customer_Info_Appended[],MATCH(D$4,Customer_Info_Appended[#Headers],0),0)</f>
        <v>43</v>
      </c>
      <c r="E771" t="str">
        <f>VLOOKUP($B771,Customer_Info_Appended[],MATCH(E$4,Customer_Info_Appended[#Headers],0),0)</f>
        <v>Male</v>
      </c>
      <c r="F771" t="str">
        <f>VLOOKUP($B771,Customer_Info_Appended[],MATCH(F$4,Customer_Info_Appended[#Headers],0),0)</f>
        <v>Bago</v>
      </c>
      <c r="G771" t="str">
        <f>VLOOKUP(AccountBalanceSummary[[#This Row],[Balance Summary]],balance_t[],3,1)</f>
        <v>High</v>
      </c>
      <c r="H771" t="str">
        <f>VLOOKUP(AccountBalanceSummary[[#This Row],[Age]],age_t[],3,1)</f>
        <v>Middle</v>
      </c>
      <c r="I771" t="str">
        <f>AccountBalanceSummary[[#This Row],[Age Group]]&amp;"-"&amp;AccountBalanceSummary[[#This Row],[Balace Group]]</f>
        <v>Middle-High</v>
      </c>
    </row>
    <row r="772" spans="2:9" x14ac:dyDescent="0.25">
      <c r="B772" t="s">
        <v>3953</v>
      </c>
      <c r="C772" s="22">
        <v>48571997</v>
      </c>
      <c r="D772">
        <f>VLOOKUP($B772,Customer_Info_Appended[],MATCH(D$4,Customer_Info_Appended[#Headers],0),0)</f>
        <v>30</v>
      </c>
      <c r="E772" t="str">
        <f>VLOOKUP($B772,Customer_Info_Appended[],MATCH(E$4,Customer_Info_Appended[#Headers],0),0)</f>
        <v>Male</v>
      </c>
      <c r="F772" t="str">
        <f>VLOOKUP($B772,Customer_Info_Appended[],MATCH(F$4,Customer_Info_Appended[#Headers],0),0)</f>
        <v>Bago</v>
      </c>
      <c r="G772" t="str">
        <f>VLOOKUP(AccountBalanceSummary[[#This Row],[Balance Summary]],balance_t[],3,1)</f>
        <v>High</v>
      </c>
      <c r="H772" t="str">
        <f>VLOOKUP(AccountBalanceSummary[[#This Row],[Age]],age_t[],3,1)</f>
        <v>Young</v>
      </c>
      <c r="I772" t="str">
        <f>AccountBalanceSummary[[#This Row],[Age Group]]&amp;"-"&amp;AccountBalanceSummary[[#This Row],[Balace Group]]</f>
        <v>Young-High</v>
      </c>
    </row>
    <row r="773" spans="2:9" x14ac:dyDescent="0.25">
      <c r="B773" t="s">
        <v>3958</v>
      </c>
      <c r="C773" s="22">
        <v>25148546</v>
      </c>
      <c r="D773">
        <f>VLOOKUP($B773,Customer_Info_Appended[],MATCH(D$4,Customer_Info_Appended[#Headers],0),0)</f>
        <v>25</v>
      </c>
      <c r="E773" t="str">
        <f>VLOOKUP($B773,Customer_Info_Appended[],MATCH(E$4,Customer_Info_Appended[#Headers],0),0)</f>
        <v>Female</v>
      </c>
      <c r="F773" t="str">
        <f>VLOOKUP($B773,Customer_Info_Appended[],MATCH(F$4,Customer_Info_Appended[#Headers],0),0)</f>
        <v>Shan</v>
      </c>
      <c r="G773" t="str">
        <f>VLOOKUP(AccountBalanceSummary[[#This Row],[Balance Summary]],balance_t[],3,1)</f>
        <v>High</v>
      </c>
      <c r="H773" t="str">
        <f>VLOOKUP(AccountBalanceSummary[[#This Row],[Age]],age_t[],3,1)</f>
        <v>Young</v>
      </c>
      <c r="I773" t="str">
        <f>AccountBalanceSummary[[#This Row],[Age Group]]&amp;"-"&amp;AccountBalanceSummary[[#This Row],[Balace Group]]</f>
        <v>Young-High</v>
      </c>
    </row>
    <row r="774" spans="2:9" x14ac:dyDescent="0.25">
      <c r="B774" t="s">
        <v>3963</v>
      </c>
      <c r="C774" s="22">
        <v>88866932</v>
      </c>
      <c r="D774">
        <f>VLOOKUP($B774,Customer_Info_Appended[],MATCH(D$4,Customer_Info_Appended[#Headers],0),0)</f>
        <v>45</v>
      </c>
      <c r="E774" t="str">
        <f>VLOOKUP($B774,Customer_Info_Appended[],MATCH(E$4,Customer_Info_Appended[#Headers],0),0)</f>
        <v>Male</v>
      </c>
      <c r="F774" t="str">
        <f>VLOOKUP($B774,Customer_Info_Appended[],MATCH(F$4,Customer_Info_Appended[#Headers],0),0)</f>
        <v>Naypyitaw</v>
      </c>
      <c r="G774" t="str">
        <f>VLOOKUP(AccountBalanceSummary[[#This Row],[Balance Summary]],balance_t[],3,1)</f>
        <v>High</v>
      </c>
      <c r="H774" t="str">
        <f>VLOOKUP(AccountBalanceSummary[[#This Row],[Age]],age_t[],3,1)</f>
        <v>Middle</v>
      </c>
      <c r="I774" t="str">
        <f>AccountBalanceSummary[[#This Row],[Age Group]]&amp;"-"&amp;AccountBalanceSummary[[#This Row],[Balace Group]]</f>
        <v>Middle-High</v>
      </c>
    </row>
    <row r="775" spans="2:9" x14ac:dyDescent="0.25">
      <c r="B775" t="s">
        <v>3968</v>
      </c>
      <c r="C775" s="22">
        <v>44273971</v>
      </c>
      <c r="D775">
        <f>VLOOKUP($B775,Customer_Info_Appended[],MATCH(D$4,Customer_Info_Appended[#Headers],0),0)</f>
        <v>47</v>
      </c>
      <c r="E775" t="str">
        <f>VLOOKUP($B775,Customer_Info_Appended[],MATCH(E$4,Customer_Info_Appended[#Headers],0),0)</f>
        <v>Male</v>
      </c>
      <c r="F775" t="str">
        <f>VLOOKUP($B775,Customer_Info_Appended[],MATCH(F$4,Customer_Info_Appended[#Headers],0),0)</f>
        <v>Mandalay</v>
      </c>
      <c r="G775" t="str">
        <f>VLOOKUP(AccountBalanceSummary[[#This Row],[Balance Summary]],balance_t[],3,1)</f>
        <v>High</v>
      </c>
      <c r="H775" t="str">
        <f>VLOOKUP(AccountBalanceSummary[[#This Row],[Age]],age_t[],3,1)</f>
        <v>Middle</v>
      </c>
      <c r="I775" t="str">
        <f>AccountBalanceSummary[[#This Row],[Age Group]]&amp;"-"&amp;AccountBalanceSummary[[#This Row],[Balace Group]]</f>
        <v>Middle-High</v>
      </c>
    </row>
    <row r="776" spans="2:9" x14ac:dyDescent="0.25">
      <c r="B776" t="s">
        <v>3973</v>
      </c>
      <c r="C776" s="22">
        <v>4494643</v>
      </c>
      <c r="D776">
        <f>VLOOKUP($B776,Customer_Info_Appended[],MATCH(D$4,Customer_Info_Appended[#Headers],0),0)</f>
        <v>26</v>
      </c>
      <c r="E776" t="str">
        <f>VLOOKUP($B776,Customer_Info_Appended[],MATCH(E$4,Customer_Info_Appended[#Headers],0),0)</f>
        <v>Female</v>
      </c>
      <c r="F776" t="str">
        <f>VLOOKUP($B776,Customer_Info_Appended[],MATCH(F$4,Customer_Info_Appended[#Headers],0),0)</f>
        <v>Naypyitaw</v>
      </c>
      <c r="G776" t="str">
        <f>VLOOKUP(AccountBalanceSummary[[#This Row],[Balance Summary]],balance_t[],3,1)</f>
        <v>Low</v>
      </c>
      <c r="H776" t="str">
        <f>VLOOKUP(AccountBalanceSummary[[#This Row],[Age]],age_t[],3,1)</f>
        <v>Young</v>
      </c>
      <c r="I776" t="str">
        <f>AccountBalanceSummary[[#This Row],[Age Group]]&amp;"-"&amp;AccountBalanceSummary[[#This Row],[Balace Group]]</f>
        <v>Young-Low</v>
      </c>
    </row>
    <row r="777" spans="2:9" x14ac:dyDescent="0.25">
      <c r="B777" t="s">
        <v>3978</v>
      </c>
      <c r="C777" s="22">
        <v>22766334</v>
      </c>
      <c r="D777">
        <f>VLOOKUP($B777,Customer_Info_Appended[],MATCH(D$4,Customer_Info_Appended[#Headers],0),0)</f>
        <v>56</v>
      </c>
      <c r="E777" t="str">
        <f>VLOOKUP($B777,Customer_Info_Appended[],MATCH(E$4,Customer_Info_Appended[#Headers],0),0)</f>
        <v>Female</v>
      </c>
      <c r="F777" t="str">
        <f>VLOOKUP($B777,Customer_Info_Appended[],MATCH(F$4,Customer_Info_Appended[#Headers],0),0)</f>
        <v>Shan</v>
      </c>
      <c r="G777" t="str">
        <f>VLOOKUP(AccountBalanceSummary[[#This Row],[Balance Summary]],balance_t[],3,1)</f>
        <v>High</v>
      </c>
      <c r="H777" t="str">
        <f>VLOOKUP(AccountBalanceSummary[[#This Row],[Age]],age_t[],3,1)</f>
        <v>Senior</v>
      </c>
      <c r="I777" t="str">
        <f>AccountBalanceSummary[[#This Row],[Age Group]]&amp;"-"&amp;AccountBalanceSummary[[#This Row],[Balace Group]]</f>
        <v>Senior-High</v>
      </c>
    </row>
    <row r="778" spans="2:9" x14ac:dyDescent="0.25">
      <c r="B778" t="s">
        <v>3983</v>
      </c>
      <c r="C778" s="22">
        <v>55595042</v>
      </c>
      <c r="D778">
        <f>VLOOKUP($B778,Customer_Info_Appended[],MATCH(D$4,Customer_Info_Appended[#Headers],0),0)</f>
        <v>48</v>
      </c>
      <c r="E778" t="str">
        <f>VLOOKUP($B778,Customer_Info_Appended[],MATCH(E$4,Customer_Info_Appended[#Headers],0),0)</f>
        <v>Male</v>
      </c>
      <c r="F778" t="str">
        <f>VLOOKUP($B778,Customer_Info_Appended[],MATCH(F$4,Customer_Info_Appended[#Headers],0),0)</f>
        <v>Bago</v>
      </c>
      <c r="G778" t="str">
        <f>VLOOKUP(AccountBalanceSummary[[#This Row],[Balance Summary]],balance_t[],3,1)</f>
        <v>High</v>
      </c>
      <c r="H778" t="str">
        <f>VLOOKUP(AccountBalanceSummary[[#This Row],[Age]],age_t[],3,1)</f>
        <v>Middle</v>
      </c>
      <c r="I778" t="str">
        <f>AccountBalanceSummary[[#This Row],[Age Group]]&amp;"-"&amp;AccountBalanceSummary[[#This Row],[Balace Group]]</f>
        <v>Middle-High</v>
      </c>
    </row>
    <row r="779" spans="2:9" x14ac:dyDescent="0.25">
      <c r="B779" t="s">
        <v>3988</v>
      </c>
      <c r="C779" s="22">
        <v>16896693</v>
      </c>
      <c r="D779">
        <f>VLOOKUP($B779,Customer_Info_Appended[],MATCH(D$4,Customer_Info_Appended[#Headers],0),0)</f>
        <v>38</v>
      </c>
      <c r="E779" t="str">
        <f>VLOOKUP($B779,Customer_Info_Appended[],MATCH(E$4,Customer_Info_Appended[#Headers],0),0)</f>
        <v>Male</v>
      </c>
      <c r="F779" t="str">
        <f>VLOOKUP($B779,Customer_Info_Appended[],MATCH(F$4,Customer_Info_Appended[#Headers],0),0)</f>
        <v>Mandalay</v>
      </c>
      <c r="G779" t="str">
        <f>VLOOKUP(AccountBalanceSummary[[#This Row],[Balance Summary]],balance_t[],3,1)</f>
        <v>High</v>
      </c>
      <c r="H779" t="str">
        <f>VLOOKUP(AccountBalanceSummary[[#This Row],[Age]],age_t[],3,1)</f>
        <v>Middle</v>
      </c>
      <c r="I779" t="str">
        <f>AccountBalanceSummary[[#This Row],[Age Group]]&amp;"-"&amp;AccountBalanceSummary[[#This Row],[Balace Group]]</f>
        <v>Middle-High</v>
      </c>
    </row>
    <row r="780" spans="2:9" x14ac:dyDescent="0.25">
      <c r="B780" t="s">
        <v>3993</v>
      </c>
      <c r="C780" s="22">
        <v>10265066</v>
      </c>
      <c r="D780">
        <f>VLOOKUP($B780,Customer_Info_Appended[],MATCH(D$4,Customer_Info_Appended[#Headers],0),0)</f>
        <v>64</v>
      </c>
      <c r="E780" t="str">
        <f>VLOOKUP($B780,Customer_Info_Appended[],MATCH(E$4,Customer_Info_Appended[#Headers],0),0)</f>
        <v>Female</v>
      </c>
      <c r="F780" t="str">
        <f>VLOOKUP($B780,Customer_Info_Appended[],MATCH(F$4,Customer_Info_Appended[#Headers],0),0)</f>
        <v>Yangon</v>
      </c>
      <c r="G780" t="str">
        <f>VLOOKUP(AccountBalanceSummary[[#This Row],[Balance Summary]],balance_t[],3,1)</f>
        <v>Medium</v>
      </c>
      <c r="H780" t="str">
        <f>VLOOKUP(AccountBalanceSummary[[#This Row],[Age]],age_t[],3,1)</f>
        <v>Senior</v>
      </c>
      <c r="I780" t="str">
        <f>AccountBalanceSummary[[#This Row],[Age Group]]&amp;"-"&amp;AccountBalanceSummary[[#This Row],[Balace Group]]</f>
        <v>Senior-Medium</v>
      </c>
    </row>
    <row r="781" spans="2:9" x14ac:dyDescent="0.25">
      <c r="B781" t="s">
        <v>3998</v>
      </c>
      <c r="C781" s="22">
        <v>39910906</v>
      </c>
      <c r="D781">
        <f>VLOOKUP($B781,Customer_Info_Appended[],MATCH(D$4,Customer_Info_Appended[#Headers],0),0)</f>
        <v>51</v>
      </c>
      <c r="E781" t="str">
        <f>VLOOKUP($B781,Customer_Info_Appended[],MATCH(E$4,Customer_Info_Appended[#Headers],0),0)</f>
        <v>Female</v>
      </c>
      <c r="F781" t="str">
        <f>VLOOKUP($B781,Customer_Info_Appended[],MATCH(F$4,Customer_Info_Appended[#Headers],0),0)</f>
        <v>Yangon</v>
      </c>
      <c r="G781" t="str">
        <f>VLOOKUP(AccountBalanceSummary[[#This Row],[Balance Summary]],balance_t[],3,1)</f>
        <v>High</v>
      </c>
      <c r="H781" t="str">
        <f>VLOOKUP(AccountBalanceSummary[[#This Row],[Age]],age_t[],3,1)</f>
        <v>Senior</v>
      </c>
      <c r="I781" t="str">
        <f>AccountBalanceSummary[[#This Row],[Age Group]]&amp;"-"&amp;AccountBalanceSummary[[#This Row],[Balace Group]]</f>
        <v>Senior-High</v>
      </c>
    </row>
    <row r="782" spans="2:9" x14ac:dyDescent="0.25">
      <c r="B782" t="s">
        <v>4003</v>
      </c>
      <c r="C782" s="22">
        <v>39811170</v>
      </c>
      <c r="D782">
        <f>VLOOKUP($B782,Customer_Info_Appended[],MATCH(D$4,Customer_Info_Appended[#Headers],0),0)</f>
        <v>48</v>
      </c>
      <c r="E782" t="str">
        <f>VLOOKUP($B782,Customer_Info_Appended[],MATCH(E$4,Customer_Info_Appended[#Headers],0),0)</f>
        <v>Female</v>
      </c>
      <c r="F782" t="str">
        <f>VLOOKUP($B782,Customer_Info_Appended[],MATCH(F$4,Customer_Info_Appended[#Headers],0),0)</f>
        <v>Naypyitaw</v>
      </c>
      <c r="G782" t="str">
        <f>VLOOKUP(AccountBalanceSummary[[#This Row],[Balance Summary]],balance_t[],3,1)</f>
        <v>High</v>
      </c>
      <c r="H782" t="str">
        <f>VLOOKUP(AccountBalanceSummary[[#This Row],[Age]],age_t[],3,1)</f>
        <v>Middle</v>
      </c>
      <c r="I782" t="str">
        <f>AccountBalanceSummary[[#This Row],[Age Group]]&amp;"-"&amp;AccountBalanceSummary[[#This Row],[Balace Group]]</f>
        <v>Middle-High</v>
      </c>
    </row>
    <row r="783" spans="2:9" x14ac:dyDescent="0.25">
      <c r="B783" t="s">
        <v>4008</v>
      </c>
      <c r="C783" s="22">
        <v>63131154</v>
      </c>
      <c r="D783">
        <f>VLOOKUP($B783,Customer_Info_Appended[],MATCH(D$4,Customer_Info_Appended[#Headers],0),0)</f>
        <v>69</v>
      </c>
      <c r="E783" t="str">
        <f>VLOOKUP($B783,Customer_Info_Appended[],MATCH(E$4,Customer_Info_Appended[#Headers],0),0)</f>
        <v>Male</v>
      </c>
      <c r="F783" t="str">
        <f>VLOOKUP($B783,Customer_Info_Appended[],MATCH(F$4,Customer_Info_Appended[#Headers],0),0)</f>
        <v>Bago</v>
      </c>
      <c r="G783" t="str">
        <f>VLOOKUP(AccountBalanceSummary[[#This Row],[Balance Summary]],balance_t[],3,1)</f>
        <v>High</v>
      </c>
      <c r="H783" t="str">
        <f>VLOOKUP(AccountBalanceSummary[[#This Row],[Age]],age_t[],3,1)</f>
        <v>Senior</v>
      </c>
      <c r="I783" t="str">
        <f>AccountBalanceSummary[[#This Row],[Age Group]]&amp;"-"&amp;AccountBalanceSummary[[#This Row],[Balace Group]]</f>
        <v>Senior-High</v>
      </c>
    </row>
    <row r="784" spans="2:9" x14ac:dyDescent="0.25">
      <c r="B784" t="s">
        <v>4013</v>
      </c>
      <c r="C784" s="22">
        <v>9312367</v>
      </c>
      <c r="D784">
        <f>VLOOKUP($B784,Customer_Info_Appended[],MATCH(D$4,Customer_Info_Appended[#Headers],0),0)</f>
        <v>42</v>
      </c>
      <c r="E784" t="str">
        <f>VLOOKUP($B784,Customer_Info_Appended[],MATCH(E$4,Customer_Info_Appended[#Headers],0),0)</f>
        <v>Male</v>
      </c>
      <c r="F784" t="str">
        <f>VLOOKUP($B784,Customer_Info_Appended[],MATCH(F$4,Customer_Info_Appended[#Headers],0),0)</f>
        <v>Yangon</v>
      </c>
      <c r="G784" t="str">
        <f>VLOOKUP(AccountBalanceSummary[[#This Row],[Balance Summary]],balance_t[],3,1)</f>
        <v>Medium</v>
      </c>
      <c r="H784" t="str">
        <f>VLOOKUP(AccountBalanceSummary[[#This Row],[Age]],age_t[],3,1)</f>
        <v>Middle</v>
      </c>
      <c r="I784" t="str">
        <f>AccountBalanceSummary[[#This Row],[Age Group]]&amp;"-"&amp;AccountBalanceSummary[[#This Row],[Balace Group]]</f>
        <v>Middle-Medium</v>
      </c>
    </row>
    <row r="785" spans="2:9" x14ac:dyDescent="0.25">
      <c r="B785" t="s">
        <v>4018</v>
      </c>
      <c r="C785" s="22">
        <v>28296679</v>
      </c>
      <c r="D785">
        <f>VLOOKUP($B785,Customer_Info_Appended[],MATCH(D$4,Customer_Info_Appended[#Headers],0),0)</f>
        <v>29</v>
      </c>
      <c r="E785" t="str">
        <f>VLOOKUP($B785,Customer_Info_Appended[],MATCH(E$4,Customer_Info_Appended[#Headers],0),0)</f>
        <v>Male</v>
      </c>
      <c r="F785" t="str">
        <f>VLOOKUP($B785,Customer_Info_Appended[],MATCH(F$4,Customer_Info_Appended[#Headers],0),0)</f>
        <v>Naypyitaw</v>
      </c>
      <c r="G785" t="str">
        <f>VLOOKUP(AccountBalanceSummary[[#This Row],[Balance Summary]],balance_t[],3,1)</f>
        <v>High</v>
      </c>
      <c r="H785" t="str">
        <f>VLOOKUP(AccountBalanceSummary[[#This Row],[Age]],age_t[],3,1)</f>
        <v>Young</v>
      </c>
      <c r="I785" t="str">
        <f>AccountBalanceSummary[[#This Row],[Age Group]]&amp;"-"&amp;AccountBalanceSummary[[#This Row],[Balace Group]]</f>
        <v>Young-High</v>
      </c>
    </row>
    <row r="786" spans="2:9" x14ac:dyDescent="0.25">
      <c r="B786" t="s">
        <v>4023</v>
      </c>
      <c r="C786" s="22">
        <v>21406491</v>
      </c>
      <c r="D786">
        <f>VLOOKUP($B786,Customer_Info_Appended[],MATCH(D$4,Customer_Info_Appended[#Headers],0),0)</f>
        <v>18</v>
      </c>
      <c r="E786" t="str">
        <f>VLOOKUP($B786,Customer_Info_Appended[],MATCH(E$4,Customer_Info_Appended[#Headers],0),0)</f>
        <v>Female</v>
      </c>
      <c r="F786" t="str">
        <f>VLOOKUP($B786,Customer_Info_Appended[],MATCH(F$4,Customer_Info_Appended[#Headers],0),0)</f>
        <v>Shan</v>
      </c>
      <c r="G786" t="str">
        <f>VLOOKUP(AccountBalanceSummary[[#This Row],[Balance Summary]],balance_t[],3,1)</f>
        <v>High</v>
      </c>
      <c r="H786" t="str">
        <f>VLOOKUP(AccountBalanceSummary[[#This Row],[Age]],age_t[],3,1)</f>
        <v>Young</v>
      </c>
      <c r="I786" t="str">
        <f>AccountBalanceSummary[[#This Row],[Age Group]]&amp;"-"&amp;AccountBalanceSummary[[#This Row],[Balace Group]]</f>
        <v>Young-High</v>
      </c>
    </row>
    <row r="787" spans="2:9" x14ac:dyDescent="0.25">
      <c r="B787" t="s">
        <v>4028</v>
      </c>
      <c r="C787" s="22">
        <v>26632635</v>
      </c>
      <c r="D787">
        <f>VLOOKUP($B787,Customer_Info_Appended[],MATCH(D$4,Customer_Info_Appended[#Headers],0),0)</f>
        <v>39</v>
      </c>
      <c r="E787" t="str">
        <f>VLOOKUP($B787,Customer_Info_Appended[],MATCH(E$4,Customer_Info_Appended[#Headers],0),0)</f>
        <v>Female</v>
      </c>
      <c r="F787" t="str">
        <f>VLOOKUP($B787,Customer_Info_Appended[],MATCH(F$4,Customer_Info_Appended[#Headers],0),0)</f>
        <v>Naypyitaw</v>
      </c>
      <c r="G787" t="str">
        <f>VLOOKUP(AccountBalanceSummary[[#This Row],[Balance Summary]],balance_t[],3,1)</f>
        <v>High</v>
      </c>
      <c r="H787" t="str">
        <f>VLOOKUP(AccountBalanceSummary[[#This Row],[Age]],age_t[],3,1)</f>
        <v>Middle</v>
      </c>
      <c r="I787" t="str">
        <f>AccountBalanceSummary[[#This Row],[Age Group]]&amp;"-"&amp;AccountBalanceSummary[[#This Row],[Balace Group]]</f>
        <v>Middle-High</v>
      </c>
    </row>
    <row r="788" spans="2:9" x14ac:dyDescent="0.25">
      <c r="B788" t="s">
        <v>4033</v>
      </c>
      <c r="C788" s="22">
        <v>27858929</v>
      </c>
      <c r="D788">
        <f>VLOOKUP($B788,Customer_Info_Appended[],MATCH(D$4,Customer_Info_Appended[#Headers],0),0)</f>
        <v>57</v>
      </c>
      <c r="E788" t="str">
        <f>VLOOKUP($B788,Customer_Info_Appended[],MATCH(E$4,Customer_Info_Appended[#Headers],0),0)</f>
        <v>Female</v>
      </c>
      <c r="F788" t="str">
        <f>VLOOKUP($B788,Customer_Info_Appended[],MATCH(F$4,Customer_Info_Appended[#Headers],0),0)</f>
        <v>Naypyitaw</v>
      </c>
      <c r="G788" t="str">
        <f>VLOOKUP(AccountBalanceSummary[[#This Row],[Balance Summary]],balance_t[],3,1)</f>
        <v>High</v>
      </c>
      <c r="H788" t="str">
        <f>VLOOKUP(AccountBalanceSummary[[#This Row],[Age]],age_t[],3,1)</f>
        <v>Senior</v>
      </c>
      <c r="I788" t="str">
        <f>AccountBalanceSummary[[#This Row],[Age Group]]&amp;"-"&amp;AccountBalanceSummary[[#This Row],[Balace Group]]</f>
        <v>Senior-High</v>
      </c>
    </row>
    <row r="789" spans="2:9" x14ac:dyDescent="0.25">
      <c r="B789" t="s">
        <v>4038</v>
      </c>
      <c r="C789" s="22">
        <v>99246536</v>
      </c>
      <c r="D789">
        <f>VLOOKUP($B789,Customer_Info_Appended[],MATCH(D$4,Customer_Info_Appended[#Headers],0),0)</f>
        <v>54</v>
      </c>
      <c r="E789" t="str">
        <f>VLOOKUP($B789,Customer_Info_Appended[],MATCH(E$4,Customer_Info_Appended[#Headers],0),0)</f>
        <v>Male</v>
      </c>
      <c r="F789" t="str">
        <f>VLOOKUP($B789,Customer_Info_Appended[],MATCH(F$4,Customer_Info_Appended[#Headers],0),0)</f>
        <v>Naypyitaw</v>
      </c>
      <c r="G789" t="str">
        <f>VLOOKUP(AccountBalanceSummary[[#This Row],[Balance Summary]],balance_t[],3,1)</f>
        <v>High</v>
      </c>
      <c r="H789" t="str">
        <f>VLOOKUP(AccountBalanceSummary[[#This Row],[Age]],age_t[],3,1)</f>
        <v>Senior</v>
      </c>
      <c r="I789" t="str">
        <f>AccountBalanceSummary[[#This Row],[Age Group]]&amp;"-"&amp;AccountBalanceSummary[[#This Row],[Balace Group]]</f>
        <v>Senior-High</v>
      </c>
    </row>
    <row r="790" spans="2:9" x14ac:dyDescent="0.25">
      <c r="B790" t="s">
        <v>4043</v>
      </c>
      <c r="C790" s="22">
        <v>23316267</v>
      </c>
      <c r="D790">
        <f>VLOOKUP($B790,Customer_Info_Appended[],MATCH(D$4,Customer_Info_Appended[#Headers],0),0)</f>
        <v>64</v>
      </c>
      <c r="E790" t="str">
        <f>VLOOKUP($B790,Customer_Info_Appended[],MATCH(E$4,Customer_Info_Appended[#Headers],0),0)</f>
        <v>Female</v>
      </c>
      <c r="F790" t="str">
        <f>VLOOKUP($B790,Customer_Info_Appended[],MATCH(F$4,Customer_Info_Appended[#Headers],0),0)</f>
        <v>Mandalay</v>
      </c>
      <c r="G790" t="str">
        <f>VLOOKUP(AccountBalanceSummary[[#This Row],[Balance Summary]],balance_t[],3,1)</f>
        <v>High</v>
      </c>
      <c r="H790" t="str">
        <f>VLOOKUP(AccountBalanceSummary[[#This Row],[Age]],age_t[],3,1)</f>
        <v>Senior</v>
      </c>
      <c r="I790" t="str">
        <f>AccountBalanceSummary[[#This Row],[Age Group]]&amp;"-"&amp;AccountBalanceSummary[[#This Row],[Balace Group]]</f>
        <v>Senior-High</v>
      </c>
    </row>
    <row r="791" spans="2:9" x14ac:dyDescent="0.25">
      <c r="B791" t="s">
        <v>4048</v>
      </c>
      <c r="C791" s="22">
        <v>25547520</v>
      </c>
      <c r="D791">
        <f>VLOOKUP($B791,Customer_Info_Appended[],MATCH(D$4,Customer_Info_Appended[#Headers],0),0)</f>
        <v>18</v>
      </c>
      <c r="E791" t="str">
        <f>VLOOKUP($B791,Customer_Info_Appended[],MATCH(E$4,Customer_Info_Appended[#Headers],0),0)</f>
        <v>Male</v>
      </c>
      <c r="F791" t="str">
        <f>VLOOKUP($B791,Customer_Info_Appended[],MATCH(F$4,Customer_Info_Appended[#Headers],0),0)</f>
        <v>Naypyitaw</v>
      </c>
      <c r="G791" t="str">
        <f>VLOOKUP(AccountBalanceSummary[[#This Row],[Balance Summary]],balance_t[],3,1)</f>
        <v>High</v>
      </c>
      <c r="H791" t="str">
        <f>VLOOKUP(AccountBalanceSummary[[#This Row],[Age]],age_t[],3,1)</f>
        <v>Young</v>
      </c>
      <c r="I791" t="str">
        <f>AccountBalanceSummary[[#This Row],[Age Group]]&amp;"-"&amp;AccountBalanceSummary[[#This Row],[Balace Group]]</f>
        <v>Young-High</v>
      </c>
    </row>
    <row r="792" spans="2:9" x14ac:dyDescent="0.25">
      <c r="B792" t="s">
        <v>4053</v>
      </c>
      <c r="C792" s="22">
        <v>50235103</v>
      </c>
      <c r="D792">
        <f>VLOOKUP($B792,Customer_Info_Appended[],MATCH(D$4,Customer_Info_Appended[#Headers],0),0)</f>
        <v>18</v>
      </c>
      <c r="E792" t="str">
        <f>VLOOKUP($B792,Customer_Info_Appended[],MATCH(E$4,Customer_Info_Appended[#Headers],0),0)</f>
        <v>Female</v>
      </c>
      <c r="F792" t="str">
        <f>VLOOKUP($B792,Customer_Info_Appended[],MATCH(F$4,Customer_Info_Appended[#Headers],0),0)</f>
        <v>Naypyitaw</v>
      </c>
      <c r="G792" t="str">
        <f>VLOOKUP(AccountBalanceSummary[[#This Row],[Balance Summary]],balance_t[],3,1)</f>
        <v>High</v>
      </c>
      <c r="H792" t="str">
        <f>VLOOKUP(AccountBalanceSummary[[#This Row],[Age]],age_t[],3,1)</f>
        <v>Young</v>
      </c>
      <c r="I792" t="str">
        <f>AccountBalanceSummary[[#This Row],[Age Group]]&amp;"-"&amp;AccountBalanceSummary[[#This Row],[Balace Group]]</f>
        <v>Young-High</v>
      </c>
    </row>
    <row r="793" spans="2:9" x14ac:dyDescent="0.25">
      <c r="B793" t="s">
        <v>4058</v>
      </c>
      <c r="C793" s="22">
        <v>25239317</v>
      </c>
      <c r="D793">
        <f>VLOOKUP($B793,Customer_Info_Appended[],MATCH(D$4,Customer_Info_Appended[#Headers],0),0)</f>
        <v>59</v>
      </c>
      <c r="E793" t="str">
        <f>VLOOKUP($B793,Customer_Info_Appended[],MATCH(E$4,Customer_Info_Appended[#Headers],0),0)</f>
        <v>Male</v>
      </c>
      <c r="F793" t="str">
        <f>VLOOKUP($B793,Customer_Info_Appended[],MATCH(F$4,Customer_Info_Appended[#Headers],0),0)</f>
        <v>Mandalay</v>
      </c>
      <c r="G793" t="str">
        <f>VLOOKUP(AccountBalanceSummary[[#This Row],[Balance Summary]],balance_t[],3,1)</f>
        <v>High</v>
      </c>
      <c r="H793" t="str">
        <f>VLOOKUP(AccountBalanceSummary[[#This Row],[Age]],age_t[],3,1)</f>
        <v>Senior</v>
      </c>
      <c r="I793" t="str">
        <f>AccountBalanceSummary[[#This Row],[Age Group]]&amp;"-"&amp;AccountBalanceSummary[[#This Row],[Balace Group]]</f>
        <v>Senior-High</v>
      </c>
    </row>
    <row r="794" spans="2:9" x14ac:dyDescent="0.25">
      <c r="B794" t="s">
        <v>4063</v>
      </c>
      <c r="C794" s="22">
        <v>30342839</v>
      </c>
      <c r="D794">
        <f>VLOOKUP($B794,Customer_Info_Appended[],MATCH(D$4,Customer_Info_Appended[#Headers],0),0)</f>
        <v>59</v>
      </c>
      <c r="E794" t="str">
        <f>VLOOKUP($B794,Customer_Info_Appended[],MATCH(E$4,Customer_Info_Appended[#Headers],0),0)</f>
        <v>Male</v>
      </c>
      <c r="F794" t="str">
        <f>VLOOKUP($B794,Customer_Info_Appended[],MATCH(F$4,Customer_Info_Appended[#Headers],0),0)</f>
        <v>Mandalay</v>
      </c>
      <c r="G794" t="str">
        <f>VLOOKUP(AccountBalanceSummary[[#This Row],[Balance Summary]],balance_t[],3,1)</f>
        <v>High</v>
      </c>
      <c r="H794" t="str">
        <f>VLOOKUP(AccountBalanceSummary[[#This Row],[Age]],age_t[],3,1)</f>
        <v>Senior</v>
      </c>
      <c r="I794" t="str">
        <f>AccountBalanceSummary[[#This Row],[Age Group]]&amp;"-"&amp;AccountBalanceSummary[[#This Row],[Balace Group]]</f>
        <v>Senior-High</v>
      </c>
    </row>
    <row r="795" spans="2:9" x14ac:dyDescent="0.25">
      <c r="B795" t="s">
        <v>4068</v>
      </c>
      <c r="C795" s="22">
        <v>24987345</v>
      </c>
      <c r="D795">
        <f>VLOOKUP($B795,Customer_Info_Appended[],MATCH(D$4,Customer_Info_Appended[#Headers],0),0)</f>
        <v>38</v>
      </c>
      <c r="E795" t="str">
        <f>VLOOKUP($B795,Customer_Info_Appended[],MATCH(E$4,Customer_Info_Appended[#Headers],0),0)</f>
        <v>Female</v>
      </c>
      <c r="F795" t="str">
        <f>VLOOKUP($B795,Customer_Info_Appended[],MATCH(F$4,Customer_Info_Appended[#Headers],0),0)</f>
        <v>Shan</v>
      </c>
      <c r="G795" t="str">
        <f>VLOOKUP(AccountBalanceSummary[[#This Row],[Balance Summary]],balance_t[],3,1)</f>
        <v>High</v>
      </c>
      <c r="H795" t="str">
        <f>VLOOKUP(AccountBalanceSummary[[#This Row],[Age]],age_t[],3,1)</f>
        <v>Middle</v>
      </c>
      <c r="I795" t="str">
        <f>AccountBalanceSummary[[#This Row],[Age Group]]&amp;"-"&amp;AccountBalanceSummary[[#This Row],[Balace Group]]</f>
        <v>Middle-High</v>
      </c>
    </row>
    <row r="796" spans="2:9" x14ac:dyDescent="0.25">
      <c r="B796" t="s">
        <v>4073</v>
      </c>
      <c r="C796" s="22">
        <v>94340108</v>
      </c>
      <c r="D796">
        <f>VLOOKUP($B796,Customer_Info_Appended[],MATCH(D$4,Customer_Info_Appended[#Headers],0),0)</f>
        <v>32</v>
      </c>
      <c r="E796" t="str">
        <f>VLOOKUP($B796,Customer_Info_Appended[],MATCH(E$4,Customer_Info_Appended[#Headers],0),0)</f>
        <v>Male</v>
      </c>
      <c r="F796" t="str">
        <f>VLOOKUP($B796,Customer_Info_Appended[],MATCH(F$4,Customer_Info_Appended[#Headers],0),0)</f>
        <v>Bago</v>
      </c>
      <c r="G796" t="str">
        <f>VLOOKUP(AccountBalanceSummary[[#This Row],[Balance Summary]],balance_t[],3,1)</f>
        <v>High</v>
      </c>
      <c r="H796" t="str">
        <f>VLOOKUP(AccountBalanceSummary[[#This Row],[Age]],age_t[],3,1)</f>
        <v>Middle</v>
      </c>
      <c r="I796" t="str">
        <f>AccountBalanceSummary[[#This Row],[Age Group]]&amp;"-"&amp;AccountBalanceSummary[[#This Row],[Balace Group]]</f>
        <v>Middle-High</v>
      </c>
    </row>
    <row r="797" spans="2:9" x14ac:dyDescent="0.25">
      <c r="B797" t="s">
        <v>4078</v>
      </c>
      <c r="C797" s="22">
        <v>18702180</v>
      </c>
      <c r="D797">
        <f>VLOOKUP($B797,Customer_Info_Appended[],MATCH(D$4,Customer_Info_Appended[#Headers],0),0)</f>
        <v>34</v>
      </c>
      <c r="E797" t="str">
        <f>VLOOKUP($B797,Customer_Info_Appended[],MATCH(E$4,Customer_Info_Appended[#Headers],0),0)</f>
        <v>Female</v>
      </c>
      <c r="F797" t="str">
        <f>VLOOKUP($B797,Customer_Info_Appended[],MATCH(F$4,Customer_Info_Appended[#Headers],0),0)</f>
        <v>Yangon</v>
      </c>
      <c r="G797" t="str">
        <f>VLOOKUP(AccountBalanceSummary[[#This Row],[Balance Summary]],balance_t[],3,1)</f>
        <v>High</v>
      </c>
      <c r="H797" t="str">
        <f>VLOOKUP(AccountBalanceSummary[[#This Row],[Age]],age_t[],3,1)</f>
        <v>Middle</v>
      </c>
      <c r="I797" t="str">
        <f>AccountBalanceSummary[[#This Row],[Age Group]]&amp;"-"&amp;AccountBalanceSummary[[#This Row],[Balace Group]]</f>
        <v>Middle-High</v>
      </c>
    </row>
    <row r="798" spans="2:9" x14ac:dyDescent="0.25">
      <c r="B798" t="s">
        <v>4083</v>
      </c>
      <c r="C798" s="22">
        <v>41379354</v>
      </c>
      <c r="D798">
        <f>VLOOKUP($B798,Customer_Info_Appended[],MATCH(D$4,Customer_Info_Appended[#Headers],0),0)</f>
        <v>39</v>
      </c>
      <c r="E798" t="str">
        <f>VLOOKUP($B798,Customer_Info_Appended[],MATCH(E$4,Customer_Info_Appended[#Headers],0),0)</f>
        <v>Male</v>
      </c>
      <c r="F798" t="str">
        <f>VLOOKUP($B798,Customer_Info_Appended[],MATCH(F$4,Customer_Info_Appended[#Headers],0),0)</f>
        <v>Yangon</v>
      </c>
      <c r="G798" t="str">
        <f>VLOOKUP(AccountBalanceSummary[[#This Row],[Balance Summary]],balance_t[],3,1)</f>
        <v>High</v>
      </c>
      <c r="H798" t="str">
        <f>VLOOKUP(AccountBalanceSummary[[#This Row],[Age]],age_t[],3,1)</f>
        <v>Middle</v>
      </c>
      <c r="I798" t="str">
        <f>AccountBalanceSummary[[#This Row],[Age Group]]&amp;"-"&amp;AccountBalanceSummary[[#This Row],[Balace Group]]</f>
        <v>Middle-High</v>
      </c>
    </row>
    <row r="799" spans="2:9" x14ac:dyDescent="0.25">
      <c r="B799" t="s">
        <v>4088</v>
      </c>
      <c r="C799" s="22">
        <v>51684062</v>
      </c>
      <c r="D799">
        <f>VLOOKUP($B799,Customer_Info_Appended[],MATCH(D$4,Customer_Info_Appended[#Headers],0),0)</f>
        <v>55</v>
      </c>
      <c r="E799" t="str">
        <f>VLOOKUP($B799,Customer_Info_Appended[],MATCH(E$4,Customer_Info_Appended[#Headers],0),0)</f>
        <v>Female</v>
      </c>
      <c r="F799" t="str">
        <f>VLOOKUP($B799,Customer_Info_Appended[],MATCH(F$4,Customer_Info_Appended[#Headers],0),0)</f>
        <v>Naypyitaw</v>
      </c>
      <c r="G799" t="str">
        <f>VLOOKUP(AccountBalanceSummary[[#This Row],[Balance Summary]],balance_t[],3,1)</f>
        <v>High</v>
      </c>
      <c r="H799" t="str">
        <f>VLOOKUP(AccountBalanceSummary[[#This Row],[Age]],age_t[],3,1)</f>
        <v>Senior</v>
      </c>
      <c r="I799" t="str">
        <f>AccountBalanceSummary[[#This Row],[Age Group]]&amp;"-"&amp;AccountBalanceSummary[[#This Row],[Balace Group]]</f>
        <v>Senior-High</v>
      </c>
    </row>
    <row r="800" spans="2:9" x14ac:dyDescent="0.25">
      <c r="B800" t="s">
        <v>4093</v>
      </c>
      <c r="C800" s="22">
        <v>27764038</v>
      </c>
      <c r="D800">
        <f>VLOOKUP($B800,Customer_Info_Appended[],MATCH(D$4,Customer_Info_Appended[#Headers],0),0)</f>
        <v>52</v>
      </c>
      <c r="E800" t="str">
        <f>VLOOKUP($B800,Customer_Info_Appended[],MATCH(E$4,Customer_Info_Appended[#Headers],0),0)</f>
        <v>Female</v>
      </c>
      <c r="F800" t="str">
        <f>VLOOKUP($B800,Customer_Info_Appended[],MATCH(F$4,Customer_Info_Appended[#Headers],0),0)</f>
        <v>Shan</v>
      </c>
      <c r="G800" t="str">
        <f>VLOOKUP(AccountBalanceSummary[[#This Row],[Balance Summary]],balance_t[],3,1)</f>
        <v>High</v>
      </c>
      <c r="H800" t="str">
        <f>VLOOKUP(AccountBalanceSummary[[#This Row],[Age]],age_t[],3,1)</f>
        <v>Senior</v>
      </c>
      <c r="I800" t="str">
        <f>AccountBalanceSummary[[#This Row],[Age Group]]&amp;"-"&amp;AccountBalanceSummary[[#This Row],[Balace Group]]</f>
        <v>Senior-High</v>
      </c>
    </row>
    <row r="801" spans="2:9" x14ac:dyDescent="0.25">
      <c r="B801" t="s">
        <v>4098</v>
      </c>
      <c r="C801" s="22">
        <v>29943907</v>
      </c>
      <c r="D801">
        <f>VLOOKUP($B801,Customer_Info_Appended[],MATCH(D$4,Customer_Info_Appended[#Headers],0),0)</f>
        <v>62</v>
      </c>
      <c r="E801" t="str">
        <f>VLOOKUP($B801,Customer_Info_Appended[],MATCH(E$4,Customer_Info_Appended[#Headers],0),0)</f>
        <v>Male</v>
      </c>
      <c r="F801" t="str">
        <f>VLOOKUP($B801,Customer_Info_Appended[],MATCH(F$4,Customer_Info_Appended[#Headers],0),0)</f>
        <v>Naypyitaw</v>
      </c>
      <c r="G801" t="str">
        <f>VLOOKUP(AccountBalanceSummary[[#This Row],[Balance Summary]],balance_t[],3,1)</f>
        <v>High</v>
      </c>
      <c r="H801" t="str">
        <f>VLOOKUP(AccountBalanceSummary[[#This Row],[Age]],age_t[],3,1)</f>
        <v>Senior</v>
      </c>
      <c r="I801" t="str">
        <f>AccountBalanceSummary[[#This Row],[Age Group]]&amp;"-"&amp;AccountBalanceSummary[[#This Row],[Balace Group]]</f>
        <v>Senior-High</v>
      </c>
    </row>
    <row r="802" spans="2:9" x14ac:dyDescent="0.25">
      <c r="B802" t="s">
        <v>4103</v>
      </c>
      <c r="C802" s="22">
        <v>20477471</v>
      </c>
      <c r="D802">
        <f>VLOOKUP($B802,Customer_Info_Appended[],MATCH(D$4,Customer_Info_Appended[#Headers],0),0)</f>
        <v>33</v>
      </c>
      <c r="E802" t="str">
        <f>VLOOKUP($B802,Customer_Info_Appended[],MATCH(E$4,Customer_Info_Appended[#Headers],0),0)</f>
        <v>Female</v>
      </c>
      <c r="F802" t="str">
        <f>VLOOKUP($B802,Customer_Info_Appended[],MATCH(F$4,Customer_Info_Appended[#Headers],0),0)</f>
        <v>Yangon</v>
      </c>
      <c r="G802" t="str">
        <f>VLOOKUP(AccountBalanceSummary[[#This Row],[Balance Summary]],balance_t[],3,1)</f>
        <v>High</v>
      </c>
      <c r="H802" t="str">
        <f>VLOOKUP(AccountBalanceSummary[[#This Row],[Age]],age_t[],3,1)</f>
        <v>Middle</v>
      </c>
      <c r="I802" t="str">
        <f>AccountBalanceSummary[[#This Row],[Age Group]]&amp;"-"&amp;AccountBalanceSummary[[#This Row],[Balace Group]]</f>
        <v>Middle-High</v>
      </c>
    </row>
    <row r="803" spans="2:9" x14ac:dyDescent="0.25">
      <c r="B803" t="s">
        <v>4108</v>
      </c>
      <c r="C803" s="22">
        <v>110209297</v>
      </c>
      <c r="D803">
        <f>VLOOKUP($B803,Customer_Info_Appended[],MATCH(D$4,Customer_Info_Appended[#Headers],0),0)</f>
        <v>25</v>
      </c>
      <c r="E803" t="str">
        <f>VLOOKUP($B803,Customer_Info_Appended[],MATCH(E$4,Customer_Info_Appended[#Headers],0),0)</f>
        <v>Male</v>
      </c>
      <c r="F803" t="str">
        <f>VLOOKUP($B803,Customer_Info_Appended[],MATCH(F$4,Customer_Info_Appended[#Headers],0),0)</f>
        <v>Mandalay</v>
      </c>
      <c r="G803" t="str">
        <f>VLOOKUP(AccountBalanceSummary[[#This Row],[Balance Summary]],balance_t[],3,1)</f>
        <v>High</v>
      </c>
      <c r="H803" t="str">
        <f>VLOOKUP(AccountBalanceSummary[[#This Row],[Age]],age_t[],3,1)</f>
        <v>Young</v>
      </c>
      <c r="I803" t="str">
        <f>AccountBalanceSummary[[#This Row],[Age Group]]&amp;"-"&amp;AccountBalanceSummary[[#This Row],[Balace Group]]</f>
        <v>Young-High</v>
      </c>
    </row>
    <row r="804" spans="2:9" x14ac:dyDescent="0.25">
      <c r="B804" t="s">
        <v>4113</v>
      </c>
      <c r="C804" s="22">
        <v>53176688</v>
      </c>
      <c r="D804">
        <f>VLOOKUP($B804,Customer_Info_Appended[],MATCH(D$4,Customer_Info_Appended[#Headers],0),0)</f>
        <v>64</v>
      </c>
      <c r="E804" t="str">
        <f>VLOOKUP($B804,Customer_Info_Appended[],MATCH(E$4,Customer_Info_Appended[#Headers],0),0)</f>
        <v>Female</v>
      </c>
      <c r="F804" t="str">
        <f>VLOOKUP($B804,Customer_Info_Appended[],MATCH(F$4,Customer_Info_Appended[#Headers],0),0)</f>
        <v>Bago</v>
      </c>
      <c r="G804" t="str">
        <f>VLOOKUP(AccountBalanceSummary[[#This Row],[Balance Summary]],balance_t[],3,1)</f>
        <v>High</v>
      </c>
      <c r="H804" t="str">
        <f>VLOOKUP(AccountBalanceSummary[[#This Row],[Age]],age_t[],3,1)</f>
        <v>Senior</v>
      </c>
      <c r="I804" t="str">
        <f>AccountBalanceSummary[[#This Row],[Age Group]]&amp;"-"&amp;AccountBalanceSummary[[#This Row],[Balace Group]]</f>
        <v>Senior-High</v>
      </c>
    </row>
    <row r="805" spans="2:9" x14ac:dyDescent="0.25">
      <c r="B805" t="s">
        <v>4119</v>
      </c>
      <c r="C805" s="22">
        <v>58653130</v>
      </c>
      <c r="D805">
        <f>VLOOKUP($B805,Customer_Info_Appended[],MATCH(D$4,Customer_Info_Appended[#Headers],0),0)</f>
        <v>34</v>
      </c>
      <c r="E805" t="str">
        <f>VLOOKUP($B805,Customer_Info_Appended[],MATCH(E$4,Customer_Info_Appended[#Headers],0),0)</f>
        <v>Female</v>
      </c>
      <c r="F805" t="str">
        <f>VLOOKUP($B805,Customer_Info_Appended[],MATCH(F$4,Customer_Info_Appended[#Headers],0),0)</f>
        <v>Shan</v>
      </c>
      <c r="G805" t="str">
        <f>VLOOKUP(AccountBalanceSummary[[#This Row],[Balance Summary]],balance_t[],3,1)</f>
        <v>High</v>
      </c>
      <c r="H805" t="str">
        <f>VLOOKUP(AccountBalanceSummary[[#This Row],[Age]],age_t[],3,1)</f>
        <v>Middle</v>
      </c>
      <c r="I805" t="str">
        <f>AccountBalanceSummary[[#This Row],[Age Group]]&amp;"-"&amp;AccountBalanceSummary[[#This Row],[Balace Group]]</f>
        <v>Middle-High</v>
      </c>
    </row>
    <row r="806" spans="2:9" x14ac:dyDescent="0.25">
      <c r="B806" t="s">
        <v>4124</v>
      </c>
      <c r="C806" s="22">
        <v>62333391</v>
      </c>
      <c r="D806">
        <f>VLOOKUP($B806,Customer_Info_Appended[],MATCH(D$4,Customer_Info_Appended[#Headers],0),0)</f>
        <v>34</v>
      </c>
      <c r="E806" t="str">
        <f>VLOOKUP($B806,Customer_Info_Appended[],MATCH(E$4,Customer_Info_Appended[#Headers],0),0)</f>
        <v>Female</v>
      </c>
      <c r="F806" t="str">
        <f>VLOOKUP($B806,Customer_Info_Appended[],MATCH(F$4,Customer_Info_Appended[#Headers],0),0)</f>
        <v>Mandalay</v>
      </c>
      <c r="G806" t="str">
        <f>VLOOKUP(AccountBalanceSummary[[#This Row],[Balance Summary]],balance_t[],3,1)</f>
        <v>High</v>
      </c>
      <c r="H806" t="str">
        <f>VLOOKUP(AccountBalanceSummary[[#This Row],[Age]],age_t[],3,1)</f>
        <v>Middle</v>
      </c>
      <c r="I806" t="str">
        <f>AccountBalanceSummary[[#This Row],[Age Group]]&amp;"-"&amp;AccountBalanceSummary[[#This Row],[Balace Group]]</f>
        <v>Middle-High</v>
      </c>
    </row>
    <row r="807" spans="2:9" x14ac:dyDescent="0.25">
      <c r="B807" t="s">
        <v>4129</v>
      </c>
      <c r="C807" s="22">
        <v>80193905</v>
      </c>
      <c r="D807">
        <f>VLOOKUP($B807,Customer_Info_Appended[],MATCH(D$4,Customer_Info_Appended[#Headers],0),0)</f>
        <v>43</v>
      </c>
      <c r="E807" t="str">
        <f>VLOOKUP($B807,Customer_Info_Appended[],MATCH(E$4,Customer_Info_Appended[#Headers],0),0)</f>
        <v>Female</v>
      </c>
      <c r="F807" t="str">
        <f>VLOOKUP($B807,Customer_Info_Appended[],MATCH(F$4,Customer_Info_Appended[#Headers],0),0)</f>
        <v>Bago</v>
      </c>
      <c r="G807" t="str">
        <f>VLOOKUP(AccountBalanceSummary[[#This Row],[Balance Summary]],balance_t[],3,1)</f>
        <v>High</v>
      </c>
      <c r="H807" t="str">
        <f>VLOOKUP(AccountBalanceSummary[[#This Row],[Age]],age_t[],3,1)</f>
        <v>Middle</v>
      </c>
      <c r="I807" t="str">
        <f>AccountBalanceSummary[[#This Row],[Age Group]]&amp;"-"&amp;AccountBalanceSummary[[#This Row],[Balace Group]]</f>
        <v>Middle-High</v>
      </c>
    </row>
    <row r="808" spans="2:9" x14ac:dyDescent="0.25">
      <c r="B808" t="s">
        <v>4134</v>
      </c>
      <c r="C808" s="22">
        <v>70994848</v>
      </c>
      <c r="D808">
        <f>VLOOKUP($B808,Customer_Info_Appended[],MATCH(D$4,Customer_Info_Appended[#Headers],0),0)</f>
        <v>30</v>
      </c>
      <c r="E808" t="str">
        <f>VLOOKUP($B808,Customer_Info_Appended[],MATCH(E$4,Customer_Info_Appended[#Headers],0),0)</f>
        <v>Male</v>
      </c>
      <c r="F808" t="str">
        <f>VLOOKUP($B808,Customer_Info_Appended[],MATCH(F$4,Customer_Info_Appended[#Headers],0),0)</f>
        <v>Shan</v>
      </c>
      <c r="G808" t="str">
        <f>VLOOKUP(AccountBalanceSummary[[#This Row],[Balance Summary]],balance_t[],3,1)</f>
        <v>High</v>
      </c>
      <c r="H808" t="str">
        <f>VLOOKUP(AccountBalanceSummary[[#This Row],[Age]],age_t[],3,1)</f>
        <v>Young</v>
      </c>
      <c r="I808" t="str">
        <f>AccountBalanceSummary[[#This Row],[Age Group]]&amp;"-"&amp;AccountBalanceSummary[[#This Row],[Balace Group]]</f>
        <v>Young-High</v>
      </c>
    </row>
    <row r="809" spans="2:9" x14ac:dyDescent="0.25">
      <c r="B809" t="s">
        <v>4139</v>
      </c>
      <c r="C809" s="22">
        <v>49292453</v>
      </c>
      <c r="D809">
        <f>VLOOKUP($B809,Customer_Info_Appended[],MATCH(D$4,Customer_Info_Appended[#Headers],0),0)</f>
        <v>34</v>
      </c>
      <c r="E809" t="str">
        <f>VLOOKUP($B809,Customer_Info_Appended[],MATCH(E$4,Customer_Info_Appended[#Headers],0),0)</f>
        <v>Female</v>
      </c>
      <c r="F809" t="str">
        <f>VLOOKUP($B809,Customer_Info_Appended[],MATCH(F$4,Customer_Info_Appended[#Headers],0),0)</f>
        <v>Shan</v>
      </c>
      <c r="G809" t="str">
        <f>VLOOKUP(AccountBalanceSummary[[#This Row],[Balance Summary]],balance_t[],3,1)</f>
        <v>High</v>
      </c>
      <c r="H809" t="str">
        <f>VLOOKUP(AccountBalanceSummary[[#This Row],[Age]],age_t[],3,1)</f>
        <v>Middle</v>
      </c>
      <c r="I809" t="str">
        <f>AccountBalanceSummary[[#This Row],[Age Group]]&amp;"-"&amp;AccountBalanceSummary[[#This Row],[Balace Group]]</f>
        <v>Middle-High</v>
      </c>
    </row>
    <row r="810" spans="2:9" x14ac:dyDescent="0.25">
      <c r="B810" t="s">
        <v>4144</v>
      </c>
      <c r="C810" s="22">
        <v>80992054</v>
      </c>
      <c r="D810">
        <f>VLOOKUP($B810,Customer_Info_Appended[],MATCH(D$4,Customer_Info_Appended[#Headers],0),0)</f>
        <v>55</v>
      </c>
      <c r="E810" t="str">
        <f>VLOOKUP($B810,Customer_Info_Appended[],MATCH(E$4,Customer_Info_Appended[#Headers],0),0)</f>
        <v>Female</v>
      </c>
      <c r="F810" t="str">
        <f>VLOOKUP($B810,Customer_Info_Appended[],MATCH(F$4,Customer_Info_Appended[#Headers],0),0)</f>
        <v>Yangon</v>
      </c>
      <c r="G810" t="str">
        <f>VLOOKUP(AccountBalanceSummary[[#This Row],[Balance Summary]],balance_t[],3,1)</f>
        <v>High</v>
      </c>
      <c r="H810" t="str">
        <f>VLOOKUP(AccountBalanceSummary[[#This Row],[Age]],age_t[],3,1)</f>
        <v>Senior</v>
      </c>
      <c r="I810" t="str">
        <f>AccountBalanceSummary[[#This Row],[Age Group]]&amp;"-"&amp;AccountBalanceSummary[[#This Row],[Balace Group]]</f>
        <v>Senior-High</v>
      </c>
    </row>
    <row r="811" spans="2:9" x14ac:dyDescent="0.25">
      <c r="B811" t="s">
        <v>4149</v>
      </c>
      <c r="C811" s="22">
        <v>64920824</v>
      </c>
      <c r="D811">
        <f>VLOOKUP($B811,Customer_Info_Appended[],MATCH(D$4,Customer_Info_Appended[#Headers],0),0)</f>
        <v>34</v>
      </c>
      <c r="E811" t="str">
        <f>VLOOKUP($B811,Customer_Info_Appended[],MATCH(E$4,Customer_Info_Appended[#Headers],0),0)</f>
        <v>Male</v>
      </c>
      <c r="F811" t="str">
        <f>VLOOKUP($B811,Customer_Info_Appended[],MATCH(F$4,Customer_Info_Appended[#Headers],0),0)</f>
        <v>Mandalay</v>
      </c>
      <c r="G811" t="str">
        <f>VLOOKUP(AccountBalanceSummary[[#This Row],[Balance Summary]],balance_t[],3,1)</f>
        <v>High</v>
      </c>
      <c r="H811" t="str">
        <f>VLOOKUP(AccountBalanceSummary[[#This Row],[Age]],age_t[],3,1)</f>
        <v>Middle</v>
      </c>
      <c r="I811" t="str">
        <f>AccountBalanceSummary[[#This Row],[Age Group]]&amp;"-"&amp;AccountBalanceSummary[[#This Row],[Balace Group]]</f>
        <v>Middle-High</v>
      </c>
    </row>
    <row r="812" spans="2:9" x14ac:dyDescent="0.25">
      <c r="B812" t="s">
        <v>4154</v>
      </c>
      <c r="C812" s="22">
        <v>52299692</v>
      </c>
      <c r="D812">
        <f>VLOOKUP($B812,Customer_Info_Appended[],MATCH(D$4,Customer_Info_Appended[#Headers],0),0)</f>
        <v>65</v>
      </c>
      <c r="E812" t="str">
        <f>VLOOKUP($B812,Customer_Info_Appended[],MATCH(E$4,Customer_Info_Appended[#Headers],0),0)</f>
        <v>Male</v>
      </c>
      <c r="F812" t="str">
        <f>VLOOKUP($B812,Customer_Info_Appended[],MATCH(F$4,Customer_Info_Appended[#Headers],0),0)</f>
        <v>Shan</v>
      </c>
      <c r="G812" t="str">
        <f>VLOOKUP(AccountBalanceSummary[[#This Row],[Balance Summary]],balance_t[],3,1)</f>
        <v>High</v>
      </c>
      <c r="H812" t="str">
        <f>VLOOKUP(AccountBalanceSummary[[#This Row],[Age]],age_t[],3,1)</f>
        <v>Senior</v>
      </c>
      <c r="I812" t="str">
        <f>AccountBalanceSummary[[#This Row],[Age Group]]&amp;"-"&amp;AccountBalanceSummary[[#This Row],[Balace Group]]</f>
        <v>Senior-High</v>
      </c>
    </row>
    <row r="813" spans="2:9" x14ac:dyDescent="0.25">
      <c r="B813" t="s">
        <v>4159</v>
      </c>
      <c r="C813" s="22">
        <v>10044145</v>
      </c>
      <c r="D813">
        <f>VLOOKUP($B813,Customer_Info_Appended[],MATCH(D$4,Customer_Info_Appended[#Headers],0),0)</f>
        <v>31</v>
      </c>
      <c r="E813" t="str">
        <f>VLOOKUP($B813,Customer_Info_Appended[],MATCH(E$4,Customer_Info_Appended[#Headers],0),0)</f>
        <v>Male</v>
      </c>
      <c r="F813" t="str">
        <f>VLOOKUP($B813,Customer_Info_Appended[],MATCH(F$4,Customer_Info_Appended[#Headers],0),0)</f>
        <v>Shan</v>
      </c>
      <c r="G813" t="str">
        <f>VLOOKUP(AccountBalanceSummary[[#This Row],[Balance Summary]],balance_t[],3,1)</f>
        <v>Medium</v>
      </c>
      <c r="H813" t="str">
        <f>VLOOKUP(AccountBalanceSummary[[#This Row],[Age]],age_t[],3,1)</f>
        <v>Middle</v>
      </c>
      <c r="I813" t="str">
        <f>AccountBalanceSummary[[#This Row],[Age Group]]&amp;"-"&amp;AccountBalanceSummary[[#This Row],[Balace Group]]</f>
        <v>Middle-Medium</v>
      </c>
    </row>
    <row r="814" spans="2:9" x14ac:dyDescent="0.25">
      <c r="B814" t="s">
        <v>4164</v>
      </c>
      <c r="C814" s="22">
        <v>23769324</v>
      </c>
      <c r="D814">
        <f>VLOOKUP($B814,Customer_Info_Appended[],MATCH(D$4,Customer_Info_Appended[#Headers],0),0)</f>
        <v>62</v>
      </c>
      <c r="E814" t="str">
        <f>VLOOKUP($B814,Customer_Info_Appended[],MATCH(E$4,Customer_Info_Appended[#Headers],0),0)</f>
        <v>Male</v>
      </c>
      <c r="F814" t="str">
        <f>VLOOKUP($B814,Customer_Info_Appended[],MATCH(F$4,Customer_Info_Appended[#Headers],0),0)</f>
        <v>Bago</v>
      </c>
      <c r="G814" t="str">
        <f>VLOOKUP(AccountBalanceSummary[[#This Row],[Balance Summary]],balance_t[],3,1)</f>
        <v>High</v>
      </c>
      <c r="H814" t="str">
        <f>VLOOKUP(AccountBalanceSummary[[#This Row],[Age]],age_t[],3,1)</f>
        <v>Senior</v>
      </c>
      <c r="I814" t="str">
        <f>AccountBalanceSummary[[#This Row],[Age Group]]&amp;"-"&amp;AccountBalanceSummary[[#This Row],[Balace Group]]</f>
        <v>Senior-High</v>
      </c>
    </row>
    <row r="815" spans="2:9" x14ac:dyDescent="0.25">
      <c r="B815" t="s">
        <v>4169</v>
      </c>
      <c r="C815" s="22">
        <v>3766344</v>
      </c>
      <c r="D815">
        <f>VLOOKUP($B815,Customer_Info_Appended[],MATCH(D$4,Customer_Info_Appended[#Headers],0),0)</f>
        <v>23</v>
      </c>
      <c r="E815" t="str">
        <f>VLOOKUP($B815,Customer_Info_Appended[],MATCH(E$4,Customer_Info_Appended[#Headers],0),0)</f>
        <v>Male</v>
      </c>
      <c r="F815" t="str">
        <f>VLOOKUP($B815,Customer_Info_Appended[],MATCH(F$4,Customer_Info_Appended[#Headers],0),0)</f>
        <v>Yangon</v>
      </c>
      <c r="G815" t="str">
        <f>VLOOKUP(AccountBalanceSummary[[#This Row],[Balance Summary]],balance_t[],3,1)</f>
        <v>Low</v>
      </c>
      <c r="H815" t="str">
        <f>VLOOKUP(AccountBalanceSummary[[#This Row],[Age]],age_t[],3,1)</f>
        <v>Young</v>
      </c>
      <c r="I815" t="str">
        <f>AccountBalanceSummary[[#This Row],[Age Group]]&amp;"-"&amp;AccountBalanceSummary[[#This Row],[Balace Group]]</f>
        <v>Young-Low</v>
      </c>
    </row>
    <row r="816" spans="2:9" x14ac:dyDescent="0.25">
      <c r="B816" t="s">
        <v>4174</v>
      </c>
      <c r="C816" s="22">
        <v>17765322</v>
      </c>
      <c r="D816">
        <f>VLOOKUP($B816,Customer_Info_Appended[],MATCH(D$4,Customer_Info_Appended[#Headers],0),0)</f>
        <v>52</v>
      </c>
      <c r="E816" t="str">
        <f>VLOOKUP($B816,Customer_Info_Appended[],MATCH(E$4,Customer_Info_Appended[#Headers],0),0)</f>
        <v>Male</v>
      </c>
      <c r="F816" t="str">
        <f>VLOOKUP($B816,Customer_Info_Appended[],MATCH(F$4,Customer_Info_Appended[#Headers],0),0)</f>
        <v>Naypyitaw</v>
      </c>
      <c r="G816" t="str">
        <f>VLOOKUP(AccountBalanceSummary[[#This Row],[Balance Summary]],balance_t[],3,1)</f>
        <v>High</v>
      </c>
      <c r="H816" t="str">
        <f>VLOOKUP(AccountBalanceSummary[[#This Row],[Age]],age_t[],3,1)</f>
        <v>Senior</v>
      </c>
      <c r="I816" t="str">
        <f>AccountBalanceSummary[[#This Row],[Age Group]]&amp;"-"&amp;AccountBalanceSummary[[#This Row],[Balace Group]]</f>
        <v>Senior-High</v>
      </c>
    </row>
    <row r="817" spans="2:9" x14ac:dyDescent="0.25">
      <c r="B817" t="s">
        <v>4179</v>
      </c>
      <c r="C817" s="22">
        <v>47730875</v>
      </c>
      <c r="D817">
        <f>VLOOKUP($B817,Customer_Info_Appended[],MATCH(D$4,Customer_Info_Appended[#Headers],0),0)</f>
        <v>63</v>
      </c>
      <c r="E817" t="str">
        <f>VLOOKUP($B817,Customer_Info_Appended[],MATCH(E$4,Customer_Info_Appended[#Headers],0),0)</f>
        <v>Female</v>
      </c>
      <c r="F817" t="str">
        <f>VLOOKUP($B817,Customer_Info_Appended[],MATCH(F$4,Customer_Info_Appended[#Headers],0),0)</f>
        <v>Yangon</v>
      </c>
      <c r="G817" t="str">
        <f>VLOOKUP(AccountBalanceSummary[[#This Row],[Balance Summary]],balance_t[],3,1)</f>
        <v>High</v>
      </c>
      <c r="H817" t="str">
        <f>VLOOKUP(AccountBalanceSummary[[#This Row],[Age]],age_t[],3,1)</f>
        <v>Senior</v>
      </c>
      <c r="I817" t="str">
        <f>AccountBalanceSummary[[#This Row],[Age Group]]&amp;"-"&amp;AccountBalanceSummary[[#This Row],[Balace Group]]</f>
        <v>Senior-High</v>
      </c>
    </row>
    <row r="818" spans="2:9" x14ac:dyDescent="0.25">
      <c r="B818" t="s">
        <v>4184</v>
      </c>
      <c r="C818" s="22">
        <v>64359824</v>
      </c>
      <c r="D818">
        <f>VLOOKUP($B818,Customer_Info_Appended[],MATCH(D$4,Customer_Info_Appended[#Headers],0),0)</f>
        <v>31</v>
      </c>
      <c r="E818" t="str">
        <f>VLOOKUP($B818,Customer_Info_Appended[],MATCH(E$4,Customer_Info_Appended[#Headers],0),0)</f>
        <v>Male</v>
      </c>
      <c r="F818" t="str">
        <f>VLOOKUP($B818,Customer_Info_Appended[],MATCH(F$4,Customer_Info_Appended[#Headers],0),0)</f>
        <v>Naypyitaw</v>
      </c>
      <c r="G818" t="str">
        <f>VLOOKUP(AccountBalanceSummary[[#This Row],[Balance Summary]],balance_t[],3,1)</f>
        <v>High</v>
      </c>
      <c r="H818" t="str">
        <f>VLOOKUP(AccountBalanceSummary[[#This Row],[Age]],age_t[],3,1)</f>
        <v>Middle</v>
      </c>
      <c r="I818" t="str">
        <f>AccountBalanceSummary[[#This Row],[Age Group]]&amp;"-"&amp;AccountBalanceSummary[[#This Row],[Balace Group]]</f>
        <v>Middle-High</v>
      </c>
    </row>
    <row r="819" spans="2:9" x14ac:dyDescent="0.25">
      <c r="B819" t="s">
        <v>4189</v>
      </c>
      <c r="C819" s="22">
        <v>24952258</v>
      </c>
      <c r="D819">
        <f>VLOOKUP($B819,Customer_Info_Appended[],MATCH(D$4,Customer_Info_Appended[#Headers],0),0)</f>
        <v>64</v>
      </c>
      <c r="E819" t="str">
        <f>VLOOKUP($B819,Customer_Info_Appended[],MATCH(E$4,Customer_Info_Appended[#Headers],0),0)</f>
        <v>Female</v>
      </c>
      <c r="F819" t="str">
        <f>VLOOKUP($B819,Customer_Info_Appended[],MATCH(F$4,Customer_Info_Appended[#Headers],0),0)</f>
        <v>Mandalay</v>
      </c>
      <c r="G819" t="str">
        <f>VLOOKUP(AccountBalanceSummary[[#This Row],[Balance Summary]],balance_t[],3,1)</f>
        <v>High</v>
      </c>
      <c r="H819" t="str">
        <f>VLOOKUP(AccountBalanceSummary[[#This Row],[Age]],age_t[],3,1)</f>
        <v>Senior</v>
      </c>
      <c r="I819" t="str">
        <f>AccountBalanceSummary[[#This Row],[Age Group]]&amp;"-"&amp;AccountBalanceSummary[[#This Row],[Balace Group]]</f>
        <v>Senior-High</v>
      </c>
    </row>
    <row r="820" spans="2:9" x14ac:dyDescent="0.25">
      <c r="B820" t="s">
        <v>4194</v>
      </c>
      <c r="C820" s="22">
        <v>12593007</v>
      </c>
      <c r="D820">
        <f>VLOOKUP($B820,Customer_Info_Appended[],MATCH(D$4,Customer_Info_Appended[#Headers],0),0)</f>
        <v>25</v>
      </c>
      <c r="E820" t="str">
        <f>VLOOKUP($B820,Customer_Info_Appended[],MATCH(E$4,Customer_Info_Appended[#Headers],0),0)</f>
        <v>Male</v>
      </c>
      <c r="F820" t="str">
        <f>VLOOKUP($B820,Customer_Info_Appended[],MATCH(F$4,Customer_Info_Appended[#Headers],0),0)</f>
        <v>Mandalay</v>
      </c>
      <c r="G820" t="str">
        <f>VLOOKUP(AccountBalanceSummary[[#This Row],[Balance Summary]],balance_t[],3,1)</f>
        <v>Medium</v>
      </c>
      <c r="H820" t="str">
        <f>VLOOKUP(AccountBalanceSummary[[#This Row],[Age]],age_t[],3,1)</f>
        <v>Young</v>
      </c>
      <c r="I820" t="str">
        <f>AccountBalanceSummary[[#This Row],[Age Group]]&amp;"-"&amp;AccountBalanceSummary[[#This Row],[Balace Group]]</f>
        <v>Young-Medium</v>
      </c>
    </row>
    <row r="821" spans="2:9" x14ac:dyDescent="0.25">
      <c r="B821" t="s">
        <v>4199</v>
      </c>
      <c r="C821" s="22">
        <v>63192947</v>
      </c>
      <c r="D821">
        <f>VLOOKUP($B821,Customer_Info_Appended[],MATCH(D$4,Customer_Info_Appended[#Headers],0),0)</f>
        <v>32</v>
      </c>
      <c r="E821" t="str">
        <f>VLOOKUP($B821,Customer_Info_Appended[],MATCH(E$4,Customer_Info_Appended[#Headers],0),0)</f>
        <v>Female</v>
      </c>
      <c r="F821" t="str">
        <f>VLOOKUP($B821,Customer_Info_Appended[],MATCH(F$4,Customer_Info_Appended[#Headers],0),0)</f>
        <v>Shan</v>
      </c>
      <c r="G821" t="str">
        <f>VLOOKUP(AccountBalanceSummary[[#This Row],[Balance Summary]],balance_t[],3,1)</f>
        <v>High</v>
      </c>
      <c r="H821" t="str">
        <f>VLOOKUP(AccountBalanceSummary[[#This Row],[Age]],age_t[],3,1)</f>
        <v>Middle</v>
      </c>
      <c r="I821" t="str">
        <f>AccountBalanceSummary[[#This Row],[Age Group]]&amp;"-"&amp;AccountBalanceSummary[[#This Row],[Balace Group]]</f>
        <v>Middle-High</v>
      </c>
    </row>
    <row r="822" spans="2:9" x14ac:dyDescent="0.25">
      <c r="B822" t="s">
        <v>4204</v>
      </c>
      <c r="C822" s="22">
        <v>26507111</v>
      </c>
      <c r="D822">
        <f>VLOOKUP($B822,Customer_Info_Appended[],MATCH(D$4,Customer_Info_Appended[#Headers],0),0)</f>
        <v>44</v>
      </c>
      <c r="E822" t="str">
        <f>VLOOKUP($B822,Customer_Info_Appended[],MATCH(E$4,Customer_Info_Appended[#Headers],0),0)</f>
        <v>Female</v>
      </c>
      <c r="F822" t="str">
        <f>VLOOKUP($B822,Customer_Info_Appended[],MATCH(F$4,Customer_Info_Appended[#Headers],0),0)</f>
        <v>Mandalay</v>
      </c>
      <c r="G822" t="str">
        <f>VLOOKUP(AccountBalanceSummary[[#This Row],[Balance Summary]],balance_t[],3,1)</f>
        <v>High</v>
      </c>
      <c r="H822" t="str">
        <f>VLOOKUP(AccountBalanceSummary[[#This Row],[Age]],age_t[],3,1)</f>
        <v>Middle</v>
      </c>
      <c r="I822" t="str">
        <f>AccountBalanceSummary[[#This Row],[Age Group]]&amp;"-"&amp;AccountBalanceSummary[[#This Row],[Balace Group]]</f>
        <v>Middle-High</v>
      </c>
    </row>
    <row r="823" spans="2:9" x14ac:dyDescent="0.25">
      <c r="B823" t="s">
        <v>4209</v>
      </c>
      <c r="C823" s="22">
        <v>50690586</v>
      </c>
      <c r="D823">
        <f>VLOOKUP($B823,Customer_Info_Appended[],MATCH(D$4,Customer_Info_Appended[#Headers],0),0)</f>
        <v>30</v>
      </c>
      <c r="E823" t="str">
        <f>VLOOKUP($B823,Customer_Info_Appended[],MATCH(E$4,Customer_Info_Appended[#Headers],0),0)</f>
        <v>Female</v>
      </c>
      <c r="F823" t="str">
        <f>VLOOKUP($B823,Customer_Info_Appended[],MATCH(F$4,Customer_Info_Appended[#Headers],0),0)</f>
        <v>Shan</v>
      </c>
      <c r="G823" t="str">
        <f>VLOOKUP(AccountBalanceSummary[[#This Row],[Balance Summary]],balance_t[],3,1)</f>
        <v>High</v>
      </c>
      <c r="H823" t="str">
        <f>VLOOKUP(AccountBalanceSummary[[#This Row],[Age]],age_t[],3,1)</f>
        <v>Young</v>
      </c>
      <c r="I823" t="str">
        <f>AccountBalanceSummary[[#This Row],[Age Group]]&amp;"-"&amp;AccountBalanceSummary[[#This Row],[Balace Group]]</f>
        <v>Young-High</v>
      </c>
    </row>
    <row r="824" spans="2:9" x14ac:dyDescent="0.25">
      <c r="B824" t="s">
        <v>4214</v>
      </c>
      <c r="C824" s="22">
        <v>42807739</v>
      </c>
      <c r="D824">
        <f>VLOOKUP($B824,Customer_Info_Appended[],MATCH(D$4,Customer_Info_Appended[#Headers],0),0)</f>
        <v>66</v>
      </c>
      <c r="E824" t="str">
        <f>VLOOKUP($B824,Customer_Info_Appended[],MATCH(E$4,Customer_Info_Appended[#Headers],0),0)</f>
        <v>Male</v>
      </c>
      <c r="F824" t="str">
        <f>VLOOKUP($B824,Customer_Info_Appended[],MATCH(F$4,Customer_Info_Appended[#Headers],0),0)</f>
        <v>Yangon</v>
      </c>
      <c r="G824" t="str">
        <f>VLOOKUP(AccountBalanceSummary[[#This Row],[Balance Summary]],balance_t[],3,1)</f>
        <v>High</v>
      </c>
      <c r="H824" t="str">
        <f>VLOOKUP(AccountBalanceSummary[[#This Row],[Age]],age_t[],3,1)</f>
        <v>Senior</v>
      </c>
      <c r="I824" t="str">
        <f>AccountBalanceSummary[[#This Row],[Age Group]]&amp;"-"&amp;AccountBalanceSummary[[#This Row],[Balace Group]]</f>
        <v>Senior-High</v>
      </c>
    </row>
    <row r="825" spans="2:9" x14ac:dyDescent="0.25">
      <c r="B825" t="s">
        <v>4219</v>
      </c>
      <c r="C825" s="22">
        <v>36606152</v>
      </c>
      <c r="D825">
        <f>VLOOKUP($B825,Customer_Info_Appended[],MATCH(D$4,Customer_Info_Appended[#Headers],0),0)</f>
        <v>48</v>
      </c>
      <c r="E825" t="str">
        <f>VLOOKUP($B825,Customer_Info_Appended[],MATCH(E$4,Customer_Info_Appended[#Headers],0),0)</f>
        <v>Male</v>
      </c>
      <c r="F825" t="str">
        <f>VLOOKUP($B825,Customer_Info_Appended[],MATCH(F$4,Customer_Info_Appended[#Headers],0),0)</f>
        <v>Mandalay</v>
      </c>
      <c r="G825" t="str">
        <f>VLOOKUP(AccountBalanceSummary[[#This Row],[Balance Summary]],balance_t[],3,1)</f>
        <v>High</v>
      </c>
      <c r="H825" t="str">
        <f>VLOOKUP(AccountBalanceSummary[[#This Row],[Age]],age_t[],3,1)</f>
        <v>Middle</v>
      </c>
      <c r="I825" t="str">
        <f>AccountBalanceSummary[[#This Row],[Age Group]]&amp;"-"&amp;AccountBalanceSummary[[#This Row],[Balace Group]]</f>
        <v>Middle-High</v>
      </c>
    </row>
    <row r="826" spans="2:9" x14ac:dyDescent="0.25">
      <c r="B826" t="s">
        <v>4224</v>
      </c>
      <c r="C826" s="22">
        <v>35737395</v>
      </c>
      <c r="D826">
        <f>VLOOKUP($B826,Customer_Info_Appended[],MATCH(D$4,Customer_Info_Appended[#Headers],0),0)</f>
        <v>52</v>
      </c>
      <c r="E826" t="str">
        <f>VLOOKUP($B826,Customer_Info_Appended[],MATCH(E$4,Customer_Info_Appended[#Headers],0),0)</f>
        <v>Male</v>
      </c>
      <c r="F826" t="str">
        <f>VLOOKUP($B826,Customer_Info_Appended[],MATCH(F$4,Customer_Info_Appended[#Headers],0),0)</f>
        <v>Yangon</v>
      </c>
      <c r="G826" t="str">
        <f>VLOOKUP(AccountBalanceSummary[[#This Row],[Balance Summary]],balance_t[],3,1)</f>
        <v>High</v>
      </c>
      <c r="H826" t="str">
        <f>VLOOKUP(AccountBalanceSummary[[#This Row],[Age]],age_t[],3,1)</f>
        <v>Senior</v>
      </c>
      <c r="I826" t="str">
        <f>AccountBalanceSummary[[#This Row],[Age Group]]&amp;"-"&amp;AccountBalanceSummary[[#This Row],[Balace Group]]</f>
        <v>Senior-High</v>
      </c>
    </row>
    <row r="827" spans="2:9" x14ac:dyDescent="0.25">
      <c r="B827" t="s">
        <v>4229</v>
      </c>
      <c r="C827" s="22">
        <v>43973437</v>
      </c>
      <c r="D827">
        <f>VLOOKUP($B827,Customer_Info_Appended[],MATCH(D$4,Customer_Info_Appended[#Headers],0),0)</f>
        <v>23</v>
      </c>
      <c r="E827" t="str">
        <f>VLOOKUP($B827,Customer_Info_Appended[],MATCH(E$4,Customer_Info_Appended[#Headers],0),0)</f>
        <v>Male</v>
      </c>
      <c r="F827" t="str">
        <f>VLOOKUP($B827,Customer_Info_Appended[],MATCH(F$4,Customer_Info_Appended[#Headers],0),0)</f>
        <v>Yangon</v>
      </c>
      <c r="G827" t="str">
        <f>VLOOKUP(AccountBalanceSummary[[#This Row],[Balance Summary]],balance_t[],3,1)</f>
        <v>High</v>
      </c>
      <c r="H827" t="str">
        <f>VLOOKUP(AccountBalanceSummary[[#This Row],[Age]],age_t[],3,1)</f>
        <v>Young</v>
      </c>
      <c r="I827" t="str">
        <f>AccountBalanceSummary[[#This Row],[Age Group]]&amp;"-"&amp;AccountBalanceSummary[[#This Row],[Balace Group]]</f>
        <v>Young-High</v>
      </c>
    </row>
    <row r="828" spans="2:9" x14ac:dyDescent="0.25">
      <c r="B828" t="s">
        <v>4234</v>
      </c>
      <c r="C828" s="22">
        <v>61978095</v>
      </c>
      <c r="D828">
        <f>VLOOKUP($B828,Customer_Info_Appended[],MATCH(D$4,Customer_Info_Appended[#Headers],0),0)</f>
        <v>22</v>
      </c>
      <c r="E828" t="str">
        <f>VLOOKUP($B828,Customer_Info_Appended[],MATCH(E$4,Customer_Info_Appended[#Headers],0),0)</f>
        <v>Female</v>
      </c>
      <c r="F828" t="str">
        <f>VLOOKUP($B828,Customer_Info_Appended[],MATCH(F$4,Customer_Info_Appended[#Headers],0),0)</f>
        <v>Mandalay</v>
      </c>
      <c r="G828" t="str">
        <f>VLOOKUP(AccountBalanceSummary[[#This Row],[Balance Summary]],balance_t[],3,1)</f>
        <v>High</v>
      </c>
      <c r="H828" t="str">
        <f>VLOOKUP(AccountBalanceSummary[[#This Row],[Age]],age_t[],3,1)</f>
        <v>Young</v>
      </c>
      <c r="I828" t="str">
        <f>AccountBalanceSummary[[#This Row],[Age Group]]&amp;"-"&amp;AccountBalanceSummary[[#This Row],[Balace Group]]</f>
        <v>Young-High</v>
      </c>
    </row>
    <row r="829" spans="2:9" x14ac:dyDescent="0.25">
      <c r="B829" t="s">
        <v>4239</v>
      </c>
      <c r="C829" s="22">
        <v>15123014</v>
      </c>
      <c r="D829">
        <f>VLOOKUP($B829,Customer_Info_Appended[],MATCH(D$4,Customer_Info_Appended[#Headers],0),0)</f>
        <v>39</v>
      </c>
      <c r="E829" t="str">
        <f>VLOOKUP($B829,Customer_Info_Appended[],MATCH(E$4,Customer_Info_Appended[#Headers],0),0)</f>
        <v>Male</v>
      </c>
      <c r="F829" t="str">
        <f>VLOOKUP($B829,Customer_Info_Appended[],MATCH(F$4,Customer_Info_Appended[#Headers],0),0)</f>
        <v>Yangon</v>
      </c>
      <c r="G829" t="str">
        <f>VLOOKUP(AccountBalanceSummary[[#This Row],[Balance Summary]],balance_t[],3,1)</f>
        <v>High</v>
      </c>
      <c r="H829" t="str">
        <f>VLOOKUP(AccountBalanceSummary[[#This Row],[Age]],age_t[],3,1)</f>
        <v>Middle</v>
      </c>
      <c r="I829" t="str">
        <f>AccountBalanceSummary[[#This Row],[Age Group]]&amp;"-"&amp;AccountBalanceSummary[[#This Row],[Balace Group]]</f>
        <v>Middle-High</v>
      </c>
    </row>
    <row r="830" spans="2:9" x14ac:dyDescent="0.25">
      <c r="B830" t="s">
        <v>4244</v>
      </c>
      <c r="C830" s="22">
        <v>26947281</v>
      </c>
      <c r="D830">
        <f>VLOOKUP($B830,Customer_Info_Appended[],MATCH(D$4,Customer_Info_Appended[#Headers],0),0)</f>
        <v>66</v>
      </c>
      <c r="E830" t="str">
        <f>VLOOKUP($B830,Customer_Info_Appended[],MATCH(E$4,Customer_Info_Appended[#Headers],0),0)</f>
        <v>Female</v>
      </c>
      <c r="F830" t="str">
        <f>VLOOKUP($B830,Customer_Info_Appended[],MATCH(F$4,Customer_Info_Appended[#Headers],0),0)</f>
        <v>Mandalay</v>
      </c>
      <c r="G830" t="str">
        <f>VLOOKUP(AccountBalanceSummary[[#This Row],[Balance Summary]],balance_t[],3,1)</f>
        <v>High</v>
      </c>
      <c r="H830" t="str">
        <f>VLOOKUP(AccountBalanceSummary[[#This Row],[Age]],age_t[],3,1)</f>
        <v>Senior</v>
      </c>
      <c r="I830" t="str">
        <f>AccountBalanceSummary[[#This Row],[Age Group]]&amp;"-"&amp;AccountBalanceSummary[[#This Row],[Balace Group]]</f>
        <v>Senior-High</v>
      </c>
    </row>
    <row r="831" spans="2:9" x14ac:dyDescent="0.25">
      <c r="B831" t="s">
        <v>4249</v>
      </c>
      <c r="C831" s="22">
        <v>18847054</v>
      </c>
      <c r="D831">
        <f>VLOOKUP($B831,Customer_Info_Appended[],MATCH(D$4,Customer_Info_Appended[#Headers],0),0)</f>
        <v>40</v>
      </c>
      <c r="E831" t="str">
        <f>VLOOKUP($B831,Customer_Info_Appended[],MATCH(E$4,Customer_Info_Appended[#Headers],0),0)</f>
        <v>Female</v>
      </c>
      <c r="F831" t="str">
        <f>VLOOKUP($B831,Customer_Info_Appended[],MATCH(F$4,Customer_Info_Appended[#Headers],0),0)</f>
        <v>Mandalay</v>
      </c>
      <c r="G831" t="str">
        <f>VLOOKUP(AccountBalanceSummary[[#This Row],[Balance Summary]],balance_t[],3,1)</f>
        <v>High</v>
      </c>
      <c r="H831" t="str">
        <f>VLOOKUP(AccountBalanceSummary[[#This Row],[Age]],age_t[],3,1)</f>
        <v>Middle</v>
      </c>
      <c r="I831" t="str">
        <f>AccountBalanceSummary[[#This Row],[Age Group]]&amp;"-"&amp;AccountBalanceSummary[[#This Row],[Balace Group]]</f>
        <v>Middle-High</v>
      </c>
    </row>
    <row r="832" spans="2:9" x14ac:dyDescent="0.25">
      <c r="B832" t="s">
        <v>4254</v>
      </c>
      <c r="C832" s="22">
        <v>25279853</v>
      </c>
      <c r="D832">
        <f>VLOOKUP($B832,Customer_Info_Appended[],MATCH(D$4,Customer_Info_Appended[#Headers],0),0)</f>
        <v>42</v>
      </c>
      <c r="E832" t="str">
        <f>VLOOKUP($B832,Customer_Info_Appended[],MATCH(E$4,Customer_Info_Appended[#Headers],0),0)</f>
        <v>Male</v>
      </c>
      <c r="F832" t="str">
        <f>VLOOKUP($B832,Customer_Info_Appended[],MATCH(F$4,Customer_Info_Appended[#Headers],0),0)</f>
        <v>Mandalay</v>
      </c>
      <c r="G832" t="str">
        <f>VLOOKUP(AccountBalanceSummary[[#This Row],[Balance Summary]],balance_t[],3,1)</f>
        <v>High</v>
      </c>
      <c r="H832" t="str">
        <f>VLOOKUP(AccountBalanceSummary[[#This Row],[Age]],age_t[],3,1)</f>
        <v>Middle</v>
      </c>
      <c r="I832" t="str">
        <f>AccountBalanceSummary[[#This Row],[Age Group]]&amp;"-"&amp;AccountBalanceSummary[[#This Row],[Balace Group]]</f>
        <v>Middle-High</v>
      </c>
    </row>
    <row r="833" spans="2:9" x14ac:dyDescent="0.25">
      <c r="B833" t="s">
        <v>4259</v>
      </c>
      <c r="C833" s="22">
        <v>67212125</v>
      </c>
      <c r="D833">
        <f>VLOOKUP($B833,Customer_Info_Appended[],MATCH(D$4,Customer_Info_Appended[#Headers],0),0)</f>
        <v>51</v>
      </c>
      <c r="E833" t="str">
        <f>VLOOKUP($B833,Customer_Info_Appended[],MATCH(E$4,Customer_Info_Appended[#Headers],0),0)</f>
        <v>Male</v>
      </c>
      <c r="F833" t="str">
        <f>VLOOKUP($B833,Customer_Info_Appended[],MATCH(F$4,Customer_Info_Appended[#Headers],0),0)</f>
        <v>Naypyitaw</v>
      </c>
      <c r="G833" t="str">
        <f>VLOOKUP(AccountBalanceSummary[[#This Row],[Balance Summary]],balance_t[],3,1)</f>
        <v>High</v>
      </c>
      <c r="H833" t="str">
        <f>VLOOKUP(AccountBalanceSummary[[#This Row],[Age]],age_t[],3,1)</f>
        <v>Senior</v>
      </c>
      <c r="I833" t="str">
        <f>AccountBalanceSummary[[#This Row],[Age Group]]&amp;"-"&amp;AccountBalanceSummary[[#This Row],[Balace Group]]</f>
        <v>Senior-High</v>
      </c>
    </row>
    <row r="834" spans="2:9" x14ac:dyDescent="0.25">
      <c r="B834" t="s">
        <v>4264</v>
      </c>
      <c r="C834" s="22">
        <v>25698364</v>
      </c>
      <c r="D834">
        <f>VLOOKUP($B834,Customer_Info_Appended[],MATCH(D$4,Customer_Info_Appended[#Headers],0),0)</f>
        <v>43</v>
      </c>
      <c r="E834" t="str">
        <f>VLOOKUP($B834,Customer_Info_Appended[],MATCH(E$4,Customer_Info_Appended[#Headers],0),0)</f>
        <v>Male</v>
      </c>
      <c r="F834" t="str">
        <f>VLOOKUP($B834,Customer_Info_Appended[],MATCH(F$4,Customer_Info_Appended[#Headers],0),0)</f>
        <v>Yangon</v>
      </c>
      <c r="G834" t="str">
        <f>VLOOKUP(AccountBalanceSummary[[#This Row],[Balance Summary]],balance_t[],3,1)</f>
        <v>High</v>
      </c>
      <c r="H834" t="str">
        <f>VLOOKUP(AccountBalanceSummary[[#This Row],[Age]],age_t[],3,1)</f>
        <v>Middle</v>
      </c>
      <c r="I834" t="str">
        <f>AccountBalanceSummary[[#This Row],[Age Group]]&amp;"-"&amp;AccountBalanceSummary[[#This Row],[Balace Group]]</f>
        <v>Middle-High</v>
      </c>
    </row>
    <row r="835" spans="2:9" x14ac:dyDescent="0.25">
      <c r="B835" t="s">
        <v>4269</v>
      </c>
      <c r="C835" s="22">
        <v>38542495</v>
      </c>
      <c r="D835">
        <f>VLOOKUP($B835,Customer_Info_Appended[],MATCH(D$4,Customer_Info_Appended[#Headers],0),0)</f>
        <v>64</v>
      </c>
      <c r="E835" t="str">
        <f>VLOOKUP($B835,Customer_Info_Appended[],MATCH(E$4,Customer_Info_Appended[#Headers],0),0)</f>
        <v>Female</v>
      </c>
      <c r="F835" t="str">
        <f>VLOOKUP($B835,Customer_Info_Appended[],MATCH(F$4,Customer_Info_Appended[#Headers],0),0)</f>
        <v>Bago</v>
      </c>
      <c r="G835" t="str">
        <f>VLOOKUP(AccountBalanceSummary[[#This Row],[Balance Summary]],balance_t[],3,1)</f>
        <v>High</v>
      </c>
      <c r="H835" t="str">
        <f>VLOOKUP(AccountBalanceSummary[[#This Row],[Age]],age_t[],3,1)</f>
        <v>Senior</v>
      </c>
      <c r="I835" t="str">
        <f>AccountBalanceSummary[[#This Row],[Age Group]]&amp;"-"&amp;AccountBalanceSummary[[#This Row],[Balace Group]]</f>
        <v>Senior-High</v>
      </c>
    </row>
    <row r="836" spans="2:9" x14ac:dyDescent="0.25">
      <c r="B836" t="s">
        <v>4274</v>
      </c>
      <c r="C836" s="22">
        <v>72891346</v>
      </c>
      <c r="D836">
        <f>VLOOKUP($B836,Customer_Info_Appended[],MATCH(D$4,Customer_Info_Appended[#Headers],0),0)</f>
        <v>22</v>
      </c>
      <c r="E836" t="str">
        <f>VLOOKUP($B836,Customer_Info_Appended[],MATCH(E$4,Customer_Info_Appended[#Headers],0),0)</f>
        <v>Male</v>
      </c>
      <c r="F836" t="str">
        <f>VLOOKUP($B836,Customer_Info_Appended[],MATCH(F$4,Customer_Info_Appended[#Headers],0),0)</f>
        <v>Mandalay</v>
      </c>
      <c r="G836" t="str">
        <f>VLOOKUP(AccountBalanceSummary[[#This Row],[Balance Summary]],balance_t[],3,1)</f>
        <v>High</v>
      </c>
      <c r="H836" t="str">
        <f>VLOOKUP(AccountBalanceSummary[[#This Row],[Age]],age_t[],3,1)</f>
        <v>Young</v>
      </c>
      <c r="I836" t="str">
        <f>AccountBalanceSummary[[#This Row],[Age Group]]&amp;"-"&amp;AccountBalanceSummary[[#This Row],[Balace Group]]</f>
        <v>Young-High</v>
      </c>
    </row>
    <row r="837" spans="2:9" x14ac:dyDescent="0.25">
      <c r="B837" t="s">
        <v>4279</v>
      </c>
      <c r="C837" s="22">
        <v>62339148</v>
      </c>
      <c r="D837">
        <f>VLOOKUP($B837,Customer_Info_Appended[],MATCH(D$4,Customer_Info_Appended[#Headers],0),0)</f>
        <v>43</v>
      </c>
      <c r="E837" t="str">
        <f>VLOOKUP($B837,Customer_Info_Appended[],MATCH(E$4,Customer_Info_Appended[#Headers],0),0)</f>
        <v>Female</v>
      </c>
      <c r="F837" t="str">
        <f>VLOOKUP($B837,Customer_Info_Appended[],MATCH(F$4,Customer_Info_Appended[#Headers],0),0)</f>
        <v>Yangon</v>
      </c>
      <c r="G837" t="str">
        <f>VLOOKUP(AccountBalanceSummary[[#This Row],[Balance Summary]],balance_t[],3,1)</f>
        <v>High</v>
      </c>
      <c r="H837" t="str">
        <f>VLOOKUP(AccountBalanceSummary[[#This Row],[Age]],age_t[],3,1)</f>
        <v>Middle</v>
      </c>
      <c r="I837" t="str">
        <f>AccountBalanceSummary[[#This Row],[Age Group]]&amp;"-"&amp;AccountBalanceSummary[[#This Row],[Balace Group]]</f>
        <v>Middle-High</v>
      </c>
    </row>
    <row r="838" spans="2:9" x14ac:dyDescent="0.25">
      <c r="B838" t="s">
        <v>4284</v>
      </c>
      <c r="C838" s="22">
        <v>74057416</v>
      </c>
      <c r="D838">
        <f>VLOOKUP($B838,Customer_Info_Appended[],MATCH(D$4,Customer_Info_Appended[#Headers],0),0)</f>
        <v>37</v>
      </c>
      <c r="E838" t="str">
        <f>VLOOKUP($B838,Customer_Info_Appended[],MATCH(E$4,Customer_Info_Appended[#Headers],0),0)</f>
        <v>Male</v>
      </c>
      <c r="F838" t="str">
        <f>VLOOKUP($B838,Customer_Info_Appended[],MATCH(F$4,Customer_Info_Appended[#Headers],0),0)</f>
        <v>Shan</v>
      </c>
      <c r="G838" t="str">
        <f>VLOOKUP(AccountBalanceSummary[[#This Row],[Balance Summary]],balance_t[],3,1)</f>
        <v>High</v>
      </c>
      <c r="H838" t="str">
        <f>VLOOKUP(AccountBalanceSummary[[#This Row],[Age]],age_t[],3,1)</f>
        <v>Middle</v>
      </c>
      <c r="I838" t="str">
        <f>AccountBalanceSummary[[#This Row],[Age Group]]&amp;"-"&amp;AccountBalanceSummary[[#This Row],[Balace Group]]</f>
        <v>Middle-High</v>
      </c>
    </row>
    <row r="839" spans="2:9" x14ac:dyDescent="0.25">
      <c r="B839" t="s">
        <v>4289</v>
      </c>
      <c r="C839" s="22">
        <v>50598998</v>
      </c>
      <c r="D839">
        <f>VLOOKUP($B839,Customer_Info_Appended[],MATCH(D$4,Customer_Info_Appended[#Headers],0),0)</f>
        <v>23</v>
      </c>
      <c r="E839" t="str">
        <f>VLOOKUP($B839,Customer_Info_Appended[],MATCH(E$4,Customer_Info_Appended[#Headers],0),0)</f>
        <v>Female</v>
      </c>
      <c r="F839" t="str">
        <f>VLOOKUP($B839,Customer_Info_Appended[],MATCH(F$4,Customer_Info_Appended[#Headers],0),0)</f>
        <v>Mandalay</v>
      </c>
      <c r="G839" t="str">
        <f>VLOOKUP(AccountBalanceSummary[[#This Row],[Balance Summary]],balance_t[],3,1)</f>
        <v>High</v>
      </c>
      <c r="H839" t="str">
        <f>VLOOKUP(AccountBalanceSummary[[#This Row],[Age]],age_t[],3,1)</f>
        <v>Young</v>
      </c>
      <c r="I839" t="str">
        <f>AccountBalanceSummary[[#This Row],[Age Group]]&amp;"-"&amp;AccountBalanceSummary[[#This Row],[Balace Group]]</f>
        <v>Young-High</v>
      </c>
    </row>
    <row r="840" spans="2:9" x14ac:dyDescent="0.25">
      <c r="B840" t="s">
        <v>4294</v>
      </c>
      <c r="C840" s="22">
        <v>98306944</v>
      </c>
      <c r="D840">
        <f>VLOOKUP($B840,Customer_Info_Appended[],MATCH(D$4,Customer_Info_Appended[#Headers],0),0)</f>
        <v>23</v>
      </c>
      <c r="E840" t="str">
        <f>VLOOKUP($B840,Customer_Info_Appended[],MATCH(E$4,Customer_Info_Appended[#Headers],0),0)</f>
        <v>Male</v>
      </c>
      <c r="F840" t="str">
        <f>VLOOKUP($B840,Customer_Info_Appended[],MATCH(F$4,Customer_Info_Appended[#Headers],0),0)</f>
        <v>Mandalay</v>
      </c>
      <c r="G840" t="str">
        <f>VLOOKUP(AccountBalanceSummary[[#This Row],[Balance Summary]],balance_t[],3,1)</f>
        <v>High</v>
      </c>
      <c r="H840" t="str">
        <f>VLOOKUP(AccountBalanceSummary[[#This Row],[Age]],age_t[],3,1)</f>
        <v>Young</v>
      </c>
      <c r="I840" t="str">
        <f>AccountBalanceSummary[[#This Row],[Age Group]]&amp;"-"&amp;AccountBalanceSummary[[#This Row],[Balace Group]]</f>
        <v>Young-High</v>
      </c>
    </row>
    <row r="841" spans="2:9" x14ac:dyDescent="0.25">
      <c r="B841" t="s">
        <v>4299</v>
      </c>
      <c r="C841" s="22">
        <v>52078407</v>
      </c>
      <c r="D841">
        <f>VLOOKUP($B841,Customer_Info_Appended[],MATCH(D$4,Customer_Info_Appended[#Headers],0),0)</f>
        <v>67</v>
      </c>
      <c r="E841" t="str">
        <f>VLOOKUP($B841,Customer_Info_Appended[],MATCH(E$4,Customer_Info_Appended[#Headers],0),0)</f>
        <v>Male</v>
      </c>
      <c r="F841" t="str">
        <f>VLOOKUP($B841,Customer_Info_Appended[],MATCH(F$4,Customer_Info_Appended[#Headers],0),0)</f>
        <v>Bago</v>
      </c>
      <c r="G841" t="str">
        <f>VLOOKUP(AccountBalanceSummary[[#This Row],[Balance Summary]],balance_t[],3,1)</f>
        <v>High</v>
      </c>
      <c r="H841" t="str">
        <f>VLOOKUP(AccountBalanceSummary[[#This Row],[Age]],age_t[],3,1)</f>
        <v>Senior</v>
      </c>
      <c r="I841" t="str">
        <f>AccountBalanceSummary[[#This Row],[Age Group]]&amp;"-"&amp;AccountBalanceSummary[[#This Row],[Balace Group]]</f>
        <v>Senior-High</v>
      </c>
    </row>
    <row r="842" spans="2:9" x14ac:dyDescent="0.25">
      <c r="B842" t="s">
        <v>4304</v>
      </c>
      <c r="C842" s="22">
        <v>64732135</v>
      </c>
      <c r="D842">
        <f>VLOOKUP($B842,Customer_Info_Appended[],MATCH(D$4,Customer_Info_Appended[#Headers],0),0)</f>
        <v>35</v>
      </c>
      <c r="E842" t="str">
        <f>VLOOKUP($B842,Customer_Info_Appended[],MATCH(E$4,Customer_Info_Appended[#Headers],0),0)</f>
        <v>Female</v>
      </c>
      <c r="F842" t="str">
        <f>VLOOKUP($B842,Customer_Info_Appended[],MATCH(F$4,Customer_Info_Appended[#Headers],0),0)</f>
        <v>Naypyitaw</v>
      </c>
      <c r="G842" t="str">
        <f>VLOOKUP(AccountBalanceSummary[[#This Row],[Balance Summary]],balance_t[],3,1)</f>
        <v>High</v>
      </c>
      <c r="H842" t="str">
        <f>VLOOKUP(AccountBalanceSummary[[#This Row],[Age]],age_t[],3,1)</f>
        <v>Middle</v>
      </c>
      <c r="I842" t="str">
        <f>AccountBalanceSummary[[#This Row],[Age Group]]&amp;"-"&amp;AccountBalanceSummary[[#This Row],[Balace Group]]</f>
        <v>Middle-High</v>
      </c>
    </row>
    <row r="843" spans="2:9" x14ac:dyDescent="0.25">
      <c r="B843" t="s">
        <v>4309</v>
      </c>
      <c r="C843" s="22">
        <v>34141363</v>
      </c>
      <c r="D843">
        <f>VLOOKUP($B843,Customer_Info_Appended[],MATCH(D$4,Customer_Info_Appended[#Headers],0),0)</f>
        <v>21</v>
      </c>
      <c r="E843" t="str">
        <f>VLOOKUP($B843,Customer_Info_Appended[],MATCH(E$4,Customer_Info_Appended[#Headers],0),0)</f>
        <v>Male</v>
      </c>
      <c r="F843" t="str">
        <f>VLOOKUP($B843,Customer_Info_Appended[],MATCH(F$4,Customer_Info_Appended[#Headers],0),0)</f>
        <v>Naypyitaw</v>
      </c>
      <c r="G843" t="str">
        <f>VLOOKUP(AccountBalanceSummary[[#This Row],[Balance Summary]],balance_t[],3,1)</f>
        <v>High</v>
      </c>
      <c r="H843" t="str">
        <f>VLOOKUP(AccountBalanceSummary[[#This Row],[Age]],age_t[],3,1)</f>
        <v>Young</v>
      </c>
      <c r="I843" t="str">
        <f>AccountBalanceSummary[[#This Row],[Age Group]]&amp;"-"&amp;AccountBalanceSummary[[#This Row],[Balace Group]]</f>
        <v>Young-High</v>
      </c>
    </row>
    <row r="844" spans="2:9" x14ac:dyDescent="0.25">
      <c r="B844" t="s">
        <v>4314</v>
      </c>
      <c r="C844" s="22">
        <v>46228264</v>
      </c>
      <c r="D844">
        <f>VLOOKUP($B844,Customer_Info_Appended[],MATCH(D$4,Customer_Info_Appended[#Headers],0),0)</f>
        <v>34</v>
      </c>
      <c r="E844" t="str">
        <f>VLOOKUP($B844,Customer_Info_Appended[],MATCH(E$4,Customer_Info_Appended[#Headers],0),0)</f>
        <v>Male</v>
      </c>
      <c r="F844" t="str">
        <f>VLOOKUP($B844,Customer_Info_Appended[],MATCH(F$4,Customer_Info_Appended[#Headers],0),0)</f>
        <v>Mandalay</v>
      </c>
      <c r="G844" t="str">
        <f>VLOOKUP(AccountBalanceSummary[[#This Row],[Balance Summary]],balance_t[],3,1)</f>
        <v>High</v>
      </c>
      <c r="H844" t="str">
        <f>VLOOKUP(AccountBalanceSummary[[#This Row],[Age]],age_t[],3,1)</f>
        <v>Middle</v>
      </c>
      <c r="I844" t="str">
        <f>AccountBalanceSummary[[#This Row],[Age Group]]&amp;"-"&amp;AccountBalanceSummary[[#This Row],[Balace Group]]</f>
        <v>Middle-High</v>
      </c>
    </row>
    <row r="845" spans="2:9" x14ac:dyDescent="0.25">
      <c r="B845" t="s">
        <v>4319</v>
      </c>
      <c r="C845" s="22">
        <v>28579090</v>
      </c>
      <c r="D845">
        <f>VLOOKUP($B845,Customer_Info_Appended[],MATCH(D$4,Customer_Info_Appended[#Headers],0),0)</f>
        <v>31</v>
      </c>
      <c r="E845" t="str">
        <f>VLOOKUP($B845,Customer_Info_Appended[],MATCH(E$4,Customer_Info_Appended[#Headers],0),0)</f>
        <v>Male</v>
      </c>
      <c r="F845" t="str">
        <f>VLOOKUP($B845,Customer_Info_Appended[],MATCH(F$4,Customer_Info_Appended[#Headers],0),0)</f>
        <v>Yangon</v>
      </c>
      <c r="G845" t="str">
        <f>VLOOKUP(AccountBalanceSummary[[#This Row],[Balance Summary]],balance_t[],3,1)</f>
        <v>High</v>
      </c>
      <c r="H845" t="str">
        <f>VLOOKUP(AccountBalanceSummary[[#This Row],[Age]],age_t[],3,1)</f>
        <v>Middle</v>
      </c>
      <c r="I845" t="str">
        <f>AccountBalanceSummary[[#This Row],[Age Group]]&amp;"-"&amp;AccountBalanceSummary[[#This Row],[Balace Group]]</f>
        <v>Middle-High</v>
      </c>
    </row>
    <row r="846" spans="2:9" x14ac:dyDescent="0.25">
      <c r="B846" t="s">
        <v>4324</v>
      </c>
      <c r="C846" s="22">
        <v>7546153</v>
      </c>
      <c r="D846">
        <f>VLOOKUP($B846,Customer_Info_Appended[],MATCH(D$4,Customer_Info_Appended[#Headers],0),0)</f>
        <v>31</v>
      </c>
      <c r="E846" t="str">
        <f>VLOOKUP($B846,Customer_Info_Appended[],MATCH(E$4,Customer_Info_Appended[#Headers],0),0)</f>
        <v>Male</v>
      </c>
      <c r="F846" t="str">
        <f>VLOOKUP($B846,Customer_Info_Appended[],MATCH(F$4,Customer_Info_Appended[#Headers],0),0)</f>
        <v>Shan</v>
      </c>
      <c r="G846" t="str">
        <f>VLOOKUP(AccountBalanceSummary[[#This Row],[Balance Summary]],balance_t[],3,1)</f>
        <v>Medium</v>
      </c>
      <c r="H846" t="str">
        <f>VLOOKUP(AccountBalanceSummary[[#This Row],[Age]],age_t[],3,1)</f>
        <v>Middle</v>
      </c>
      <c r="I846" t="str">
        <f>AccountBalanceSummary[[#This Row],[Age Group]]&amp;"-"&amp;AccountBalanceSummary[[#This Row],[Balace Group]]</f>
        <v>Middle-Medium</v>
      </c>
    </row>
    <row r="847" spans="2:9" x14ac:dyDescent="0.25">
      <c r="B847" t="s">
        <v>4329</v>
      </c>
      <c r="C847" s="22">
        <v>100201976</v>
      </c>
      <c r="D847">
        <f>VLOOKUP($B847,Customer_Info_Appended[],MATCH(D$4,Customer_Info_Appended[#Headers],0),0)</f>
        <v>30</v>
      </c>
      <c r="E847" t="str">
        <f>VLOOKUP($B847,Customer_Info_Appended[],MATCH(E$4,Customer_Info_Appended[#Headers],0),0)</f>
        <v>Male</v>
      </c>
      <c r="F847" t="str">
        <f>VLOOKUP($B847,Customer_Info_Appended[],MATCH(F$4,Customer_Info_Appended[#Headers],0),0)</f>
        <v>Shan</v>
      </c>
      <c r="G847" t="str">
        <f>VLOOKUP(AccountBalanceSummary[[#This Row],[Balance Summary]],balance_t[],3,1)</f>
        <v>High</v>
      </c>
      <c r="H847" t="str">
        <f>VLOOKUP(AccountBalanceSummary[[#This Row],[Age]],age_t[],3,1)</f>
        <v>Young</v>
      </c>
      <c r="I847" t="str">
        <f>AccountBalanceSummary[[#This Row],[Age Group]]&amp;"-"&amp;AccountBalanceSummary[[#This Row],[Balace Group]]</f>
        <v>Young-High</v>
      </c>
    </row>
    <row r="848" spans="2:9" x14ac:dyDescent="0.25">
      <c r="B848" t="s">
        <v>4334</v>
      </c>
      <c r="C848" s="22">
        <v>26286920</v>
      </c>
      <c r="D848">
        <f>VLOOKUP($B848,Customer_Info_Appended[],MATCH(D$4,Customer_Info_Appended[#Headers],0),0)</f>
        <v>24</v>
      </c>
      <c r="E848" t="str">
        <f>VLOOKUP($B848,Customer_Info_Appended[],MATCH(E$4,Customer_Info_Appended[#Headers],0),0)</f>
        <v>Male</v>
      </c>
      <c r="F848" t="str">
        <f>VLOOKUP($B848,Customer_Info_Appended[],MATCH(F$4,Customer_Info_Appended[#Headers],0),0)</f>
        <v>Yangon</v>
      </c>
      <c r="G848" t="str">
        <f>VLOOKUP(AccountBalanceSummary[[#This Row],[Balance Summary]],balance_t[],3,1)</f>
        <v>High</v>
      </c>
      <c r="H848" t="str">
        <f>VLOOKUP(AccountBalanceSummary[[#This Row],[Age]],age_t[],3,1)</f>
        <v>Young</v>
      </c>
      <c r="I848" t="str">
        <f>AccountBalanceSummary[[#This Row],[Age Group]]&amp;"-"&amp;AccountBalanceSummary[[#This Row],[Balace Group]]</f>
        <v>Young-High</v>
      </c>
    </row>
    <row r="849" spans="2:9" x14ac:dyDescent="0.25">
      <c r="B849" t="s">
        <v>4339</v>
      </c>
      <c r="C849" s="22">
        <v>87854259</v>
      </c>
      <c r="D849">
        <f>VLOOKUP($B849,Customer_Info_Appended[],MATCH(D$4,Customer_Info_Appended[#Headers],0),0)</f>
        <v>61</v>
      </c>
      <c r="E849" t="str">
        <f>VLOOKUP($B849,Customer_Info_Appended[],MATCH(E$4,Customer_Info_Appended[#Headers],0),0)</f>
        <v>Male</v>
      </c>
      <c r="F849" t="str">
        <f>VLOOKUP($B849,Customer_Info_Appended[],MATCH(F$4,Customer_Info_Appended[#Headers],0),0)</f>
        <v>Mandalay</v>
      </c>
      <c r="G849" t="str">
        <f>VLOOKUP(AccountBalanceSummary[[#This Row],[Balance Summary]],balance_t[],3,1)</f>
        <v>High</v>
      </c>
      <c r="H849" t="str">
        <f>VLOOKUP(AccountBalanceSummary[[#This Row],[Age]],age_t[],3,1)</f>
        <v>Senior</v>
      </c>
      <c r="I849" t="str">
        <f>AccountBalanceSummary[[#This Row],[Age Group]]&amp;"-"&amp;AccountBalanceSummary[[#This Row],[Balace Group]]</f>
        <v>Senior-High</v>
      </c>
    </row>
    <row r="850" spans="2:9" x14ac:dyDescent="0.25">
      <c r="B850" t="s">
        <v>4344</v>
      </c>
      <c r="C850" s="22">
        <v>72731765</v>
      </c>
      <c r="D850">
        <f>VLOOKUP($B850,Customer_Info_Appended[],MATCH(D$4,Customer_Info_Appended[#Headers],0),0)</f>
        <v>32</v>
      </c>
      <c r="E850" t="str">
        <f>VLOOKUP($B850,Customer_Info_Appended[],MATCH(E$4,Customer_Info_Appended[#Headers],0),0)</f>
        <v>Female</v>
      </c>
      <c r="F850" t="str">
        <f>VLOOKUP($B850,Customer_Info_Appended[],MATCH(F$4,Customer_Info_Appended[#Headers],0),0)</f>
        <v>Shan</v>
      </c>
      <c r="G850" t="str">
        <f>VLOOKUP(AccountBalanceSummary[[#This Row],[Balance Summary]],balance_t[],3,1)</f>
        <v>High</v>
      </c>
      <c r="H850" t="str">
        <f>VLOOKUP(AccountBalanceSummary[[#This Row],[Age]],age_t[],3,1)</f>
        <v>Middle</v>
      </c>
      <c r="I850" t="str">
        <f>AccountBalanceSummary[[#This Row],[Age Group]]&amp;"-"&amp;AccountBalanceSummary[[#This Row],[Balace Group]]</f>
        <v>Middle-High</v>
      </c>
    </row>
    <row r="851" spans="2:9" x14ac:dyDescent="0.25">
      <c r="B851" t="s">
        <v>4349</v>
      </c>
      <c r="C851" s="22">
        <v>98853311</v>
      </c>
      <c r="D851">
        <f>VLOOKUP($B851,Customer_Info_Appended[],MATCH(D$4,Customer_Info_Appended[#Headers],0),0)</f>
        <v>36</v>
      </c>
      <c r="E851" t="str">
        <f>VLOOKUP($B851,Customer_Info_Appended[],MATCH(E$4,Customer_Info_Appended[#Headers],0),0)</f>
        <v>Female</v>
      </c>
      <c r="F851" t="str">
        <f>VLOOKUP($B851,Customer_Info_Appended[],MATCH(F$4,Customer_Info_Appended[#Headers],0),0)</f>
        <v>Naypyitaw</v>
      </c>
      <c r="G851" t="str">
        <f>VLOOKUP(AccountBalanceSummary[[#This Row],[Balance Summary]],balance_t[],3,1)</f>
        <v>High</v>
      </c>
      <c r="H851" t="str">
        <f>VLOOKUP(AccountBalanceSummary[[#This Row],[Age]],age_t[],3,1)</f>
        <v>Middle</v>
      </c>
      <c r="I851" t="str">
        <f>AccountBalanceSummary[[#This Row],[Age Group]]&amp;"-"&amp;AccountBalanceSummary[[#This Row],[Balace Group]]</f>
        <v>Middle-High</v>
      </c>
    </row>
    <row r="852" spans="2:9" x14ac:dyDescent="0.25">
      <c r="B852" t="s">
        <v>4354</v>
      </c>
      <c r="C852" s="22">
        <v>35742494</v>
      </c>
      <c r="D852">
        <f>VLOOKUP($B852,Customer_Info_Appended[],MATCH(D$4,Customer_Info_Appended[#Headers],0),0)</f>
        <v>60</v>
      </c>
      <c r="E852" t="str">
        <f>VLOOKUP($B852,Customer_Info_Appended[],MATCH(E$4,Customer_Info_Appended[#Headers],0),0)</f>
        <v>Male</v>
      </c>
      <c r="F852" t="str">
        <f>VLOOKUP($B852,Customer_Info_Appended[],MATCH(F$4,Customer_Info_Appended[#Headers],0),0)</f>
        <v>Yangon</v>
      </c>
      <c r="G852" t="str">
        <f>VLOOKUP(AccountBalanceSummary[[#This Row],[Balance Summary]],balance_t[],3,1)</f>
        <v>High</v>
      </c>
      <c r="H852" t="str">
        <f>VLOOKUP(AccountBalanceSummary[[#This Row],[Age]],age_t[],3,1)</f>
        <v>Senior</v>
      </c>
      <c r="I852" t="str">
        <f>AccountBalanceSummary[[#This Row],[Age Group]]&amp;"-"&amp;AccountBalanceSummary[[#This Row],[Balace Group]]</f>
        <v>Senior-High</v>
      </c>
    </row>
    <row r="853" spans="2:9" x14ac:dyDescent="0.25">
      <c r="B853" t="s">
        <v>4359</v>
      </c>
      <c r="C853" s="22">
        <v>44399672</v>
      </c>
      <c r="D853">
        <f>VLOOKUP($B853,Customer_Info_Appended[],MATCH(D$4,Customer_Info_Appended[#Headers],0),0)</f>
        <v>64</v>
      </c>
      <c r="E853" t="str">
        <f>VLOOKUP($B853,Customer_Info_Appended[],MATCH(E$4,Customer_Info_Appended[#Headers],0),0)</f>
        <v>Male</v>
      </c>
      <c r="F853" t="str">
        <f>VLOOKUP($B853,Customer_Info_Appended[],MATCH(F$4,Customer_Info_Appended[#Headers],0),0)</f>
        <v>Bago</v>
      </c>
      <c r="G853" t="str">
        <f>VLOOKUP(AccountBalanceSummary[[#This Row],[Balance Summary]],balance_t[],3,1)</f>
        <v>High</v>
      </c>
      <c r="H853" t="str">
        <f>VLOOKUP(AccountBalanceSummary[[#This Row],[Age]],age_t[],3,1)</f>
        <v>Senior</v>
      </c>
      <c r="I853" t="str">
        <f>AccountBalanceSummary[[#This Row],[Age Group]]&amp;"-"&amp;AccountBalanceSummary[[#This Row],[Balace Group]]</f>
        <v>Senior-High</v>
      </c>
    </row>
    <row r="854" spans="2:9" x14ac:dyDescent="0.25">
      <c r="B854" t="s">
        <v>4364</v>
      </c>
      <c r="C854" s="22">
        <v>8452110</v>
      </c>
      <c r="D854">
        <f>VLOOKUP($B854,Customer_Info_Appended[],MATCH(D$4,Customer_Info_Appended[#Headers],0),0)</f>
        <v>61</v>
      </c>
      <c r="E854" t="str">
        <f>VLOOKUP($B854,Customer_Info_Appended[],MATCH(E$4,Customer_Info_Appended[#Headers],0),0)</f>
        <v>Male</v>
      </c>
      <c r="F854" t="str">
        <f>VLOOKUP($B854,Customer_Info_Appended[],MATCH(F$4,Customer_Info_Appended[#Headers],0),0)</f>
        <v>Mandalay</v>
      </c>
      <c r="G854" t="str">
        <f>VLOOKUP(AccountBalanceSummary[[#This Row],[Balance Summary]],balance_t[],3,1)</f>
        <v>Medium</v>
      </c>
      <c r="H854" t="str">
        <f>VLOOKUP(AccountBalanceSummary[[#This Row],[Age]],age_t[],3,1)</f>
        <v>Senior</v>
      </c>
      <c r="I854" t="str">
        <f>AccountBalanceSummary[[#This Row],[Age Group]]&amp;"-"&amp;AccountBalanceSummary[[#This Row],[Balace Group]]</f>
        <v>Senior-Medium</v>
      </c>
    </row>
    <row r="855" spans="2:9" x14ac:dyDescent="0.25">
      <c r="B855" t="s">
        <v>4369</v>
      </c>
      <c r="C855" s="22">
        <v>58027217</v>
      </c>
      <c r="D855">
        <f>VLOOKUP($B855,Customer_Info_Appended[],MATCH(D$4,Customer_Info_Appended[#Headers],0),0)</f>
        <v>52</v>
      </c>
      <c r="E855" t="str">
        <f>VLOOKUP($B855,Customer_Info_Appended[],MATCH(E$4,Customer_Info_Appended[#Headers],0),0)</f>
        <v>Female</v>
      </c>
      <c r="F855" t="str">
        <f>VLOOKUP($B855,Customer_Info_Appended[],MATCH(F$4,Customer_Info_Appended[#Headers],0),0)</f>
        <v>Yangon</v>
      </c>
      <c r="G855" t="str">
        <f>VLOOKUP(AccountBalanceSummary[[#This Row],[Balance Summary]],balance_t[],3,1)</f>
        <v>High</v>
      </c>
      <c r="H855" t="str">
        <f>VLOOKUP(AccountBalanceSummary[[#This Row],[Age]],age_t[],3,1)</f>
        <v>Senior</v>
      </c>
      <c r="I855" t="str">
        <f>AccountBalanceSummary[[#This Row],[Age Group]]&amp;"-"&amp;AccountBalanceSummary[[#This Row],[Balace Group]]</f>
        <v>Senior-High</v>
      </c>
    </row>
    <row r="856" spans="2:9" x14ac:dyDescent="0.25">
      <c r="B856" t="s">
        <v>4374</v>
      </c>
      <c r="C856" s="22">
        <v>20276968</v>
      </c>
      <c r="D856">
        <f>VLOOKUP($B856,Customer_Info_Appended[],MATCH(D$4,Customer_Info_Appended[#Headers],0),0)</f>
        <v>34</v>
      </c>
      <c r="E856" t="str">
        <f>VLOOKUP($B856,Customer_Info_Appended[],MATCH(E$4,Customer_Info_Appended[#Headers],0),0)</f>
        <v>Female</v>
      </c>
      <c r="F856" t="str">
        <f>VLOOKUP($B856,Customer_Info_Appended[],MATCH(F$4,Customer_Info_Appended[#Headers],0),0)</f>
        <v>Shan</v>
      </c>
      <c r="G856" t="str">
        <f>VLOOKUP(AccountBalanceSummary[[#This Row],[Balance Summary]],balance_t[],3,1)</f>
        <v>High</v>
      </c>
      <c r="H856" t="str">
        <f>VLOOKUP(AccountBalanceSummary[[#This Row],[Age]],age_t[],3,1)</f>
        <v>Middle</v>
      </c>
      <c r="I856" t="str">
        <f>AccountBalanceSummary[[#This Row],[Age Group]]&amp;"-"&amp;AccountBalanceSummary[[#This Row],[Balace Group]]</f>
        <v>Middle-High</v>
      </c>
    </row>
    <row r="857" spans="2:9" x14ac:dyDescent="0.25">
      <c r="B857" t="s">
        <v>4379</v>
      </c>
      <c r="C857" s="22">
        <v>42888307</v>
      </c>
      <c r="D857">
        <f>VLOOKUP($B857,Customer_Info_Appended[],MATCH(D$4,Customer_Info_Appended[#Headers],0),0)</f>
        <v>52</v>
      </c>
      <c r="E857" t="str">
        <f>VLOOKUP($B857,Customer_Info_Appended[],MATCH(E$4,Customer_Info_Appended[#Headers],0),0)</f>
        <v>Male</v>
      </c>
      <c r="F857" t="str">
        <f>VLOOKUP($B857,Customer_Info_Appended[],MATCH(F$4,Customer_Info_Appended[#Headers],0),0)</f>
        <v>Mandalay</v>
      </c>
      <c r="G857" t="str">
        <f>VLOOKUP(AccountBalanceSummary[[#This Row],[Balance Summary]],balance_t[],3,1)</f>
        <v>High</v>
      </c>
      <c r="H857" t="str">
        <f>VLOOKUP(AccountBalanceSummary[[#This Row],[Age]],age_t[],3,1)</f>
        <v>Senior</v>
      </c>
      <c r="I857" t="str">
        <f>AccountBalanceSummary[[#This Row],[Age Group]]&amp;"-"&amp;AccountBalanceSummary[[#This Row],[Balace Group]]</f>
        <v>Senior-High</v>
      </c>
    </row>
    <row r="858" spans="2:9" x14ac:dyDescent="0.25">
      <c r="B858" t="s">
        <v>4384</v>
      </c>
      <c r="C858" s="22">
        <v>48757655</v>
      </c>
      <c r="D858">
        <f>VLOOKUP($B858,Customer_Info_Appended[],MATCH(D$4,Customer_Info_Appended[#Headers],0),0)</f>
        <v>36</v>
      </c>
      <c r="E858" t="str">
        <f>VLOOKUP($B858,Customer_Info_Appended[],MATCH(E$4,Customer_Info_Appended[#Headers],0),0)</f>
        <v>Female</v>
      </c>
      <c r="F858" t="str">
        <f>VLOOKUP($B858,Customer_Info_Appended[],MATCH(F$4,Customer_Info_Appended[#Headers],0),0)</f>
        <v>Naypyitaw</v>
      </c>
      <c r="G858" t="str">
        <f>VLOOKUP(AccountBalanceSummary[[#This Row],[Balance Summary]],balance_t[],3,1)</f>
        <v>High</v>
      </c>
      <c r="H858" t="str">
        <f>VLOOKUP(AccountBalanceSummary[[#This Row],[Age]],age_t[],3,1)</f>
        <v>Middle</v>
      </c>
      <c r="I858" t="str">
        <f>AccountBalanceSummary[[#This Row],[Age Group]]&amp;"-"&amp;AccountBalanceSummary[[#This Row],[Balace Group]]</f>
        <v>Middle-High</v>
      </c>
    </row>
    <row r="859" spans="2:9" x14ac:dyDescent="0.25">
      <c r="B859" t="s">
        <v>4389</v>
      </c>
      <c r="C859" s="22">
        <v>44861947</v>
      </c>
      <c r="D859">
        <f>VLOOKUP($B859,Customer_Info_Appended[],MATCH(D$4,Customer_Info_Appended[#Headers],0),0)</f>
        <v>37</v>
      </c>
      <c r="E859" t="str">
        <f>VLOOKUP($B859,Customer_Info_Appended[],MATCH(E$4,Customer_Info_Appended[#Headers],0),0)</f>
        <v>Male</v>
      </c>
      <c r="F859" t="str">
        <f>VLOOKUP($B859,Customer_Info_Appended[],MATCH(F$4,Customer_Info_Appended[#Headers],0),0)</f>
        <v>Mandalay</v>
      </c>
      <c r="G859" t="str">
        <f>VLOOKUP(AccountBalanceSummary[[#This Row],[Balance Summary]],balance_t[],3,1)</f>
        <v>High</v>
      </c>
      <c r="H859" t="str">
        <f>VLOOKUP(AccountBalanceSummary[[#This Row],[Age]],age_t[],3,1)</f>
        <v>Middle</v>
      </c>
      <c r="I859" t="str">
        <f>AccountBalanceSummary[[#This Row],[Age Group]]&amp;"-"&amp;AccountBalanceSummary[[#This Row],[Balace Group]]</f>
        <v>Middle-High</v>
      </c>
    </row>
    <row r="860" spans="2:9" x14ac:dyDescent="0.25">
      <c r="B860" t="s">
        <v>4394</v>
      </c>
      <c r="C860" s="22">
        <v>17026170</v>
      </c>
      <c r="D860">
        <f>VLOOKUP($B860,Customer_Info_Appended[],MATCH(D$4,Customer_Info_Appended[#Headers],0),0)</f>
        <v>53</v>
      </c>
      <c r="E860" t="str">
        <f>VLOOKUP($B860,Customer_Info_Appended[],MATCH(E$4,Customer_Info_Appended[#Headers],0),0)</f>
        <v>Male</v>
      </c>
      <c r="F860" t="str">
        <f>VLOOKUP($B860,Customer_Info_Appended[],MATCH(F$4,Customer_Info_Appended[#Headers],0),0)</f>
        <v>Mandalay</v>
      </c>
      <c r="G860" t="str">
        <f>VLOOKUP(AccountBalanceSummary[[#This Row],[Balance Summary]],balance_t[],3,1)</f>
        <v>High</v>
      </c>
      <c r="H860" t="str">
        <f>VLOOKUP(AccountBalanceSummary[[#This Row],[Age]],age_t[],3,1)</f>
        <v>Senior</v>
      </c>
      <c r="I860" t="str">
        <f>AccountBalanceSummary[[#This Row],[Age Group]]&amp;"-"&amp;AccountBalanceSummary[[#This Row],[Balace Group]]</f>
        <v>Senior-High</v>
      </c>
    </row>
    <row r="861" spans="2:9" x14ac:dyDescent="0.25">
      <c r="B861" t="s">
        <v>4399</v>
      </c>
      <c r="C861" s="22">
        <v>79978172</v>
      </c>
      <c r="D861">
        <f>VLOOKUP($B861,Customer_Info_Appended[],MATCH(D$4,Customer_Info_Appended[#Headers],0),0)</f>
        <v>52</v>
      </c>
      <c r="E861" t="str">
        <f>VLOOKUP($B861,Customer_Info_Appended[],MATCH(E$4,Customer_Info_Appended[#Headers],0),0)</f>
        <v>Male</v>
      </c>
      <c r="F861" t="str">
        <f>VLOOKUP($B861,Customer_Info_Appended[],MATCH(F$4,Customer_Info_Appended[#Headers],0),0)</f>
        <v>Naypyitaw</v>
      </c>
      <c r="G861" t="str">
        <f>VLOOKUP(AccountBalanceSummary[[#This Row],[Balance Summary]],balance_t[],3,1)</f>
        <v>High</v>
      </c>
      <c r="H861" t="str">
        <f>VLOOKUP(AccountBalanceSummary[[#This Row],[Age]],age_t[],3,1)</f>
        <v>Senior</v>
      </c>
      <c r="I861" t="str">
        <f>AccountBalanceSummary[[#This Row],[Age Group]]&amp;"-"&amp;AccountBalanceSummary[[#This Row],[Balace Group]]</f>
        <v>Senior-High</v>
      </c>
    </row>
    <row r="862" spans="2:9" x14ac:dyDescent="0.25">
      <c r="B862" t="s">
        <v>4404</v>
      </c>
      <c r="C862" s="22">
        <v>3964044</v>
      </c>
      <c r="D862">
        <f>VLOOKUP($B862,Customer_Info_Appended[],MATCH(D$4,Customer_Info_Appended[#Headers],0),0)</f>
        <v>49</v>
      </c>
      <c r="E862" t="str">
        <f>VLOOKUP($B862,Customer_Info_Appended[],MATCH(E$4,Customer_Info_Appended[#Headers],0),0)</f>
        <v>Male</v>
      </c>
      <c r="F862" t="str">
        <f>VLOOKUP($B862,Customer_Info_Appended[],MATCH(F$4,Customer_Info_Appended[#Headers],0),0)</f>
        <v>Naypyitaw</v>
      </c>
      <c r="G862" t="str">
        <f>VLOOKUP(AccountBalanceSummary[[#This Row],[Balance Summary]],balance_t[],3,1)</f>
        <v>Low</v>
      </c>
      <c r="H862" t="str">
        <f>VLOOKUP(AccountBalanceSummary[[#This Row],[Age]],age_t[],3,1)</f>
        <v>Middle</v>
      </c>
      <c r="I862" t="str">
        <f>AccountBalanceSummary[[#This Row],[Age Group]]&amp;"-"&amp;AccountBalanceSummary[[#This Row],[Balace Group]]</f>
        <v>Middle-Low</v>
      </c>
    </row>
    <row r="863" spans="2:9" x14ac:dyDescent="0.25">
      <c r="B863" t="s">
        <v>4409</v>
      </c>
      <c r="C863" s="22">
        <v>36018378</v>
      </c>
      <c r="D863">
        <f>VLOOKUP($B863,Customer_Info_Appended[],MATCH(D$4,Customer_Info_Appended[#Headers],0),0)</f>
        <v>65</v>
      </c>
      <c r="E863" t="str">
        <f>VLOOKUP($B863,Customer_Info_Appended[],MATCH(E$4,Customer_Info_Appended[#Headers],0),0)</f>
        <v>Female</v>
      </c>
      <c r="F863" t="str">
        <f>VLOOKUP($B863,Customer_Info_Appended[],MATCH(F$4,Customer_Info_Appended[#Headers],0),0)</f>
        <v>Mandalay</v>
      </c>
      <c r="G863" t="str">
        <f>VLOOKUP(AccountBalanceSummary[[#This Row],[Balance Summary]],balance_t[],3,1)</f>
        <v>High</v>
      </c>
      <c r="H863" t="str">
        <f>VLOOKUP(AccountBalanceSummary[[#This Row],[Age]],age_t[],3,1)</f>
        <v>Senior</v>
      </c>
      <c r="I863" t="str">
        <f>AccountBalanceSummary[[#This Row],[Age Group]]&amp;"-"&amp;AccountBalanceSummary[[#This Row],[Balace Group]]</f>
        <v>Senior-High</v>
      </c>
    </row>
    <row r="864" spans="2:9" x14ac:dyDescent="0.25">
      <c r="B864" t="s">
        <v>4414</v>
      </c>
      <c r="C864" s="22">
        <v>13601550</v>
      </c>
      <c r="D864">
        <f>VLOOKUP($B864,Customer_Info_Appended[],MATCH(D$4,Customer_Info_Appended[#Headers],0),0)</f>
        <v>61</v>
      </c>
      <c r="E864" t="str">
        <f>VLOOKUP($B864,Customer_Info_Appended[],MATCH(E$4,Customer_Info_Appended[#Headers],0),0)</f>
        <v>Female</v>
      </c>
      <c r="F864" t="str">
        <f>VLOOKUP($B864,Customer_Info_Appended[],MATCH(F$4,Customer_Info_Appended[#Headers],0),0)</f>
        <v>Naypyitaw</v>
      </c>
      <c r="G864" t="str">
        <f>VLOOKUP(AccountBalanceSummary[[#This Row],[Balance Summary]],balance_t[],3,1)</f>
        <v>Medium</v>
      </c>
      <c r="H864" t="str">
        <f>VLOOKUP(AccountBalanceSummary[[#This Row],[Age]],age_t[],3,1)</f>
        <v>Senior</v>
      </c>
      <c r="I864" t="str">
        <f>AccountBalanceSummary[[#This Row],[Age Group]]&amp;"-"&amp;AccountBalanceSummary[[#This Row],[Balace Group]]</f>
        <v>Senior-Medium</v>
      </c>
    </row>
    <row r="865" spans="2:9" x14ac:dyDescent="0.25">
      <c r="B865" t="s">
        <v>4419</v>
      </c>
      <c r="C865" s="22">
        <v>41515218</v>
      </c>
      <c r="D865">
        <f>VLOOKUP($B865,Customer_Info_Appended[],MATCH(D$4,Customer_Info_Appended[#Headers],0),0)</f>
        <v>57</v>
      </c>
      <c r="E865" t="str">
        <f>VLOOKUP($B865,Customer_Info_Appended[],MATCH(E$4,Customer_Info_Appended[#Headers],0),0)</f>
        <v>Male</v>
      </c>
      <c r="F865" t="str">
        <f>VLOOKUP($B865,Customer_Info_Appended[],MATCH(F$4,Customer_Info_Appended[#Headers],0),0)</f>
        <v>Yangon</v>
      </c>
      <c r="G865" t="str">
        <f>VLOOKUP(AccountBalanceSummary[[#This Row],[Balance Summary]],balance_t[],3,1)</f>
        <v>High</v>
      </c>
      <c r="H865" t="str">
        <f>VLOOKUP(AccountBalanceSummary[[#This Row],[Age]],age_t[],3,1)</f>
        <v>Senior</v>
      </c>
      <c r="I865" t="str">
        <f>AccountBalanceSummary[[#This Row],[Age Group]]&amp;"-"&amp;AccountBalanceSummary[[#This Row],[Balace Group]]</f>
        <v>Senior-High</v>
      </c>
    </row>
    <row r="866" spans="2:9" x14ac:dyDescent="0.25">
      <c r="B866" t="s">
        <v>4424</v>
      </c>
      <c r="C866" s="22">
        <v>71815561</v>
      </c>
      <c r="D866">
        <f>VLOOKUP($B866,Customer_Info_Appended[],MATCH(D$4,Customer_Info_Appended[#Headers],0),0)</f>
        <v>41</v>
      </c>
      <c r="E866" t="str">
        <f>VLOOKUP($B866,Customer_Info_Appended[],MATCH(E$4,Customer_Info_Appended[#Headers],0),0)</f>
        <v>Female</v>
      </c>
      <c r="F866" t="str">
        <f>VLOOKUP($B866,Customer_Info_Appended[],MATCH(F$4,Customer_Info_Appended[#Headers],0),0)</f>
        <v>Naypyitaw</v>
      </c>
      <c r="G866" t="str">
        <f>VLOOKUP(AccountBalanceSummary[[#This Row],[Balance Summary]],balance_t[],3,1)</f>
        <v>High</v>
      </c>
      <c r="H866" t="str">
        <f>VLOOKUP(AccountBalanceSummary[[#This Row],[Age]],age_t[],3,1)</f>
        <v>Middle</v>
      </c>
      <c r="I866" t="str">
        <f>AccountBalanceSummary[[#This Row],[Age Group]]&amp;"-"&amp;AccountBalanceSummary[[#This Row],[Balace Group]]</f>
        <v>Middle-High</v>
      </c>
    </row>
    <row r="867" spans="2:9" x14ac:dyDescent="0.25">
      <c r="B867" t="s">
        <v>4429</v>
      </c>
      <c r="C867" s="22">
        <v>69257458</v>
      </c>
      <c r="D867">
        <f>VLOOKUP($B867,Customer_Info_Appended[],MATCH(D$4,Customer_Info_Appended[#Headers],0),0)</f>
        <v>34</v>
      </c>
      <c r="E867" t="str">
        <f>VLOOKUP($B867,Customer_Info_Appended[],MATCH(E$4,Customer_Info_Appended[#Headers],0),0)</f>
        <v>Female</v>
      </c>
      <c r="F867" t="str">
        <f>VLOOKUP($B867,Customer_Info_Appended[],MATCH(F$4,Customer_Info_Appended[#Headers],0),0)</f>
        <v>Naypyitaw</v>
      </c>
      <c r="G867" t="str">
        <f>VLOOKUP(AccountBalanceSummary[[#This Row],[Balance Summary]],balance_t[],3,1)</f>
        <v>High</v>
      </c>
      <c r="H867" t="str">
        <f>VLOOKUP(AccountBalanceSummary[[#This Row],[Age]],age_t[],3,1)</f>
        <v>Middle</v>
      </c>
      <c r="I867" t="str">
        <f>AccountBalanceSummary[[#This Row],[Age Group]]&amp;"-"&amp;AccountBalanceSummary[[#This Row],[Balace Group]]</f>
        <v>Middle-High</v>
      </c>
    </row>
    <row r="868" spans="2:9" x14ac:dyDescent="0.25">
      <c r="B868" t="s">
        <v>4434</v>
      </c>
      <c r="C868" s="22">
        <v>52087917</v>
      </c>
      <c r="D868">
        <f>VLOOKUP($B868,Customer_Info_Appended[],MATCH(D$4,Customer_Info_Appended[#Headers],0),0)</f>
        <v>24</v>
      </c>
      <c r="E868" t="str">
        <f>VLOOKUP($B868,Customer_Info_Appended[],MATCH(E$4,Customer_Info_Appended[#Headers],0),0)</f>
        <v>Male</v>
      </c>
      <c r="F868" t="str">
        <f>VLOOKUP($B868,Customer_Info_Appended[],MATCH(F$4,Customer_Info_Appended[#Headers],0),0)</f>
        <v>Mandalay</v>
      </c>
      <c r="G868" t="str">
        <f>VLOOKUP(AccountBalanceSummary[[#This Row],[Balance Summary]],balance_t[],3,1)</f>
        <v>High</v>
      </c>
      <c r="H868" t="str">
        <f>VLOOKUP(AccountBalanceSummary[[#This Row],[Age]],age_t[],3,1)</f>
        <v>Young</v>
      </c>
      <c r="I868" t="str">
        <f>AccountBalanceSummary[[#This Row],[Age Group]]&amp;"-"&amp;AccountBalanceSummary[[#This Row],[Balace Group]]</f>
        <v>Young-High</v>
      </c>
    </row>
    <row r="869" spans="2:9" x14ac:dyDescent="0.25">
      <c r="B869" t="s">
        <v>4439</v>
      </c>
      <c r="C869" s="22">
        <v>22092938</v>
      </c>
      <c r="D869">
        <f>VLOOKUP($B869,Customer_Info_Appended[],MATCH(D$4,Customer_Info_Appended[#Headers],0),0)</f>
        <v>60</v>
      </c>
      <c r="E869" t="str">
        <f>VLOOKUP($B869,Customer_Info_Appended[],MATCH(E$4,Customer_Info_Appended[#Headers],0),0)</f>
        <v>Female</v>
      </c>
      <c r="F869" t="str">
        <f>VLOOKUP($B869,Customer_Info_Appended[],MATCH(F$4,Customer_Info_Appended[#Headers],0),0)</f>
        <v>Yangon</v>
      </c>
      <c r="G869" t="str">
        <f>VLOOKUP(AccountBalanceSummary[[#This Row],[Balance Summary]],balance_t[],3,1)</f>
        <v>High</v>
      </c>
      <c r="H869" t="str">
        <f>VLOOKUP(AccountBalanceSummary[[#This Row],[Age]],age_t[],3,1)</f>
        <v>Senior</v>
      </c>
      <c r="I869" t="str">
        <f>AccountBalanceSummary[[#This Row],[Age Group]]&amp;"-"&amp;AccountBalanceSummary[[#This Row],[Balace Group]]</f>
        <v>Senior-High</v>
      </c>
    </row>
    <row r="870" spans="2:9" x14ac:dyDescent="0.25">
      <c r="B870" t="s">
        <v>4444</v>
      </c>
      <c r="C870" s="22">
        <v>108709296</v>
      </c>
      <c r="D870">
        <f>VLOOKUP($B870,Customer_Info_Appended[],MATCH(D$4,Customer_Info_Appended[#Headers],0),0)</f>
        <v>67</v>
      </c>
      <c r="E870" t="str">
        <f>VLOOKUP($B870,Customer_Info_Appended[],MATCH(E$4,Customer_Info_Appended[#Headers],0),0)</f>
        <v>Male</v>
      </c>
      <c r="F870" t="str">
        <f>VLOOKUP($B870,Customer_Info_Appended[],MATCH(F$4,Customer_Info_Appended[#Headers],0),0)</f>
        <v>Bago</v>
      </c>
      <c r="G870" t="str">
        <f>VLOOKUP(AccountBalanceSummary[[#This Row],[Balance Summary]],balance_t[],3,1)</f>
        <v>High</v>
      </c>
      <c r="H870" t="str">
        <f>VLOOKUP(AccountBalanceSummary[[#This Row],[Age]],age_t[],3,1)</f>
        <v>Senior</v>
      </c>
      <c r="I870" t="str">
        <f>AccountBalanceSummary[[#This Row],[Age Group]]&amp;"-"&amp;AccountBalanceSummary[[#This Row],[Balace Group]]</f>
        <v>Senior-High</v>
      </c>
    </row>
    <row r="871" spans="2:9" x14ac:dyDescent="0.25">
      <c r="B871" t="s">
        <v>4449</v>
      </c>
      <c r="C871" s="22">
        <v>35384517</v>
      </c>
      <c r="D871">
        <f>VLOOKUP($B871,Customer_Info_Appended[],MATCH(D$4,Customer_Info_Appended[#Headers],0),0)</f>
        <v>18</v>
      </c>
      <c r="E871" t="str">
        <f>VLOOKUP($B871,Customer_Info_Appended[],MATCH(E$4,Customer_Info_Appended[#Headers],0),0)</f>
        <v>Male</v>
      </c>
      <c r="F871" t="str">
        <f>VLOOKUP($B871,Customer_Info_Appended[],MATCH(F$4,Customer_Info_Appended[#Headers],0),0)</f>
        <v>Bago</v>
      </c>
      <c r="G871" t="str">
        <f>VLOOKUP(AccountBalanceSummary[[#This Row],[Balance Summary]],balance_t[],3,1)</f>
        <v>High</v>
      </c>
      <c r="H871" t="str">
        <f>VLOOKUP(AccountBalanceSummary[[#This Row],[Age]],age_t[],3,1)</f>
        <v>Young</v>
      </c>
      <c r="I871" t="str">
        <f>AccountBalanceSummary[[#This Row],[Age Group]]&amp;"-"&amp;AccountBalanceSummary[[#This Row],[Balace Group]]</f>
        <v>Young-High</v>
      </c>
    </row>
    <row r="872" spans="2:9" x14ac:dyDescent="0.25">
      <c r="B872" t="s">
        <v>4454</v>
      </c>
      <c r="C872" s="22">
        <v>120103955</v>
      </c>
      <c r="D872">
        <f>VLOOKUP($B872,Customer_Info_Appended[],MATCH(D$4,Customer_Info_Appended[#Headers],0),0)</f>
        <v>52</v>
      </c>
      <c r="E872" t="str">
        <f>VLOOKUP($B872,Customer_Info_Appended[],MATCH(E$4,Customer_Info_Appended[#Headers],0),0)</f>
        <v>Male</v>
      </c>
      <c r="F872" t="str">
        <f>VLOOKUP($B872,Customer_Info_Appended[],MATCH(F$4,Customer_Info_Appended[#Headers],0),0)</f>
        <v>Shan</v>
      </c>
      <c r="G872" t="str">
        <f>VLOOKUP(AccountBalanceSummary[[#This Row],[Balance Summary]],balance_t[],3,1)</f>
        <v>High</v>
      </c>
      <c r="H872" t="str">
        <f>VLOOKUP(AccountBalanceSummary[[#This Row],[Age]],age_t[],3,1)</f>
        <v>Senior</v>
      </c>
      <c r="I872" t="str">
        <f>AccountBalanceSummary[[#This Row],[Age Group]]&amp;"-"&amp;AccountBalanceSummary[[#This Row],[Balace Group]]</f>
        <v>Senior-High</v>
      </c>
    </row>
    <row r="873" spans="2:9" x14ac:dyDescent="0.25">
      <c r="B873" t="s">
        <v>4459</v>
      </c>
      <c r="C873" s="22">
        <v>79369423</v>
      </c>
      <c r="D873">
        <f>VLOOKUP($B873,Customer_Info_Appended[],MATCH(D$4,Customer_Info_Appended[#Headers],0),0)</f>
        <v>49</v>
      </c>
      <c r="E873" t="str">
        <f>VLOOKUP($B873,Customer_Info_Appended[],MATCH(E$4,Customer_Info_Appended[#Headers],0),0)</f>
        <v>Male</v>
      </c>
      <c r="F873" t="str">
        <f>VLOOKUP($B873,Customer_Info_Appended[],MATCH(F$4,Customer_Info_Appended[#Headers],0),0)</f>
        <v>Naypyitaw</v>
      </c>
      <c r="G873" t="str">
        <f>VLOOKUP(AccountBalanceSummary[[#This Row],[Balance Summary]],balance_t[],3,1)</f>
        <v>High</v>
      </c>
      <c r="H873" t="str">
        <f>VLOOKUP(AccountBalanceSummary[[#This Row],[Age]],age_t[],3,1)</f>
        <v>Middle</v>
      </c>
      <c r="I873" t="str">
        <f>AccountBalanceSummary[[#This Row],[Age Group]]&amp;"-"&amp;AccountBalanceSummary[[#This Row],[Balace Group]]</f>
        <v>Middle-High</v>
      </c>
    </row>
    <row r="874" spans="2:9" x14ac:dyDescent="0.25">
      <c r="B874" t="s">
        <v>4464</v>
      </c>
      <c r="C874" s="22">
        <v>97960043</v>
      </c>
      <c r="D874">
        <f>VLOOKUP($B874,Customer_Info_Appended[],MATCH(D$4,Customer_Info_Appended[#Headers],0),0)</f>
        <v>53</v>
      </c>
      <c r="E874" t="str">
        <f>VLOOKUP($B874,Customer_Info_Appended[],MATCH(E$4,Customer_Info_Appended[#Headers],0),0)</f>
        <v>Female</v>
      </c>
      <c r="F874" t="str">
        <f>VLOOKUP($B874,Customer_Info_Appended[],MATCH(F$4,Customer_Info_Appended[#Headers],0),0)</f>
        <v>Naypyitaw</v>
      </c>
      <c r="G874" t="str">
        <f>VLOOKUP(AccountBalanceSummary[[#This Row],[Balance Summary]],balance_t[],3,1)</f>
        <v>High</v>
      </c>
      <c r="H874" t="str">
        <f>VLOOKUP(AccountBalanceSummary[[#This Row],[Age]],age_t[],3,1)</f>
        <v>Senior</v>
      </c>
      <c r="I874" t="str">
        <f>AccountBalanceSummary[[#This Row],[Age Group]]&amp;"-"&amp;AccountBalanceSummary[[#This Row],[Balace Group]]</f>
        <v>Senior-High</v>
      </c>
    </row>
    <row r="875" spans="2:9" x14ac:dyDescent="0.25">
      <c r="B875" t="s">
        <v>4469</v>
      </c>
      <c r="C875" s="22">
        <v>44040615</v>
      </c>
      <c r="D875">
        <f>VLOOKUP($B875,Customer_Info_Appended[],MATCH(D$4,Customer_Info_Appended[#Headers],0),0)</f>
        <v>30</v>
      </c>
      <c r="E875" t="str">
        <f>VLOOKUP($B875,Customer_Info_Appended[],MATCH(E$4,Customer_Info_Appended[#Headers],0),0)</f>
        <v>Male</v>
      </c>
      <c r="F875" t="str">
        <f>VLOOKUP($B875,Customer_Info_Appended[],MATCH(F$4,Customer_Info_Appended[#Headers],0),0)</f>
        <v>Yangon</v>
      </c>
      <c r="G875" t="str">
        <f>VLOOKUP(AccountBalanceSummary[[#This Row],[Balance Summary]],balance_t[],3,1)</f>
        <v>High</v>
      </c>
      <c r="H875" t="str">
        <f>VLOOKUP(AccountBalanceSummary[[#This Row],[Age]],age_t[],3,1)</f>
        <v>Young</v>
      </c>
      <c r="I875" t="str">
        <f>AccountBalanceSummary[[#This Row],[Age Group]]&amp;"-"&amp;AccountBalanceSummary[[#This Row],[Balace Group]]</f>
        <v>Young-High</v>
      </c>
    </row>
    <row r="876" spans="2:9" x14ac:dyDescent="0.25">
      <c r="B876" t="s">
        <v>4474</v>
      </c>
      <c r="C876" s="22">
        <v>69219124</v>
      </c>
      <c r="D876">
        <f>VLOOKUP($B876,Customer_Info_Appended[],MATCH(D$4,Customer_Info_Appended[#Headers],0),0)</f>
        <v>23</v>
      </c>
      <c r="E876" t="str">
        <f>VLOOKUP($B876,Customer_Info_Appended[],MATCH(E$4,Customer_Info_Appended[#Headers],0),0)</f>
        <v>Female</v>
      </c>
      <c r="F876" t="str">
        <f>VLOOKUP($B876,Customer_Info_Appended[],MATCH(F$4,Customer_Info_Appended[#Headers],0),0)</f>
        <v>Bago</v>
      </c>
      <c r="G876" t="str">
        <f>VLOOKUP(AccountBalanceSummary[[#This Row],[Balance Summary]],balance_t[],3,1)</f>
        <v>High</v>
      </c>
      <c r="H876" t="str">
        <f>VLOOKUP(AccountBalanceSummary[[#This Row],[Age]],age_t[],3,1)</f>
        <v>Young</v>
      </c>
      <c r="I876" t="str">
        <f>AccountBalanceSummary[[#This Row],[Age Group]]&amp;"-"&amp;AccountBalanceSummary[[#This Row],[Balace Group]]</f>
        <v>Young-High</v>
      </c>
    </row>
    <row r="877" spans="2:9" x14ac:dyDescent="0.25">
      <c r="B877" t="s">
        <v>4479</v>
      </c>
      <c r="C877" s="22">
        <v>25692498</v>
      </c>
      <c r="D877">
        <f>VLOOKUP($B877,Customer_Info_Appended[],MATCH(D$4,Customer_Info_Appended[#Headers],0),0)</f>
        <v>31</v>
      </c>
      <c r="E877" t="str">
        <f>VLOOKUP($B877,Customer_Info_Appended[],MATCH(E$4,Customer_Info_Appended[#Headers],0),0)</f>
        <v>Male</v>
      </c>
      <c r="F877" t="str">
        <f>VLOOKUP($B877,Customer_Info_Appended[],MATCH(F$4,Customer_Info_Appended[#Headers],0),0)</f>
        <v>Shan</v>
      </c>
      <c r="G877" t="str">
        <f>VLOOKUP(AccountBalanceSummary[[#This Row],[Balance Summary]],balance_t[],3,1)</f>
        <v>High</v>
      </c>
      <c r="H877" t="str">
        <f>VLOOKUP(AccountBalanceSummary[[#This Row],[Age]],age_t[],3,1)</f>
        <v>Middle</v>
      </c>
      <c r="I877" t="str">
        <f>AccountBalanceSummary[[#This Row],[Age Group]]&amp;"-"&amp;AccountBalanceSummary[[#This Row],[Balace Group]]</f>
        <v>Middle-High</v>
      </c>
    </row>
    <row r="878" spans="2:9" x14ac:dyDescent="0.25">
      <c r="B878" t="s">
        <v>4484</v>
      </c>
      <c r="C878" s="22">
        <v>59701913</v>
      </c>
      <c r="D878">
        <f>VLOOKUP($B878,Customer_Info_Appended[],MATCH(D$4,Customer_Info_Appended[#Headers],0),0)</f>
        <v>54</v>
      </c>
      <c r="E878" t="str">
        <f>VLOOKUP($B878,Customer_Info_Appended[],MATCH(E$4,Customer_Info_Appended[#Headers],0),0)</f>
        <v>Male</v>
      </c>
      <c r="F878" t="str">
        <f>VLOOKUP($B878,Customer_Info_Appended[],MATCH(F$4,Customer_Info_Appended[#Headers],0),0)</f>
        <v>Yangon</v>
      </c>
      <c r="G878" t="str">
        <f>VLOOKUP(AccountBalanceSummary[[#This Row],[Balance Summary]],balance_t[],3,1)</f>
        <v>High</v>
      </c>
      <c r="H878" t="str">
        <f>VLOOKUP(AccountBalanceSummary[[#This Row],[Age]],age_t[],3,1)</f>
        <v>Senior</v>
      </c>
      <c r="I878" t="str">
        <f>AccountBalanceSummary[[#This Row],[Age Group]]&amp;"-"&amp;AccountBalanceSummary[[#This Row],[Balace Group]]</f>
        <v>Senior-High</v>
      </c>
    </row>
    <row r="879" spans="2:9" x14ac:dyDescent="0.25">
      <c r="B879" t="s">
        <v>4489</v>
      </c>
      <c r="C879" s="22">
        <v>70091559</v>
      </c>
      <c r="D879">
        <f>VLOOKUP($B879,Customer_Info_Appended[],MATCH(D$4,Customer_Info_Appended[#Headers],0),0)</f>
        <v>65</v>
      </c>
      <c r="E879" t="str">
        <f>VLOOKUP($B879,Customer_Info_Appended[],MATCH(E$4,Customer_Info_Appended[#Headers],0),0)</f>
        <v>Female</v>
      </c>
      <c r="F879" t="str">
        <f>VLOOKUP($B879,Customer_Info_Appended[],MATCH(F$4,Customer_Info_Appended[#Headers],0),0)</f>
        <v>Naypyitaw</v>
      </c>
      <c r="G879" t="str">
        <f>VLOOKUP(AccountBalanceSummary[[#This Row],[Balance Summary]],balance_t[],3,1)</f>
        <v>High</v>
      </c>
      <c r="H879" t="str">
        <f>VLOOKUP(AccountBalanceSummary[[#This Row],[Age]],age_t[],3,1)</f>
        <v>Senior</v>
      </c>
      <c r="I879" t="str">
        <f>AccountBalanceSummary[[#This Row],[Age Group]]&amp;"-"&amp;AccountBalanceSummary[[#This Row],[Balace Group]]</f>
        <v>Senior-High</v>
      </c>
    </row>
    <row r="880" spans="2:9" x14ac:dyDescent="0.25">
      <c r="B880" t="s">
        <v>4494</v>
      </c>
      <c r="C880" s="22">
        <v>62700081</v>
      </c>
      <c r="D880">
        <f>VLOOKUP($B880,Customer_Info_Appended[],MATCH(D$4,Customer_Info_Appended[#Headers],0),0)</f>
        <v>32</v>
      </c>
      <c r="E880" t="str">
        <f>VLOOKUP($B880,Customer_Info_Appended[],MATCH(E$4,Customer_Info_Appended[#Headers],0),0)</f>
        <v>Male</v>
      </c>
      <c r="F880" t="str">
        <f>VLOOKUP($B880,Customer_Info_Appended[],MATCH(F$4,Customer_Info_Appended[#Headers],0),0)</f>
        <v>Bago</v>
      </c>
      <c r="G880" t="str">
        <f>VLOOKUP(AccountBalanceSummary[[#This Row],[Balance Summary]],balance_t[],3,1)</f>
        <v>High</v>
      </c>
      <c r="H880" t="str">
        <f>VLOOKUP(AccountBalanceSummary[[#This Row],[Age]],age_t[],3,1)</f>
        <v>Middle</v>
      </c>
      <c r="I880" t="str">
        <f>AccountBalanceSummary[[#This Row],[Age Group]]&amp;"-"&amp;AccountBalanceSummary[[#This Row],[Balace Group]]</f>
        <v>Middle-High</v>
      </c>
    </row>
    <row r="881" spans="2:9" x14ac:dyDescent="0.25">
      <c r="B881" t="s">
        <v>4499</v>
      </c>
      <c r="C881" s="22">
        <v>39072187</v>
      </c>
      <c r="D881">
        <f>VLOOKUP($B881,Customer_Info_Appended[],MATCH(D$4,Customer_Info_Appended[#Headers],0),0)</f>
        <v>64</v>
      </c>
      <c r="E881" t="str">
        <f>VLOOKUP($B881,Customer_Info_Appended[],MATCH(E$4,Customer_Info_Appended[#Headers],0),0)</f>
        <v>Female</v>
      </c>
      <c r="F881" t="str">
        <f>VLOOKUP($B881,Customer_Info_Appended[],MATCH(F$4,Customer_Info_Appended[#Headers],0),0)</f>
        <v>Shan</v>
      </c>
      <c r="G881" t="str">
        <f>VLOOKUP(AccountBalanceSummary[[#This Row],[Balance Summary]],balance_t[],3,1)</f>
        <v>High</v>
      </c>
      <c r="H881" t="str">
        <f>VLOOKUP(AccountBalanceSummary[[#This Row],[Age]],age_t[],3,1)</f>
        <v>Senior</v>
      </c>
      <c r="I881" t="str">
        <f>AccountBalanceSummary[[#This Row],[Age Group]]&amp;"-"&amp;AccountBalanceSummary[[#This Row],[Balace Group]]</f>
        <v>Senior-High</v>
      </c>
    </row>
    <row r="882" spans="2:9" x14ac:dyDescent="0.25">
      <c r="B882" t="s">
        <v>4504</v>
      </c>
      <c r="C882" s="22">
        <v>59162453</v>
      </c>
      <c r="D882">
        <f>VLOOKUP($B882,Customer_Info_Appended[],MATCH(D$4,Customer_Info_Appended[#Headers],0),0)</f>
        <v>21</v>
      </c>
      <c r="E882" t="str">
        <f>VLOOKUP($B882,Customer_Info_Appended[],MATCH(E$4,Customer_Info_Appended[#Headers],0),0)</f>
        <v>Female</v>
      </c>
      <c r="F882" t="str">
        <f>VLOOKUP($B882,Customer_Info_Appended[],MATCH(F$4,Customer_Info_Appended[#Headers],0),0)</f>
        <v>Mandalay</v>
      </c>
      <c r="G882" t="str">
        <f>VLOOKUP(AccountBalanceSummary[[#This Row],[Balance Summary]],balance_t[],3,1)</f>
        <v>High</v>
      </c>
      <c r="H882" t="str">
        <f>VLOOKUP(AccountBalanceSummary[[#This Row],[Age]],age_t[],3,1)</f>
        <v>Young</v>
      </c>
      <c r="I882" t="str">
        <f>AccountBalanceSummary[[#This Row],[Age Group]]&amp;"-"&amp;AccountBalanceSummary[[#This Row],[Balace Group]]</f>
        <v>Young-High</v>
      </c>
    </row>
    <row r="883" spans="2:9" x14ac:dyDescent="0.25">
      <c r="B883" t="s">
        <v>4509</v>
      </c>
      <c r="C883" s="22">
        <v>2027716</v>
      </c>
      <c r="D883">
        <f>VLOOKUP($B883,Customer_Info_Appended[],MATCH(D$4,Customer_Info_Appended[#Headers],0),0)</f>
        <v>57</v>
      </c>
      <c r="E883" t="str">
        <f>VLOOKUP($B883,Customer_Info_Appended[],MATCH(E$4,Customer_Info_Appended[#Headers],0),0)</f>
        <v>Male</v>
      </c>
      <c r="F883" t="str">
        <f>VLOOKUP($B883,Customer_Info_Appended[],MATCH(F$4,Customer_Info_Appended[#Headers],0),0)</f>
        <v>Bago</v>
      </c>
      <c r="G883" t="str">
        <f>VLOOKUP(AccountBalanceSummary[[#This Row],[Balance Summary]],balance_t[],3,1)</f>
        <v>Low</v>
      </c>
      <c r="H883" t="str">
        <f>VLOOKUP(AccountBalanceSummary[[#This Row],[Age]],age_t[],3,1)</f>
        <v>Senior</v>
      </c>
      <c r="I883" t="str">
        <f>AccountBalanceSummary[[#This Row],[Age Group]]&amp;"-"&amp;AccountBalanceSummary[[#This Row],[Balace Group]]</f>
        <v>Senior-Low</v>
      </c>
    </row>
    <row r="884" spans="2:9" x14ac:dyDescent="0.25">
      <c r="B884" t="s">
        <v>4514</v>
      </c>
      <c r="C884" s="22">
        <v>60204825</v>
      </c>
      <c r="D884">
        <f>VLOOKUP($B884,Customer_Info_Appended[],MATCH(D$4,Customer_Info_Appended[#Headers],0),0)</f>
        <v>33</v>
      </c>
      <c r="E884" t="str">
        <f>VLOOKUP($B884,Customer_Info_Appended[],MATCH(E$4,Customer_Info_Appended[#Headers],0),0)</f>
        <v>Male</v>
      </c>
      <c r="F884" t="str">
        <f>VLOOKUP($B884,Customer_Info_Appended[],MATCH(F$4,Customer_Info_Appended[#Headers],0),0)</f>
        <v>Shan</v>
      </c>
      <c r="G884" t="str">
        <f>VLOOKUP(AccountBalanceSummary[[#This Row],[Balance Summary]],balance_t[],3,1)</f>
        <v>High</v>
      </c>
      <c r="H884" t="str">
        <f>VLOOKUP(AccountBalanceSummary[[#This Row],[Age]],age_t[],3,1)</f>
        <v>Middle</v>
      </c>
      <c r="I884" t="str">
        <f>AccountBalanceSummary[[#This Row],[Age Group]]&amp;"-"&amp;AccountBalanceSummary[[#This Row],[Balace Group]]</f>
        <v>Middle-High</v>
      </c>
    </row>
    <row r="885" spans="2:9" x14ac:dyDescent="0.25">
      <c r="B885" t="s">
        <v>4519</v>
      </c>
      <c r="C885" s="22">
        <v>58199589</v>
      </c>
      <c r="D885">
        <f>VLOOKUP($B885,Customer_Info_Appended[],MATCH(D$4,Customer_Info_Appended[#Headers],0),0)</f>
        <v>45</v>
      </c>
      <c r="E885" t="str">
        <f>VLOOKUP($B885,Customer_Info_Appended[],MATCH(E$4,Customer_Info_Appended[#Headers],0),0)</f>
        <v>Male</v>
      </c>
      <c r="F885" t="str">
        <f>VLOOKUP($B885,Customer_Info_Appended[],MATCH(F$4,Customer_Info_Appended[#Headers],0),0)</f>
        <v>Yangon</v>
      </c>
      <c r="G885" t="str">
        <f>VLOOKUP(AccountBalanceSummary[[#This Row],[Balance Summary]],balance_t[],3,1)</f>
        <v>High</v>
      </c>
      <c r="H885" t="str">
        <f>VLOOKUP(AccountBalanceSummary[[#This Row],[Age]],age_t[],3,1)</f>
        <v>Middle</v>
      </c>
      <c r="I885" t="str">
        <f>AccountBalanceSummary[[#This Row],[Age Group]]&amp;"-"&amp;AccountBalanceSummary[[#This Row],[Balace Group]]</f>
        <v>Middle-High</v>
      </c>
    </row>
    <row r="886" spans="2:9" x14ac:dyDescent="0.25">
      <c r="B886" t="s">
        <v>4524</v>
      </c>
      <c r="C886" s="22">
        <v>54728024</v>
      </c>
      <c r="D886">
        <f>VLOOKUP($B886,Customer_Info_Appended[],MATCH(D$4,Customer_Info_Appended[#Headers],0),0)</f>
        <v>33</v>
      </c>
      <c r="E886" t="str">
        <f>VLOOKUP($B886,Customer_Info_Appended[],MATCH(E$4,Customer_Info_Appended[#Headers],0),0)</f>
        <v>Male</v>
      </c>
      <c r="F886" t="str">
        <f>VLOOKUP($B886,Customer_Info_Appended[],MATCH(F$4,Customer_Info_Appended[#Headers],0),0)</f>
        <v>Mandalay</v>
      </c>
      <c r="G886" t="str">
        <f>VLOOKUP(AccountBalanceSummary[[#This Row],[Balance Summary]],balance_t[],3,1)</f>
        <v>High</v>
      </c>
      <c r="H886" t="str">
        <f>VLOOKUP(AccountBalanceSummary[[#This Row],[Age]],age_t[],3,1)</f>
        <v>Middle</v>
      </c>
      <c r="I886" t="str">
        <f>AccountBalanceSummary[[#This Row],[Age Group]]&amp;"-"&amp;AccountBalanceSummary[[#This Row],[Balace Group]]</f>
        <v>Middle-High</v>
      </c>
    </row>
    <row r="887" spans="2:9" x14ac:dyDescent="0.25">
      <c r="B887" t="s">
        <v>4529</v>
      </c>
      <c r="C887" s="22">
        <v>23800197</v>
      </c>
      <c r="D887">
        <f>VLOOKUP($B887,Customer_Info_Appended[],MATCH(D$4,Customer_Info_Appended[#Headers],0),0)</f>
        <v>21</v>
      </c>
      <c r="E887" t="str">
        <f>VLOOKUP($B887,Customer_Info_Appended[],MATCH(E$4,Customer_Info_Appended[#Headers],0),0)</f>
        <v>Male</v>
      </c>
      <c r="F887" t="str">
        <f>VLOOKUP($B887,Customer_Info_Appended[],MATCH(F$4,Customer_Info_Appended[#Headers],0),0)</f>
        <v>Shan</v>
      </c>
      <c r="G887" t="str">
        <f>VLOOKUP(AccountBalanceSummary[[#This Row],[Balance Summary]],balance_t[],3,1)</f>
        <v>High</v>
      </c>
      <c r="H887" t="str">
        <f>VLOOKUP(AccountBalanceSummary[[#This Row],[Age]],age_t[],3,1)</f>
        <v>Young</v>
      </c>
      <c r="I887" t="str">
        <f>AccountBalanceSummary[[#This Row],[Age Group]]&amp;"-"&amp;AccountBalanceSummary[[#This Row],[Balace Group]]</f>
        <v>Young-High</v>
      </c>
    </row>
    <row r="888" spans="2:9" x14ac:dyDescent="0.25">
      <c r="B888" t="s">
        <v>4534</v>
      </c>
      <c r="C888" s="22">
        <v>24694425</v>
      </c>
      <c r="D888">
        <f>VLOOKUP($B888,Customer_Info_Appended[],MATCH(D$4,Customer_Info_Appended[#Headers],0),0)</f>
        <v>62</v>
      </c>
      <c r="E888" t="str">
        <f>VLOOKUP($B888,Customer_Info_Appended[],MATCH(E$4,Customer_Info_Appended[#Headers],0),0)</f>
        <v>Male</v>
      </c>
      <c r="F888" t="str">
        <f>VLOOKUP($B888,Customer_Info_Appended[],MATCH(F$4,Customer_Info_Appended[#Headers],0),0)</f>
        <v>Shan</v>
      </c>
      <c r="G888" t="str">
        <f>VLOOKUP(AccountBalanceSummary[[#This Row],[Balance Summary]],balance_t[],3,1)</f>
        <v>High</v>
      </c>
      <c r="H888" t="str">
        <f>VLOOKUP(AccountBalanceSummary[[#This Row],[Age]],age_t[],3,1)</f>
        <v>Senior</v>
      </c>
      <c r="I888" t="str">
        <f>AccountBalanceSummary[[#This Row],[Age Group]]&amp;"-"&amp;AccountBalanceSummary[[#This Row],[Balace Group]]</f>
        <v>Senior-High</v>
      </c>
    </row>
    <row r="889" spans="2:9" x14ac:dyDescent="0.25">
      <c r="B889" t="s">
        <v>4539</v>
      </c>
      <c r="C889" s="22">
        <v>38085972</v>
      </c>
      <c r="D889">
        <f>VLOOKUP($B889,Customer_Info_Appended[],MATCH(D$4,Customer_Info_Appended[#Headers],0),0)</f>
        <v>43</v>
      </c>
      <c r="E889" t="str">
        <f>VLOOKUP($B889,Customer_Info_Appended[],MATCH(E$4,Customer_Info_Appended[#Headers],0),0)</f>
        <v>Female</v>
      </c>
      <c r="F889" t="str">
        <f>VLOOKUP($B889,Customer_Info_Appended[],MATCH(F$4,Customer_Info_Appended[#Headers],0),0)</f>
        <v>Naypyitaw</v>
      </c>
      <c r="G889" t="str">
        <f>VLOOKUP(AccountBalanceSummary[[#This Row],[Balance Summary]],balance_t[],3,1)</f>
        <v>High</v>
      </c>
      <c r="H889" t="str">
        <f>VLOOKUP(AccountBalanceSummary[[#This Row],[Age]],age_t[],3,1)</f>
        <v>Middle</v>
      </c>
      <c r="I889" t="str">
        <f>AccountBalanceSummary[[#This Row],[Age Group]]&amp;"-"&amp;AccountBalanceSummary[[#This Row],[Balace Group]]</f>
        <v>Middle-High</v>
      </c>
    </row>
    <row r="890" spans="2:9" x14ac:dyDescent="0.25">
      <c r="B890" t="s">
        <v>4544</v>
      </c>
      <c r="C890" s="22">
        <v>53715109</v>
      </c>
      <c r="D890">
        <f>VLOOKUP($B890,Customer_Info_Appended[],MATCH(D$4,Customer_Info_Appended[#Headers],0),0)</f>
        <v>45</v>
      </c>
      <c r="E890" t="str">
        <f>VLOOKUP($B890,Customer_Info_Appended[],MATCH(E$4,Customer_Info_Appended[#Headers],0),0)</f>
        <v>Female</v>
      </c>
      <c r="F890" t="str">
        <f>VLOOKUP($B890,Customer_Info_Appended[],MATCH(F$4,Customer_Info_Appended[#Headers],0),0)</f>
        <v>Bago</v>
      </c>
      <c r="G890" t="str">
        <f>VLOOKUP(AccountBalanceSummary[[#This Row],[Balance Summary]],balance_t[],3,1)</f>
        <v>High</v>
      </c>
      <c r="H890" t="str">
        <f>VLOOKUP(AccountBalanceSummary[[#This Row],[Age]],age_t[],3,1)</f>
        <v>Middle</v>
      </c>
      <c r="I890" t="str">
        <f>AccountBalanceSummary[[#This Row],[Age Group]]&amp;"-"&amp;AccountBalanceSummary[[#This Row],[Balace Group]]</f>
        <v>Middle-High</v>
      </c>
    </row>
    <row r="891" spans="2:9" x14ac:dyDescent="0.25">
      <c r="B891" t="s">
        <v>4549</v>
      </c>
      <c r="C891" s="22">
        <v>11856878</v>
      </c>
      <c r="D891">
        <f>VLOOKUP($B891,Customer_Info_Appended[],MATCH(D$4,Customer_Info_Appended[#Headers],0),0)</f>
        <v>49</v>
      </c>
      <c r="E891" t="str">
        <f>VLOOKUP($B891,Customer_Info_Appended[],MATCH(E$4,Customer_Info_Appended[#Headers],0),0)</f>
        <v>Male</v>
      </c>
      <c r="F891" t="str">
        <f>VLOOKUP($B891,Customer_Info_Appended[],MATCH(F$4,Customer_Info_Appended[#Headers],0),0)</f>
        <v>Naypyitaw</v>
      </c>
      <c r="G891" t="str">
        <f>VLOOKUP(AccountBalanceSummary[[#This Row],[Balance Summary]],balance_t[],3,1)</f>
        <v>Medium</v>
      </c>
      <c r="H891" t="str">
        <f>VLOOKUP(AccountBalanceSummary[[#This Row],[Age]],age_t[],3,1)</f>
        <v>Middle</v>
      </c>
      <c r="I891" t="str">
        <f>AccountBalanceSummary[[#This Row],[Age Group]]&amp;"-"&amp;AccountBalanceSummary[[#This Row],[Balace Group]]</f>
        <v>Middle-Medium</v>
      </c>
    </row>
    <row r="892" spans="2:9" x14ac:dyDescent="0.25">
      <c r="B892" t="s">
        <v>4554</v>
      </c>
      <c r="C892" s="22">
        <v>7013849</v>
      </c>
      <c r="D892">
        <f>VLOOKUP($B892,Customer_Info_Appended[],MATCH(D$4,Customer_Info_Appended[#Headers],0),0)</f>
        <v>62</v>
      </c>
      <c r="E892" t="str">
        <f>VLOOKUP($B892,Customer_Info_Appended[],MATCH(E$4,Customer_Info_Appended[#Headers],0),0)</f>
        <v>Female</v>
      </c>
      <c r="F892" t="str">
        <f>VLOOKUP($B892,Customer_Info_Appended[],MATCH(F$4,Customer_Info_Appended[#Headers],0),0)</f>
        <v>Mandalay</v>
      </c>
      <c r="G892" t="str">
        <f>VLOOKUP(AccountBalanceSummary[[#This Row],[Balance Summary]],balance_t[],3,1)</f>
        <v>Medium</v>
      </c>
      <c r="H892" t="str">
        <f>VLOOKUP(AccountBalanceSummary[[#This Row],[Age]],age_t[],3,1)</f>
        <v>Senior</v>
      </c>
      <c r="I892" t="str">
        <f>AccountBalanceSummary[[#This Row],[Age Group]]&amp;"-"&amp;AccountBalanceSummary[[#This Row],[Balace Group]]</f>
        <v>Senior-Medium</v>
      </c>
    </row>
    <row r="893" spans="2:9" x14ac:dyDescent="0.25">
      <c r="B893" t="s">
        <v>4559</v>
      </c>
      <c r="C893" s="22">
        <v>47916341</v>
      </c>
      <c r="D893">
        <f>VLOOKUP($B893,Customer_Info_Appended[],MATCH(D$4,Customer_Info_Appended[#Headers],0),0)</f>
        <v>19</v>
      </c>
      <c r="E893" t="str">
        <f>VLOOKUP($B893,Customer_Info_Appended[],MATCH(E$4,Customer_Info_Appended[#Headers],0),0)</f>
        <v>Female</v>
      </c>
      <c r="F893" t="str">
        <f>VLOOKUP($B893,Customer_Info_Appended[],MATCH(F$4,Customer_Info_Appended[#Headers],0),0)</f>
        <v>Shan</v>
      </c>
      <c r="G893" t="str">
        <f>VLOOKUP(AccountBalanceSummary[[#This Row],[Balance Summary]],balance_t[],3,1)</f>
        <v>High</v>
      </c>
      <c r="H893" t="str">
        <f>VLOOKUP(AccountBalanceSummary[[#This Row],[Age]],age_t[],3,1)</f>
        <v>Young</v>
      </c>
      <c r="I893" t="str">
        <f>AccountBalanceSummary[[#This Row],[Age Group]]&amp;"-"&amp;AccountBalanceSummary[[#This Row],[Balace Group]]</f>
        <v>Young-High</v>
      </c>
    </row>
    <row r="894" spans="2:9" x14ac:dyDescent="0.25">
      <c r="B894" t="s">
        <v>4564</v>
      </c>
      <c r="C894" s="22">
        <v>44297161</v>
      </c>
      <c r="D894">
        <f>VLOOKUP($B894,Customer_Info_Appended[],MATCH(D$4,Customer_Info_Appended[#Headers],0),0)</f>
        <v>48</v>
      </c>
      <c r="E894" t="str">
        <f>VLOOKUP($B894,Customer_Info_Appended[],MATCH(E$4,Customer_Info_Appended[#Headers],0),0)</f>
        <v>Male</v>
      </c>
      <c r="F894" t="str">
        <f>VLOOKUP($B894,Customer_Info_Appended[],MATCH(F$4,Customer_Info_Appended[#Headers],0),0)</f>
        <v>Naypyitaw</v>
      </c>
      <c r="G894" t="str">
        <f>VLOOKUP(AccountBalanceSummary[[#This Row],[Balance Summary]],balance_t[],3,1)</f>
        <v>High</v>
      </c>
      <c r="H894" t="str">
        <f>VLOOKUP(AccountBalanceSummary[[#This Row],[Age]],age_t[],3,1)</f>
        <v>Middle</v>
      </c>
      <c r="I894" t="str">
        <f>AccountBalanceSummary[[#This Row],[Age Group]]&amp;"-"&amp;AccountBalanceSummary[[#This Row],[Balace Group]]</f>
        <v>Middle-High</v>
      </c>
    </row>
    <row r="895" spans="2:9" x14ac:dyDescent="0.25">
      <c r="B895" t="s">
        <v>4569</v>
      </c>
      <c r="C895" s="22">
        <v>21984601</v>
      </c>
      <c r="D895">
        <f>VLOOKUP($B895,Customer_Info_Appended[],MATCH(D$4,Customer_Info_Appended[#Headers],0),0)</f>
        <v>20</v>
      </c>
      <c r="E895" t="str">
        <f>VLOOKUP($B895,Customer_Info_Appended[],MATCH(E$4,Customer_Info_Appended[#Headers],0),0)</f>
        <v>Male</v>
      </c>
      <c r="F895" t="str">
        <f>VLOOKUP($B895,Customer_Info_Appended[],MATCH(F$4,Customer_Info_Appended[#Headers],0),0)</f>
        <v>Bago</v>
      </c>
      <c r="G895" t="str">
        <f>VLOOKUP(AccountBalanceSummary[[#This Row],[Balance Summary]],balance_t[],3,1)</f>
        <v>High</v>
      </c>
      <c r="H895" t="str">
        <f>VLOOKUP(AccountBalanceSummary[[#This Row],[Age]],age_t[],3,1)</f>
        <v>Young</v>
      </c>
      <c r="I895" t="str">
        <f>AccountBalanceSummary[[#This Row],[Age Group]]&amp;"-"&amp;AccountBalanceSummary[[#This Row],[Balace Group]]</f>
        <v>Young-High</v>
      </c>
    </row>
    <row r="896" spans="2:9" x14ac:dyDescent="0.25">
      <c r="B896" t="s">
        <v>4574</v>
      </c>
      <c r="C896" s="22">
        <v>27108184</v>
      </c>
      <c r="D896">
        <f>VLOOKUP($B896,Customer_Info_Appended[],MATCH(D$4,Customer_Info_Appended[#Headers],0),0)</f>
        <v>25</v>
      </c>
      <c r="E896" t="str">
        <f>VLOOKUP($B896,Customer_Info_Appended[],MATCH(E$4,Customer_Info_Appended[#Headers],0),0)</f>
        <v>Female</v>
      </c>
      <c r="F896" t="str">
        <f>VLOOKUP($B896,Customer_Info_Appended[],MATCH(F$4,Customer_Info_Appended[#Headers],0),0)</f>
        <v>Mandalay</v>
      </c>
      <c r="G896" t="str">
        <f>VLOOKUP(AccountBalanceSummary[[#This Row],[Balance Summary]],balance_t[],3,1)</f>
        <v>High</v>
      </c>
      <c r="H896" t="str">
        <f>VLOOKUP(AccountBalanceSummary[[#This Row],[Age]],age_t[],3,1)</f>
        <v>Young</v>
      </c>
      <c r="I896" t="str">
        <f>AccountBalanceSummary[[#This Row],[Age Group]]&amp;"-"&amp;AccountBalanceSummary[[#This Row],[Balace Group]]</f>
        <v>Young-High</v>
      </c>
    </row>
    <row r="897" spans="2:9" x14ac:dyDescent="0.25">
      <c r="B897" t="s">
        <v>4579</v>
      </c>
      <c r="C897" s="22">
        <v>18014627</v>
      </c>
      <c r="D897">
        <f>VLOOKUP($B897,Customer_Info_Appended[],MATCH(D$4,Customer_Info_Appended[#Headers],0),0)</f>
        <v>41</v>
      </c>
      <c r="E897" t="str">
        <f>VLOOKUP($B897,Customer_Info_Appended[],MATCH(E$4,Customer_Info_Appended[#Headers],0),0)</f>
        <v>Male</v>
      </c>
      <c r="F897" t="str">
        <f>VLOOKUP($B897,Customer_Info_Appended[],MATCH(F$4,Customer_Info_Appended[#Headers],0),0)</f>
        <v>Yangon</v>
      </c>
      <c r="G897" t="str">
        <f>VLOOKUP(AccountBalanceSummary[[#This Row],[Balance Summary]],balance_t[],3,1)</f>
        <v>High</v>
      </c>
      <c r="H897" t="str">
        <f>VLOOKUP(AccountBalanceSummary[[#This Row],[Age]],age_t[],3,1)</f>
        <v>Middle</v>
      </c>
      <c r="I897" t="str">
        <f>AccountBalanceSummary[[#This Row],[Age Group]]&amp;"-"&amp;AccountBalanceSummary[[#This Row],[Balace Group]]</f>
        <v>Middle-High</v>
      </c>
    </row>
    <row r="898" spans="2:9" x14ac:dyDescent="0.25">
      <c r="B898" t="s">
        <v>4584</v>
      </c>
      <c r="C898" s="22">
        <v>17440453</v>
      </c>
      <c r="D898">
        <f>VLOOKUP($B898,Customer_Info_Appended[],MATCH(D$4,Customer_Info_Appended[#Headers],0),0)</f>
        <v>32</v>
      </c>
      <c r="E898" t="str">
        <f>VLOOKUP($B898,Customer_Info_Appended[],MATCH(E$4,Customer_Info_Appended[#Headers],0),0)</f>
        <v>Female</v>
      </c>
      <c r="F898" t="str">
        <f>VLOOKUP($B898,Customer_Info_Appended[],MATCH(F$4,Customer_Info_Appended[#Headers],0),0)</f>
        <v>Naypyitaw</v>
      </c>
      <c r="G898" t="str">
        <f>VLOOKUP(AccountBalanceSummary[[#This Row],[Balance Summary]],balance_t[],3,1)</f>
        <v>High</v>
      </c>
      <c r="H898" t="str">
        <f>VLOOKUP(AccountBalanceSummary[[#This Row],[Age]],age_t[],3,1)</f>
        <v>Middle</v>
      </c>
      <c r="I898" t="str">
        <f>AccountBalanceSummary[[#This Row],[Age Group]]&amp;"-"&amp;AccountBalanceSummary[[#This Row],[Balace Group]]</f>
        <v>Middle-High</v>
      </c>
    </row>
    <row r="899" spans="2:9" x14ac:dyDescent="0.25">
      <c r="B899" t="s">
        <v>4589</v>
      </c>
      <c r="C899" s="22">
        <v>43478758</v>
      </c>
      <c r="D899">
        <f>VLOOKUP($B899,Customer_Info_Appended[],MATCH(D$4,Customer_Info_Appended[#Headers],0),0)</f>
        <v>60</v>
      </c>
      <c r="E899" t="str">
        <f>VLOOKUP($B899,Customer_Info_Appended[],MATCH(E$4,Customer_Info_Appended[#Headers],0),0)</f>
        <v>Male</v>
      </c>
      <c r="F899" t="str">
        <f>VLOOKUP($B899,Customer_Info_Appended[],MATCH(F$4,Customer_Info_Appended[#Headers],0),0)</f>
        <v>Mandalay</v>
      </c>
      <c r="G899" t="str">
        <f>VLOOKUP(AccountBalanceSummary[[#This Row],[Balance Summary]],balance_t[],3,1)</f>
        <v>High</v>
      </c>
      <c r="H899" t="str">
        <f>VLOOKUP(AccountBalanceSummary[[#This Row],[Age]],age_t[],3,1)</f>
        <v>Senior</v>
      </c>
      <c r="I899" t="str">
        <f>AccountBalanceSummary[[#This Row],[Age Group]]&amp;"-"&amp;AccountBalanceSummary[[#This Row],[Balace Group]]</f>
        <v>Senior-High</v>
      </c>
    </row>
    <row r="900" spans="2:9" x14ac:dyDescent="0.25">
      <c r="B900" t="s">
        <v>4594</v>
      </c>
      <c r="C900" s="22">
        <v>51552184</v>
      </c>
      <c r="D900">
        <f>VLOOKUP($B900,Customer_Info_Appended[],MATCH(D$4,Customer_Info_Appended[#Headers],0),0)</f>
        <v>48</v>
      </c>
      <c r="E900" t="str">
        <f>VLOOKUP($B900,Customer_Info_Appended[],MATCH(E$4,Customer_Info_Appended[#Headers],0),0)</f>
        <v>Female</v>
      </c>
      <c r="F900" t="str">
        <f>VLOOKUP($B900,Customer_Info_Appended[],MATCH(F$4,Customer_Info_Appended[#Headers],0),0)</f>
        <v>Yangon</v>
      </c>
      <c r="G900" t="str">
        <f>VLOOKUP(AccountBalanceSummary[[#This Row],[Balance Summary]],balance_t[],3,1)</f>
        <v>High</v>
      </c>
      <c r="H900" t="str">
        <f>VLOOKUP(AccountBalanceSummary[[#This Row],[Age]],age_t[],3,1)</f>
        <v>Middle</v>
      </c>
      <c r="I900" t="str">
        <f>AccountBalanceSummary[[#This Row],[Age Group]]&amp;"-"&amp;AccountBalanceSummary[[#This Row],[Balace Group]]</f>
        <v>Middle-High</v>
      </c>
    </row>
    <row r="901" spans="2:9" x14ac:dyDescent="0.25">
      <c r="B901" t="s">
        <v>4599</v>
      </c>
      <c r="C901" s="22">
        <v>29753979</v>
      </c>
      <c r="D901">
        <f>VLOOKUP($B901,Customer_Info_Appended[],MATCH(D$4,Customer_Info_Appended[#Headers],0),0)</f>
        <v>26</v>
      </c>
      <c r="E901" t="str">
        <f>VLOOKUP($B901,Customer_Info_Appended[],MATCH(E$4,Customer_Info_Appended[#Headers],0),0)</f>
        <v>Female</v>
      </c>
      <c r="F901" t="str">
        <f>VLOOKUP($B901,Customer_Info_Appended[],MATCH(F$4,Customer_Info_Appended[#Headers],0),0)</f>
        <v>Naypyitaw</v>
      </c>
      <c r="G901" t="str">
        <f>VLOOKUP(AccountBalanceSummary[[#This Row],[Balance Summary]],balance_t[],3,1)</f>
        <v>High</v>
      </c>
      <c r="H901" t="str">
        <f>VLOOKUP(AccountBalanceSummary[[#This Row],[Age]],age_t[],3,1)</f>
        <v>Young</v>
      </c>
      <c r="I901" t="str">
        <f>AccountBalanceSummary[[#This Row],[Age Group]]&amp;"-"&amp;AccountBalanceSummary[[#This Row],[Balace Group]]</f>
        <v>Young-High</v>
      </c>
    </row>
    <row r="902" spans="2:9" x14ac:dyDescent="0.25">
      <c r="B902" t="s">
        <v>4604</v>
      </c>
      <c r="C902" s="22">
        <v>57134351</v>
      </c>
      <c r="D902">
        <f>VLOOKUP($B902,Customer_Info_Appended[],MATCH(D$4,Customer_Info_Appended[#Headers],0),0)</f>
        <v>56</v>
      </c>
      <c r="E902" t="str">
        <f>VLOOKUP($B902,Customer_Info_Appended[],MATCH(E$4,Customer_Info_Appended[#Headers],0),0)</f>
        <v>Female</v>
      </c>
      <c r="F902" t="str">
        <f>VLOOKUP($B902,Customer_Info_Appended[],MATCH(F$4,Customer_Info_Appended[#Headers],0),0)</f>
        <v>Mandalay</v>
      </c>
      <c r="G902" t="str">
        <f>VLOOKUP(AccountBalanceSummary[[#This Row],[Balance Summary]],balance_t[],3,1)</f>
        <v>High</v>
      </c>
      <c r="H902" t="str">
        <f>VLOOKUP(AccountBalanceSummary[[#This Row],[Age]],age_t[],3,1)</f>
        <v>Senior</v>
      </c>
      <c r="I902" t="str">
        <f>AccountBalanceSummary[[#This Row],[Age Group]]&amp;"-"&amp;AccountBalanceSummary[[#This Row],[Balace Group]]</f>
        <v>Senior-High</v>
      </c>
    </row>
    <row r="903" spans="2:9" x14ac:dyDescent="0.25">
      <c r="B903" t="s">
        <v>4609</v>
      </c>
      <c r="C903" s="22">
        <v>60414301</v>
      </c>
      <c r="D903">
        <f>VLOOKUP($B903,Customer_Info_Appended[],MATCH(D$4,Customer_Info_Appended[#Headers],0),0)</f>
        <v>62</v>
      </c>
      <c r="E903" t="str">
        <f>VLOOKUP($B903,Customer_Info_Appended[],MATCH(E$4,Customer_Info_Appended[#Headers],0),0)</f>
        <v>Female</v>
      </c>
      <c r="F903" t="str">
        <f>VLOOKUP($B903,Customer_Info_Appended[],MATCH(F$4,Customer_Info_Appended[#Headers],0),0)</f>
        <v>Mandalay</v>
      </c>
      <c r="G903" t="str">
        <f>VLOOKUP(AccountBalanceSummary[[#This Row],[Balance Summary]],balance_t[],3,1)</f>
        <v>High</v>
      </c>
      <c r="H903" t="str">
        <f>VLOOKUP(AccountBalanceSummary[[#This Row],[Age]],age_t[],3,1)</f>
        <v>Senior</v>
      </c>
      <c r="I903" t="str">
        <f>AccountBalanceSummary[[#This Row],[Age Group]]&amp;"-"&amp;AccountBalanceSummary[[#This Row],[Balace Group]]</f>
        <v>Senior-High</v>
      </c>
    </row>
    <row r="904" spans="2:9" x14ac:dyDescent="0.25">
      <c r="B904" t="s">
        <v>4614</v>
      </c>
      <c r="C904" s="22">
        <v>44065824</v>
      </c>
      <c r="D904">
        <f>VLOOKUP($B904,Customer_Info_Appended[],MATCH(D$4,Customer_Info_Appended[#Headers],0),0)</f>
        <v>19</v>
      </c>
      <c r="E904" t="str">
        <f>VLOOKUP($B904,Customer_Info_Appended[],MATCH(E$4,Customer_Info_Appended[#Headers],0),0)</f>
        <v>Male</v>
      </c>
      <c r="F904" t="str">
        <f>VLOOKUP($B904,Customer_Info_Appended[],MATCH(F$4,Customer_Info_Appended[#Headers],0),0)</f>
        <v>Naypyitaw</v>
      </c>
      <c r="G904" t="str">
        <f>VLOOKUP(AccountBalanceSummary[[#This Row],[Balance Summary]],balance_t[],3,1)</f>
        <v>High</v>
      </c>
      <c r="H904" t="str">
        <f>VLOOKUP(AccountBalanceSummary[[#This Row],[Age]],age_t[],3,1)</f>
        <v>Young</v>
      </c>
      <c r="I904" t="str">
        <f>AccountBalanceSummary[[#This Row],[Age Group]]&amp;"-"&amp;AccountBalanceSummary[[#This Row],[Balace Group]]</f>
        <v>Young-High</v>
      </c>
    </row>
    <row r="905" spans="2:9" x14ac:dyDescent="0.25">
      <c r="B905" t="s">
        <v>4619</v>
      </c>
      <c r="C905" s="22">
        <v>34229182</v>
      </c>
      <c r="D905">
        <f>VLOOKUP($B905,Customer_Info_Appended[],MATCH(D$4,Customer_Info_Appended[#Headers],0),0)</f>
        <v>25</v>
      </c>
      <c r="E905" t="str">
        <f>VLOOKUP($B905,Customer_Info_Appended[],MATCH(E$4,Customer_Info_Appended[#Headers],0),0)</f>
        <v>Male</v>
      </c>
      <c r="F905" t="str">
        <f>VLOOKUP($B905,Customer_Info_Appended[],MATCH(F$4,Customer_Info_Appended[#Headers],0),0)</f>
        <v>Mandalay</v>
      </c>
      <c r="G905" t="str">
        <f>VLOOKUP(AccountBalanceSummary[[#This Row],[Balance Summary]],balance_t[],3,1)</f>
        <v>High</v>
      </c>
      <c r="H905" t="str">
        <f>VLOOKUP(AccountBalanceSummary[[#This Row],[Age]],age_t[],3,1)</f>
        <v>Young</v>
      </c>
      <c r="I905" t="str">
        <f>AccountBalanceSummary[[#This Row],[Age Group]]&amp;"-"&amp;AccountBalanceSummary[[#This Row],[Balace Group]]</f>
        <v>Young-High</v>
      </c>
    </row>
    <row r="906" spans="2:9" x14ac:dyDescent="0.25">
      <c r="B906" t="s">
        <v>4624</v>
      </c>
      <c r="C906" s="22">
        <v>18193039</v>
      </c>
      <c r="D906">
        <f>VLOOKUP($B906,Customer_Info_Appended[],MATCH(D$4,Customer_Info_Appended[#Headers],0),0)</f>
        <v>24</v>
      </c>
      <c r="E906" t="str">
        <f>VLOOKUP($B906,Customer_Info_Appended[],MATCH(E$4,Customer_Info_Appended[#Headers],0),0)</f>
        <v>Female</v>
      </c>
      <c r="F906" t="str">
        <f>VLOOKUP($B906,Customer_Info_Appended[],MATCH(F$4,Customer_Info_Appended[#Headers],0),0)</f>
        <v>Shan</v>
      </c>
      <c r="G906" t="str">
        <f>VLOOKUP(AccountBalanceSummary[[#This Row],[Balance Summary]],balance_t[],3,1)</f>
        <v>High</v>
      </c>
      <c r="H906" t="str">
        <f>VLOOKUP(AccountBalanceSummary[[#This Row],[Age]],age_t[],3,1)</f>
        <v>Young</v>
      </c>
      <c r="I906" t="str">
        <f>AccountBalanceSummary[[#This Row],[Age Group]]&amp;"-"&amp;AccountBalanceSummary[[#This Row],[Balace Group]]</f>
        <v>Young-High</v>
      </c>
    </row>
    <row r="907" spans="2:9" x14ac:dyDescent="0.25">
      <c r="B907" t="s">
        <v>4629</v>
      </c>
      <c r="C907" s="22">
        <v>37958496</v>
      </c>
      <c r="D907">
        <f>VLOOKUP($B907,Customer_Info_Appended[],MATCH(D$4,Customer_Info_Appended[#Headers],0),0)</f>
        <v>61</v>
      </c>
      <c r="E907" t="str">
        <f>VLOOKUP($B907,Customer_Info_Appended[],MATCH(E$4,Customer_Info_Appended[#Headers],0),0)</f>
        <v>Female</v>
      </c>
      <c r="F907" t="str">
        <f>VLOOKUP($B907,Customer_Info_Appended[],MATCH(F$4,Customer_Info_Appended[#Headers],0),0)</f>
        <v>Naypyitaw</v>
      </c>
      <c r="G907" t="str">
        <f>VLOOKUP(AccountBalanceSummary[[#This Row],[Balance Summary]],balance_t[],3,1)</f>
        <v>High</v>
      </c>
      <c r="H907" t="str">
        <f>VLOOKUP(AccountBalanceSummary[[#This Row],[Age]],age_t[],3,1)</f>
        <v>Senior</v>
      </c>
      <c r="I907" t="str">
        <f>AccountBalanceSummary[[#This Row],[Age Group]]&amp;"-"&amp;AccountBalanceSummary[[#This Row],[Balace Group]]</f>
        <v>Senior-High</v>
      </c>
    </row>
    <row r="908" spans="2:9" x14ac:dyDescent="0.25">
      <c r="B908" t="s">
        <v>4634</v>
      </c>
      <c r="C908" s="22">
        <v>22744720</v>
      </c>
      <c r="D908">
        <f>VLOOKUP($B908,Customer_Info_Appended[],MATCH(D$4,Customer_Info_Appended[#Headers],0),0)</f>
        <v>68</v>
      </c>
      <c r="E908" t="str">
        <f>VLOOKUP($B908,Customer_Info_Appended[],MATCH(E$4,Customer_Info_Appended[#Headers],0),0)</f>
        <v>Male</v>
      </c>
      <c r="F908" t="str">
        <f>VLOOKUP($B908,Customer_Info_Appended[],MATCH(F$4,Customer_Info_Appended[#Headers],0),0)</f>
        <v>Mandalay</v>
      </c>
      <c r="G908" t="str">
        <f>VLOOKUP(AccountBalanceSummary[[#This Row],[Balance Summary]],balance_t[],3,1)</f>
        <v>High</v>
      </c>
      <c r="H908" t="str">
        <f>VLOOKUP(AccountBalanceSummary[[#This Row],[Age]],age_t[],3,1)</f>
        <v>Senior</v>
      </c>
      <c r="I908" t="str">
        <f>AccountBalanceSummary[[#This Row],[Age Group]]&amp;"-"&amp;AccountBalanceSummary[[#This Row],[Balace Group]]</f>
        <v>Senior-High</v>
      </c>
    </row>
    <row r="909" spans="2:9" x14ac:dyDescent="0.25">
      <c r="B909" t="s">
        <v>4639</v>
      </c>
      <c r="C909" s="22">
        <v>84873493</v>
      </c>
      <c r="D909">
        <f>VLOOKUP($B909,Customer_Info_Appended[],MATCH(D$4,Customer_Info_Appended[#Headers],0),0)</f>
        <v>56</v>
      </c>
      <c r="E909" t="str">
        <f>VLOOKUP($B909,Customer_Info_Appended[],MATCH(E$4,Customer_Info_Appended[#Headers],0),0)</f>
        <v>Male</v>
      </c>
      <c r="F909" t="str">
        <f>VLOOKUP($B909,Customer_Info_Appended[],MATCH(F$4,Customer_Info_Appended[#Headers],0),0)</f>
        <v>Yangon</v>
      </c>
      <c r="G909" t="str">
        <f>VLOOKUP(AccountBalanceSummary[[#This Row],[Balance Summary]],balance_t[],3,1)</f>
        <v>High</v>
      </c>
      <c r="H909" t="str">
        <f>VLOOKUP(AccountBalanceSummary[[#This Row],[Age]],age_t[],3,1)</f>
        <v>Senior</v>
      </c>
      <c r="I909" t="str">
        <f>AccountBalanceSummary[[#This Row],[Age Group]]&amp;"-"&amp;AccountBalanceSummary[[#This Row],[Balace Group]]</f>
        <v>Senior-High</v>
      </c>
    </row>
    <row r="910" spans="2:9" x14ac:dyDescent="0.25">
      <c r="B910" t="s">
        <v>4644</v>
      </c>
      <c r="C910" s="22">
        <v>7897698</v>
      </c>
      <c r="D910">
        <f>VLOOKUP($B910,Customer_Info_Appended[],MATCH(D$4,Customer_Info_Appended[#Headers],0),0)</f>
        <v>59</v>
      </c>
      <c r="E910" t="str">
        <f>VLOOKUP($B910,Customer_Info_Appended[],MATCH(E$4,Customer_Info_Appended[#Headers],0),0)</f>
        <v>Female</v>
      </c>
      <c r="F910" t="str">
        <f>VLOOKUP($B910,Customer_Info_Appended[],MATCH(F$4,Customer_Info_Appended[#Headers],0),0)</f>
        <v>Yangon</v>
      </c>
      <c r="G910" t="str">
        <f>VLOOKUP(AccountBalanceSummary[[#This Row],[Balance Summary]],balance_t[],3,1)</f>
        <v>Medium</v>
      </c>
      <c r="H910" t="str">
        <f>VLOOKUP(AccountBalanceSummary[[#This Row],[Age]],age_t[],3,1)</f>
        <v>Senior</v>
      </c>
      <c r="I910" t="str">
        <f>AccountBalanceSummary[[#This Row],[Age Group]]&amp;"-"&amp;AccountBalanceSummary[[#This Row],[Balace Group]]</f>
        <v>Senior-Medium</v>
      </c>
    </row>
    <row r="911" spans="2:9" x14ac:dyDescent="0.25">
      <c r="B911" t="s">
        <v>4649</v>
      </c>
      <c r="C911" s="22">
        <v>44553726</v>
      </c>
      <c r="D911">
        <f>VLOOKUP($B911,Customer_Info_Appended[],MATCH(D$4,Customer_Info_Appended[#Headers],0),0)</f>
        <v>33</v>
      </c>
      <c r="E911" t="str">
        <f>VLOOKUP($B911,Customer_Info_Appended[],MATCH(E$4,Customer_Info_Appended[#Headers],0),0)</f>
        <v>Female</v>
      </c>
      <c r="F911" t="str">
        <f>VLOOKUP($B911,Customer_Info_Appended[],MATCH(F$4,Customer_Info_Appended[#Headers],0),0)</f>
        <v>Shan</v>
      </c>
      <c r="G911" t="str">
        <f>VLOOKUP(AccountBalanceSummary[[#This Row],[Balance Summary]],balance_t[],3,1)</f>
        <v>High</v>
      </c>
      <c r="H911" t="str">
        <f>VLOOKUP(AccountBalanceSummary[[#This Row],[Age]],age_t[],3,1)</f>
        <v>Middle</v>
      </c>
      <c r="I911" t="str">
        <f>AccountBalanceSummary[[#This Row],[Age Group]]&amp;"-"&amp;AccountBalanceSummary[[#This Row],[Balace Group]]</f>
        <v>Middle-High</v>
      </c>
    </row>
    <row r="912" spans="2:9" x14ac:dyDescent="0.25">
      <c r="B912" t="s">
        <v>4654</v>
      </c>
      <c r="C912" s="22">
        <v>77454089</v>
      </c>
      <c r="D912">
        <f>VLOOKUP($B912,Customer_Info_Appended[],MATCH(D$4,Customer_Info_Appended[#Headers],0),0)</f>
        <v>52</v>
      </c>
      <c r="E912" t="str">
        <f>VLOOKUP($B912,Customer_Info_Appended[],MATCH(E$4,Customer_Info_Appended[#Headers],0),0)</f>
        <v>Female</v>
      </c>
      <c r="F912" t="str">
        <f>VLOOKUP($B912,Customer_Info_Appended[],MATCH(F$4,Customer_Info_Appended[#Headers],0),0)</f>
        <v>Naypyitaw</v>
      </c>
      <c r="G912" t="str">
        <f>VLOOKUP(AccountBalanceSummary[[#This Row],[Balance Summary]],balance_t[],3,1)</f>
        <v>High</v>
      </c>
      <c r="H912" t="str">
        <f>VLOOKUP(AccountBalanceSummary[[#This Row],[Age]],age_t[],3,1)</f>
        <v>Senior</v>
      </c>
      <c r="I912" t="str">
        <f>AccountBalanceSummary[[#This Row],[Age Group]]&amp;"-"&amp;AccountBalanceSummary[[#This Row],[Balace Group]]</f>
        <v>Senior-High</v>
      </c>
    </row>
    <row r="913" spans="2:9" x14ac:dyDescent="0.25">
      <c r="B913" t="s">
        <v>4659</v>
      </c>
      <c r="C913" s="22">
        <v>45943371</v>
      </c>
      <c r="D913">
        <f>VLOOKUP($B913,Customer_Info_Appended[],MATCH(D$4,Customer_Info_Appended[#Headers],0),0)</f>
        <v>47</v>
      </c>
      <c r="E913" t="str">
        <f>VLOOKUP($B913,Customer_Info_Appended[],MATCH(E$4,Customer_Info_Appended[#Headers],0),0)</f>
        <v>Female</v>
      </c>
      <c r="F913" t="str">
        <f>VLOOKUP($B913,Customer_Info_Appended[],MATCH(F$4,Customer_Info_Appended[#Headers],0),0)</f>
        <v>Mandalay</v>
      </c>
      <c r="G913" t="str">
        <f>VLOOKUP(AccountBalanceSummary[[#This Row],[Balance Summary]],balance_t[],3,1)</f>
        <v>High</v>
      </c>
      <c r="H913" t="str">
        <f>VLOOKUP(AccountBalanceSummary[[#This Row],[Age]],age_t[],3,1)</f>
        <v>Middle</v>
      </c>
      <c r="I913" t="str">
        <f>AccountBalanceSummary[[#This Row],[Age Group]]&amp;"-"&amp;AccountBalanceSummary[[#This Row],[Balace Group]]</f>
        <v>Middle-High</v>
      </c>
    </row>
    <row r="914" spans="2:9" x14ac:dyDescent="0.25">
      <c r="B914" t="s">
        <v>4664</v>
      </c>
      <c r="C914" s="22">
        <v>71663097</v>
      </c>
      <c r="D914">
        <f>VLOOKUP($B914,Customer_Info_Appended[],MATCH(D$4,Customer_Info_Appended[#Headers],0),0)</f>
        <v>27</v>
      </c>
      <c r="E914" t="str">
        <f>VLOOKUP($B914,Customer_Info_Appended[],MATCH(E$4,Customer_Info_Appended[#Headers],0),0)</f>
        <v>Female</v>
      </c>
      <c r="F914" t="str">
        <f>VLOOKUP($B914,Customer_Info_Appended[],MATCH(F$4,Customer_Info_Appended[#Headers],0),0)</f>
        <v>Mandalay</v>
      </c>
      <c r="G914" t="str">
        <f>VLOOKUP(AccountBalanceSummary[[#This Row],[Balance Summary]],balance_t[],3,1)</f>
        <v>High</v>
      </c>
      <c r="H914" t="str">
        <f>VLOOKUP(AccountBalanceSummary[[#This Row],[Age]],age_t[],3,1)</f>
        <v>Young</v>
      </c>
      <c r="I914" t="str">
        <f>AccountBalanceSummary[[#This Row],[Age Group]]&amp;"-"&amp;AccountBalanceSummary[[#This Row],[Balace Group]]</f>
        <v>Young-High</v>
      </c>
    </row>
    <row r="915" spans="2:9" x14ac:dyDescent="0.25">
      <c r="B915" t="s">
        <v>4669</v>
      </c>
      <c r="C915" s="22">
        <v>99416050</v>
      </c>
      <c r="D915">
        <f>VLOOKUP($B915,Customer_Info_Appended[],MATCH(D$4,Customer_Info_Appended[#Headers],0),0)</f>
        <v>55</v>
      </c>
      <c r="E915" t="str">
        <f>VLOOKUP($B915,Customer_Info_Appended[],MATCH(E$4,Customer_Info_Appended[#Headers],0),0)</f>
        <v>Male</v>
      </c>
      <c r="F915" t="str">
        <f>VLOOKUP($B915,Customer_Info_Appended[],MATCH(F$4,Customer_Info_Appended[#Headers],0),0)</f>
        <v>Yangon</v>
      </c>
      <c r="G915" t="str">
        <f>VLOOKUP(AccountBalanceSummary[[#This Row],[Balance Summary]],balance_t[],3,1)</f>
        <v>High</v>
      </c>
      <c r="H915" t="str">
        <f>VLOOKUP(AccountBalanceSummary[[#This Row],[Age]],age_t[],3,1)</f>
        <v>Senior</v>
      </c>
      <c r="I915" t="str">
        <f>AccountBalanceSummary[[#This Row],[Age Group]]&amp;"-"&amp;AccountBalanceSummary[[#This Row],[Balace Group]]</f>
        <v>Senior-High</v>
      </c>
    </row>
    <row r="916" spans="2:9" x14ac:dyDescent="0.25">
      <c r="B916" t="s">
        <v>4674</v>
      </c>
      <c r="C916" s="22">
        <v>1949395</v>
      </c>
      <c r="D916">
        <f>VLOOKUP($B916,Customer_Info_Appended[],MATCH(D$4,Customer_Info_Appended[#Headers],0),0)</f>
        <v>35</v>
      </c>
      <c r="E916" t="str">
        <f>VLOOKUP($B916,Customer_Info_Appended[],MATCH(E$4,Customer_Info_Appended[#Headers],0),0)</f>
        <v>Female</v>
      </c>
      <c r="F916" t="str">
        <f>VLOOKUP($B916,Customer_Info_Appended[],MATCH(F$4,Customer_Info_Appended[#Headers],0),0)</f>
        <v>Shan</v>
      </c>
      <c r="G916" t="str">
        <f>VLOOKUP(AccountBalanceSummary[[#This Row],[Balance Summary]],balance_t[],3,1)</f>
        <v>Low</v>
      </c>
      <c r="H916" t="str">
        <f>VLOOKUP(AccountBalanceSummary[[#This Row],[Age]],age_t[],3,1)</f>
        <v>Middle</v>
      </c>
      <c r="I916" t="str">
        <f>AccountBalanceSummary[[#This Row],[Age Group]]&amp;"-"&amp;AccountBalanceSummary[[#This Row],[Balace Group]]</f>
        <v>Middle-Low</v>
      </c>
    </row>
    <row r="917" spans="2:9" x14ac:dyDescent="0.25">
      <c r="B917" t="s">
        <v>4679</v>
      </c>
      <c r="C917" s="22">
        <v>34643768</v>
      </c>
      <c r="D917">
        <f>VLOOKUP($B917,Customer_Info_Appended[],MATCH(D$4,Customer_Info_Appended[#Headers],0),0)</f>
        <v>67</v>
      </c>
      <c r="E917" t="str">
        <f>VLOOKUP($B917,Customer_Info_Appended[],MATCH(E$4,Customer_Info_Appended[#Headers],0),0)</f>
        <v>Male</v>
      </c>
      <c r="F917" t="str">
        <f>VLOOKUP($B917,Customer_Info_Appended[],MATCH(F$4,Customer_Info_Appended[#Headers],0),0)</f>
        <v>Yangon</v>
      </c>
      <c r="G917" t="str">
        <f>VLOOKUP(AccountBalanceSummary[[#This Row],[Balance Summary]],balance_t[],3,1)</f>
        <v>High</v>
      </c>
      <c r="H917" t="str">
        <f>VLOOKUP(AccountBalanceSummary[[#This Row],[Age]],age_t[],3,1)</f>
        <v>Senior</v>
      </c>
      <c r="I917" t="str">
        <f>AccountBalanceSummary[[#This Row],[Age Group]]&amp;"-"&amp;AccountBalanceSummary[[#This Row],[Balace Group]]</f>
        <v>Senior-High</v>
      </c>
    </row>
    <row r="918" spans="2:9" x14ac:dyDescent="0.25">
      <c r="B918" t="s">
        <v>4684</v>
      </c>
      <c r="C918" s="22">
        <v>79482005</v>
      </c>
      <c r="D918">
        <f>VLOOKUP($B918,Customer_Info_Appended[],MATCH(D$4,Customer_Info_Appended[#Headers],0),0)</f>
        <v>22</v>
      </c>
      <c r="E918" t="str">
        <f>VLOOKUP($B918,Customer_Info_Appended[],MATCH(E$4,Customer_Info_Appended[#Headers],0),0)</f>
        <v>Male</v>
      </c>
      <c r="F918" t="str">
        <f>VLOOKUP($B918,Customer_Info_Appended[],MATCH(F$4,Customer_Info_Appended[#Headers],0),0)</f>
        <v>Yangon</v>
      </c>
      <c r="G918" t="str">
        <f>VLOOKUP(AccountBalanceSummary[[#This Row],[Balance Summary]],balance_t[],3,1)</f>
        <v>High</v>
      </c>
      <c r="H918" t="str">
        <f>VLOOKUP(AccountBalanceSummary[[#This Row],[Age]],age_t[],3,1)</f>
        <v>Young</v>
      </c>
      <c r="I918" t="str">
        <f>AccountBalanceSummary[[#This Row],[Age Group]]&amp;"-"&amp;AccountBalanceSummary[[#This Row],[Balace Group]]</f>
        <v>Young-High</v>
      </c>
    </row>
    <row r="919" spans="2:9" x14ac:dyDescent="0.25">
      <c r="B919" t="s">
        <v>4689</v>
      </c>
      <c r="C919" s="22">
        <v>22037540</v>
      </c>
      <c r="D919">
        <f>VLOOKUP($B919,Customer_Info_Appended[],MATCH(D$4,Customer_Info_Appended[#Headers],0),0)</f>
        <v>46</v>
      </c>
      <c r="E919" t="str">
        <f>VLOOKUP($B919,Customer_Info_Appended[],MATCH(E$4,Customer_Info_Appended[#Headers],0),0)</f>
        <v>Male</v>
      </c>
      <c r="F919" t="str">
        <f>VLOOKUP($B919,Customer_Info_Appended[],MATCH(F$4,Customer_Info_Appended[#Headers],0),0)</f>
        <v>Shan</v>
      </c>
      <c r="G919" t="str">
        <f>VLOOKUP(AccountBalanceSummary[[#This Row],[Balance Summary]],balance_t[],3,1)</f>
        <v>High</v>
      </c>
      <c r="H919" t="str">
        <f>VLOOKUP(AccountBalanceSummary[[#This Row],[Age]],age_t[],3,1)</f>
        <v>Middle</v>
      </c>
      <c r="I919" t="str">
        <f>AccountBalanceSummary[[#This Row],[Age Group]]&amp;"-"&amp;AccountBalanceSummary[[#This Row],[Balace Group]]</f>
        <v>Middle-High</v>
      </c>
    </row>
    <row r="920" spans="2:9" x14ac:dyDescent="0.25">
      <c r="B920" t="s">
        <v>4694</v>
      </c>
      <c r="C920" s="22">
        <v>31095053</v>
      </c>
      <c r="D920">
        <f>VLOOKUP($B920,Customer_Info_Appended[],MATCH(D$4,Customer_Info_Appended[#Headers],0),0)</f>
        <v>56</v>
      </c>
      <c r="E920" t="str">
        <f>VLOOKUP($B920,Customer_Info_Appended[],MATCH(E$4,Customer_Info_Appended[#Headers],0),0)</f>
        <v>Female</v>
      </c>
      <c r="F920" t="str">
        <f>VLOOKUP($B920,Customer_Info_Appended[],MATCH(F$4,Customer_Info_Appended[#Headers],0),0)</f>
        <v>Naypyitaw</v>
      </c>
      <c r="G920" t="str">
        <f>VLOOKUP(AccountBalanceSummary[[#This Row],[Balance Summary]],balance_t[],3,1)</f>
        <v>High</v>
      </c>
      <c r="H920" t="str">
        <f>VLOOKUP(AccountBalanceSummary[[#This Row],[Age]],age_t[],3,1)</f>
        <v>Senior</v>
      </c>
      <c r="I920" t="str">
        <f>AccountBalanceSummary[[#This Row],[Age Group]]&amp;"-"&amp;AccountBalanceSummary[[#This Row],[Balace Group]]</f>
        <v>Senior-High</v>
      </c>
    </row>
    <row r="921" spans="2:9" x14ac:dyDescent="0.25">
      <c r="B921" t="s">
        <v>4699</v>
      </c>
      <c r="C921" s="22">
        <v>95574635</v>
      </c>
      <c r="D921">
        <f>VLOOKUP($B921,Customer_Info_Appended[],MATCH(D$4,Customer_Info_Appended[#Headers],0),0)</f>
        <v>51</v>
      </c>
      <c r="E921" t="str">
        <f>VLOOKUP($B921,Customer_Info_Appended[],MATCH(E$4,Customer_Info_Appended[#Headers],0),0)</f>
        <v>Male</v>
      </c>
      <c r="F921" t="str">
        <f>VLOOKUP($B921,Customer_Info_Appended[],MATCH(F$4,Customer_Info_Appended[#Headers],0),0)</f>
        <v>Mandalay</v>
      </c>
      <c r="G921" t="str">
        <f>VLOOKUP(AccountBalanceSummary[[#This Row],[Balance Summary]],balance_t[],3,1)</f>
        <v>High</v>
      </c>
      <c r="H921" t="str">
        <f>VLOOKUP(AccountBalanceSummary[[#This Row],[Age]],age_t[],3,1)</f>
        <v>Senior</v>
      </c>
      <c r="I921" t="str">
        <f>AccountBalanceSummary[[#This Row],[Age Group]]&amp;"-"&amp;AccountBalanceSummary[[#This Row],[Balace Group]]</f>
        <v>Senior-High</v>
      </c>
    </row>
    <row r="922" spans="2:9" x14ac:dyDescent="0.25">
      <c r="B922" t="s">
        <v>4704</v>
      </c>
      <c r="C922" s="22">
        <v>15651270</v>
      </c>
      <c r="D922">
        <f>VLOOKUP($B922,Customer_Info_Appended[],MATCH(D$4,Customer_Info_Appended[#Headers],0),0)</f>
        <v>60</v>
      </c>
      <c r="E922" t="str">
        <f>VLOOKUP($B922,Customer_Info_Appended[],MATCH(E$4,Customer_Info_Appended[#Headers],0),0)</f>
        <v>Male</v>
      </c>
      <c r="F922" t="str">
        <f>VLOOKUP($B922,Customer_Info_Appended[],MATCH(F$4,Customer_Info_Appended[#Headers],0),0)</f>
        <v>Naypyitaw</v>
      </c>
      <c r="G922" t="str">
        <f>VLOOKUP(AccountBalanceSummary[[#This Row],[Balance Summary]],balance_t[],3,1)</f>
        <v>High</v>
      </c>
      <c r="H922" t="str">
        <f>VLOOKUP(AccountBalanceSummary[[#This Row],[Age]],age_t[],3,1)</f>
        <v>Senior</v>
      </c>
      <c r="I922" t="str">
        <f>AccountBalanceSummary[[#This Row],[Age Group]]&amp;"-"&amp;AccountBalanceSummary[[#This Row],[Balace Group]]</f>
        <v>Senior-High</v>
      </c>
    </row>
    <row r="923" spans="2:9" x14ac:dyDescent="0.25">
      <c r="B923" t="s">
        <v>4709</v>
      </c>
      <c r="C923" s="22">
        <v>70077572</v>
      </c>
      <c r="D923">
        <f>VLOOKUP($B923,Customer_Info_Appended[],MATCH(D$4,Customer_Info_Appended[#Headers],0),0)</f>
        <v>62</v>
      </c>
      <c r="E923" t="str">
        <f>VLOOKUP($B923,Customer_Info_Appended[],MATCH(E$4,Customer_Info_Appended[#Headers],0),0)</f>
        <v>Male</v>
      </c>
      <c r="F923" t="str">
        <f>VLOOKUP($B923,Customer_Info_Appended[],MATCH(F$4,Customer_Info_Appended[#Headers],0),0)</f>
        <v>Bago</v>
      </c>
      <c r="G923" t="str">
        <f>VLOOKUP(AccountBalanceSummary[[#This Row],[Balance Summary]],balance_t[],3,1)</f>
        <v>High</v>
      </c>
      <c r="H923" t="str">
        <f>VLOOKUP(AccountBalanceSummary[[#This Row],[Age]],age_t[],3,1)</f>
        <v>Senior</v>
      </c>
      <c r="I923" t="str">
        <f>AccountBalanceSummary[[#This Row],[Age Group]]&amp;"-"&amp;AccountBalanceSummary[[#This Row],[Balace Group]]</f>
        <v>Senior-High</v>
      </c>
    </row>
    <row r="924" spans="2:9" x14ac:dyDescent="0.25">
      <c r="B924" t="s">
        <v>4714</v>
      </c>
      <c r="C924" s="22">
        <v>40450246</v>
      </c>
      <c r="D924">
        <f>VLOOKUP($B924,Customer_Info_Appended[],MATCH(D$4,Customer_Info_Appended[#Headers],0),0)</f>
        <v>40</v>
      </c>
      <c r="E924" t="str">
        <f>VLOOKUP($B924,Customer_Info_Appended[],MATCH(E$4,Customer_Info_Appended[#Headers],0),0)</f>
        <v>Male</v>
      </c>
      <c r="F924" t="str">
        <f>VLOOKUP($B924,Customer_Info_Appended[],MATCH(F$4,Customer_Info_Appended[#Headers],0),0)</f>
        <v>Bago</v>
      </c>
      <c r="G924" t="str">
        <f>VLOOKUP(AccountBalanceSummary[[#This Row],[Balance Summary]],balance_t[],3,1)</f>
        <v>High</v>
      </c>
      <c r="H924" t="str">
        <f>VLOOKUP(AccountBalanceSummary[[#This Row],[Age]],age_t[],3,1)</f>
        <v>Middle</v>
      </c>
      <c r="I924" t="str">
        <f>AccountBalanceSummary[[#This Row],[Age Group]]&amp;"-"&amp;AccountBalanceSummary[[#This Row],[Balace Group]]</f>
        <v>Middle-High</v>
      </c>
    </row>
    <row r="925" spans="2:9" x14ac:dyDescent="0.25">
      <c r="B925" t="s">
        <v>4719</v>
      </c>
      <c r="C925" s="22">
        <v>63159485</v>
      </c>
      <c r="D925">
        <f>VLOOKUP($B925,Customer_Info_Appended[],MATCH(D$4,Customer_Info_Appended[#Headers],0),0)</f>
        <v>22</v>
      </c>
      <c r="E925" t="str">
        <f>VLOOKUP($B925,Customer_Info_Appended[],MATCH(E$4,Customer_Info_Appended[#Headers],0),0)</f>
        <v>Female</v>
      </c>
      <c r="F925" t="str">
        <f>VLOOKUP($B925,Customer_Info_Appended[],MATCH(F$4,Customer_Info_Appended[#Headers],0),0)</f>
        <v>Bago</v>
      </c>
      <c r="G925" t="str">
        <f>VLOOKUP(AccountBalanceSummary[[#This Row],[Balance Summary]],balance_t[],3,1)</f>
        <v>High</v>
      </c>
      <c r="H925" t="str">
        <f>VLOOKUP(AccountBalanceSummary[[#This Row],[Age]],age_t[],3,1)</f>
        <v>Young</v>
      </c>
      <c r="I925" t="str">
        <f>AccountBalanceSummary[[#This Row],[Age Group]]&amp;"-"&amp;AccountBalanceSummary[[#This Row],[Balace Group]]</f>
        <v>Young-High</v>
      </c>
    </row>
    <row r="926" spans="2:9" x14ac:dyDescent="0.25">
      <c r="B926" t="s">
        <v>4724</v>
      </c>
      <c r="C926" s="22">
        <v>47617169</v>
      </c>
      <c r="D926">
        <f>VLOOKUP($B926,Customer_Info_Appended[],MATCH(D$4,Customer_Info_Appended[#Headers],0),0)</f>
        <v>47</v>
      </c>
      <c r="E926" t="str">
        <f>VLOOKUP($B926,Customer_Info_Appended[],MATCH(E$4,Customer_Info_Appended[#Headers],0),0)</f>
        <v>Female</v>
      </c>
      <c r="F926" t="str">
        <f>VLOOKUP($B926,Customer_Info_Appended[],MATCH(F$4,Customer_Info_Appended[#Headers],0),0)</f>
        <v>Shan</v>
      </c>
      <c r="G926" t="str">
        <f>VLOOKUP(AccountBalanceSummary[[#This Row],[Balance Summary]],balance_t[],3,1)</f>
        <v>High</v>
      </c>
      <c r="H926" t="str">
        <f>VLOOKUP(AccountBalanceSummary[[#This Row],[Age]],age_t[],3,1)</f>
        <v>Middle</v>
      </c>
      <c r="I926" t="str">
        <f>AccountBalanceSummary[[#This Row],[Age Group]]&amp;"-"&amp;AccountBalanceSummary[[#This Row],[Balace Group]]</f>
        <v>Middle-High</v>
      </c>
    </row>
    <row r="927" spans="2:9" x14ac:dyDescent="0.25">
      <c r="B927" t="s">
        <v>4729</v>
      </c>
      <c r="C927" s="22">
        <v>82491238</v>
      </c>
      <c r="D927">
        <f>VLOOKUP($B927,Customer_Info_Appended[],MATCH(D$4,Customer_Info_Appended[#Headers],0),0)</f>
        <v>23</v>
      </c>
      <c r="E927" t="str">
        <f>VLOOKUP($B927,Customer_Info_Appended[],MATCH(E$4,Customer_Info_Appended[#Headers],0),0)</f>
        <v>Male</v>
      </c>
      <c r="F927" t="str">
        <f>VLOOKUP($B927,Customer_Info_Appended[],MATCH(F$4,Customer_Info_Appended[#Headers],0),0)</f>
        <v>Yangon</v>
      </c>
      <c r="G927" t="str">
        <f>VLOOKUP(AccountBalanceSummary[[#This Row],[Balance Summary]],balance_t[],3,1)</f>
        <v>High</v>
      </c>
      <c r="H927" t="str">
        <f>VLOOKUP(AccountBalanceSummary[[#This Row],[Age]],age_t[],3,1)</f>
        <v>Young</v>
      </c>
      <c r="I927" t="str">
        <f>AccountBalanceSummary[[#This Row],[Age Group]]&amp;"-"&amp;AccountBalanceSummary[[#This Row],[Balace Group]]</f>
        <v>Young-High</v>
      </c>
    </row>
    <row r="928" spans="2:9" x14ac:dyDescent="0.25">
      <c r="B928" t="s">
        <v>4734</v>
      </c>
      <c r="C928" s="22">
        <v>42075482</v>
      </c>
      <c r="D928">
        <f>VLOOKUP($B928,Customer_Info_Appended[],MATCH(D$4,Customer_Info_Appended[#Headers],0),0)</f>
        <v>63</v>
      </c>
      <c r="E928" t="str">
        <f>VLOOKUP($B928,Customer_Info_Appended[],MATCH(E$4,Customer_Info_Appended[#Headers],0),0)</f>
        <v>Male</v>
      </c>
      <c r="F928" t="str">
        <f>VLOOKUP($B928,Customer_Info_Appended[],MATCH(F$4,Customer_Info_Appended[#Headers],0),0)</f>
        <v>Naypyitaw</v>
      </c>
      <c r="G928" t="str">
        <f>VLOOKUP(AccountBalanceSummary[[#This Row],[Balance Summary]],balance_t[],3,1)</f>
        <v>High</v>
      </c>
      <c r="H928" t="str">
        <f>VLOOKUP(AccountBalanceSummary[[#This Row],[Age]],age_t[],3,1)</f>
        <v>Senior</v>
      </c>
      <c r="I928" t="str">
        <f>AccountBalanceSummary[[#This Row],[Age Group]]&amp;"-"&amp;AccountBalanceSummary[[#This Row],[Balace Group]]</f>
        <v>Senior-High</v>
      </c>
    </row>
    <row r="929" spans="2:9" x14ac:dyDescent="0.25">
      <c r="B929" t="s">
        <v>4739</v>
      </c>
      <c r="C929" s="22">
        <v>48182154</v>
      </c>
      <c r="D929">
        <f>VLOOKUP($B929,Customer_Info_Appended[],MATCH(D$4,Customer_Info_Appended[#Headers],0),0)</f>
        <v>61</v>
      </c>
      <c r="E929" t="str">
        <f>VLOOKUP($B929,Customer_Info_Appended[],MATCH(E$4,Customer_Info_Appended[#Headers],0),0)</f>
        <v>Female</v>
      </c>
      <c r="F929" t="str">
        <f>VLOOKUP($B929,Customer_Info_Appended[],MATCH(F$4,Customer_Info_Appended[#Headers],0),0)</f>
        <v>Mandalay</v>
      </c>
      <c r="G929" t="str">
        <f>VLOOKUP(AccountBalanceSummary[[#This Row],[Balance Summary]],balance_t[],3,1)</f>
        <v>High</v>
      </c>
      <c r="H929" t="str">
        <f>VLOOKUP(AccountBalanceSummary[[#This Row],[Age]],age_t[],3,1)</f>
        <v>Senior</v>
      </c>
      <c r="I929" t="str">
        <f>AccountBalanceSummary[[#This Row],[Age Group]]&amp;"-"&amp;AccountBalanceSummary[[#This Row],[Balace Group]]</f>
        <v>Senior-High</v>
      </c>
    </row>
    <row r="930" spans="2:9" x14ac:dyDescent="0.25">
      <c r="B930" t="s">
        <v>4744</v>
      </c>
      <c r="C930" s="22">
        <v>43921226</v>
      </c>
      <c r="D930">
        <f>VLOOKUP($B930,Customer_Info_Appended[],MATCH(D$4,Customer_Info_Appended[#Headers],0),0)</f>
        <v>21</v>
      </c>
      <c r="E930" t="str">
        <f>VLOOKUP($B930,Customer_Info_Appended[],MATCH(E$4,Customer_Info_Appended[#Headers],0),0)</f>
        <v>Female</v>
      </c>
      <c r="F930" t="str">
        <f>VLOOKUP($B930,Customer_Info_Appended[],MATCH(F$4,Customer_Info_Appended[#Headers],0),0)</f>
        <v>Bago</v>
      </c>
      <c r="G930" t="str">
        <f>VLOOKUP(AccountBalanceSummary[[#This Row],[Balance Summary]],balance_t[],3,1)</f>
        <v>High</v>
      </c>
      <c r="H930" t="str">
        <f>VLOOKUP(AccountBalanceSummary[[#This Row],[Age]],age_t[],3,1)</f>
        <v>Young</v>
      </c>
      <c r="I930" t="str">
        <f>AccountBalanceSummary[[#This Row],[Age Group]]&amp;"-"&amp;AccountBalanceSummary[[#This Row],[Balace Group]]</f>
        <v>Young-High</v>
      </c>
    </row>
    <row r="931" spans="2:9" x14ac:dyDescent="0.25">
      <c r="B931" t="s">
        <v>4749</v>
      </c>
      <c r="C931" s="22">
        <v>28607034</v>
      </c>
      <c r="D931">
        <f>VLOOKUP($B931,Customer_Info_Appended[],MATCH(D$4,Customer_Info_Appended[#Headers],0),0)</f>
        <v>46</v>
      </c>
      <c r="E931" t="str">
        <f>VLOOKUP($B931,Customer_Info_Appended[],MATCH(E$4,Customer_Info_Appended[#Headers],0),0)</f>
        <v>Female</v>
      </c>
      <c r="F931" t="str">
        <f>VLOOKUP($B931,Customer_Info_Appended[],MATCH(F$4,Customer_Info_Appended[#Headers],0),0)</f>
        <v>Naypyitaw</v>
      </c>
      <c r="G931" t="str">
        <f>VLOOKUP(AccountBalanceSummary[[#This Row],[Balance Summary]],balance_t[],3,1)</f>
        <v>High</v>
      </c>
      <c r="H931" t="str">
        <f>VLOOKUP(AccountBalanceSummary[[#This Row],[Age]],age_t[],3,1)</f>
        <v>Middle</v>
      </c>
      <c r="I931" t="str">
        <f>AccountBalanceSummary[[#This Row],[Age Group]]&amp;"-"&amp;AccountBalanceSummary[[#This Row],[Balace Group]]</f>
        <v>Middle-High</v>
      </c>
    </row>
    <row r="932" spans="2:9" x14ac:dyDescent="0.25">
      <c r="B932" t="s">
        <v>4754</v>
      </c>
      <c r="C932" s="22">
        <v>31789356</v>
      </c>
      <c r="D932">
        <f>VLOOKUP($B932,Customer_Info_Appended[],MATCH(D$4,Customer_Info_Appended[#Headers],0),0)</f>
        <v>40</v>
      </c>
      <c r="E932" t="str">
        <f>VLOOKUP($B932,Customer_Info_Appended[],MATCH(E$4,Customer_Info_Appended[#Headers],0),0)</f>
        <v>Male</v>
      </c>
      <c r="F932" t="str">
        <f>VLOOKUP($B932,Customer_Info_Appended[],MATCH(F$4,Customer_Info_Appended[#Headers],0),0)</f>
        <v>Bago</v>
      </c>
      <c r="G932" t="str">
        <f>VLOOKUP(AccountBalanceSummary[[#This Row],[Balance Summary]],balance_t[],3,1)</f>
        <v>High</v>
      </c>
      <c r="H932" t="str">
        <f>VLOOKUP(AccountBalanceSummary[[#This Row],[Age]],age_t[],3,1)</f>
        <v>Middle</v>
      </c>
      <c r="I932" t="str">
        <f>AccountBalanceSummary[[#This Row],[Age Group]]&amp;"-"&amp;AccountBalanceSummary[[#This Row],[Balace Group]]</f>
        <v>Middle-High</v>
      </c>
    </row>
    <row r="933" spans="2:9" x14ac:dyDescent="0.25">
      <c r="B933" t="s">
        <v>4759</v>
      </c>
      <c r="C933" s="22">
        <v>41555468</v>
      </c>
      <c r="D933">
        <f>VLOOKUP($B933,Customer_Info_Appended[],MATCH(D$4,Customer_Info_Appended[#Headers],0),0)</f>
        <v>23</v>
      </c>
      <c r="E933" t="str">
        <f>VLOOKUP($B933,Customer_Info_Appended[],MATCH(E$4,Customer_Info_Appended[#Headers],0),0)</f>
        <v>Female</v>
      </c>
      <c r="F933" t="str">
        <f>VLOOKUP($B933,Customer_Info_Appended[],MATCH(F$4,Customer_Info_Appended[#Headers],0),0)</f>
        <v>Bago</v>
      </c>
      <c r="G933" t="str">
        <f>VLOOKUP(AccountBalanceSummary[[#This Row],[Balance Summary]],balance_t[],3,1)</f>
        <v>High</v>
      </c>
      <c r="H933" t="str">
        <f>VLOOKUP(AccountBalanceSummary[[#This Row],[Age]],age_t[],3,1)</f>
        <v>Young</v>
      </c>
      <c r="I933" t="str">
        <f>AccountBalanceSummary[[#This Row],[Age Group]]&amp;"-"&amp;AccountBalanceSummary[[#This Row],[Balace Group]]</f>
        <v>Young-High</v>
      </c>
    </row>
    <row r="934" spans="2:9" x14ac:dyDescent="0.25">
      <c r="B934" t="s">
        <v>4764</v>
      </c>
      <c r="C934" s="22">
        <v>88898721</v>
      </c>
      <c r="D934">
        <f>VLOOKUP($B934,Customer_Info_Appended[],MATCH(D$4,Customer_Info_Appended[#Headers],0),0)</f>
        <v>49</v>
      </c>
      <c r="E934" t="str">
        <f>VLOOKUP($B934,Customer_Info_Appended[],MATCH(E$4,Customer_Info_Appended[#Headers],0),0)</f>
        <v>Male</v>
      </c>
      <c r="F934" t="str">
        <f>VLOOKUP($B934,Customer_Info_Appended[],MATCH(F$4,Customer_Info_Appended[#Headers],0),0)</f>
        <v>Mandalay</v>
      </c>
      <c r="G934" t="str">
        <f>VLOOKUP(AccountBalanceSummary[[#This Row],[Balance Summary]],balance_t[],3,1)</f>
        <v>High</v>
      </c>
      <c r="H934" t="str">
        <f>VLOOKUP(AccountBalanceSummary[[#This Row],[Age]],age_t[],3,1)</f>
        <v>Middle</v>
      </c>
      <c r="I934" t="str">
        <f>AccountBalanceSummary[[#This Row],[Age Group]]&amp;"-"&amp;AccountBalanceSummary[[#This Row],[Balace Group]]</f>
        <v>Middle-High</v>
      </c>
    </row>
    <row r="935" spans="2:9" x14ac:dyDescent="0.25">
      <c r="B935" t="s">
        <v>4769</v>
      </c>
      <c r="C935" s="22">
        <v>90113553</v>
      </c>
      <c r="D935">
        <f>VLOOKUP($B935,Customer_Info_Appended[],MATCH(D$4,Customer_Info_Appended[#Headers],0),0)</f>
        <v>59</v>
      </c>
      <c r="E935" t="str">
        <f>VLOOKUP($B935,Customer_Info_Appended[],MATCH(E$4,Customer_Info_Appended[#Headers],0),0)</f>
        <v>Male</v>
      </c>
      <c r="F935" t="str">
        <f>VLOOKUP($B935,Customer_Info_Appended[],MATCH(F$4,Customer_Info_Appended[#Headers],0),0)</f>
        <v>Shan</v>
      </c>
      <c r="G935" t="str">
        <f>VLOOKUP(AccountBalanceSummary[[#This Row],[Balance Summary]],balance_t[],3,1)</f>
        <v>High</v>
      </c>
      <c r="H935" t="str">
        <f>VLOOKUP(AccountBalanceSummary[[#This Row],[Age]],age_t[],3,1)</f>
        <v>Senior</v>
      </c>
      <c r="I935" t="str">
        <f>AccountBalanceSummary[[#This Row],[Age Group]]&amp;"-"&amp;AccountBalanceSummary[[#This Row],[Balace Group]]</f>
        <v>Senior-High</v>
      </c>
    </row>
    <row r="936" spans="2:9" x14ac:dyDescent="0.25">
      <c r="B936" t="s">
        <v>4774</v>
      </c>
      <c r="C936" s="22">
        <v>74507469</v>
      </c>
      <c r="D936">
        <f>VLOOKUP($B936,Customer_Info_Appended[],MATCH(D$4,Customer_Info_Appended[#Headers],0),0)</f>
        <v>35</v>
      </c>
      <c r="E936" t="str">
        <f>VLOOKUP($B936,Customer_Info_Appended[],MATCH(E$4,Customer_Info_Appended[#Headers],0),0)</f>
        <v>Female</v>
      </c>
      <c r="F936" t="str">
        <f>VLOOKUP($B936,Customer_Info_Appended[],MATCH(F$4,Customer_Info_Appended[#Headers],0),0)</f>
        <v>Yangon</v>
      </c>
      <c r="G936" t="str">
        <f>VLOOKUP(AccountBalanceSummary[[#This Row],[Balance Summary]],balance_t[],3,1)</f>
        <v>High</v>
      </c>
      <c r="H936" t="str">
        <f>VLOOKUP(AccountBalanceSummary[[#This Row],[Age]],age_t[],3,1)</f>
        <v>Middle</v>
      </c>
      <c r="I936" t="str">
        <f>AccountBalanceSummary[[#This Row],[Age Group]]&amp;"-"&amp;AccountBalanceSummary[[#This Row],[Balace Group]]</f>
        <v>Middle-High</v>
      </c>
    </row>
    <row r="937" spans="2:9" x14ac:dyDescent="0.25">
      <c r="B937" t="s">
        <v>4779</v>
      </c>
      <c r="C937" s="22">
        <v>53637763</v>
      </c>
      <c r="D937">
        <f>VLOOKUP($B937,Customer_Info_Appended[],MATCH(D$4,Customer_Info_Appended[#Headers],0),0)</f>
        <v>32</v>
      </c>
      <c r="E937" t="str">
        <f>VLOOKUP($B937,Customer_Info_Appended[],MATCH(E$4,Customer_Info_Appended[#Headers],0),0)</f>
        <v>Male</v>
      </c>
      <c r="F937" t="str">
        <f>VLOOKUP($B937,Customer_Info_Appended[],MATCH(F$4,Customer_Info_Appended[#Headers],0),0)</f>
        <v>Shan</v>
      </c>
      <c r="G937" t="str">
        <f>VLOOKUP(AccountBalanceSummary[[#This Row],[Balance Summary]],balance_t[],3,1)</f>
        <v>High</v>
      </c>
      <c r="H937" t="str">
        <f>VLOOKUP(AccountBalanceSummary[[#This Row],[Age]],age_t[],3,1)</f>
        <v>Middle</v>
      </c>
      <c r="I937" t="str">
        <f>AccountBalanceSummary[[#This Row],[Age Group]]&amp;"-"&amp;AccountBalanceSummary[[#This Row],[Balace Group]]</f>
        <v>Middle-High</v>
      </c>
    </row>
    <row r="938" spans="2:9" x14ac:dyDescent="0.25">
      <c r="B938" t="s">
        <v>4784</v>
      </c>
      <c r="C938" s="22">
        <v>89041546</v>
      </c>
      <c r="D938">
        <f>VLOOKUP($B938,Customer_Info_Appended[],MATCH(D$4,Customer_Info_Appended[#Headers],0),0)</f>
        <v>57</v>
      </c>
      <c r="E938" t="str">
        <f>VLOOKUP($B938,Customer_Info_Appended[],MATCH(E$4,Customer_Info_Appended[#Headers],0),0)</f>
        <v>Female</v>
      </c>
      <c r="F938" t="str">
        <f>VLOOKUP($B938,Customer_Info_Appended[],MATCH(F$4,Customer_Info_Appended[#Headers],0),0)</f>
        <v>Naypyitaw</v>
      </c>
      <c r="G938" t="str">
        <f>VLOOKUP(AccountBalanceSummary[[#This Row],[Balance Summary]],balance_t[],3,1)</f>
        <v>High</v>
      </c>
      <c r="H938" t="str">
        <f>VLOOKUP(AccountBalanceSummary[[#This Row],[Age]],age_t[],3,1)</f>
        <v>Senior</v>
      </c>
      <c r="I938" t="str">
        <f>AccountBalanceSummary[[#This Row],[Age Group]]&amp;"-"&amp;AccountBalanceSummary[[#This Row],[Balace Group]]</f>
        <v>Senior-High</v>
      </c>
    </row>
    <row r="939" spans="2:9" x14ac:dyDescent="0.25">
      <c r="B939" t="s">
        <v>4789</v>
      </c>
      <c r="C939" s="22">
        <v>55854794</v>
      </c>
      <c r="D939">
        <f>VLOOKUP($B939,Customer_Info_Appended[],MATCH(D$4,Customer_Info_Appended[#Headers],0),0)</f>
        <v>49</v>
      </c>
      <c r="E939" t="str">
        <f>VLOOKUP($B939,Customer_Info_Appended[],MATCH(E$4,Customer_Info_Appended[#Headers],0),0)</f>
        <v>Male</v>
      </c>
      <c r="F939" t="str">
        <f>VLOOKUP($B939,Customer_Info_Appended[],MATCH(F$4,Customer_Info_Appended[#Headers],0),0)</f>
        <v>Shan</v>
      </c>
      <c r="G939" t="str">
        <f>VLOOKUP(AccountBalanceSummary[[#This Row],[Balance Summary]],balance_t[],3,1)</f>
        <v>High</v>
      </c>
      <c r="H939" t="str">
        <f>VLOOKUP(AccountBalanceSummary[[#This Row],[Age]],age_t[],3,1)</f>
        <v>Middle</v>
      </c>
      <c r="I939" t="str">
        <f>AccountBalanceSummary[[#This Row],[Age Group]]&amp;"-"&amp;AccountBalanceSummary[[#This Row],[Balace Group]]</f>
        <v>Middle-High</v>
      </c>
    </row>
    <row r="940" spans="2:9" x14ac:dyDescent="0.25">
      <c r="B940" t="s">
        <v>4794</v>
      </c>
      <c r="C940" s="22">
        <v>70699621</v>
      </c>
      <c r="D940">
        <f>VLOOKUP($B940,Customer_Info_Appended[],MATCH(D$4,Customer_Info_Appended[#Headers],0),0)</f>
        <v>26</v>
      </c>
      <c r="E940" t="str">
        <f>VLOOKUP($B940,Customer_Info_Appended[],MATCH(E$4,Customer_Info_Appended[#Headers],0),0)</f>
        <v>Female</v>
      </c>
      <c r="F940" t="str">
        <f>VLOOKUP($B940,Customer_Info_Appended[],MATCH(F$4,Customer_Info_Appended[#Headers],0),0)</f>
        <v>Naypyitaw</v>
      </c>
      <c r="G940" t="str">
        <f>VLOOKUP(AccountBalanceSummary[[#This Row],[Balance Summary]],balance_t[],3,1)</f>
        <v>High</v>
      </c>
      <c r="H940" t="str">
        <f>VLOOKUP(AccountBalanceSummary[[#This Row],[Age]],age_t[],3,1)</f>
        <v>Young</v>
      </c>
      <c r="I940" t="str">
        <f>AccountBalanceSummary[[#This Row],[Age Group]]&amp;"-"&amp;AccountBalanceSummary[[#This Row],[Balace Group]]</f>
        <v>Young-High</v>
      </c>
    </row>
    <row r="941" spans="2:9" x14ac:dyDescent="0.25">
      <c r="B941" t="s">
        <v>4799</v>
      </c>
      <c r="C941" s="22">
        <v>76148630</v>
      </c>
      <c r="D941">
        <f>VLOOKUP($B941,Customer_Info_Appended[],MATCH(D$4,Customer_Info_Appended[#Headers],0),0)</f>
        <v>54</v>
      </c>
      <c r="E941" t="str">
        <f>VLOOKUP($B941,Customer_Info_Appended[],MATCH(E$4,Customer_Info_Appended[#Headers],0),0)</f>
        <v>Male</v>
      </c>
      <c r="F941" t="str">
        <f>VLOOKUP($B941,Customer_Info_Appended[],MATCH(F$4,Customer_Info_Appended[#Headers],0),0)</f>
        <v>Naypyitaw</v>
      </c>
      <c r="G941" t="str">
        <f>VLOOKUP(AccountBalanceSummary[[#This Row],[Balance Summary]],balance_t[],3,1)</f>
        <v>High</v>
      </c>
      <c r="H941" t="str">
        <f>VLOOKUP(AccountBalanceSummary[[#This Row],[Age]],age_t[],3,1)</f>
        <v>Senior</v>
      </c>
      <c r="I941" t="str">
        <f>AccountBalanceSummary[[#This Row],[Age Group]]&amp;"-"&amp;AccountBalanceSummary[[#This Row],[Balace Group]]</f>
        <v>Senior-High</v>
      </c>
    </row>
    <row r="942" spans="2:9" x14ac:dyDescent="0.25">
      <c r="B942" t="s">
        <v>4804</v>
      </c>
      <c r="C942" s="22">
        <v>108763195</v>
      </c>
      <c r="D942">
        <f>VLOOKUP($B942,Customer_Info_Appended[],MATCH(D$4,Customer_Info_Appended[#Headers],0),0)</f>
        <v>27</v>
      </c>
      <c r="E942" t="str">
        <f>VLOOKUP($B942,Customer_Info_Appended[],MATCH(E$4,Customer_Info_Appended[#Headers],0),0)</f>
        <v>Male</v>
      </c>
      <c r="F942" t="str">
        <f>VLOOKUP($B942,Customer_Info_Appended[],MATCH(F$4,Customer_Info_Appended[#Headers],0),0)</f>
        <v>Yangon</v>
      </c>
      <c r="G942" t="str">
        <f>VLOOKUP(AccountBalanceSummary[[#This Row],[Balance Summary]],balance_t[],3,1)</f>
        <v>High</v>
      </c>
      <c r="H942" t="str">
        <f>VLOOKUP(AccountBalanceSummary[[#This Row],[Age]],age_t[],3,1)</f>
        <v>Young</v>
      </c>
      <c r="I942" t="str">
        <f>AccountBalanceSummary[[#This Row],[Age Group]]&amp;"-"&amp;AccountBalanceSummary[[#This Row],[Balace Group]]</f>
        <v>Young-High</v>
      </c>
    </row>
    <row r="943" spans="2:9" x14ac:dyDescent="0.25">
      <c r="B943" t="s">
        <v>4809</v>
      </c>
      <c r="C943" s="22">
        <v>70097132</v>
      </c>
      <c r="D943">
        <f>VLOOKUP($B943,Customer_Info_Appended[],MATCH(D$4,Customer_Info_Appended[#Headers],0),0)</f>
        <v>37</v>
      </c>
      <c r="E943" t="str">
        <f>VLOOKUP($B943,Customer_Info_Appended[],MATCH(E$4,Customer_Info_Appended[#Headers],0),0)</f>
        <v>Female</v>
      </c>
      <c r="F943" t="str">
        <f>VLOOKUP($B943,Customer_Info_Appended[],MATCH(F$4,Customer_Info_Appended[#Headers],0),0)</f>
        <v>Mandalay</v>
      </c>
      <c r="G943" t="str">
        <f>VLOOKUP(AccountBalanceSummary[[#This Row],[Balance Summary]],balance_t[],3,1)</f>
        <v>High</v>
      </c>
      <c r="H943" t="str">
        <f>VLOOKUP(AccountBalanceSummary[[#This Row],[Age]],age_t[],3,1)</f>
        <v>Middle</v>
      </c>
      <c r="I943" t="str">
        <f>AccountBalanceSummary[[#This Row],[Age Group]]&amp;"-"&amp;AccountBalanceSummary[[#This Row],[Balace Group]]</f>
        <v>Middle-High</v>
      </c>
    </row>
    <row r="944" spans="2:9" x14ac:dyDescent="0.25">
      <c r="B944" t="s">
        <v>4814</v>
      </c>
      <c r="C944" s="22">
        <v>37763977</v>
      </c>
      <c r="D944">
        <f>VLOOKUP($B944,Customer_Info_Appended[],MATCH(D$4,Customer_Info_Appended[#Headers],0),0)</f>
        <v>23</v>
      </c>
      <c r="E944" t="str">
        <f>VLOOKUP($B944,Customer_Info_Appended[],MATCH(E$4,Customer_Info_Appended[#Headers],0),0)</f>
        <v>Female</v>
      </c>
      <c r="F944" t="str">
        <f>VLOOKUP($B944,Customer_Info_Appended[],MATCH(F$4,Customer_Info_Appended[#Headers],0),0)</f>
        <v>Yangon</v>
      </c>
      <c r="G944" t="str">
        <f>VLOOKUP(AccountBalanceSummary[[#This Row],[Balance Summary]],balance_t[],3,1)</f>
        <v>High</v>
      </c>
      <c r="H944" t="str">
        <f>VLOOKUP(AccountBalanceSummary[[#This Row],[Age]],age_t[],3,1)</f>
        <v>Young</v>
      </c>
      <c r="I944" t="str">
        <f>AccountBalanceSummary[[#This Row],[Age Group]]&amp;"-"&amp;AccountBalanceSummary[[#This Row],[Balace Group]]</f>
        <v>Young-High</v>
      </c>
    </row>
    <row r="945" spans="2:9" x14ac:dyDescent="0.25">
      <c r="B945" t="s">
        <v>4819</v>
      </c>
      <c r="C945" s="22">
        <v>93222067</v>
      </c>
      <c r="D945">
        <f>VLOOKUP($B945,Customer_Info_Appended[],MATCH(D$4,Customer_Info_Appended[#Headers],0),0)</f>
        <v>65</v>
      </c>
      <c r="E945" t="str">
        <f>VLOOKUP($B945,Customer_Info_Appended[],MATCH(E$4,Customer_Info_Appended[#Headers],0),0)</f>
        <v>Female</v>
      </c>
      <c r="F945" t="str">
        <f>VLOOKUP($B945,Customer_Info_Appended[],MATCH(F$4,Customer_Info_Appended[#Headers],0),0)</f>
        <v>Shan</v>
      </c>
      <c r="G945" t="str">
        <f>VLOOKUP(AccountBalanceSummary[[#This Row],[Balance Summary]],balance_t[],3,1)</f>
        <v>High</v>
      </c>
      <c r="H945" t="str">
        <f>VLOOKUP(AccountBalanceSummary[[#This Row],[Age]],age_t[],3,1)</f>
        <v>Senior</v>
      </c>
      <c r="I945" t="str">
        <f>AccountBalanceSummary[[#This Row],[Age Group]]&amp;"-"&amp;AccountBalanceSummary[[#This Row],[Balace Group]]</f>
        <v>Senior-High</v>
      </c>
    </row>
    <row r="946" spans="2:9" x14ac:dyDescent="0.25">
      <c r="B946" t="s">
        <v>4824</v>
      </c>
      <c r="C946" s="22">
        <v>87008356</v>
      </c>
      <c r="D946">
        <f>VLOOKUP($B946,Customer_Info_Appended[],MATCH(D$4,Customer_Info_Appended[#Headers],0),0)</f>
        <v>20</v>
      </c>
      <c r="E946" t="str">
        <f>VLOOKUP($B946,Customer_Info_Appended[],MATCH(E$4,Customer_Info_Appended[#Headers],0),0)</f>
        <v>Female</v>
      </c>
      <c r="F946" t="str">
        <f>VLOOKUP($B946,Customer_Info_Appended[],MATCH(F$4,Customer_Info_Appended[#Headers],0),0)</f>
        <v>Naypyitaw</v>
      </c>
      <c r="G946" t="str">
        <f>VLOOKUP(AccountBalanceSummary[[#This Row],[Balance Summary]],balance_t[],3,1)</f>
        <v>High</v>
      </c>
      <c r="H946" t="str">
        <f>VLOOKUP(AccountBalanceSummary[[#This Row],[Age]],age_t[],3,1)</f>
        <v>Young</v>
      </c>
      <c r="I946" t="str">
        <f>AccountBalanceSummary[[#This Row],[Age Group]]&amp;"-"&amp;AccountBalanceSummary[[#This Row],[Balace Group]]</f>
        <v>Young-High</v>
      </c>
    </row>
    <row r="947" spans="2:9" x14ac:dyDescent="0.25">
      <c r="B947" t="s">
        <v>4829</v>
      </c>
      <c r="C947" s="22">
        <v>10437811</v>
      </c>
      <c r="D947">
        <f>VLOOKUP($B947,Customer_Info_Appended[],MATCH(D$4,Customer_Info_Appended[#Headers],0),0)</f>
        <v>59</v>
      </c>
      <c r="E947" t="str">
        <f>VLOOKUP($B947,Customer_Info_Appended[],MATCH(E$4,Customer_Info_Appended[#Headers],0),0)</f>
        <v>Male</v>
      </c>
      <c r="F947" t="str">
        <f>VLOOKUP($B947,Customer_Info_Appended[],MATCH(F$4,Customer_Info_Appended[#Headers],0),0)</f>
        <v>Bago</v>
      </c>
      <c r="G947" t="str">
        <f>VLOOKUP(AccountBalanceSummary[[#This Row],[Balance Summary]],balance_t[],3,1)</f>
        <v>Medium</v>
      </c>
      <c r="H947" t="str">
        <f>VLOOKUP(AccountBalanceSummary[[#This Row],[Age]],age_t[],3,1)</f>
        <v>Senior</v>
      </c>
      <c r="I947" t="str">
        <f>AccountBalanceSummary[[#This Row],[Age Group]]&amp;"-"&amp;AccountBalanceSummary[[#This Row],[Balace Group]]</f>
        <v>Senior-Medium</v>
      </c>
    </row>
    <row r="948" spans="2:9" x14ac:dyDescent="0.25">
      <c r="B948" t="s">
        <v>4834</v>
      </c>
      <c r="C948" s="22">
        <v>65113470</v>
      </c>
      <c r="D948">
        <f>VLOOKUP($B948,Customer_Info_Appended[],MATCH(D$4,Customer_Info_Appended[#Headers],0),0)</f>
        <v>28</v>
      </c>
      <c r="E948" t="str">
        <f>VLOOKUP($B948,Customer_Info_Appended[],MATCH(E$4,Customer_Info_Appended[#Headers],0),0)</f>
        <v>Female</v>
      </c>
      <c r="F948" t="str">
        <f>VLOOKUP($B948,Customer_Info_Appended[],MATCH(F$4,Customer_Info_Appended[#Headers],0),0)</f>
        <v>Bago</v>
      </c>
      <c r="G948" t="str">
        <f>VLOOKUP(AccountBalanceSummary[[#This Row],[Balance Summary]],balance_t[],3,1)</f>
        <v>High</v>
      </c>
      <c r="H948" t="str">
        <f>VLOOKUP(AccountBalanceSummary[[#This Row],[Age]],age_t[],3,1)</f>
        <v>Young</v>
      </c>
      <c r="I948" t="str">
        <f>AccountBalanceSummary[[#This Row],[Age Group]]&amp;"-"&amp;AccountBalanceSummary[[#This Row],[Balace Group]]</f>
        <v>Young-High</v>
      </c>
    </row>
    <row r="949" spans="2:9" x14ac:dyDescent="0.25">
      <c r="B949" t="s">
        <v>4839</v>
      </c>
      <c r="C949" s="22">
        <v>78508584</v>
      </c>
      <c r="D949">
        <f>VLOOKUP($B949,Customer_Info_Appended[],MATCH(D$4,Customer_Info_Appended[#Headers],0),0)</f>
        <v>60</v>
      </c>
      <c r="E949" t="str">
        <f>VLOOKUP($B949,Customer_Info_Appended[],MATCH(E$4,Customer_Info_Appended[#Headers],0),0)</f>
        <v>Female</v>
      </c>
      <c r="F949" t="str">
        <f>VLOOKUP($B949,Customer_Info_Appended[],MATCH(F$4,Customer_Info_Appended[#Headers],0),0)</f>
        <v>Naypyitaw</v>
      </c>
      <c r="G949" t="str">
        <f>VLOOKUP(AccountBalanceSummary[[#This Row],[Balance Summary]],balance_t[],3,1)</f>
        <v>High</v>
      </c>
      <c r="H949" t="str">
        <f>VLOOKUP(AccountBalanceSummary[[#This Row],[Age]],age_t[],3,1)</f>
        <v>Senior</v>
      </c>
      <c r="I949" t="str">
        <f>AccountBalanceSummary[[#This Row],[Age Group]]&amp;"-"&amp;AccountBalanceSummary[[#This Row],[Balace Group]]</f>
        <v>Senior-High</v>
      </c>
    </row>
    <row r="950" spans="2:9" x14ac:dyDescent="0.25">
      <c r="B950" t="s">
        <v>4844</v>
      </c>
      <c r="C950" s="22">
        <v>120620818</v>
      </c>
      <c r="D950">
        <f>VLOOKUP($B950,Customer_Info_Appended[],MATCH(D$4,Customer_Info_Appended[#Headers],0),0)</f>
        <v>34</v>
      </c>
      <c r="E950" t="str">
        <f>VLOOKUP($B950,Customer_Info_Appended[],MATCH(E$4,Customer_Info_Appended[#Headers],0),0)</f>
        <v>Male</v>
      </c>
      <c r="F950" t="str">
        <f>VLOOKUP($B950,Customer_Info_Appended[],MATCH(F$4,Customer_Info_Appended[#Headers],0),0)</f>
        <v>Yangon</v>
      </c>
      <c r="G950" t="str">
        <f>VLOOKUP(AccountBalanceSummary[[#This Row],[Balance Summary]],balance_t[],3,1)</f>
        <v>High</v>
      </c>
      <c r="H950" t="str">
        <f>VLOOKUP(AccountBalanceSummary[[#This Row],[Age]],age_t[],3,1)</f>
        <v>Middle</v>
      </c>
      <c r="I950" t="str">
        <f>AccountBalanceSummary[[#This Row],[Age Group]]&amp;"-"&amp;AccountBalanceSummary[[#This Row],[Balace Group]]</f>
        <v>Middle-High</v>
      </c>
    </row>
    <row r="951" spans="2:9" x14ac:dyDescent="0.25">
      <c r="B951" t="s">
        <v>4849</v>
      </c>
      <c r="C951" s="22">
        <v>16700352</v>
      </c>
      <c r="D951">
        <f>VLOOKUP($B951,Customer_Info_Appended[],MATCH(D$4,Customer_Info_Appended[#Headers],0),0)</f>
        <v>49</v>
      </c>
      <c r="E951" t="str">
        <f>VLOOKUP($B951,Customer_Info_Appended[],MATCH(E$4,Customer_Info_Appended[#Headers],0),0)</f>
        <v>Female</v>
      </c>
      <c r="F951" t="str">
        <f>VLOOKUP($B951,Customer_Info_Appended[],MATCH(F$4,Customer_Info_Appended[#Headers],0),0)</f>
        <v>Mandalay</v>
      </c>
      <c r="G951" t="str">
        <f>VLOOKUP(AccountBalanceSummary[[#This Row],[Balance Summary]],balance_t[],3,1)</f>
        <v>High</v>
      </c>
      <c r="H951" t="str">
        <f>VLOOKUP(AccountBalanceSummary[[#This Row],[Age]],age_t[],3,1)</f>
        <v>Middle</v>
      </c>
      <c r="I951" t="str">
        <f>AccountBalanceSummary[[#This Row],[Age Group]]&amp;"-"&amp;AccountBalanceSummary[[#This Row],[Balace Group]]</f>
        <v>Middle-High</v>
      </c>
    </row>
    <row r="952" spans="2:9" x14ac:dyDescent="0.25">
      <c r="B952" t="s">
        <v>4854</v>
      </c>
      <c r="C952" s="22">
        <v>102639729</v>
      </c>
      <c r="D952">
        <f>VLOOKUP($B952,Customer_Info_Appended[],MATCH(D$4,Customer_Info_Appended[#Headers],0),0)</f>
        <v>21</v>
      </c>
      <c r="E952" t="str">
        <f>VLOOKUP($B952,Customer_Info_Appended[],MATCH(E$4,Customer_Info_Appended[#Headers],0),0)</f>
        <v>Female</v>
      </c>
      <c r="F952" t="str">
        <f>VLOOKUP($B952,Customer_Info_Appended[],MATCH(F$4,Customer_Info_Appended[#Headers],0),0)</f>
        <v>Yangon</v>
      </c>
      <c r="G952" t="str">
        <f>VLOOKUP(AccountBalanceSummary[[#This Row],[Balance Summary]],balance_t[],3,1)</f>
        <v>High</v>
      </c>
      <c r="H952" t="str">
        <f>VLOOKUP(AccountBalanceSummary[[#This Row],[Age]],age_t[],3,1)</f>
        <v>Young</v>
      </c>
      <c r="I952" t="str">
        <f>AccountBalanceSummary[[#This Row],[Age Group]]&amp;"-"&amp;AccountBalanceSummary[[#This Row],[Balace Group]]</f>
        <v>Young-High</v>
      </c>
    </row>
    <row r="953" spans="2:9" x14ac:dyDescent="0.25">
      <c r="B953" t="s">
        <v>4859</v>
      </c>
      <c r="C953" s="22">
        <v>38453225</v>
      </c>
      <c r="D953">
        <f>VLOOKUP($B953,Customer_Info_Appended[],MATCH(D$4,Customer_Info_Appended[#Headers],0),0)</f>
        <v>21</v>
      </c>
      <c r="E953" t="str">
        <f>VLOOKUP($B953,Customer_Info_Appended[],MATCH(E$4,Customer_Info_Appended[#Headers],0),0)</f>
        <v>Male</v>
      </c>
      <c r="F953" t="str">
        <f>VLOOKUP($B953,Customer_Info_Appended[],MATCH(F$4,Customer_Info_Appended[#Headers],0),0)</f>
        <v>Naypyitaw</v>
      </c>
      <c r="G953" t="str">
        <f>VLOOKUP(AccountBalanceSummary[[#This Row],[Balance Summary]],balance_t[],3,1)</f>
        <v>High</v>
      </c>
      <c r="H953" t="str">
        <f>VLOOKUP(AccountBalanceSummary[[#This Row],[Age]],age_t[],3,1)</f>
        <v>Young</v>
      </c>
      <c r="I953" t="str">
        <f>AccountBalanceSummary[[#This Row],[Age Group]]&amp;"-"&amp;AccountBalanceSummary[[#This Row],[Balace Group]]</f>
        <v>Young-High</v>
      </c>
    </row>
    <row r="954" spans="2:9" x14ac:dyDescent="0.25">
      <c r="B954" t="s">
        <v>4864</v>
      </c>
      <c r="C954" s="22">
        <v>39753936</v>
      </c>
      <c r="D954">
        <f>VLOOKUP($B954,Customer_Info_Appended[],MATCH(D$4,Customer_Info_Appended[#Headers],0),0)</f>
        <v>34</v>
      </c>
      <c r="E954" t="str">
        <f>VLOOKUP($B954,Customer_Info_Appended[],MATCH(E$4,Customer_Info_Appended[#Headers],0),0)</f>
        <v>Female</v>
      </c>
      <c r="F954" t="str">
        <f>VLOOKUP($B954,Customer_Info_Appended[],MATCH(F$4,Customer_Info_Appended[#Headers],0),0)</f>
        <v>Naypyitaw</v>
      </c>
      <c r="G954" t="str">
        <f>VLOOKUP(AccountBalanceSummary[[#This Row],[Balance Summary]],balance_t[],3,1)</f>
        <v>High</v>
      </c>
      <c r="H954" t="str">
        <f>VLOOKUP(AccountBalanceSummary[[#This Row],[Age]],age_t[],3,1)</f>
        <v>Middle</v>
      </c>
      <c r="I954" t="str">
        <f>AccountBalanceSummary[[#This Row],[Age Group]]&amp;"-"&amp;AccountBalanceSummary[[#This Row],[Balace Group]]</f>
        <v>Middle-High</v>
      </c>
    </row>
    <row r="955" spans="2:9" x14ac:dyDescent="0.25">
      <c r="B955" t="s">
        <v>4869</v>
      </c>
      <c r="C955" s="22">
        <v>27628831</v>
      </c>
      <c r="D955">
        <f>VLOOKUP($B955,Customer_Info_Appended[],MATCH(D$4,Customer_Info_Appended[#Headers],0),0)</f>
        <v>58</v>
      </c>
      <c r="E955" t="str">
        <f>VLOOKUP($B955,Customer_Info_Appended[],MATCH(E$4,Customer_Info_Appended[#Headers],0),0)</f>
        <v>Female</v>
      </c>
      <c r="F955" t="str">
        <f>VLOOKUP($B955,Customer_Info_Appended[],MATCH(F$4,Customer_Info_Appended[#Headers],0),0)</f>
        <v>Mandalay</v>
      </c>
      <c r="G955" t="str">
        <f>VLOOKUP(AccountBalanceSummary[[#This Row],[Balance Summary]],balance_t[],3,1)</f>
        <v>High</v>
      </c>
      <c r="H955" t="str">
        <f>VLOOKUP(AccountBalanceSummary[[#This Row],[Age]],age_t[],3,1)</f>
        <v>Senior</v>
      </c>
      <c r="I955" t="str">
        <f>AccountBalanceSummary[[#This Row],[Age Group]]&amp;"-"&amp;AccountBalanceSummary[[#This Row],[Balace Group]]</f>
        <v>Senior-High</v>
      </c>
    </row>
    <row r="956" spans="2:9" x14ac:dyDescent="0.25">
      <c r="B956" t="s">
        <v>4874</v>
      </c>
      <c r="C956" s="22">
        <v>47997333</v>
      </c>
      <c r="D956">
        <f>VLOOKUP($B956,Customer_Info_Appended[],MATCH(D$4,Customer_Info_Appended[#Headers],0),0)</f>
        <v>36</v>
      </c>
      <c r="E956" t="str">
        <f>VLOOKUP($B956,Customer_Info_Appended[],MATCH(E$4,Customer_Info_Appended[#Headers],0),0)</f>
        <v>Female</v>
      </c>
      <c r="F956" t="str">
        <f>VLOOKUP($B956,Customer_Info_Appended[],MATCH(F$4,Customer_Info_Appended[#Headers],0),0)</f>
        <v>Shan</v>
      </c>
      <c r="G956" t="str">
        <f>VLOOKUP(AccountBalanceSummary[[#This Row],[Balance Summary]],balance_t[],3,1)</f>
        <v>High</v>
      </c>
      <c r="H956" t="str">
        <f>VLOOKUP(AccountBalanceSummary[[#This Row],[Age]],age_t[],3,1)</f>
        <v>Middle</v>
      </c>
      <c r="I956" t="str">
        <f>AccountBalanceSummary[[#This Row],[Age Group]]&amp;"-"&amp;AccountBalanceSummary[[#This Row],[Balace Group]]</f>
        <v>Middle-High</v>
      </c>
    </row>
    <row r="957" spans="2:9" x14ac:dyDescent="0.25">
      <c r="B957" t="s">
        <v>4879</v>
      </c>
      <c r="C957" s="22">
        <v>27669057</v>
      </c>
      <c r="D957">
        <f>VLOOKUP($B957,Customer_Info_Appended[],MATCH(D$4,Customer_Info_Appended[#Headers],0),0)</f>
        <v>22</v>
      </c>
      <c r="E957" t="str">
        <f>VLOOKUP($B957,Customer_Info_Appended[],MATCH(E$4,Customer_Info_Appended[#Headers],0),0)</f>
        <v>Female</v>
      </c>
      <c r="F957" t="str">
        <f>VLOOKUP($B957,Customer_Info_Appended[],MATCH(F$4,Customer_Info_Appended[#Headers],0),0)</f>
        <v>Shan</v>
      </c>
      <c r="G957" t="str">
        <f>VLOOKUP(AccountBalanceSummary[[#This Row],[Balance Summary]],balance_t[],3,1)</f>
        <v>High</v>
      </c>
      <c r="H957" t="str">
        <f>VLOOKUP(AccountBalanceSummary[[#This Row],[Age]],age_t[],3,1)</f>
        <v>Young</v>
      </c>
      <c r="I957" t="str">
        <f>AccountBalanceSummary[[#This Row],[Age Group]]&amp;"-"&amp;AccountBalanceSummary[[#This Row],[Balace Group]]</f>
        <v>Young-High</v>
      </c>
    </row>
    <row r="958" spans="2:9" x14ac:dyDescent="0.25">
      <c r="B958" t="s">
        <v>4884</v>
      </c>
      <c r="C958" s="22">
        <v>66376921</v>
      </c>
      <c r="D958">
        <f>VLOOKUP($B958,Customer_Info_Appended[],MATCH(D$4,Customer_Info_Appended[#Headers],0),0)</f>
        <v>49</v>
      </c>
      <c r="E958" t="str">
        <f>VLOOKUP($B958,Customer_Info_Appended[],MATCH(E$4,Customer_Info_Appended[#Headers],0),0)</f>
        <v>Female</v>
      </c>
      <c r="F958" t="str">
        <f>VLOOKUP($B958,Customer_Info_Appended[],MATCH(F$4,Customer_Info_Appended[#Headers],0),0)</f>
        <v>Mandalay</v>
      </c>
      <c r="G958" t="str">
        <f>VLOOKUP(AccountBalanceSummary[[#This Row],[Balance Summary]],balance_t[],3,1)</f>
        <v>High</v>
      </c>
      <c r="H958" t="str">
        <f>VLOOKUP(AccountBalanceSummary[[#This Row],[Age]],age_t[],3,1)</f>
        <v>Middle</v>
      </c>
      <c r="I958" t="str">
        <f>AccountBalanceSummary[[#This Row],[Age Group]]&amp;"-"&amp;AccountBalanceSummary[[#This Row],[Balace Group]]</f>
        <v>Middle-High</v>
      </c>
    </row>
    <row r="959" spans="2:9" x14ac:dyDescent="0.25">
      <c r="B959" t="s">
        <v>4889</v>
      </c>
      <c r="C959" s="22">
        <v>65255483</v>
      </c>
      <c r="D959">
        <f>VLOOKUP($B959,Customer_Info_Appended[],MATCH(D$4,Customer_Info_Appended[#Headers],0),0)</f>
        <v>39</v>
      </c>
      <c r="E959" t="str">
        <f>VLOOKUP($B959,Customer_Info_Appended[],MATCH(E$4,Customer_Info_Appended[#Headers],0),0)</f>
        <v>Female</v>
      </c>
      <c r="F959" t="str">
        <f>VLOOKUP($B959,Customer_Info_Appended[],MATCH(F$4,Customer_Info_Appended[#Headers],0),0)</f>
        <v>Shan</v>
      </c>
      <c r="G959" t="str">
        <f>VLOOKUP(AccountBalanceSummary[[#This Row],[Balance Summary]],balance_t[],3,1)</f>
        <v>High</v>
      </c>
      <c r="H959" t="str">
        <f>VLOOKUP(AccountBalanceSummary[[#This Row],[Age]],age_t[],3,1)</f>
        <v>Middle</v>
      </c>
      <c r="I959" t="str">
        <f>AccountBalanceSummary[[#This Row],[Age Group]]&amp;"-"&amp;AccountBalanceSummary[[#This Row],[Balace Group]]</f>
        <v>Middle-High</v>
      </c>
    </row>
    <row r="960" spans="2:9" x14ac:dyDescent="0.25">
      <c r="B960" t="s">
        <v>4894</v>
      </c>
      <c r="C960" s="22">
        <v>82481523</v>
      </c>
      <c r="D960">
        <f>VLOOKUP($B960,Customer_Info_Appended[],MATCH(D$4,Customer_Info_Appended[#Headers],0),0)</f>
        <v>23</v>
      </c>
      <c r="E960" t="str">
        <f>VLOOKUP($B960,Customer_Info_Appended[],MATCH(E$4,Customer_Info_Appended[#Headers],0),0)</f>
        <v>Male</v>
      </c>
      <c r="F960" t="str">
        <f>VLOOKUP($B960,Customer_Info_Appended[],MATCH(F$4,Customer_Info_Appended[#Headers],0),0)</f>
        <v>Bago</v>
      </c>
      <c r="G960" t="str">
        <f>VLOOKUP(AccountBalanceSummary[[#This Row],[Balance Summary]],balance_t[],3,1)</f>
        <v>High</v>
      </c>
      <c r="H960" t="str">
        <f>VLOOKUP(AccountBalanceSummary[[#This Row],[Age]],age_t[],3,1)</f>
        <v>Young</v>
      </c>
      <c r="I960" t="str">
        <f>AccountBalanceSummary[[#This Row],[Age Group]]&amp;"-"&amp;AccountBalanceSummary[[#This Row],[Balace Group]]</f>
        <v>Young-High</v>
      </c>
    </row>
    <row r="961" spans="2:9" x14ac:dyDescent="0.25">
      <c r="B961" t="s">
        <v>4899</v>
      </c>
      <c r="C961" s="22">
        <v>87533080</v>
      </c>
      <c r="D961">
        <f>VLOOKUP($B961,Customer_Info_Appended[],MATCH(D$4,Customer_Info_Appended[#Headers],0),0)</f>
        <v>52</v>
      </c>
      <c r="E961" t="str">
        <f>VLOOKUP($B961,Customer_Info_Appended[],MATCH(E$4,Customer_Info_Appended[#Headers],0),0)</f>
        <v>Female</v>
      </c>
      <c r="F961" t="str">
        <f>VLOOKUP($B961,Customer_Info_Appended[],MATCH(F$4,Customer_Info_Appended[#Headers],0),0)</f>
        <v>Shan</v>
      </c>
      <c r="G961" t="str">
        <f>VLOOKUP(AccountBalanceSummary[[#This Row],[Balance Summary]],balance_t[],3,1)</f>
        <v>High</v>
      </c>
      <c r="H961" t="str">
        <f>VLOOKUP(AccountBalanceSummary[[#This Row],[Age]],age_t[],3,1)</f>
        <v>Senior</v>
      </c>
      <c r="I961" t="str">
        <f>AccountBalanceSummary[[#This Row],[Age Group]]&amp;"-"&amp;AccountBalanceSummary[[#This Row],[Balace Group]]</f>
        <v>Senior-High</v>
      </c>
    </row>
    <row r="962" spans="2:9" x14ac:dyDescent="0.25">
      <c r="B962" t="s">
        <v>4904</v>
      </c>
      <c r="C962" s="22">
        <v>6952902</v>
      </c>
      <c r="D962">
        <f>VLOOKUP($B962,Customer_Info_Appended[],MATCH(D$4,Customer_Info_Appended[#Headers],0),0)</f>
        <v>39</v>
      </c>
      <c r="E962" t="str">
        <f>VLOOKUP($B962,Customer_Info_Appended[],MATCH(E$4,Customer_Info_Appended[#Headers],0),0)</f>
        <v>Male</v>
      </c>
      <c r="F962" t="str">
        <f>VLOOKUP($B962,Customer_Info_Appended[],MATCH(F$4,Customer_Info_Appended[#Headers],0),0)</f>
        <v>Shan</v>
      </c>
      <c r="G962" t="str">
        <f>VLOOKUP(AccountBalanceSummary[[#This Row],[Balance Summary]],balance_t[],3,1)</f>
        <v>Medium</v>
      </c>
      <c r="H962" t="str">
        <f>VLOOKUP(AccountBalanceSummary[[#This Row],[Age]],age_t[],3,1)</f>
        <v>Middle</v>
      </c>
      <c r="I962" t="str">
        <f>AccountBalanceSummary[[#This Row],[Age Group]]&amp;"-"&amp;AccountBalanceSummary[[#This Row],[Balace Group]]</f>
        <v>Middle-Medium</v>
      </c>
    </row>
    <row r="963" spans="2:9" x14ac:dyDescent="0.25">
      <c r="B963" t="s">
        <v>4909</v>
      </c>
      <c r="C963" s="22">
        <v>9621791</v>
      </c>
      <c r="D963">
        <f>VLOOKUP($B963,Customer_Info_Appended[],MATCH(D$4,Customer_Info_Appended[#Headers],0),0)</f>
        <v>18</v>
      </c>
      <c r="E963" t="str">
        <f>VLOOKUP($B963,Customer_Info_Appended[],MATCH(E$4,Customer_Info_Appended[#Headers],0),0)</f>
        <v>Male</v>
      </c>
      <c r="F963" t="str">
        <f>VLOOKUP($B963,Customer_Info_Appended[],MATCH(F$4,Customer_Info_Appended[#Headers],0),0)</f>
        <v>Shan</v>
      </c>
      <c r="G963" t="str">
        <f>VLOOKUP(AccountBalanceSummary[[#This Row],[Balance Summary]],balance_t[],3,1)</f>
        <v>Medium</v>
      </c>
      <c r="H963" t="str">
        <f>VLOOKUP(AccountBalanceSummary[[#This Row],[Age]],age_t[],3,1)</f>
        <v>Young</v>
      </c>
      <c r="I963" t="str">
        <f>AccountBalanceSummary[[#This Row],[Age Group]]&amp;"-"&amp;AccountBalanceSummary[[#This Row],[Balace Group]]</f>
        <v>Young-Medium</v>
      </c>
    </row>
    <row r="964" spans="2:9" x14ac:dyDescent="0.25">
      <c r="B964" t="s">
        <v>4914</v>
      </c>
      <c r="C964" s="22">
        <v>19743673</v>
      </c>
      <c r="D964">
        <f>VLOOKUP($B964,Customer_Info_Appended[],MATCH(D$4,Customer_Info_Appended[#Headers],0),0)</f>
        <v>37</v>
      </c>
      <c r="E964" t="str">
        <f>VLOOKUP($B964,Customer_Info_Appended[],MATCH(E$4,Customer_Info_Appended[#Headers],0),0)</f>
        <v>Male</v>
      </c>
      <c r="F964" t="str">
        <f>VLOOKUP($B964,Customer_Info_Appended[],MATCH(F$4,Customer_Info_Appended[#Headers],0),0)</f>
        <v>Bago</v>
      </c>
      <c r="G964" t="str">
        <f>VLOOKUP(AccountBalanceSummary[[#This Row],[Balance Summary]],balance_t[],3,1)</f>
        <v>High</v>
      </c>
      <c r="H964" t="str">
        <f>VLOOKUP(AccountBalanceSummary[[#This Row],[Age]],age_t[],3,1)</f>
        <v>Middle</v>
      </c>
      <c r="I964" t="str">
        <f>AccountBalanceSummary[[#This Row],[Age Group]]&amp;"-"&amp;AccountBalanceSummary[[#This Row],[Balace Group]]</f>
        <v>Middle-High</v>
      </c>
    </row>
    <row r="965" spans="2:9" x14ac:dyDescent="0.25">
      <c r="B965" t="s">
        <v>4919</v>
      </c>
      <c r="C965" s="22">
        <v>13530854</v>
      </c>
      <c r="D965">
        <f>VLOOKUP($B965,Customer_Info_Appended[],MATCH(D$4,Customer_Info_Appended[#Headers],0),0)</f>
        <v>39</v>
      </c>
      <c r="E965" t="str">
        <f>VLOOKUP($B965,Customer_Info_Appended[],MATCH(E$4,Customer_Info_Appended[#Headers],0),0)</f>
        <v>Male</v>
      </c>
      <c r="F965" t="str">
        <f>VLOOKUP($B965,Customer_Info_Appended[],MATCH(F$4,Customer_Info_Appended[#Headers],0),0)</f>
        <v>Shan</v>
      </c>
      <c r="G965" t="str">
        <f>VLOOKUP(AccountBalanceSummary[[#This Row],[Balance Summary]],balance_t[],3,1)</f>
        <v>Medium</v>
      </c>
      <c r="H965" t="str">
        <f>VLOOKUP(AccountBalanceSummary[[#This Row],[Age]],age_t[],3,1)</f>
        <v>Middle</v>
      </c>
      <c r="I965" t="str">
        <f>AccountBalanceSummary[[#This Row],[Age Group]]&amp;"-"&amp;AccountBalanceSummary[[#This Row],[Balace Group]]</f>
        <v>Middle-Medium</v>
      </c>
    </row>
    <row r="966" spans="2:9" x14ac:dyDescent="0.25">
      <c r="B966" t="s">
        <v>4924</v>
      </c>
      <c r="C966" s="22">
        <v>26593168</v>
      </c>
      <c r="D966">
        <f>VLOOKUP($B966,Customer_Info_Appended[],MATCH(D$4,Customer_Info_Appended[#Headers],0),0)</f>
        <v>65</v>
      </c>
      <c r="E966" t="str">
        <f>VLOOKUP($B966,Customer_Info_Appended[],MATCH(E$4,Customer_Info_Appended[#Headers],0),0)</f>
        <v>Female</v>
      </c>
      <c r="F966" t="str">
        <f>VLOOKUP($B966,Customer_Info_Appended[],MATCH(F$4,Customer_Info_Appended[#Headers],0),0)</f>
        <v>Bago</v>
      </c>
      <c r="G966" t="str">
        <f>VLOOKUP(AccountBalanceSummary[[#This Row],[Balance Summary]],balance_t[],3,1)</f>
        <v>High</v>
      </c>
      <c r="H966" t="str">
        <f>VLOOKUP(AccountBalanceSummary[[#This Row],[Age]],age_t[],3,1)</f>
        <v>Senior</v>
      </c>
      <c r="I966" t="str">
        <f>AccountBalanceSummary[[#This Row],[Age Group]]&amp;"-"&amp;AccountBalanceSummary[[#This Row],[Balace Group]]</f>
        <v>Senior-High</v>
      </c>
    </row>
    <row r="967" spans="2:9" x14ac:dyDescent="0.25">
      <c r="B967" t="s">
        <v>4929</v>
      </c>
      <c r="C967" s="22">
        <v>57267928</v>
      </c>
      <c r="D967">
        <f>VLOOKUP($B967,Customer_Info_Appended[],MATCH(D$4,Customer_Info_Appended[#Headers],0),0)</f>
        <v>28</v>
      </c>
      <c r="E967" t="str">
        <f>VLOOKUP($B967,Customer_Info_Appended[],MATCH(E$4,Customer_Info_Appended[#Headers],0),0)</f>
        <v>Female</v>
      </c>
      <c r="F967" t="str">
        <f>VLOOKUP($B967,Customer_Info_Appended[],MATCH(F$4,Customer_Info_Appended[#Headers],0),0)</f>
        <v>Mandalay</v>
      </c>
      <c r="G967" t="str">
        <f>VLOOKUP(AccountBalanceSummary[[#This Row],[Balance Summary]],balance_t[],3,1)</f>
        <v>High</v>
      </c>
      <c r="H967" t="str">
        <f>VLOOKUP(AccountBalanceSummary[[#This Row],[Age]],age_t[],3,1)</f>
        <v>Young</v>
      </c>
      <c r="I967" t="str">
        <f>AccountBalanceSummary[[#This Row],[Age Group]]&amp;"-"&amp;AccountBalanceSummary[[#This Row],[Balace Group]]</f>
        <v>Young-High</v>
      </c>
    </row>
    <row r="968" spans="2:9" x14ac:dyDescent="0.25">
      <c r="B968" t="s">
        <v>4934</v>
      </c>
      <c r="C968" s="22">
        <v>31718361</v>
      </c>
      <c r="D968">
        <f>VLOOKUP($B968,Customer_Info_Appended[],MATCH(D$4,Customer_Info_Appended[#Headers],0),0)</f>
        <v>30</v>
      </c>
      <c r="E968" t="str">
        <f>VLOOKUP($B968,Customer_Info_Appended[],MATCH(E$4,Customer_Info_Appended[#Headers],0),0)</f>
        <v>Female</v>
      </c>
      <c r="F968" t="str">
        <f>VLOOKUP($B968,Customer_Info_Appended[],MATCH(F$4,Customer_Info_Appended[#Headers],0),0)</f>
        <v>Yangon</v>
      </c>
      <c r="G968" t="str">
        <f>VLOOKUP(AccountBalanceSummary[[#This Row],[Balance Summary]],balance_t[],3,1)</f>
        <v>High</v>
      </c>
      <c r="H968" t="str">
        <f>VLOOKUP(AccountBalanceSummary[[#This Row],[Age]],age_t[],3,1)</f>
        <v>Young</v>
      </c>
      <c r="I968" t="str">
        <f>AccountBalanceSummary[[#This Row],[Age Group]]&amp;"-"&amp;AccountBalanceSummary[[#This Row],[Balace Group]]</f>
        <v>Young-High</v>
      </c>
    </row>
    <row r="969" spans="2:9" x14ac:dyDescent="0.25">
      <c r="B969" t="s">
        <v>4939</v>
      </c>
      <c r="C969" s="22">
        <v>33622480</v>
      </c>
      <c r="D969">
        <f>VLOOKUP($B969,Customer_Info_Appended[],MATCH(D$4,Customer_Info_Appended[#Headers],0),0)</f>
        <v>59</v>
      </c>
      <c r="E969" t="str">
        <f>VLOOKUP($B969,Customer_Info_Appended[],MATCH(E$4,Customer_Info_Appended[#Headers],0),0)</f>
        <v>Male</v>
      </c>
      <c r="F969" t="str">
        <f>VLOOKUP($B969,Customer_Info_Appended[],MATCH(F$4,Customer_Info_Appended[#Headers],0),0)</f>
        <v>Mandalay</v>
      </c>
      <c r="G969" t="str">
        <f>VLOOKUP(AccountBalanceSummary[[#This Row],[Balance Summary]],balance_t[],3,1)</f>
        <v>High</v>
      </c>
      <c r="H969" t="str">
        <f>VLOOKUP(AccountBalanceSummary[[#This Row],[Age]],age_t[],3,1)</f>
        <v>Senior</v>
      </c>
      <c r="I969" t="str">
        <f>AccountBalanceSummary[[#This Row],[Age Group]]&amp;"-"&amp;AccountBalanceSummary[[#This Row],[Balace Group]]</f>
        <v>Senior-High</v>
      </c>
    </row>
    <row r="970" spans="2:9" x14ac:dyDescent="0.25">
      <c r="B970" t="s">
        <v>4944</v>
      </c>
      <c r="C970" s="22">
        <v>57595120</v>
      </c>
      <c r="D970">
        <f>VLOOKUP($B970,Customer_Info_Appended[],MATCH(D$4,Customer_Info_Appended[#Headers],0),0)</f>
        <v>20</v>
      </c>
      <c r="E970" t="str">
        <f>VLOOKUP($B970,Customer_Info_Appended[],MATCH(E$4,Customer_Info_Appended[#Headers],0),0)</f>
        <v>Female</v>
      </c>
      <c r="F970" t="str">
        <f>VLOOKUP($B970,Customer_Info_Appended[],MATCH(F$4,Customer_Info_Appended[#Headers],0),0)</f>
        <v>Yangon</v>
      </c>
      <c r="G970" t="str">
        <f>VLOOKUP(AccountBalanceSummary[[#This Row],[Balance Summary]],balance_t[],3,1)</f>
        <v>High</v>
      </c>
      <c r="H970" t="str">
        <f>VLOOKUP(AccountBalanceSummary[[#This Row],[Age]],age_t[],3,1)</f>
        <v>Young</v>
      </c>
      <c r="I970" t="str">
        <f>AccountBalanceSummary[[#This Row],[Age Group]]&amp;"-"&amp;AccountBalanceSummary[[#This Row],[Balace Group]]</f>
        <v>Young-High</v>
      </c>
    </row>
    <row r="971" spans="2:9" x14ac:dyDescent="0.25">
      <c r="B971" t="s">
        <v>4949</v>
      </c>
      <c r="C971" s="22">
        <v>86266437</v>
      </c>
      <c r="D971">
        <f>VLOOKUP($B971,Customer_Info_Appended[],MATCH(D$4,Customer_Info_Appended[#Headers],0),0)</f>
        <v>26</v>
      </c>
      <c r="E971" t="str">
        <f>VLOOKUP($B971,Customer_Info_Appended[],MATCH(E$4,Customer_Info_Appended[#Headers],0),0)</f>
        <v>Female</v>
      </c>
      <c r="F971" t="str">
        <f>VLOOKUP($B971,Customer_Info_Appended[],MATCH(F$4,Customer_Info_Appended[#Headers],0),0)</f>
        <v>Mandalay</v>
      </c>
      <c r="G971" t="str">
        <f>VLOOKUP(AccountBalanceSummary[[#This Row],[Balance Summary]],balance_t[],3,1)</f>
        <v>High</v>
      </c>
      <c r="H971" t="str">
        <f>VLOOKUP(AccountBalanceSummary[[#This Row],[Age]],age_t[],3,1)</f>
        <v>Young</v>
      </c>
      <c r="I971" t="str">
        <f>AccountBalanceSummary[[#This Row],[Age Group]]&amp;"-"&amp;AccountBalanceSummary[[#This Row],[Balace Group]]</f>
        <v>Young-High</v>
      </c>
    </row>
    <row r="972" spans="2:9" x14ac:dyDescent="0.25">
      <c r="B972" t="s">
        <v>4954</v>
      </c>
      <c r="C972" s="22">
        <v>37861720</v>
      </c>
      <c r="D972">
        <f>VLOOKUP($B972,Customer_Info_Appended[],MATCH(D$4,Customer_Info_Appended[#Headers],0),0)</f>
        <v>29</v>
      </c>
      <c r="E972" t="str">
        <f>VLOOKUP($B972,Customer_Info_Appended[],MATCH(E$4,Customer_Info_Appended[#Headers],0),0)</f>
        <v>Female</v>
      </c>
      <c r="F972" t="str">
        <f>VLOOKUP($B972,Customer_Info_Appended[],MATCH(F$4,Customer_Info_Appended[#Headers],0),0)</f>
        <v>Yangon</v>
      </c>
      <c r="G972" t="str">
        <f>VLOOKUP(AccountBalanceSummary[[#This Row],[Balance Summary]],balance_t[],3,1)</f>
        <v>High</v>
      </c>
      <c r="H972" t="str">
        <f>VLOOKUP(AccountBalanceSummary[[#This Row],[Age]],age_t[],3,1)</f>
        <v>Young</v>
      </c>
      <c r="I972" t="str">
        <f>AccountBalanceSummary[[#This Row],[Age Group]]&amp;"-"&amp;AccountBalanceSummary[[#This Row],[Balace Group]]</f>
        <v>Young-High</v>
      </c>
    </row>
    <row r="973" spans="2:9" x14ac:dyDescent="0.25">
      <c r="B973" t="s">
        <v>4959</v>
      </c>
      <c r="C973" s="22">
        <v>60528080</v>
      </c>
      <c r="D973">
        <f>VLOOKUP($B973,Customer_Info_Appended[],MATCH(D$4,Customer_Info_Appended[#Headers],0),0)</f>
        <v>40</v>
      </c>
      <c r="E973" t="str">
        <f>VLOOKUP($B973,Customer_Info_Appended[],MATCH(E$4,Customer_Info_Appended[#Headers],0),0)</f>
        <v>Male</v>
      </c>
      <c r="F973" t="str">
        <f>VLOOKUP($B973,Customer_Info_Appended[],MATCH(F$4,Customer_Info_Appended[#Headers],0),0)</f>
        <v>Yangon</v>
      </c>
      <c r="G973" t="str">
        <f>VLOOKUP(AccountBalanceSummary[[#This Row],[Balance Summary]],balance_t[],3,1)</f>
        <v>High</v>
      </c>
      <c r="H973" t="str">
        <f>VLOOKUP(AccountBalanceSummary[[#This Row],[Age]],age_t[],3,1)</f>
        <v>Middle</v>
      </c>
      <c r="I973" t="str">
        <f>AccountBalanceSummary[[#This Row],[Age Group]]&amp;"-"&amp;AccountBalanceSummary[[#This Row],[Balace Group]]</f>
        <v>Middle-High</v>
      </c>
    </row>
    <row r="974" spans="2:9" x14ac:dyDescent="0.25">
      <c r="B974" t="s">
        <v>4964</v>
      </c>
      <c r="C974" s="22">
        <v>18591433</v>
      </c>
      <c r="D974">
        <f>VLOOKUP($B974,Customer_Info_Appended[],MATCH(D$4,Customer_Info_Appended[#Headers],0),0)</f>
        <v>31</v>
      </c>
      <c r="E974" t="str">
        <f>VLOOKUP($B974,Customer_Info_Appended[],MATCH(E$4,Customer_Info_Appended[#Headers],0),0)</f>
        <v>Male</v>
      </c>
      <c r="F974" t="str">
        <f>VLOOKUP($B974,Customer_Info_Appended[],MATCH(F$4,Customer_Info_Appended[#Headers],0),0)</f>
        <v>Naypyitaw</v>
      </c>
      <c r="G974" t="str">
        <f>VLOOKUP(AccountBalanceSummary[[#This Row],[Balance Summary]],balance_t[],3,1)</f>
        <v>High</v>
      </c>
      <c r="H974" t="str">
        <f>VLOOKUP(AccountBalanceSummary[[#This Row],[Age]],age_t[],3,1)</f>
        <v>Middle</v>
      </c>
      <c r="I974" t="str">
        <f>AccountBalanceSummary[[#This Row],[Age Group]]&amp;"-"&amp;AccountBalanceSummary[[#This Row],[Balace Group]]</f>
        <v>Middle-High</v>
      </c>
    </row>
    <row r="975" spans="2:9" x14ac:dyDescent="0.25">
      <c r="B975" t="s">
        <v>4969</v>
      </c>
      <c r="C975" s="22">
        <v>92006659</v>
      </c>
      <c r="D975">
        <f>VLOOKUP($B975,Customer_Info_Appended[],MATCH(D$4,Customer_Info_Appended[#Headers],0),0)</f>
        <v>50</v>
      </c>
      <c r="E975" t="str">
        <f>VLOOKUP($B975,Customer_Info_Appended[],MATCH(E$4,Customer_Info_Appended[#Headers],0),0)</f>
        <v>Female</v>
      </c>
      <c r="F975" t="str">
        <f>VLOOKUP($B975,Customer_Info_Appended[],MATCH(F$4,Customer_Info_Appended[#Headers],0),0)</f>
        <v>Yangon</v>
      </c>
      <c r="G975" t="str">
        <f>VLOOKUP(AccountBalanceSummary[[#This Row],[Balance Summary]],balance_t[],3,1)</f>
        <v>High</v>
      </c>
      <c r="H975" t="str">
        <f>VLOOKUP(AccountBalanceSummary[[#This Row],[Age]],age_t[],3,1)</f>
        <v>Middle</v>
      </c>
      <c r="I975" t="str">
        <f>AccountBalanceSummary[[#This Row],[Age Group]]&amp;"-"&amp;AccountBalanceSummary[[#This Row],[Balace Group]]</f>
        <v>Middle-High</v>
      </c>
    </row>
    <row r="976" spans="2:9" x14ac:dyDescent="0.25">
      <c r="B976" t="s">
        <v>4974</v>
      </c>
      <c r="C976" s="22">
        <v>42958520</v>
      </c>
      <c r="D976">
        <f>VLOOKUP($B976,Customer_Info_Appended[],MATCH(D$4,Customer_Info_Appended[#Headers],0),0)</f>
        <v>35</v>
      </c>
      <c r="E976" t="str">
        <f>VLOOKUP($B976,Customer_Info_Appended[],MATCH(E$4,Customer_Info_Appended[#Headers],0),0)</f>
        <v>Male</v>
      </c>
      <c r="F976" t="str">
        <f>VLOOKUP($B976,Customer_Info_Appended[],MATCH(F$4,Customer_Info_Appended[#Headers],0),0)</f>
        <v>Yangon</v>
      </c>
      <c r="G976" t="str">
        <f>VLOOKUP(AccountBalanceSummary[[#This Row],[Balance Summary]],balance_t[],3,1)</f>
        <v>High</v>
      </c>
      <c r="H976" t="str">
        <f>VLOOKUP(AccountBalanceSummary[[#This Row],[Age]],age_t[],3,1)</f>
        <v>Middle</v>
      </c>
      <c r="I976" t="str">
        <f>AccountBalanceSummary[[#This Row],[Age Group]]&amp;"-"&amp;AccountBalanceSummary[[#This Row],[Balace Group]]</f>
        <v>Middle-High</v>
      </c>
    </row>
    <row r="977" spans="2:9" x14ac:dyDescent="0.25">
      <c r="B977" t="s">
        <v>4979</v>
      </c>
      <c r="C977" s="22">
        <v>81370426</v>
      </c>
      <c r="D977">
        <f>VLOOKUP($B977,Customer_Info_Appended[],MATCH(D$4,Customer_Info_Appended[#Headers],0),0)</f>
        <v>66</v>
      </c>
      <c r="E977" t="str">
        <f>VLOOKUP($B977,Customer_Info_Appended[],MATCH(E$4,Customer_Info_Appended[#Headers],0),0)</f>
        <v>Male</v>
      </c>
      <c r="F977" t="str">
        <f>VLOOKUP($B977,Customer_Info_Appended[],MATCH(F$4,Customer_Info_Appended[#Headers],0),0)</f>
        <v>Naypyitaw</v>
      </c>
      <c r="G977" t="str">
        <f>VLOOKUP(AccountBalanceSummary[[#This Row],[Balance Summary]],balance_t[],3,1)</f>
        <v>High</v>
      </c>
      <c r="H977" t="str">
        <f>VLOOKUP(AccountBalanceSummary[[#This Row],[Age]],age_t[],3,1)</f>
        <v>Senior</v>
      </c>
      <c r="I977" t="str">
        <f>AccountBalanceSummary[[#This Row],[Age Group]]&amp;"-"&amp;AccountBalanceSummary[[#This Row],[Balace Group]]</f>
        <v>Senior-High</v>
      </c>
    </row>
    <row r="978" spans="2:9" x14ac:dyDescent="0.25">
      <c r="B978" t="s">
        <v>4984</v>
      </c>
      <c r="C978" s="22">
        <v>45859767</v>
      </c>
      <c r="D978">
        <f>VLOOKUP($B978,Customer_Info_Appended[],MATCH(D$4,Customer_Info_Appended[#Headers],0),0)</f>
        <v>58</v>
      </c>
      <c r="E978" t="str">
        <f>VLOOKUP($B978,Customer_Info_Appended[],MATCH(E$4,Customer_Info_Appended[#Headers],0),0)</f>
        <v>Female</v>
      </c>
      <c r="F978" t="str">
        <f>VLOOKUP($B978,Customer_Info_Appended[],MATCH(F$4,Customer_Info_Appended[#Headers],0),0)</f>
        <v>Shan</v>
      </c>
      <c r="G978" t="str">
        <f>VLOOKUP(AccountBalanceSummary[[#This Row],[Balance Summary]],balance_t[],3,1)</f>
        <v>High</v>
      </c>
      <c r="H978" t="str">
        <f>VLOOKUP(AccountBalanceSummary[[#This Row],[Age]],age_t[],3,1)</f>
        <v>Senior</v>
      </c>
      <c r="I978" t="str">
        <f>AccountBalanceSummary[[#This Row],[Age Group]]&amp;"-"&amp;AccountBalanceSummary[[#This Row],[Balace Group]]</f>
        <v>Senior-High</v>
      </c>
    </row>
    <row r="979" spans="2:9" x14ac:dyDescent="0.25">
      <c r="B979" t="s">
        <v>4989</v>
      </c>
      <c r="C979" s="22">
        <v>38275224</v>
      </c>
      <c r="D979">
        <f>VLOOKUP($B979,Customer_Info_Appended[],MATCH(D$4,Customer_Info_Appended[#Headers],0),0)</f>
        <v>26</v>
      </c>
      <c r="E979" t="str">
        <f>VLOOKUP($B979,Customer_Info_Appended[],MATCH(E$4,Customer_Info_Appended[#Headers],0),0)</f>
        <v>Male</v>
      </c>
      <c r="F979" t="str">
        <f>VLOOKUP($B979,Customer_Info_Appended[],MATCH(F$4,Customer_Info_Appended[#Headers],0),0)</f>
        <v>Shan</v>
      </c>
      <c r="G979" t="str">
        <f>VLOOKUP(AccountBalanceSummary[[#This Row],[Balance Summary]],balance_t[],3,1)</f>
        <v>High</v>
      </c>
      <c r="H979" t="str">
        <f>VLOOKUP(AccountBalanceSummary[[#This Row],[Age]],age_t[],3,1)</f>
        <v>Young</v>
      </c>
      <c r="I979" t="str">
        <f>AccountBalanceSummary[[#This Row],[Age Group]]&amp;"-"&amp;AccountBalanceSummary[[#This Row],[Balace Group]]</f>
        <v>Young-High</v>
      </c>
    </row>
    <row r="980" spans="2:9" x14ac:dyDescent="0.25">
      <c r="B980" t="s">
        <v>4994</v>
      </c>
      <c r="C980" s="22">
        <v>1437768</v>
      </c>
      <c r="D980">
        <f>VLOOKUP($B980,Customer_Info_Appended[],MATCH(D$4,Customer_Info_Appended[#Headers],0),0)</f>
        <v>40</v>
      </c>
      <c r="E980" t="str">
        <f>VLOOKUP($B980,Customer_Info_Appended[],MATCH(E$4,Customer_Info_Appended[#Headers],0),0)</f>
        <v>Male</v>
      </c>
      <c r="F980" t="str">
        <f>VLOOKUP($B980,Customer_Info_Appended[],MATCH(F$4,Customer_Info_Appended[#Headers],0),0)</f>
        <v>Naypyitaw</v>
      </c>
      <c r="G980" t="str">
        <f>VLOOKUP(AccountBalanceSummary[[#This Row],[Balance Summary]],balance_t[],3,1)</f>
        <v>Low</v>
      </c>
      <c r="H980" t="str">
        <f>VLOOKUP(AccountBalanceSummary[[#This Row],[Age]],age_t[],3,1)</f>
        <v>Middle</v>
      </c>
      <c r="I980" t="str">
        <f>AccountBalanceSummary[[#This Row],[Age Group]]&amp;"-"&amp;AccountBalanceSummary[[#This Row],[Balace Group]]</f>
        <v>Middle-Low</v>
      </c>
    </row>
    <row r="981" spans="2:9" x14ac:dyDescent="0.25">
      <c r="B981" t="s">
        <v>4999</v>
      </c>
      <c r="C981" s="22">
        <v>13540509</v>
      </c>
      <c r="D981">
        <f>VLOOKUP($B981,Customer_Info_Appended[],MATCH(D$4,Customer_Info_Appended[#Headers],0),0)</f>
        <v>27</v>
      </c>
      <c r="E981" t="str">
        <f>VLOOKUP($B981,Customer_Info_Appended[],MATCH(E$4,Customer_Info_Appended[#Headers],0),0)</f>
        <v>Female</v>
      </c>
      <c r="F981" t="str">
        <f>VLOOKUP($B981,Customer_Info_Appended[],MATCH(F$4,Customer_Info_Appended[#Headers],0),0)</f>
        <v>Bago</v>
      </c>
      <c r="G981" t="str">
        <f>VLOOKUP(AccountBalanceSummary[[#This Row],[Balance Summary]],balance_t[],3,1)</f>
        <v>Medium</v>
      </c>
      <c r="H981" t="str">
        <f>VLOOKUP(AccountBalanceSummary[[#This Row],[Age]],age_t[],3,1)</f>
        <v>Young</v>
      </c>
      <c r="I981" t="str">
        <f>AccountBalanceSummary[[#This Row],[Age Group]]&amp;"-"&amp;AccountBalanceSummary[[#This Row],[Balace Group]]</f>
        <v>Young-Medium</v>
      </c>
    </row>
    <row r="982" spans="2:9" x14ac:dyDescent="0.25">
      <c r="B982" t="s">
        <v>5004</v>
      </c>
      <c r="C982" s="22">
        <v>42128231</v>
      </c>
      <c r="D982">
        <f>VLOOKUP($B982,Customer_Info_Appended[],MATCH(D$4,Customer_Info_Appended[#Headers],0),0)</f>
        <v>36</v>
      </c>
      <c r="E982" t="str">
        <f>VLOOKUP($B982,Customer_Info_Appended[],MATCH(E$4,Customer_Info_Appended[#Headers],0),0)</f>
        <v>Male</v>
      </c>
      <c r="F982" t="str">
        <f>VLOOKUP($B982,Customer_Info_Appended[],MATCH(F$4,Customer_Info_Appended[#Headers],0),0)</f>
        <v>Yangon</v>
      </c>
      <c r="G982" t="str">
        <f>VLOOKUP(AccountBalanceSummary[[#This Row],[Balance Summary]],balance_t[],3,1)</f>
        <v>High</v>
      </c>
      <c r="H982" t="str">
        <f>VLOOKUP(AccountBalanceSummary[[#This Row],[Age]],age_t[],3,1)</f>
        <v>Middle</v>
      </c>
      <c r="I982" t="str">
        <f>AccountBalanceSummary[[#This Row],[Age Group]]&amp;"-"&amp;AccountBalanceSummary[[#This Row],[Balace Group]]</f>
        <v>Middle-High</v>
      </c>
    </row>
    <row r="983" spans="2:9" x14ac:dyDescent="0.25">
      <c r="B983" t="s">
        <v>5009</v>
      </c>
      <c r="C983" s="22">
        <v>45879534</v>
      </c>
      <c r="D983">
        <f>VLOOKUP($B983,Customer_Info_Appended[],MATCH(D$4,Customer_Info_Appended[#Headers],0),0)</f>
        <v>64</v>
      </c>
      <c r="E983" t="str">
        <f>VLOOKUP($B983,Customer_Info_Appended[],MATCH(E$4,Customer_Info_Appended[#Headers],0),0)</f>
        <v>Male</v>
      </c>
      <c r="F983" t="str">
        <f>VLOOKUP($B983,Customer_Info_Appended[],MATCH(F$4,Customer_Info_Appended[#Headers],0),0)</f>
        <v>Yangon</v>
      </c>
      <c r="G983" t="str">
        <f>VLOOKUP(AccountBalanceSummary[[#This Row],[Balance Summary]],balance_t[],3,1)</f>
        <v>High</v>
      </c>
      <c r="H983" t="str">
        <f>VLOOKUP(AccountBalanceSummary[[#This Row],[Age]],age_t[],3,1)</f>
        <v>Senior</v>
      </c>
      <c r="I983" t="str">
        <f>AccountBalanceSummary[[#This Row],[Age Group]]&amp;"-"&amp;AccountBalanceSummary[[#This Row],[Balace Group]]</f>
        <v>Senior-High</v>
      </c>
    </row>
    <row r="984" spans="2:9" x14ac:dyDescent="0.25">
      <c r="B984" t="s">
        <v>5014</v>
      </c>
      <c r="C984" s="22">
        <v>130127200</v>
      </c>
      <c r="D984">
        <f>VLOOKUP($B984,Customer_Info_Appended[],MATCH(D$4,Customer_Info_Appended[#Headers],0),0)</f>
        <v>22</v>
      </c>
      <c r="E984" t="str">
        <f>VLOOKUP($B984,Customer_Info_Appended[],MATCH(E$4,Customer_Info_Appended[#Headers],0),0)</f>
        <v>Male</v>
      </c>
      <c r="F984" t="str">
        <f>VLOOKUP($B984,Customer_Info_Appended[],MATCH(F$4,Customer_Info_Appended[#Headers],0),0)</f>
        <v>Naypyitaw</v>
      </c>
      <c r="G984" t="str">
        <f>VLOOKUP(AccountBalanceSummary[[#This Row],[Balance Summary]],balance_t[],3,1)</f>
        <v>High</v>
      </c>
      <c r="H984" t="str">
        <f>VLOOKUP(AccountBalanceSummary[[#This Row],[Age]],age_t[],3,1)</f>
        <v>Young</v>
      </c>
      <c r="I984" t="str">
        <f>AccountBalanceSummary[[#This Row],[Age Group]]&amp;"-"&amp;AccountBalanceSummary[[#This Row],[Balace Group]]</f>
        <v>Young-High</v>
      </c>
    </row>
    <row r="985" spans="2:9" x14ac:dyDescent="0.25">
      <c r="B985" t="s">
        <v>5019</v>
      </c>
      <c r="C985" s="22">
        <v>95962362</v>
      </c>
      <c r="D985">
        <f>VLOOKUP($B985,Customer_Info_Appended[],MATCH(D$4,Customer_Info_Appended[#Headers],0),0)</f>
        <v>64</v>
      </c>
      <c r="E985" t="str">
        <f>VLOOKUP($B985,Customer_Info_Appended[],MATCH(E$4,Customer_Info_Appended[#Headers],0),0)</f>
        <v>Male</v>
      </c>
      <c r="F985" t="str">
        <f>VLOOKUP($B985,Customer_Info_Appended[],MATCH(F$4,Customer_Info_Appended[#Headers],0),0)</f>
        <v>Naypyitaw</v>
      </c>
      <c r="G985" t="str">
        <f>VLOOKUP(AccountBalanceSummary[[#This Row],[Balance Summary]],balance_t[],3,1)</f>
        <v>High</v>
      </c>
      <c r="H985" t="str">
        <f>VLOOKUP(AccountBalanceSummary[[#This Row],[Age]],age_t[],3,1)</f>
        <v>Senior</v>
      </c>
      <c r="I985" t="str">
        <f>AccountBalanceSummary[[#This Row],[Age Group]]&amp;"-"&amp;AccountBalanceSummary[[#This Row],[Balace Group]]</f>
        <v>Senior-High</v>
      </c>
    </row>
    <row r="986" spans="2:9" x14ac:dyDescent="0.25">
      <c r="B986" t="s">
        <v>5024</v>
      </c>
      <c r="C986" s="22">
        <v>30805720</v>
      </c>
      <c r="D986">
        <f>VLOOKUP($B986,Customer_Info_Appended[],MATCH(D$4,Customer_Info_Appended[#Headers],0),0)</f>
        <v>69</v>
      </c>
      <c r="E986" t="str">
        <f>VLOOKUP($B986,Customer_Info_Appended[],MATCH(E$4,Customer_Info_Appended[#Headers],0),0)</f>
        <v>Male</v>
      </c>
      <c r="F986" t="str">
        <f>VLOOKUP($B986,Customer_Info_Appended[],MATCH(F$4,Customer_Info_Appended[#Headers],0),0)</f>
        <v>Bago</v>
      </c>
      <c r="G986" t="str">
        <f>VLOOKUP(AccountBalanceSummary[[#This Row],[Balance Summary]],balance_t[],3,1)</f>
        <v>High</v>
      </c>
      <c r="H986" t="str">
        <f>VLOOKUP(AccountBalanceSummary[[#This Row],[Age]],age_t[],3,1)</f>
        <v>Senior</v>
      </c>
      <c r="I986" t="str">
        <f>AccountBalanceSummary[[#This Row],[Age Group]]&amp;"-"&amp;AccountBalanceSummary[[#This Row],[Balace Group]]</f>
        <v>Senior-High</v>
      </c>
    </row>
    <row r="987" spans="2:9" x14ac:dyDescent="0.25">
      <c r="B987" t="s">
        <v>5029</v>
      </c>
      <c r="C987" s="22">
        <v>76700633</v>
      </c>
      <c r="D987">
        <f>VLOOKUP($B987,Customer_Info_Appended[],MATCH(D$4,Customer_Info_Appended[#Headers],0),0)</f>
        <v>40</v>
      </c>
      <c r="E987" t="str">
        <f>VLOOKUP($B987,Customer_Info_Appended[],MATCH(E$4,Customer_Info_Appended[#Headers],0),0)</f>
        <v>Male</v>
      </c>
      <c r="F987" t="str">
        <f>VLOOKUP($B987,Customer_Info_Appended[],MATCH(F$4,Customer_Info_Appended[#Headers],0),0)</f>
        <v>Shan</v>
      </c>
      <c r="G987" t="str">
        <f>VLOOKUP(AccountBalanceSummary[[#This Row],[Balance Summary]],balance_t[],3,1)</f>
        <v>High</v>
      </c>
      <c r="H987" t="str">
        <f>VLOOKUP(AccountBalanceSummary[[#This Row],[Age]],age_t[],3,1)</f>
        <v>Middle</v>
      </c>
      <c r="I987" t="str">
        <f>AccountBalanceSummary[[#This Row],[Age Group]]&amp;"-"&amp;AccountBalanceSummary[[#This Row],[Balace Group]]</f>
        <v>Middle-High</v>
      </c>
    </row>
    <row r="988" spans="2:9" x14ac:dyDescent="0.25">
      <c r="B988" t="s">
        <v>5034</v>
      </c>
      <c r="C988" s="22">
        <v>1593551</v>
      </c>
      <c r="D988">
        <f>VLOOKUP($B988,Customer_Info_Appended[],MATCH(D$4,Customer_Info_Appended[#Headers],0),0)</f>
        <v>47</v>
      </c>
      <c r="E988" t="str">
        <f>VLOOKUP($B988,Customer_Info_Appended[],MATCH(E$4,Customer_Info_Appended[#Headers],0),0)</f>
        <v>Male</v>
      </c>
      <c r="F988" t="str">
        <f>VLOOKUP($B988,Customer_Info_Appended[],MATCH(F$4,Customer_Info_Appended[#Headers],0),0)</f>
        <v>Mandalay</v>
      </c>
      <c r="G988" t="str">
        <f>VLOOKUP(AccountBalanceSummary[[#This Row],[Balance Summary]],balance_t[],3,1)</f>
        <v>Low</v>
      </c>
      <c r="H988" t="str">
        <f>VLOOKUP(AccountBalanceSummary[[#This Row],[Age]],age_t[],3,1)</f>
        <v>Middle</v>
      </c>
      <c r="I988" t="str">
        <f>AccountBalanceSummary[[#This Row],[Age Group]]&amp;"-"&amp;AccountBalanceSummary[[#This Row],[Balace Group]]</f>
        <v>Middle-Low</v>
      </c>
    </row>
    <row r="989" spans="2:9" x14ac:dyDescent="0.25">
      <c r="B989" t="s">
        <v>5039</v>
      </c>
      <c r="C989" s="22">
        <v>20850529</v>
      </c>
      <c r="D989">
        <f>VLOOKUP($B989,Customer_Info_Appended[],MATCH(D$4,Customer_Info_Appended[#Headers],0),0)</f>
        <v>42</v>
      </c>
      <c r="E989" t="str">
        <f>VLOOKUP($B989,Customer_Info_Appended[],MATCH(E$4,Customer_Info_Appended[#Headers],0),0)</f>
        <v>Male</v>
      </c>
      <c r="F989" t="str">
        <f>VLOOKUP($B989,Customer_Info_Appended[],MATCH(F$4,Customer_Info_Appended[#Headers],0),0)</f>
        <v>Shan</v>
      </c>
      <c r="G989" t="str">
        <f>VLOOKUP(AccountBalanceSummary[[#This Row],[Balance Summary]],balance_t[],3,1)</f>
        <v>High</v>
      </c>
      <c r="H989" t="str">
        <f>VLOOKUP(AccountBalanceSummary[[#This Row],[Age]],age_t[],3,1)</f>
        <v>Middle</v>
      </c>
      <c r="I989" t="str">
        <f>AccountBalanceSummary[[#This Row],[Age Group]]&amp;"-"&amp;AccountBalanceSummary[[#This Row],[Balace Group]]</f>
        <v>Middle-High</v>
      </c>
    </row>
    <row r="990" spans="2:9" x14ac:dyDescent="0.25">
      <c r="B990" t="s">
        <v>5044</v>
      </c>
      <c r="C990" s="22">
        <v>19314047</v>
      </c>
      <c r="D990">
        <f>VLOOKUP($B990,Customer_Info_Appended[],MATCH(D$4,Customer_Info_Appended[#Headers],0),0)</f>
        <v>45</v>
      </c>
      <c r="E990" t="str">
        <f>VLOOKUP($B990,Customer_Info_Appended[],MATCH(E$4,Customer_Info_Appended[#Headers],0),0)</f>
        <v>Female</v>
      </c>
      <c r="F990" t="str">
        <f>VLOOKUP($B990,Customer_Info_Appended[],MATCH(F$4,Customer_Info_Appended[#Headers],0),0)</f>
        <v>Yangon</v>
      </c>
      <c r="G990" t="str">
        <f>VLOOKUP(AccountBalanceSummary[[#This Row],[Balance Summary]],balance_t[],3,1)</f>
        <v>High</v>
      </c>
      <c r="H990" t="str">
        <f>VLOOKUP(AccountBalanceSummary[[#This Row],[Age]],age_t[],3,1)</f>
        <v>Middle</v>
      </c>
      <c r="I990" t="str">
        <f>AccountBalanceSummary[[#This Row],[Age Group]]&amp;"-"&amp;AccountBalanceSummary[[#This Row],[Balace Group]]</f>
        <v>Middle-High</v>
      </c>
    </row>
    <row r="991" spans="2:9" x14ac:dyDescent="0.25">
      <c r="B991" t="s">
        <v>5049</v>
      </c>
      <c r="C991" s="22">
        <v>46208295</v>
      </c>
      <c r="D991">
        <f>VLOOKUP($B991,Customer_Info_Appended[],MATCH(D$4,Customer_Info_Appended[#Headers],0),0)</f>
        <v>51</v>
      </c>
      <c r="E991" t="str">
        <f>VLOOKUP($B991,Customer_Info_Appended[],MATCH(E$4,Customer_Info_Appended[#Headers],0),0)</f>
        <v>Female</v>
      </c>
      <c r="F991" t="str">
        <f>VLOOKUP($B991,Customer_Info_Appended[],MATCH(F$4,Customer_Info_Appended[#Headers],0),0)</f>
        <v>Naypyitaw</v>
      </c>
      <c r="G991" t="str">
        <f>VLOOKUP(AccountBalanceSummary[[#This Row],[Balance Summary]],balance_t[],3,1)</f>
        <v>High</v>
      </c>
      <c r="H991" t="str">
        <f>VLOOKUP(AccountBalanceSummary[[#This Row],[Age]],age_t[],3,1)</f>
        <v>Senior</v>
      </c>
      <c r="I991" t="str">
        <f>AccountBalanceSummary[[#This Row],[Age Group]]&amp;"-"&amp;AccountBalanceSummary[[#This Row],[Balace Group]]</f>
        <v>Senior-High</v>
      </c>
    </row>
    <row r="992" spans="2:9" x14ac:dyDescent="0.25">
      <c r="B992" t="s">
        <v>5054</v>
      </c>
      <c r="C992" s="22">
        <v>55435610</v>
      </c>
      <c r="D992">
        <f>VLOOKUP($B992,Customer_Info_Appended[],MATCH(D$4,Customer_Info_Appended[#Headers],0),0)</f>
        <v>62</v>
      </c>
      <c r="E992" t="str">
        <f>VLOOKUP($B992,Customer_Info_Appended[],MATCH(E$4,Customer_Info_Appended[#Headers],0),0)</f>
        <v>Female</v>
      </c>
      <c r="F992" t="str">
        <f>VLOOKUP($B992,Customer_Info_Appended[],MATCH(F$4,Customer_Info_Appended[#Headers],0),0)</f>
        <v>Bago</v>
      </c>
      <c r="G992" t="str">
        <f>VLOOKUP(AccountBalanceSummary[[#This Row],[Balance Summary]],balance_t[],3,1)</f>
        <v>High</v>
      </c>
      <c r="H992" t="str">
        <f>VLOOKUP(AccountBalanceSummary[[#This Row],[Age]],age_t[],3,1)</f>
        <v>Senior</v>
      </c>
      <c r="I992" t="str">
        <f>AccountBalanceSummary[[#This Row],[Age Group]]&amp;"-"&amp;AccountBalanceSummary[[#This Row],[Balace Group]]</f>
        <v>Senior-High</v>
      </c>
    </row>
    <row r="993" spans="2:9" x14ac:dyDescent="0.25">
      <c r="B993" t="s">
        <v>5059</v>
      </c>
      <c r="C993" s="22">
        <v>42398094</v>
      </c>
      <c r="D993">
        <f>VLOOKUP($B993,Customer_Info_Appended[],MATCH(D$4,Customer_Info_Appended[#Headers],0),0)</f>
        <v>65</v>
      </c>
      <c r="E993" t="str">
        <f>VLOOKUP($B993,Customer_Info_Appended[],MATCH(E$4,Customer_Info_Appended[#Headers],0),0)</f>
        <v>Female</v>
      </c>
      <c r="F993" t="str">
        <f>VLOOKUP($B993,Customer_Info_Appended[],MATCH(F$4,Customer_Info_Appended[#Headers],0),0)</f>
        <v>Shan</v>
      </c>
      <c r="G993" t="str">
        <f>VLOOKUP(AccountBalanceSummary[[#This Row],[Balance Summary]],balance_t[],3,1)</f>
        <v>High</v>
      </c>
      <c r="H993" t="str">
        <f>VLOOKUP(AccountBalanceSummary[[#This Row],[Age]],age_t[],3,1)</f>
        <v>Senior</v>
      </c>
      <c r="I993" t="str">
        <f>AccountBalanceSummary[[#This Row],[Age Group]]&amp;"-"&amp;AccountBalanceSummary[[#This Row],[Balace Group]]</f>
        <v>Senior-High</v>
      </c>
    </row>
    <row r="994" spans="2:9" x14ac:dyDescent="0.25">
      <c r="B994" t="s">
        <v>5064</v>
      </c>
      <c r="C994" s="22">
        <v>82738527</v>
      </c>
      <c r="D994">
        <f>VLOOKUP($B994,Customer_Info_Appended[],MATCH(D$4,Customer_Info_Appended[#Headers],0),0)</f>
        <v>64</v>
      </c>
      <c r="E994" t="str">
        <f>VLOOKUP($B994,Customer_Info_Appended[],MATCH(E$4,Customer_Info_Appended[#Headers],0),0)</f>
        <v>Male</v>
      </c>
      <c r="F994" t="str">
        <f>VLOOKUP($B994,Customer_Info_Appended[],MATCH(F$4,Customer_Info_Appended[#Headers],0),0)</f>
        <v>Bago</v>
      </c>
      <c r="G994" t="str">
        <f>VLOOKUP(AccountBalanceSummary[[#This Row],[Balance Summary]],balance_t[],3,1)</f>
        <v>High</v>
      </c>
      <c r="H994" t="str">
        <f>VLOOKUP(AccountBalanceSummary[[#This Row],[Age]],age_t[],3,1)</f>
        <v>Senior</v>
      </c>
      <c r="I994" t="str">
        <f>AccountBalanceSummary[[#This Row],[Age Group]]&amp;"-"&amp;AccountBalanceSummary[[#This Row],[Balace Group]]</f>
        <v>Senior-High</v>
      </c>
    </row>
    <row r="995" spans="2:9" x14ac:dyDescent="0.25">
      <c r="B995" t="s">
        <v>5069</v>
      </c>
      <c r="C995" s="22">
        <v>35601769</v>
      </c>
      <c r="D995">
        <f>VLOOKUP($B995,Customer_Info_Appended[],MATCH(D$4,Customer_Info_Appended[#Headers],0),0)</f>
        <v>42</v>
      </c>
      <c r="E995" t="str">
        <f>VLOOKUP($B995,Customer_Info_Appended[],MATCH(E$4,Customer_Info_Appended[#Headers],0),0)</f>
        <v>Female</v>
      </c>
      <c r="F995" t="str">
        <f>VLOOKUP($B995,Customer_Info_Appended[],MATCH(F$4,Customer_Info_Appended[#Headers],0),0)</f>
        <v>Shan</v>
      </c>
      <c r="G995" t="str">
        <f>VLOOKUP(AccountBalanceSummary[[#This Row],[Balance Summary]],balance_t[],3,1)</f>
        <v>High</v>
      </c>
      <c r="H995" t="str">
        <f>VLOOKUP(AccountBalanceSummary[[#This Row],[Age]],age_t[],3,1)</f>
        <v>Middle</v>
      </c>
      <c r="I995" t="str">
        <f>AccountBalanceSummary[[#This Row],[Age Group]]&amp;"-"&amp;AccountBalanceSummary[[#This Row],[Balace Group]]</f>
        <v>Middle-High</v>
      </c>
    </row>
    <row r="996" spans="2:9" x14ac:dyDescent="0.25">
      <c r="B996" t="s">
        <v>5074</v>
      </c>
      <c r="C996" s="22">
        <v>85200133</v>
      </c>
      <c r="D996">
        <f>VLOOKUP($B996,Customer_Info_Appended[],MATCH(D$4,Customer_Info_Appended[#Headers],0),0)</f>
        <v>27</v>
      </c>
      <c r="E996" t="str">
        <f>VLOOKUP($B996,Customer_Info_Appended[],MATCH(E$4,Customer_Info_Appended[#Headers],0),0)</f>
        <v>Female</v>
      </c>
      <c r="F996" t="str">
        <f>VLOOKUP($B996,Customer_Info_Appended[],MATCH(F$4,Customer_Info_Appended[#Headers],0),0)</f>
        <v>Yangon</v>
      </c>
      <c r="G996" t="str">
        <f>VLOOKUP(AccountBalanceSummary[[#This Row],[Balance Summary]],balance_t[],3,1)</f>
        <v>High</v>
      </c>
      <c r="H996" t="str">
        <f>VLOOKUP(AccountBalanceSummary[[#This Row],[Age]],age_t[],3,1)</f>
        <v>Young</v>
      </c>
      <c r="I996" t="str">
        <f>AccountBalanceSummary[[#This Row],[Age Group]]&amp;"-"&amp;AccountBalanceSummary[[#This Row],[Balace Group]]</f>
        <v>Young-High</v>
      </c>
    </row>
    <row r="997" spans="2:9" x14ac:dyDescent="0.25">
      <c r="B997" t="s">
        <v>5079</v>
      </c>
      <c r="C997" s="22">
        <v>50804577</v>
      </c>
      <c r="D997">
        <f>VLOOKUP($B997,Customer_Info_Appended[],MATCH(D$4,Customer_Info_Appended[#Headers],0),0)</f>
        <v>31</v>
      </c>
      <c r="E997" t="str">
        <f>VLOOKUP($B997,Customer_Info_Appended[],MATCH(E$4,Customer_Info_Appended[#Headers],0),0)</f>
        <v>Male</v>
      </c>
      <c r="F997" t="str">
        <f>VLOOKUP($B997,Customer_Info_Appended[],MATCH(F$4,Customer_Info_Appended[#Headers],0),0)</f>
        <v>Mandalay</v>
      </c>
      <c r="G997" t="str">
        <f>VLOOKUP(AccountBalanceSummary[[#This Row],[Balance Summary]],balance_t[],3,1)</f>
        <v>High</v>
      </c>
      <c r="H997" t="str">
        <f>VLOOKUP(AccountBalanceSummary[[#This Row],[Age]],age_t[],3,1)</f>
        <v>Middle</v>
      </c>
      <c r="I997" t="str">
        <f>AccountBalanceSummary[[#This Row],[Age Group]]&amp;"-"&amp;AccountBalanceSummary[[#This Row],[Balace Group]]</f>
        <v>Middle-High</v>
      </c>
    </row>
    <row r="998" spans="2:9" x14ac:dyDescent="0.25">
      <c r="B998" t="s">
        <v>5084</v>
      </c>
      <c r="C998" s="22">
        <v>121550067</v>
      </c>
      <c r="D998">
        <f>VLOOKUP($B998,Customer_Info_Appended[],MATCH(D$4,Customer_Info_Appended[#Headers],0),0)</f>
        <v>59</v>
      </c>
      <c r="E998" t="str">
        <f>VLOOKUP($B998,Customer_Info_Appended[],MATCH(E$4,Customer_Info_Appended[#Headers],0),0)</f>
        <v>Male</v>
      </c>
      <c r="F998" t="str">
        <f>VLOOKUP($B998,Customer_Info_Appended[],MATCH(F$4,Customer_Info_Appended[#Headers],0),0)</f>
        <v>Bago</v>
      </c>
      <c r="G998" t="str">
        <f>VLOOKUP(AccountBalanceSummary[[#This Row],[Balance Summary]],balance_t[],3,1)</f>
        <v>High</v>
      </c>
      <c r="H998" t="str">
        <f>VLOOKUP(AccountBalanceSummary[[#This Row],[Age]],age_t[],3,1)</f>
        <v>Senior</v>
      </c>
      <c r="I998" t="str">
        <f>AccountBalanceSummary[[#This Row],[Age Group]]&amp;"-"&amp;AccountBalanceSummary[[#This Row],[Balace Group]]</f>
        <v>Senior-High</v>
      </c>
    </row>
    <row r="999" spans="2:9" x14ac:dyDescent="0.25">
      <c r="B999" t="s">
        <v>5089</v>
      </c>
      <c r="C999" s="22">
        <v>75572574</v>
      </c>
      <c r="D999">
        <f>VLOOKUP($B999,Customer_Info_Appended[],MATCH(D$4,Customer_Info_Appended[#Headers],0),0)</f>
        <v>63</v>
      </c>
      <c r="E999" t="str">
        <f>VLOOKUP($B999,Customer_Info_Appended[],MATCH(E$4,Customer_Info_Appended[#Headers],0),0)</f>
        <v>Male</v>
      </c>
      <c r="F999" t="str">
        <f>VLOOKUP($B999,Customer_Info_Appended[],MATCH(F$4,Customer_Info_Appended[#Headers],0),0)</f>
        <v>Bago</v>
      </c>
      <c r="G999" t="str">
        <f>VLOOKUP(AccountBalanceSummary[[#This Row],[Balance Summary]],balance_t[],3,1)</f>
        <v>High</v>
      </c>
      <c r="H999" t="str">
        <f>VLOOKUP(AccountBalanceSummary[[#This Row],[Age]],age_t[],3,1)</f>
        <v>Senior</v>
      </c>
      <c r="I999" t="str">
        <f>AccountBalanceSummary[[#This Row],[Age Group]]&amp;"-"&amp;AccountBalanceSummary[[#This Row],[Balace Group]]</f>
        <v>Senior-High</v>
      </c>
    </row>
    <row r="1000" spans="2:9" x14ac:dyDescent="0.25">
      <c r="B1000" t="s">
        <v>5094</v>
      </c>
      <c r="C1000" s="22">
        <v>38274196</v>
      </c>
      <c r="D1000">
        <f>VLOOKUP($B1000,Customer_Info_Appended[],MATCH(D$4,Customer_Info_Appended[#Headers],0),0)</f>
        <v>47</v>
      </c>
      <c r="E1000" t="str">
        <f>VLOOKUP($B1000,Customer_Info_Appended[],MATCH(E$4,Customer_Info_Appended[#Headers],0),0)</f>
        <v>Male</v>
      </c>
      <c r="F1000" t="str">
        <f>VLOOKUP($B1000,Customer_Info_Appended[],MATCH(F$4,Customer_Info_Appended[#Headers],0),0)</f>
        <v>Mandalay</v>
      </c>
      <c r="G1000" t="str">
        <f>VLOOKUP(AccountBalanceSummary[[#This Row],[Balance Summary]],balance_t[],3,1)</f>
        <v>High</v>
      </c>
      <c r="H1000" t="str">
        <f>VLOOKUP(AccountBalanceSummary[[#This Row],[Age]],age_t[],3,1)</f>
        <v>Middle</v>
      </c>
      <c r="I1000" t="str">
        <f>AccountBalanceSummary[[#This Row],[Age Group]]&amp;"-"&amp;AccountBalanceSummary[[#This Row],[Balace Group]]</f>
        <v>Middle-High</v>
      </c>
    </row>
    <row r="1001" spans="2:9" x14ac:dyDescent="0.25">
      <c r="B1001" t="s">
        <v>5099</v>
      </c>
      <c r="C1001" s="22">
        <v>74310850</v>
      </c>
      <c r="D1001">
        <f>VLOOKUP($B1001,Customer_Info_Appended[],MATCH(D$4,Customer_Info_Appended[#Headers],0),0)</f>
        <v>58</v>
      </c>
      <c r="E1001" t="str">
        <f>VLOOKUP($B1001,Customer_Info_Appended[],MATCH(E$4,Customer_Info_Appended[#Headers],0),0)</f>
        <v>Male</v>
      </c>
      <c r="F1001" t="str">
        <f>VLOOKUP($B1001,Customer_Info_Appended[],MATCH(F$4,Customer_Info_Appended[#Headers],0),0)</f>
        <v>Bago</v>
      </c>
      <c r="G1001" t="str">
        <f>VLOOKUP(AccountBalanceSummary[[#This Row],[Balance Summary]],balance_t[],3,1)</f>
        <v>High</v>
      </c>
      <c r="H1001" t="str">
        <f>VLOOKUP(AccountBalanceSummary[[#This Row],[Age]],age_t[],3,1)</f>
        <v>Senior</v>
      </c>
      <c r="I1001" t="str">
        <f>AccountBalanceSummary[[#This Row],[Age Group]]&amp;"-"&amp;AccountBalanceSummary[[#This Row],[Balace Group]]</f>
        <v>Senior-High</v>
      </c>
    </row>
    <row r="1002" spans="2:9" x14ac:dyDescent="0.25">
      <c r="B1002" t="s">
        <v>5104</v>
      </c>
      <c r="C1002" s="22">
        <v>85864973</v>
      </c>
      <c r="D1002">
        <f>VLOOKUP($B1002,Customer_Info_Appended[],MATCH(D$4,Customer_Info_Appended[#Headers],0),0)</f>
        <v>42</v>
      </c>
      <c r="E1002" t="str">
        <f>VLOOKUP($B1002,Customer_Info_Appended[],MATCH(E$4,Customer_Info_Appended[#Headers],0),0)</f>
        <v>Female</v>
      </c>
      <c r="F1002" t="str">
        <f>VLOOKUP($B1002,Customer_Info_Appended[],MATCH(F$4,Customer_Info_Appended[#Headers],0),0)</f>
        <v>Bago</v>
      </c>
      <c r="G1002" t="str">
        <f>VLOOKUP(AccountBalanceSummary[[#This Row],[Balance Summary]],balance_t[],3,1)</f>
        <v>High</v>
      </c>
      <c r="H1002" t="str">
        <f>VLOOKUP(AccountBalanceSummary[[#This Row],[Age]],age_t[],3,1)</f>
        <v>Middle</v>
      </c>
      <c r="I1002" t="str">
        <f>AccountBalanceSummary[[#This Row],[Age Group]]&amp;"-"&amp;AccountBalanceSummary[[#This Row],[Balace Group]]</f>
        <v>Middle-High</v>
      </c>
    </row>
    <row r="1003" spans="2:9" x14ac:dyDescent="0.25">
      <c r="B1003" t="s">
        <v>5109</v>
      </c>
      <c r="C1003" s="22">
        <v>108568456</v>
      </c>
      <c r="D1003">
        <f>VLOOKUP($B1003,Customer_Info_Appended[],MATCH(D$4,Customer_Info_Appended[#Headers],0),0)</f>
        <v>31</v>
      </c>
      <c r="E1003" t="str">
        <f>VLOOKUP($B1003,Customer_Info_Appended[],MATCH(E$4,Customer_Info_Appended[#Headers],0),0)</f>
        <v>Male</v>
      </c>
      <c r="F1003" t="str">
        <f>VLOOKUP($B1003,Customer_Info_Appended[],MATCH(F$4,Customer_Info_Appended[#Headers],0),0)</f>
        <v>Shan</v>
      </c>
      <c r="G1003" t="str">
        <f>VLOOKUP(AccountBalanceSummary[[#This Row],[Balance Summary]],balance_t[],3,1)</f>
        <v>High</v>
      </c>
      <c r="H1003" t="str">
        <f>VLOOKUP(AccountBalanceSummary[[#This Row],[Age]],age_t[],3,1)</f>
        <v>Middle</v>
      </c>
      <c r="I1003" t="str">
        <f>AccountBalanceSummary[[#This Row],[Age Group]]&amp;"-"&amp;AccountBalanceSummary[[#This Row],[Balace Group]]</f>
        <v>Middle-High</v>
      </c>
    </row>
    <row r="1004" spans="2:9" x14ac:dyDescent="0.25">
      <c r="B1004" t="s">
        <v>5114</v>
      </c>
      <c r="C1004" s="22">
        <v>2159385</v>
      </c>
      <c r="D1004">
        <f>VLOOKUP($B1004,Customer_Info_Appended[],MATCH(D$4,Customer_Info_Appended[#Headers],0),0)</f>
        <v>52</v>
      </c>
      <c r="E1004" t="str">
        <f>VLOOKUP($B1004,Customer_Info_Appended[],MATCH(E$4,Customer_Info_Appended[#Headers],0),0)</f>
        <v>Female</v>
      </c>
      <c r="F1004" t="str">
        <f>VLOOKUP($B1004,Customer_Info_Appended[],MATCH(F$4,Customer_Info_Appended[#Headers],0),0)</f>
        <v>Shan</v>
      </c>
      <c r="G1004" t="str">
        <f>VLOOKUP(AccountBalanceSummary[[#This Row],[Balance Summary]],balance_t[],3,1)</f>
        <v>Low</v>
      </c>
      <c r="H1004" t="str">
        <f>VLOOKUP(AccountBalanceSummary[[#This Row],[Age]],age_t[],3,1)</f>
        <v>Senior</v>
      </c>
      <c r="I1004" t="str">
        <f>AccountBalanceSummary[[#This Row],[Age Group]]&amp;"-"&amp;AccountBalanceSummary[[#This Row],[Balace Group]]</f>
        <v>Senior-Low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612B-BF16-4093-A388-F8598F9C083C}">
  <sheetPr>
    <tabColor theme="7"/>
  </sheetPr>
  <dimension ref="A1:F13"/>
  <sheetViews>
    <sheetView workbookViewId="0">
      <selection activeCell="F31" sqref="F31"/>
    </sheetView>
  </sheetViews>
  <sheetFormatPr defaultRowHeight="15" x14ac:dyDescent="0.25"/>
  <cols>
    <col min="2" max="2" width="15" bestFit="1" customWidth="1"/>
    <col min="3" max="3" width="24" bestFit="1" customWidth="1"/>
    <col min="4" max="4" width="20.5703125" bestFit="1" customWidth="1"/>
    <col min="5" max="5" width="18.5703125" bestFit="1" customWidth="1"/>
    <col min="6" max="6" width="22.140625" bestFit="1" customWidth="1"/>
  </cols>
  <sheetData>
    <row r="1" spans="1:6" ht="15.75" x14ac:dyDescent="0.25">
      <c r="A1" s="32" t="s">
        <v>7137</v>
      </c>
      <c r="B1" s="32"/>
    </row>
    <row r="3" spans="1:6" x14ac:dyDescent="0.25">
      <c r="B3" s="28" t="s">
        <v>7097</v>
      </c>
      <c r="C3" t="s">
        <v>7096</v>
      </c>
      <c r="D3" t="s">
        <v>7108</v>
      </c>
      <c r="E3" t="s">
        <v>7110</v>
      </c>
      <c r="F3" t="s">
        <v>7109</v>
      </c>
    </row>
    <row r="4" spans="1:6" x14ac:dyDescent="0.25">
      <c r="B4" s="29" t="s">
        <v>7102</v>
      </c>
      <c r="C4" s="27">
        <v>16979166552</v>
      </c>
      <c r="D4" s="30">
        <v>0.34261790040837004</v>
      </c>
      <c r="E4">
        <v>309</v>
      </c>
      <c r="F4" s="30">
        <v>0.309</v>
      </c>
    </row>
    <row r="5" spans="1:6" x14ac:dyDescent="0.25">
      <c r="B5" s="29" t="s">
        <v>7099</v>
      </c>
      <c r="C5" s="27">
        <v>19371617154</v>
      </c>
      <c r="D5" s="30">
        <v>0.39089449864878412</v>
      </c>
      <c r="E5">
        <v>356</v>
      </c>
      <c r="F5" s="30">
        <v>0.35599999999999998</v>
      </c>
    </row>
    <row r="6" spans="1:6" x14ac:dyDescent="0.25">
      <c r="B6" s="29" t="s">
        <v>7105</v>
      </c>
      <c r="C6" s="27">
        <v>12226767855</v>
      </c>
      <c r="D6" s="30">
        <v>0.24672056301651679</v>
      </c>
      <c r="E6">
        <v>216</v>
      </c>
      <c r="F6" s="30">
        <v>0.216</v>
      </c>
    </row>
    <row r="7" spans="1:6" x14ac:dyDescent="0.25">
      <c r="B7" s="29" t="s">
        <v>7104</v>
      </c>
      <c r="C7" s="27">
        <v>340198819</v>
      </c>
      <c r="D7" s="30">
        <v>6.8647777692867704E-3</v>
      </c>
      <c r="E7">
        <v>36</v>
      </c>
      <c r="F7" s="30">
        <v>3.5999999999999997E-2</v>
      </c>
    </row>
    <row r="8" spans="1:6" x14ac:dyDescent="0.25">
      <c r="B8" s="29" t="s">
        <v>7101</v>
      </c>
      <c r="C8" s="27">
        <v>374476093</v>
      </c>
      <c r="D8" s="30">
        <v>7.5564493901307903E-3</v>
      </c>
      <c r="E8">
        <v>35</v>
      </c>
      <c r="F8" s="30">
        <v>3.5000000000000003E-2</v>
      </c>
    </row>
    <row r="9" spans="1:6" x14ac:dyDescent="0.25">
      <c r="B9" s="29" t="s">
        <v>7107</v>
      </c>
      <c r="C9" s="27">
        <v>187022773</v>
      </c>
      <c r="D9" s="30">
        <v>3.7738807507170275E-3</v>
      </c>
      <c r="E9">
        <v>17</v>
      </c>
      <c r="F9" s="30">
        <v>1.7000000000000001E-2</v>
      </c>
    </row>
    <row r="10" spans="1:6" x14ac:dyDescent="0.25">
      <c r="B10" s="29" t="s">
        <v>7103</v>
      </c>
      <c r="C10" s="27">
        <v>28715991</v>
      </c>
      <c r="D10" s="30">
        <v>5.7945203107785919E-4</v>
      </c>
      <c r="E10">
        <v>14</v>
      </c>
      <c r="F10" s="30">
        <v>1.4E-2</v>
      </c>
    </row>
    <row r="11" spans="1:6" x14ac:dyDescent="0.25">
      <c r="B11" s="29" t="s">
        <v>7100</v>
      </c>
      <c r="C11" s="27">
        <v>28935986</v>
      </c>
      <c r="D11" s="30">
        <v>5.8389124926736804E-4</v>
      </c>
      <c r="E11">
        <v>11</v>
      </c>
      <c r="F11" s="30">
        <v>1.0999999999999999E-2</v>
      </c>
    </row>
    <row r="12" spans="1:6" x14ac:dyDescent="0.25">
      <c r="B12" s="29" t="s">
        <v>7106</v>
      </c>
      <c r="C12" s="27">
        <v>20248394</v>
      </c>
      <c r="D12" s="30">
        <v>4.0858673584919067E-4</v>
      </c>
      <c r="E12">
        <v>6</v>
      </c>
      <c r="F12" s="30">
        <v>6.0000000000000001E-3</v>
      </c>
    </row>
    <row r="13" spans="1:6" x14ac:dyDescent="0.25">
      <c r="B13" s="29" t="s">
        <v>7098</v>
      </c>
      <c r="C13" s="27">
        <v>49557149617</v>
      </c>
      <c r="D13" s="30">
        <v>1</v>
      </c>
      <c r="E13">
        <v>1000</v>
      </c>
      <c r="F13" s="30">
        <v>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3630-FBCE-476D-B7B2-9831379EF963}">
  <sheetPr>
    <tabColor theme="7"/>
  </sheetPr>
  <dimension ref="A1:C13"/>
  <sheetViews>
    <sheetView workbookViewId="0">
      <selection activeCell="F28" sqref="F28"/>
    </sheetView>
  </sheetViews>
  <sheetFormatPr defaultRowHeight="15" x14ac:dyDescent="0.25"/>
  <cols>
    <col min="2" max="2" width="15" bestFit="1" customWidth="1"/>
    <col min="3" max="3" width="24" bestFit="1" customWidth="1"/>
    <col min="4" max="6" width="22.140625" bestFit="1" customWidth="1"/>
  </cols>
  <sheetData>
    <row r="1" spans="1:3" ht="15.75" x14ac:dyDescent="0.25">
      <c r="A1" s="32" t="s">
        <v>7136</v>
      </c>
      <c r="B1" s="32"/>
    </row>
    <row r="3" spans="1:3" x14ac:dyDescent="0.25">
      <c r="B3" s="28" t="s">
        <v>7097</v>
      </c>
      <c r="C3" t="s">
        <v>7096</v>
      </c>
    </row>
    <row r="4" spans="1:3" x14ac:dyDescent="0.25">
      <c r="B4" s="29" t="s">
        <v>7102</v>
      </c>
      <c r="C4" s="27">
        <v>16979166552</v>
      </c>
    </row>
    <row r="5" spans="1:3" x14ac:dyDescent="0.25">
      <c r="B5" s="29" t="s">
        <v>7099</v>
      </c>
      <c r="C5" s="27">
        <v>19371617154</v>
      </c>
    </row>
    <row r="6" spans="1:3" x14ac:dyDescent="0.25">
      <c r="B6" s="29" t="s">
        <v>7105</v>
      </c>
      <c r="C6" s="27">
        <v>12226767855</v>
      </c>
    </row>
    <row r="7" spans="1:3" x14ac:dyDescent="0.25">
      <c r="B7" s="29" t="s">
        <v>7104</v>
      </c>
      <c r="C7" s="27">
        <v>340198819</v>
      </c>
    </row>
    <row r="8" spans="1:3" x14ac:dyDescent="0.25">
      <c r="B8" s="29" t="s">
        <v>7101</v>
      </c>
      <c r="C8" s="27">
        <v>374476093</v>
      </c>
    </row>
    <row r="9" spans="1:3" x14ac:dyDescent="0.25">
      <c r="B9" s="29" t="s">
        <v>7107</v>
      </c>
      <c r="C9" s="27">
        <v>187022773</v>
      </c>
    </row>
    <row r="10" spans="1:3" x14ac:dyDescent="0.25">
      <c r="B10" s="29" t="s">
        <v>7103</v>
      </c>
      <c r="C10" s="27">
        <v>28715991</v>
      </c>
    </row>
    <row r="11" spans="1:3" x14ac:dyDescent="0.25">
      <c r="B11" s="29" t="s">
        <v>7100</v>
      </c>
      <c r="C11" s="27">
        <v>28935986</v>
      </c>
    </row>
    <row r="12" spans="1:3" x14ac:dyDescent="0.25">
      <c r="B12" s="29" t="s">
        <v>7106</v>
      </c>
      <c r="C12" s="27">
        <v>20248394</v>
      </c>
    </row>
    <row r="13" spans="1:3" x14ac:dyDescent="0.25">
      <c r="B13" s="29" t="s">
        <v>7098</v>
      </c>
      <c r="C13" s="27">
        <v>49557149617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77FF-7E08-4AC9-9488-BC860B7E098A}">
  <sheetPr>
    <tabColor theme="7"/>
  </sheetPr>
  <dimension ref="A1:B1"/>
  <sheetViews>
    <sheetView showGridLines="0" workbookViewId="0">
      <selection activeCell="N25" sqref="N25"/>
    </sheetView>
  </sheetViews>
  <sheetFormatPr defaultRowHeight="15" x14ac:dyDescent="0.25"/>
  <sheetData>
    <row r="1" spans="1:2" ht="15.75" x14ac:dyDescent="0.25">
      <c r="A1" s="32" t="s">
        <v>7111</v>
      </c>
      <c r="B1" s="32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6 e a 6 4 2 - 3 2 b b - 4 6 7 b - 9 8 a 3 - 0 8 5 2 b 9 8 c 2 2 c 5 "   x m l n s = " h t t p : / / s c h e m a s . m i c r o s o f t . c o m / D a t a M a s h u p " > A A A A A L I H A A B Q S w M E F A A C A A g A M 5 7 Q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M 5 7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e 0 F p N o y D 4 r A Q A A J 4 e A A A T A B w A R m 9 y b X V s Y X M v U 2 V j d G l v b j E u b S C i G A A o o B Q A A A A A A A A A A A A A A A A A A A A A A A A A A A D t W F 1 v I j c U f Y + U / 2 A 5 L 4 M 0 p U 1 U 9 W G 3 7 I p A k k V d J W k m 2 z 4 A Q m b m B q a Z s a n t S U G I / 1 5 / D M w H M 0 m b s K j a w g t w b d 9 7 7 v W x 7 5 k R 4 M u Q U e T Z 7 9 P 3 x 0 f H R 2 J K O A T o B L d 9 n y V U O u 3 Z D G g A Q Q O j F o p A H h 8 h 9 f F Y w n 1 Q l k s W B c C b l 2 E E w s G d d 4 M v A r g Y e D 6 T c n B D o c v D J x h 0 Q T x K N h t 0 2 + i W s z 9 U Q O F c h f J T M m 4 M b s 9 G 5 4 Q + 6 m / r t U s k E S A F b r g 2 2 A l W 7 i V o X J / C I A C K T L h T j e i e j C N o e h A p n 3 f s L + F Y H y 4 C 4 k 9 R v y 0 l D 8 e J B D H 8 2 L e L h x / R z x + Q 5 A l k / n v 0 i T 0 C 6 i R C s h h d J t R W J A v Q D o I O i 5 K Y O r V g X I T v O a H i g f H Y 2 H A K 4 q R s d / o d R i V Q O W x k E O 6 A k l g 5 t W H y y d m R 1 O 7 U g 3 X R E l + r m R q J r U L T / F 3 l g 8 T s S Q W 5 k V P g F a F s H b N Q W 6 B 0 j L z v 7 a R z 0 S 7 m M 6 K p Y 5 2 n T n L R 7 L j 5 v S l u D c K q 4 l o n d o o G o w G X K 3 2 C P R L P V H D z t 5 G r d 2 d K 6 E R j W 8 w g g 7 R Z b 9 3 q Q e 2 2 J h N 3 W a 6 G V A u Q h L l c 6 U q l Z 2 j U 6 2 4 N 2 d 0 D b s d 6 V P 7 0 Y 1 N H K 6 w z 2 M o r z 0 l E q A / b q z o J 5 0 D 9 x d a K z 0 Q o X z o z Y q g y U i d s 4 z d Q v 1 c F i s w i 4 q t U f y N R A n k W G r u x O q X y u T h e E B o T P h q r k z x S L s l I G b G b L u L r 1 f c K k r u s Z 2 c + 9 G l t 7 B J E F z f n k Z i / I u A 9 D 2 N N b z 2 r l g P C e Z Y a Z d C q 4 O X d z X Z D b Q c G + t 0 X T 9 1 t y x I / N I i m R v Q 8 V S q n 5 X L q R E D o y z m V k q 9 G Y 3 z 9 A z h b 8 w q b y n h g r s s 0 d H 5 b z V A G q Y D d L S E q B S 4 f k t y 5 y J + E W v K X O H F 8 F N J 6 y P n W e E u 4 W q I 6 w K l K p H i / I G U n q N 8 T m z m / J s A X L d 1 s X H Q e U s I X P d U y Z P g Q A m 8 V F 7 v m L L W w n a a P d 8 n N H f y Z h A q B c T c s d u v s 3 i v g q e r Y F 3 M f o u b v j D + O G X t 0 s n R c R J M o c g u t M S 2 y G H l T A K l W W z f L f k 9 C 3 F r v g c D u L y E N W t j M w s N V X / f w 4 Y Y D q u f H T O q O C U Q V N k e B d C S 1 O 8 V w L u q n 4 + 0 o 8 n y 1 v 1 z Y 5 A v b t e W 9 W J o X C 7 I P C X N N n s I J M X 0 6 K + I P q 4 0 Q y P L J z T R 5 9 D c d 3 p B A s S M I 6 U Q 5 w U u M Y Q 4 q O c I v 1 c 4 n E T F c x u 9 w D R 3 w C q N h J W n q i 5 P j B y I C j Q 0 5 G 6 j 1 I Z v 7 e n b t i m F f j 2 X a 8 3 p n a q J k W 2 e R F 9 m X X V r 0 g R 3 E 9 K v F N H L O G n W C 2 o x 9 y 6 L a J L g n Y Z 0 W + m V x b a t e u F + N a d 8 i + 1 k l X S 3 L J x X q + U o f T L 4 9 N w g 4 C L F l 9 6 S S E d / f w U S x Z G v w d s o o j K 6 T e F z h 8 S I m Y V T 7 q H C j L o i D P v + P 6 P N 9 K e 8 9 S u q S i F 7 f N / Z I Z I c g x / s y 1 c v s 3 h C 6 k s N v l 9 l n Z Z l t b p m 3 S O 3 1 F b d j u W 1 x / R v J f V Y l i g q K o U Y V F e b s S n x X B N 6 5 A q + v 0 f 9 F h Z s K P K / E 6 4 u U o 8 6 b 1 H g l 8 X Z P v q 9 M w D e K 8 / S 6 S t 8 b e E m s G u T i o M s P L 7 k P L 7 k P L 7 k P I v r w k v u b e 8 m 9 w X v F W T J T G H Q z y a A a q 1 O V T b k k K 0 O A F A x K W + e 6 F X w O h W w q m 9 N P J w w b a d m 0 5 j B 3 C z U P D 6 v i 8 0 A B 1 P u / A V B L A Q I t A B Q A A g A I A D O e 0 F r u L 5 y p p A A A A P Y A A A A S A A A A A A A A A A A A A A A A A A A A A A B D b 2 5 m a W c v U G F j a 2 F n Z S 5 4 b W x Q S w E C L Q A U A A I A C A A z n t B a D 8 r p q 6 Q A A A D p A A A A E w A A A A A A A A A A A A A A A A D w A A A A W 0 N v b n R l b n R f V H l w Z X N d L n h t b F B L A Q I t A B Q A A g A I A D O e 0 F p N o y D 4 r A Q A A J 4 e A A A T A A A A A A A A A A A A A A A A A O E B A A B G b 3 J t d W x h c y 9 T Z W N 0 a W 9 u M S 5 t U E s F B g A A A A A D A A M A w g A A A N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x d A A A A A A A A O l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Q j A 0 K 0 h u N F B C S F N x b W N R U X J 3 d W Z Y S E p W U n l Z V z V 6 W m 0 5 e W J T Q k d h V 3 h s S U d a e W I y M G d V R E p m V T I 5 M W N t T m x S R 0 Y w W V h O b G R I T U F B Q U F B Q U F B Q U F B Q U F H Q S 9 P V W Z 0 K z l r d U 9 5 c F N l V V Z E U X R R N U l a V 3 h 3 W l h J Z 1 V Y V m x j b W x s Y 3 d B Q m R P U G g 1 K 0 R 3 U j B x c G 5 F R U s 4 T G 4 x e H d B Q U F B Q U F B Q U F B U 0 R K e U I 0 U H B H R U d s K 1 Y r a z F 4 T j l a e W x V Y 2 1 G d W M y W n Z j b T B n U m 1 s c 1 p T Q m 1 j b T l 0 S U Z B e V g x T n Z k W E p q W l V S a G R H R n p a W F J 6 S U N n e U t R Q U F B Z 0 F B Q U F B Q U F B R C 8 y U H h F W G R u V l R x Y m h o a S t 3 Y j Y 5 a 0 R r a G x i S E J s Y 2 l C U m R X V n l h V 1 Z 6 Q U F G S U 1 u S U h n K 2 t Z U W F Y N V g 2 V F h F M z F u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M G Y y Y z Q 1 L T M 3 M 2 Y t N G M z O S 1 h M m E x L W E w N j N l N z Q 4 Z D d i N i I g L z 4 8 R W 5 0 c n k g V H l w Z T 0 i T G 9 h Z F R v U m V w b 3 J 0 R G l z Y W J s Z W Q i I F Z h b H V l P S J s M S I g L z 4 8 R W 5 0 c n k g V H l w Z T 0 i U X V l c n l H c m 9 1 c E l E I i B W Y W x 1 Z T 0 i c z U x Y 2 U w Z j E 4 L T d l Z m I t N G J m N i 0 4 Z W N h L T k 0 O W U 1 M T U w Z D B i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A 1 O j M 0 O j A 1 L j c 2 N j I 1 M T J a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V h M D F j N 2 M t O G Q 4 O C 0 0 N G U 3 L T h h O G Y t M j N j M T V i Z D Y 3 N m Z i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1 M W N l M G Y x O C 0 3 Z W Z i L T R i Z j Y t O G V j Y S 0 5 N D l l N T E 1 M G Q w Y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2 L T E 2 V D A 3 O j I 5 O j U z L j Q 0 M j Q x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E x Z G N l M i 1 m Z W U x L T Q w Z m Q t Y T I 0 Y S 0 0 Y T Y 1 N G E 1 M j g z O W M i I C 8 + P E V u d H J 5 I F R 5 c G U 9 I k x v Y W R U b 1 J l c G 9 y d E R p c 2 F i b G V k I i B W Y W x 1 Z T 0 i b D E i I C 8 + P E V u d H J 5 I F R 5 c G U 9 I l F 1 Z X J 5 R 3 J v d X B J R C I g V m F s d W U 9 I n N l N 2 U x Z T M 3 N C 1 m M G U w L T R h N D c t Y T k 5 Y y 0 0 M T B h Z j B i O W Y 1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2 L T E 2 V D A 3 O j I 5 O j U z L j M 5 N T E 0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B Y 2 N v d W 5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z M z M j E z N m Y t M j Y y Z C 0 0 M W E 3 L T g w Y T g t N T A w N D k w M z A 2 M T h l I i A v P j x F b n R y e S B U e X B l P S J R d W V y e U d y b 3 V w S U Q i I F Z h b H V l P S J z N T F j Z T B m M T g t N 2 V m Y i 0 0 Y m Y 2 L T h l Y 2 E t O T Q 5 Z T U x N T B k M G I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U 6 M z Q 6 M D U u N z Y 2 M j U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M W Z j Y z d l L T k 2 N T Q t N G Y 2 Y y 1 h Y m N i L W N i M G E y N j Y y M z k 1 N S I g L z 4 8 R W 5 0 c n k g V H l w Z T 0 i R m l s b E V u Y W J s Z W Q i I F Z h b H V l P S J s M S I g L z 4 8 R W 5 0 c n k g V H l w Z T 0 i R m l s b E N v b H V t b l R 5 c G V z I i B W Y W x 1 Z T 0 i c 0 J n W U d B d 1 l K Q m c 9 P S I g L z 4 8 R W 5 0 c n k g V H l w Z T 0 i R m l s b E x h c 3 R V c G R h d G V k I i B W Y W x 1 Z T 0 i Z D I w M j U t M D Y t M T Z U M T I 6 N D k 6 M j c u M D A x O D Q 1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Q W N j b 3 V u d F 9 B c H B l b m R l Z C I g L z 4 8 R W 5 0 c n k g V H l w Z T 0 i R m l s b E V y c m 9 y Q 2 9 k Z S I g V m F s d W U 9 I n N V b m t u b 3 d u I i A v P j x F b n R y e S B U e X B l P S J G a W x s Q 2 9 1 b n Q i I F Z h b H V l P S J s M T k 2 N C I g L z 4 8 R W 5 0 c n k g V H l w Z T 0 i U m V j b 3 Z l c n l U Y X J n Z X R S b 3 c i I F Z h b H V l P S J s N C I g L z 4 8 R W 5 0 c n k g V H l w Z T 0 i U m V j b 3 Z l c n l U Y X J n Z X R D b 2 x 1 b W 4 i I F Z h b H V l P S J s M i I g L z 4 8 R W 5 0 c n k g V H l w Z T 0 i U m V j b 3 Z l c n l U Y X J n Z X R T a G V l d C I g V m F s d W U 9 I n N L U D A z K D E p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Q W N j b 3 V u d F 9 J R C Z x d W 9 0 O y w m c X V v d D t D d X N 0 b 2 1 l c l 9 J R C Z x d W 9 0 O y w m c X V v d D t B Y 2 N v d W 5 0 X 1 R 5 c G U m c X V v d D s s J n F 1 b 3 Q 7 Q m F s Y W 5 j Z S Z x d W 9 0 O y w m c X V v d D t D d X J y Z W 5 j e S Z x d W 9 0 O y w m c X V v d D t M Y X N 0 X 1 R y Y W 5 z Y W N 0 a W 9 u X 0 R h d G U m c X V v d D s s J n F 1 b 3 Q 7 U 2 9 1 c m N l L k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d W 5 0 K E F w c G V u Z G V k K S 9 B d X R v U m V t b 3 Z l Z E N v b H V t b n M x L n t B Y 2 N v d W 5 0 X 0 l E L D B 9 J n F 1 b 3 Q 7 L C Z x d W 9 0 O 1 N l Y 3 R p b 2 4 x L 0 F j Y 2 9 1 b n Q o Q X B w Z W 5 k Z W Q p L 0 F 1 d G 9 S Z W 1 v d m V k Q 2 9 s d W 1 u c z E u e 0 N 1 c 3 R v b W V y X 0 l E L D F 9 J n F 1 b 3 Q 7 L C Z x d W 9 0 O 1 N l Y 3 R p b 2 4 x L 0 F j Y 2 9 1 b n Q o Q X B w Z W 5 k Z W Q p L 0 F 1 d G 9 S Z W 1 v d m V k Q 2 9 s d W 1 u c z E u e 0 F j Y 2 9 1 b n R f V H l w Z S w y f S Z x d W 9 0 O y w m c X V v d D t T Z W N 0 a W 9 u M S 9 B Y 2 N v d W 5 0 K E F w c G V u Z G V k K S 9 B d X R v U m V t b 3 Z l Z E N v b H V t b n M x L n t C Y W x h b m N l L D N 9 J n F 1 b 3 Q 7 L C Z x d W 9 0 O 1 N l Y 3 R p b 2 4 x L 0 F j Y 2 9 1 b n Q o Q X B w Z W 5 k Z W Q p L 0 F 1 d G 9 S Z W 1 v d m V k Q 2 9 s d W 1 u c z E u e 0 N 1 c n J l b m N 5 L D R 9 J n F 1 b 3 Q 7 L C Z x d W 9 0 O 1 N l Y 3 R p b 2 4 x L 0 F j Y 2 9 1 b n Q o Q X B w Z W 5 k Z W Q p L 0 F 1 d G 9 S Z W 1 v d m V k Q 2 9 s d W 1 u c z E u e 0 x h c 3 R f V H J h b n N h Y 3 R p b 2 5 f R G F 0 Z S w 1 f S Z x d W 9 0 O y w m c X V v d D t T Z W N 0 a W 9 u M S 9 B Y 2 N v d W 5 0 K E F w c G V u Z G V k K S 9 B d X R v U m V t b 3 Z l Z E N v b H V t b n M x L n t T b 3 V y Y 2 U u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Y 2 N v d W 5 0 K E F w c G V u Z G V k K S 9 B d X R v U m V t b 3 Z l Z E N v b H V t b n M x L n t B Y 2 N v d W 5 0 X 0 l E L D B 9 J n F 1 b 3 Q 7 L C Z x d W 9 0 O 1 N l Y 3 R p b 2 4 x L 0 F j Y 2 9 1 b n Q o Q X B w Z W 5 k Z W Q p L 0 F 1 d G 9 S Z W 1 v d m V k Q 2 9 s d W 1 u c z E u e 0 N 1 c 3 R v b W V y X 0 l E L D F 9 J n F 1 b 3 Q 7 L C Z x d W 9 0 O 1 N l Y 3 R p b 2 4 x L 0 F j Y 2 9 1 b n Q o Q X B w Z W 5 k Z W Q p L 0 F 1 d G 9 S Z W 1 v d m V k Q 2 9 s d W 1 u c z E u e 0 F j Y 2 9 1 b n R f V H l w Z S w y f S Z x d W 9 0 O y w m c X V v d D t T Z W N 0 a W 9 u M S 9 B Y 2 N v d W 5 0 K E F w c G V u Z G V k K S 9 B d X R v U m V t b 3 Z l Z E N v b H V t b n M x L n t C Y W x h b m N l L D N 9 J n F 1 b 3 Q 7 L C Z x d W 9 0 O 1 N l Y 3 R p b 2 4 x L 0 F j Y 2 9 1 b n Q o Q X B w Z W 5 k Z W Q p L 0 F 1 d G 9 S Z W 1 v d m V k Q 2 9 s d W 1 u c z E u e 0 N 1 c n J l b m N 5 L D R 9 J n F 1 b 3 Q 7 L C Z x d W 9 0 O 1 N l Y 3 R p b 2 4 x L 0 F j Y 2 9 1 b n Q o Q X B w Z W 5 k Z W Q p L 0 F 1 d G 9 S Z W 1 v d m V k Q 2 9 s d W 1 u c z E u e 0 x h c 3 R f V H J h b n N h Y 3 R p b 2 5 f R G F 0 Z S w 1 f S Z x d W 9 0 O y w m c X V v d D t T Z W N 0 a W 9 u M S 9 B Y 2 N v d W 5 0 K E F w c G V u Z G V k K S 9 B d X R v U m V t b 3 Z l Z E N v b H V t b n M x L n t T b 3 V y Y 2 U u T m F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j b 3 V u d C h B c H B l b m R l Z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h B c H B l b m R l Z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o Q X B w Z W 5 k Z W Q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h B c H B l b m R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h B c H B l b m R l Z C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y M z g 3 M m U t N W I 2 M C 0 0 M m Y 0 L T g 2 Z j U t N z Q z O T F i Z W U 4 Z m M 3 I i A v P j x F b n R y e S B U e X B l P S J M b 2 F k V G 9 S Z X B v c n R E a X N h Y m x l Z C I g V m F s d W U 9 I m w x I i A v P j x F b n R y e S B U e X B l P S J R d W V y e U d y b 3 V w S U Q i I F Z h b H V l P S J z N D R m Y 2 Q 4 Z m Y t Z D k 1 Z C 0 0 Z W Q 1 L W E 2 Z T E t O D Y y Z m I w N m Z h Z j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U 6 M z Q 6 M D U u N z Y 2 M j U x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E y Z W J j O C 0 3 O D c 1 L T R j Z W E t O T k 1 O S 1 m M G U 5 M T d m M j Y y N m M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F R v U m V w b 3 J 0 R G l z Y W J s Z W Q i I F Z h b H V l P S J s M S I g L z 4 8 R W 5 0 c n k g V H l w Z T 0 i U X V l c n l H c m 9 1 c E l E I i B W Y W x 1 Z T 0 i c z Q 0 Z m N k O G Z m L W Q 5 N W Q t N G V k N S 1 h N m U x L T g 2 M m Z i M D Z m Y W Y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Y t M T Z U M D c 6 M j k 6 N T M u N D c z N j Y x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W N l Z j B i M S 0 y M T U 4 L T Q 2 N T M t O W Y x M i 0 4 Y m Z k M m Z i M G V i O T A i I C 8 + P E V u d H J 5 I F R 5 c G U 9 I k x v Y W R U b 1 J l c G 9 y d E R p c 2 F i b G V k I i B W Y W x 1 Z T 0 i b D E i I C 8 + P E V u d H J 5 I F R 5 c G U 9 I l F 1 Z X J 5 R 3 J v d X B J R C I g V m F s d W U 9 I n M w N z c y M z I 0 O C 1 l O T g z L T Q x M T g t Y T V m O S 0 1 Z m E 0 Z D c x M z d k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2 L T E 2 V D A 3 O j I 5 O j U z L j Q 1 O D A z N z V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Q 3 V z d G 9 t Z X J f S W 5 m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W E x Z W R k Z j U t M T Y 5 Y y 0 0 Y W U 5 L W F i Z T E t O W J j O W U 4 M W M 4 Z j A 0 I i A v P j x F b n R y e S B U e X B l P S J R d W V y e U d y b 3 V w S U Q i I F Z h b H V l P S J z N D R m Y 2 Q 4 Z m Y t Z D k 1 Z C 0 0 Z W Q 1 L W E 2 Z T E t O D Y y Z m I w N m Z h Z j Y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J U M D U 6 M z Q 6 M D U u N z g x O T Y 0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T U 3 N D M 0 Z C 0 2 N j g x L T Q 0 Y T k t Y j A 1 M S 0 0 Z W N i Y T R m Y j U 0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y O j Q 5 O j I 5 L j Q y M D I 4 N j V a I i A v P j x F b n R y e S B U e X B l P S J G a W x s Q 2 9 s d W 1 u V H l w Z X M i I F Z h b H V l P S J z Q m d Z R E J n W U d C Z 1 l K Q m c 9 P S I g L z 4 8 R W 5 0 c n k g V H l w Z T 0 i R m l s b E N v b H V t b k 5 h b W V z I i B W Y W x 1 Z T 0 i c 1 s m c X V v d D t D d X N 0 b 2 1 l c l 9 J R C Z x d W 9 0 O y w m c X V v d D t O Y W 1 l J n F 1 b 3 Q 7 L C Z x d W 9 0 O 0 F n Z S Z x d W 9 0 O y w m c X V v d D t H Z W 5 k Z X I m c X V v d D s s J n F 1 b 3 Q 7 Q W R k c m V z c y Z x d W 9 0 O y w m c X V v d D t T d G F 0 Z S 9 S Z W d p b 2 4 m c X V v d D s s J n F 1 b 3 Q 7 U G h v b m V f T n V t Y m V y J n F 1 b 3 Q 7 L C Z x d W 9 0 O 0 V t Y W l s J n F 1 b 3 Q 7 L C Z x d W 9 0 O 0 F j Y 2 9 1 b n R f T 3 B l b l 9 E Y X R l J n F 1 b 3 Q 7 L C Z x d W 9 0 O 1 N v d X J j Z S 5 O Y W 1 l J n F 1 b 3 Q 7 X S I g L z 4 8 R W 5 0 c n k g V H l w Z T 0 i R m l s b F N 0 Y X R 1 c y I g V m F s d W U 9 I n N D b 2 1 w b G V 0 Z S I g L z 4 8 R W 5 0 c n k g V H l w Z T 0 i U m V j b 3 Z l c n l U Y X J n Z X R T a G V l d C I g V m F s d W U 9 I n N L U D A z K D I p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N 1 c 3 R v b W V y X 0 l u Z m 9 f Q X B w Z W 5 k Z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X 0 l u Z m 8 o Q X B w Z W 5 k Z W Q p L 0 F 1 d G 9 S Z W 1 v d m V k Q 2 9 s d W 1 u c z E u e 0 N 1 c 3 R v b W V y X 0 l E L D B 9 J n F 1 b 3 Q 7 L C Z x d W 9 0 O 1 N l Y 3 R p b 2 4 x L 0 N 1 c 3 R v b W V y X 0 l u Z m 8 o Q X B w Z W 5 k Z W Q p L 0 F 1 d G 9 S Z W 1 v d m V k Q 2 9 s d W 1 u c z E u e 0 5 h b W U s M X 0 m c X V v d D s s J n F 1 b 3 Q 7 U 2 V j d G l v b j E v Q 3 V z d G 9 t Z X J f S W 5 m b y h B c H B l b m R l Z C k v Q X V 0 b 1 J l b W 9 2 Z W R D b 2 x 1 b W 5 z M S 5 7 Q W d l L D J 9 J n F 1 b 3 Q 7 L C Z x d W 9 0 O 1 N l Y 3 R p b 2 4 x L 0 N 1 c 3 R v b W V y X 0 l u Z m 8 o Q X B w Z W 5 k Z W Q p L 0 F 1 d G 9 S Z W 1 v d m V k Q 2 9 s d W 1 u c z E u e 0 d l b m R l c i w z f S Z x d W 9 0 O y w m c X V v d D t T Z W N 0 a W 9 u M S 9 D d X N 0 b 2 1 l c l 9 J b m Z v K E F w c G V u Z G V k K S 9 B d X R v U m V t b 3 Z l Z E N v b H V t b n M x L n t B Z G R y Z X N z L D R 9 J n F 1 b 3 Q 7 L C Z x d W 9 0 O 1 N l Y 3 R p b 2 4 x L 0 N 1 c 3 R v b W V y X 0 l u Z m 8 o Q X B w Z W 5 k Z W Q p L 0 F 1 d G 9 S Z W 1 v d m V k Q 2 9 s d W 1 u c z E u e 1 N 0 Y X R l L 1 J l Z 2 l v b i w 1 f S Z x d W 9 0 O y w m c X V v d D t T Z W N 0 a W 9 u M S 9 D d X N 0 b 2 1 l c l 9 J b m Z v K E F w c G V u Z G V k K S 9 B d X R v U m V t b 3 Z l Z E N v b H V t b n M x L n t Q a G 9 u Z V 9 O d W 1 i Z X I s N n 0 m c X V v d D s s J n F 1 b 3 Q 7 U 2 V j d G l v b j E v Q 3 V z d G 9 t Z X J f S W 5 m b y h B c H B l b m R l Z C k v Q X V 0 b 1 J l b W 9 2 Z W R D b 2 x 1 b W 5 z M S 5 7 R W 1 h a W w s N 3 0 m c X V v d D s s J n F 1 b 3 Q 7 U 2 V j d G l v b j E v Q 3 V z d G 9 t Z X J f S W 5 m b y h B c H B l b m R l Z C k v Q X V 0 b 1 J l b W 9 2 Z W R D b 2 x 1 b W 5 z M S 5 7 Q W N j b 3 V u d F 9 P c G V u X 0 R h d G U s O H 0 m c X V v d D s s J n F 1 b 3 Q 7 U 2 V j d G l v b j E v Q 3 V z d G 9 t Z X J f S W 5 m b y h B c H B l b m R l Z C k v Q X V 0 b 1 J l b W 9 2 Z W R D b 2 x 1 b W 5 z M S 5 7 U 2 9 1 c m N l L k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1 c 3 R v b W V y X 0 l u Z m 8 o Q X B w Z W 5 k Z W Q p L 0 F 1 d G 9 S Z W 1 v d m V k Q 2 9 s d W 1 u c z E u e 0 N 1 c 3 R v b W V y X 0 l E L D B 9 J n F 1 b 3 Q 7 L C Z x d W 9 0 O 1 N l Y 3 R p b 2 4 x L 0 N 1 c 3 R v b W V y X 0 l u Z m 8 o Q X B w Z W 5 k Z W Q p L 0 F 1 d G 9 S Z W 1 v d m V k Q 2 9 s d W 1 u c z E u e 0 5 h b W U s M X 0 m c X V v d D s s J n F 1 b 3 Q 7 U 2 V j d G l v b j E v Q 3 V z d G 9 t Z X J f S W 5 m b y h B c H B l b m R l Z C k v Q X V 0 b 1 J l b W 9 2 Z W R D b 2 x 1 b W 5 z M S 5 7 Q W d l L D J 9 J n F 1 b 3 Q 7 L C Z x d W 9 0 O 1 N l Y 3 R p b 2 4 x L 0 N 1 c 3 R v b W V y X 0 l u Z m 8 o Q X B w Z W 5 k Z W Q p L 0 F 1 d G 9 S Z W 1 v d m V k Q 2 9 s d W 1 u c z E u e 0 d l b m R l c i w z f S Z x d W 9 0 O y w m c X V v d D t T Z W N 0 a W 9 u M S 9 D d X N 0 b 2 1 l c l 9 J b m Z v K E F w c G V u Z G V k K S 9 B d X R v U m V t b 3 Z l Z E N v b H V t b n M x L n t B Z G R y Z X N z L D R 9 J n F 1 b 3 Q 7 L C Z x d W 9 0 O 1 N l Y 3 R p b 2 4 x L 0 N 1 c 3 R v b W V y X 0 l u Z m 8 o Q X B w Z W 5 k Z W Q p L 0 F 1 d G 9 S Z W 1 v d m V k Q 2 9 s d W 1 u c z E u e 1 N 0 Y X R l L 1 J l Z 2 l v b i w 1 f S Z x d W 9 0 O y w m c X V v d D t T Z W N 0 a W 9 u M S 9 D d X N 0 b 2 1 l c l 9 J b m Z v K E F w c G V u Z G V k K S 9 B d X R v U m V t b 3 Z l Z E N v b H V t b n M x L n t Q a G 9 u Z V 9 O d W 1 i Z X I s N n 0 m c X V v d D s s J n F 1 b 3 Q 7 U 2 V j d G l v b j E v Q 3 V z d G 9 t Z X J f S W 5 m b y h B c H B l b m R l Z C k v Q X V 0 b 1 J l b W 9 2 Z W R D b 2 x 1 b W 5 z M S 5 7 R W 1 h a W w s N 3 0 m c X V v d D s s J n F 1 b 3 Q 7 U 2 V j d G l v b j E v Q 3 V z d G 9 t Z X J f S W 5 m b y h B c H B l b m R l Z C k v Q X V 0 b 1 J l b W 9 2 Z W R D b 2 x 1 b W 5 z M S 5 7 Q W N j b 3 V u d F 9 P c G V u X 0 R h d G U s O H 0 m c X V v d D s s J n F 1 b 3 Q 7 U 2 V j d G l v b j E v Q 3 V z d G 9 t Z X J f S W 5 m b y h B c H B l b m R l Z C k v Q X V 0 b 1 J l b W 9 2 Z W R D b 2 x 1 b W 5 z M S 5 7 U 2 9 1 c m N l L k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0 l u Z m 8 o Q X B w Z W 5 k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l u Z m 8 o Q X B w Z W 5 k Z W Q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J b m Z v K E F w c G V u Z G V k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l u Z m 8 o Q X B w Z W 5 k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l u Z m 8 o Q X B w Z W 5 k Z W Q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h B c H B l b m R l Z C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l u Z m 8 o Q X B w Z W 5 k Z W Q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K E F w c G V u Z G V k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S W 5 m b y h B c H B l b m R l Z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C Y W x h b m N l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M G M z M j A 5 L W I 4 Y T I t N G M 1 O C 0 5 M z E 1 L T g 3 M 2 Z l Z m U y Y T R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T 0 i I C 8 + P E V u d H J 5 I F R 5 c G U 9 I k Z p b G x M Y X N 0 V X B k Y X R l Z C I g V m F s d W U 9 I m Q y M D I 1 L T A 2 L T E 2 V D E y O j Q 5 O j M 4 L j U w N j M 1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3 V z d G 9 t Z X J f S U Q m c X V v d D s s J n F 1 b 3 Q 7 Q m F s Y W 5 j Z S B T d W 1 t Y X J 5 J n F 1 b 3 Q 7 X S I g L z 4 8 R W 5 0 c n k g V H l w Z T 0 i R m l s b E N v d W 5 0 I i B W Y W x 1 Z T 0 i b D E w M D A i I C 8 + P E V u d H J 5 I F R 5 c G U 9 I l J l Y 2 9 2 Z X J 5 V G F y Z 2 V 0 U 2 h l Z X Q i I F Z h b H V l P S J z S 1 A w M y g y K V Q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U Y X J n Z X Q i I F Z h b H V l P S J z Q W N j b 3 V u d E J h b G F u Y 2 V T d W 1 t Y X J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d W 5 0 Q m F s Y W 5 j Z V N 1 b W 1 h c n k v Q X V 0 b 1 J l b W 9 2 Z W R D b 2 x 1 b W 5 z M S 5 7 Q 3 V z d G 9 t Z X J f S U Q s M H 0 m c X V v d D s s J n F 1 b 3 Q 7 U 2 V j d G l v b j E v Q W N j b 3 V u d E J h b G F u Y 2 V T d W 1 t Y X J 5 L 0 F 1 d G 9 S Z W 1 v d m V k Q 2 9 s d W 1 u c z E u e 0 J h b G F u Y 2 U g U 3 V t b W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2 N v d W 5 0 Q m F s Y W 5 j Z V N 1 b W 1 h c n k v Q X V 0 b 1 J l b W 9 2 Z W R D b 2 x 1 b W 5 z M S 5 7 Q 3 V z d G 9 t Z X J f S U Q s M H 0 m c X V v d D s s J n F 1 b 3 Q 7 U 2 V j d G l v b j E v Q W N j b 3 V u d E J h b G F u Y 2 V T d W 1 t Y X J 5 L 0 F 1 d G 9 S Z W 1 v d m V k Q 2 9 s d W 1 u c z E u e 0 J h b G F u Y 2 U g U 3 V t b W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j b 3 V u d E J h b G F u Y 2 V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C Y W x h b m N l U 3 V t b W F y e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C Y W x h b m N l U 3 V t b W F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Q m F s Y W 5 j Z V N 1 b W 1 h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E J h b G F u Y 2 V T d W 1 t Y X J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E J h b G F u Y 2 V T d W 1 t Y X J 5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E J h b G F u Y 2 V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E J h b G F u Y 2 V T d W 1 t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Q m F s Y W 5 j Z V N 1 b W 1 h c n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Q m F s Y W 5 j Z V N 1 b W 1 h c n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Q m F s Y W 5 j Z V N 1 b W 1 h c n k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Q m F s Y W 5 j Z V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C Y W x h b m N l U 3 V t b W F y e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8 F N t q r Z M R K K j 2 E r B R A Z d A A A A A A I A A A A A A B B m A A A A A Q A A I A A A A I V g B F p 0 r + L Q 6 P s t y 6 i S j q X l o h f 5 d A k 8 j N P 4 A Z 9 M K 2 z P A A A A A A 6 A A A A A A g A A I A A A A H P m T j 9 9 M Y t 0 E P O J l q c Z J 7 n O 0 X 9 4 h o H K D r 7 6 s l X 5 e W + M U A A A A B v R 9 R n n w D f b I 8 e n t + T K g x a C + + y B u b t g P / 3 Q w c U + l w G y h m N I B p Q r M + x X s p X g F Q 5 t 7 g q o 6 P d S U w S 2 p m g U 8 L k e e P W R B + t 6 B c 6 2 t 6 b z M N + K s q Y e Q A A A A K 9 / x s X h g f 9 A U 5 C P 0 n a A t h d 8 r T 6 h h s D c b + I H 7 D N W U J C e I F h e s f w p 1 O s c p e 6 d v P u h f D H M 1 t 2 v T I W D o Y 6 U F 0 U o 2 n g = < / D a t a M a s h u p > 
</file>

<file path=customXml/itemProps1.xml><?xml version="1.0" encoding="utf-8"?>
<ds:datastoreItem xmlns:ds="http://schemas.openxmlformats.org/officeDocument/2006/customXml" ds:itemID="{93D71F95-40C0-4427-8219-978226E80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KP01</vt:lpstr>
      <vt:lpstr>Thresholds</vt:lpstr>
      <vt:lpstr>KP02</vt:lpstr>
      <vt:lpstr>KP03(1)</vt:lpstr>
      <vt:lpstr>KP03(2)False</vt:lpstr>
      <vt:lpstr>KP03(2)True</vt:lpstr>
      <vt:lpstr>KP04</vt:lpstr>
      <vt:lpstr>KP05(1)</vt:lpstr>
      <vt:lpstr>KP05(2)</vt:lpstr>
      <vt:lpstr>KP06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 Myae Aung</dc:creator>
  <cp:lastModifiedBy>Htoo Wai Lwin</cp:lastModifiedBy>
  <dcterms:created xsi:type="dcterms:W3CDTF">2015-06-05T18:17:20Z</dcterms:created>
  <dcterms:modified xsi:type="dcterms:W3CDTF">2025-06-17T02:27:34Z</dcterms:modified>
</cp:coreProperties>
</file>