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sales_rep" sheetId="1" state="visible" r:id="rId2"/>
    <sheet name="product" sheetId="2" state="visible" r:id="rId3"/>
    <sheet name="hospital" sheetId="3" state="visible" r:id="rId4"/>
    <sheet name="pp_info" sheetId="4" state="visible" r:id="rId5"/>
    <sheet name="news" sheetId="5" state="visible" r:id="rId6"/>
    <sheet name="flm_target" sheetId="6" state="visible" r:id="rId7"/>
    <sheet name="promotion_budget" sheetId="7" state="visible" r:id="rId8"/>
    <sheet name="Sheet8" sheetId="8" state="visible" r:id="rId9"/>
    <sheet name="Sheet9" sheetId="9" state="visible" r:id="rId10"/>
  </sheets>
  <definedNames>
    <definedName function="false" hidden="true" localSheetId="3" name="_xlnm._FilterDatabase" vbProcedure="false">pp_info!$A$1:$K$41</definedName>
    <definedName function="false" hidden="false" localSheetId="3" name="_xlnm._FilterDatabase" vbProcedure="false">pp_info!$A$1:$K$41</definedName>
    <definedName function="false" hidden="false" localSheetId="3" name="_xlnm._FilterDatabase_0" vbProcedure="false">pp_info!$A$1:$K$41</definedName>
    <definedName function="false" hidden="false" localSheetId="3" name="_xlnm._FilterDatabase_0_0" vbProcedure="false">pp_info!$A$1:$K$41</definedName>
    <definedName function="false" hidden="false" localSheetId="3" name="_xlnm._FilterDatabase_0_0_0" vbProcedure="false">pp_info!$A$1:$K$41</definedName>
    <definedName function="false" hidden="false" localSheetId="3" name="_xlnm._FilterDatabase_0_0_0_0" vbProcedure="false">pp_info!$A$1:$K$41</definedName>
    <definedName function="false" hidden="false" localSheetId="3" name="_xlnm._FilterDatabase_0_0_0_0_0" vbProcedure="false">pp_info!$A$1:$K$41</definedName>
    <definedName function="false" hidden="false" localSheetId="3" name="_xlnm._FilterDatabase_0_0_0_0_0_0" vbProcedure="false">pp_info!$A$1:$K$41</definedName>
    <definedName function="false" hidden="false" localSheetId="3" name="_xlnm._FilterDatabase_0_0_0_0_0_0_0" vbProcedure="false">pp_info!$A$1:$K$41</definedName>
    <definedName function="false" hidden="false" localSheetId="3" name="_xlnm._FilterDatabase_0_0_0_0_0_0_0_0" vbProcedure="false">pp_info!$A$1:$K$41</definedName>
    <definedName function="false" hidden="false" localSheetId="3" name="_xlnm._FilterDatabase_0_0_0_0_0_0_0_0_0" vbProcedure="false">pp_info!$A$1:$K$41</definedName>
    <definedName function="false" hidden="false" localSheetId="3" name="_xlnm._FilterDatabase_0_0_0_0_0_0_0_0_0_0" vbProcedure="false">pp_info!$A$1:$K$41</definedName>
    <definedName function="false" hidden="false" localSheetId="3" name="_xlnm._FilterDatabase_0_0_0_0_0_0_0_0_0_0_0" vbProcedure="false">pp_info!$A$1:$K$41</definedName>
    <definedName function="false" hidden="false" localSheetId="3" name="_xlnm._FilterDatabase_0_0_0_0_0_0_0_0_0_0_0_0" vbProcedure="false">pp_info!$A$1:$K$41</definedName>
    <definedName function="false" hidden="false" localSheetId="3" name="_xlnm._FilterDatabase_0_0_0_0_0_0_0_0_0_0_0_0_0" vbProcedure="false">pp_info!$A$1:$K$41</definedName>
    <definedName function="false" hidden="false" localSheetId="3" name="_xlnm._FilterDatabase_0_0_0_0_0_0_0_0_0_0_0_0_0_0" vbProcedure="false">pp_info!$A$1:$K$41</definedName>
    <definedName function="false" hidden="false" localSheetId="3" name="_xlnm._FilterDatabase_0_0_0_0_0_0_0_0_0_0_0_0_0_0_0" vbProcedure="false">pp_info!$A$1:$K$41</definedName>
    <definedName function="false" hidden="false" localSheetId="3" name="_xlnm._FilterDatabase_0_0_0_0_0_0_0_0_0_0_0_0_0_0_0_0" vbProcedure="false">pp_info!$A$1:$K$41</definedName>
    <definedName function="false" hidden="false" localSheetId="3" name="_xlnm._FilterDatabase_0_0_0_0_0_0_0_0_0_0_0_0_0_0_0_0_0" vbProcedure="false">pp_info!$A$1:$K$41</definedName>
    <definedName function="false" hidden="false" localSheetId="3" name="_xlnm._FilterDatabase_0_0_0_0_0_0_0_0_0_0_0_0_0_0_0_0_0_0" vbProcedure="false">pp_info!$A$1:$K$41</definedName>
    <definedName function="false" hidden="false" localSheetId="3" name="_xlnm._FilterDatabase_0_0_0_0_0_0_0_0_0_0_0_0_0_0_0_0_0_0_0" vbProcedure="false">pp_info!$A$1:$K$41</definedName>
    <definedName function="false" hidden="false" localSheetId="3" name="_xlnm._FilterDatabase_0_0_0_0_0_0_0_0_0_0_0_0_0_0_0_0_0_0_0_0" vbProcedure="false">pp_info!$A$1:$K$41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<sst xmlns="http://schemas.openxmlformats.org/spreadsheetml/2006/main" count="318" uniqueCount="121">
  <si>
    <t xml:space="preserve">业务代表</t>
  </si>
  <si>
    <t xml:space="preserve">销售技巧</t>
  </si>
  <si>
    <t xml:space="preserve">产品知识</t>
  </si>
  <si>
    <t xml:space="preserve">动力值</t>
  </si>
  <si>
    <t xml:space="preserve">sales_level</t>
  </si>
  <si>
    <t xml:space="preserve">pp_real_volume_by_sr</t>
  </si>
  <si>
    <t xml:space="preserve">pp_real_revenue_by_sr</t>
  </si>
  <si>
    <t xml:space="preserve">pp_sr_acc_revenue</t>
  </si>
  <si>
    <t xml:space="preserve">pp_sales_skills_index</t>
  </si>
  <si>
    <t xml:space="preserve">pp_product_knowledge_index</t>
  </si>
  <si>
    <t xml:space="preserve">pp_motivation_index</t>
  </si>
  <si>
    <t xml:space="preserve">pp_sr_acc_field_work</t>
  </si>
  <si>
    <t xml:space="preserve">pp_target_revenue_realization_by_sr</t>
  </si>
  <si>
    <t xml:space="preserve">小宋</t>
  </si>
  <si>
    <t xml:space="preserve">8年销售经验，在各类医院和产品的销售中积累了丰富的经验。善于发现客户需求，善于探查客户心理</t>
  </si>
  <si>
    <t xml:space="preserve">医学院校临床专业毕业，对疾病知识有一定的基础，工作中积累了丰富的产品知识</t>
  </si>
  <si>
    <t xml:space="preserve">加入公司3年，没有得到升职，最近由于同事得到提升而垂头丧气，对个人未来发展感到茫然</t>
  </si>
  <si>
    <t xml:space="preserve">senior</t>
  </si>
  <si>
    <t xml:space="preserve">小兰</t>
  </si>
  <si>
    <t xml:space="preserve">5年销售经验，熟练运用拜访技巧，善于发现客户需求，可以敏锐的发现业务机会</t>
  </si>
  <si>
    <t xml:space="preserve">化学专业毕业，有较强的学习能力，工作中积累了丰富的产品知识</t>
  </si>
  <si>
    <t xml:space="preserve">加入公司2年，工作积极认真，希望在公司长期发展</t>
  </si>
  <si>
    <t xml:space="preserve">middle</t>
  </si>
  <si>
    <t xml:space="preserve">小白</t>
  </si>
  <si>
    <t xml:space="preserve">2年销售经验，以前的公司没有提供系统的销售培训，拜访技巧上比较随意，只关注客户关系，缺乏专业推广的能力</t>
  </si>
  <si>
    <t xml:space="preserve">英语专业毕业，有较强的学习能力，很聪明</t>
  </si>
  <si>
    <t xml:space="preserve">加入公司不到1年，认为目前的公司是个人发展的很好的平台，愿意接受挑战</t>
  </si>
  <si>
    <t xml:space="preserve">junior</t>
  </si>
  <si>
    <t xml:space="preserve">小木</t>
  </si>
  <si>
    <t xml:space="preserve">3年销售经验，一对一拜访技巧上比较简单，只关注产品宣传和会议活动，但人际敏感度较低</t>
  </si>
  <si>
    <t xml:space="preserve">药学专业研究生毕业，有一定学习能力</t>
  </si>
  <si>
    <t xml:space="preserve">加入公司不到1年，工作积极主动，做事认真可靠</t>
  </si>
  <si>
    <t xml:space="preserve">小青</t>
  </si>
  <si>
    <t xml:space="preserve">5年销售经验，善于发现客户需求，并利用各种沟通方式实现销售</t>
  </si>
  <si>
    <t xml:space="preserve">生物专业毕业，工作中积累了丰富的产品知识</t>
  </si>
  <si>
    <t xml:space="preserve">加入公司2年多，工作态度时好时坏，不愿意承担压力</t>
  </si>
  <si>
    <t xml:space="preserve">prod_code</t>
  </si>
  <si>
    <t xml:space="preserve">品牌</t>
  </si>
  <si>
    <t xml:space="preserve">类别</t>
  </si>
  <si>
    <t xml:space="preserve">上市时间</t>
  </si>
  <si>
    <t xml:space="preserve">单价（公司考核价）</t>
  </si>
  <si>
    <t xml:space="preserve">单位成本</t>
  </si>
  <si>
    <t xml:space="preserve">医保</t>
  </si>
  <si>
    <t xml:space="preserve">类型</t>
  </si>
  <si>
    <t xml:space="preserve">美素</t>
  </si>
  <si>
    <t xml:space="preserve">口服抗生素</t>
  </si>
  <si>
    <t xml:space="preserve">甲类</t>
  </si>
  <si>
    <t xml:space="preserve">首仿</t>
  </si>
  <si>
    <t xml:space="preserve">美平</t>
  </si>
  <si>
    <t xml:space="preserve">一代降糖药</t>
  </si>
  <si>
    <t xml:space="preserve">乙类</t>
  </si>
  <si>
    <t xml:space="preserve">美乐</t>
  </si>
  <si>
    <t xml:space="preserve">三代降糖药</t>
  </si>
  <si>
    <t xml:space="preserve">美通</t>
  </si>
  <si>
    <t xml:space="preserve">皮肤药</t>
  </si>
  <si>
    <t xml:space="preserve">自费</t>
  </si>
  <si>
    <t xml:space="preserve">原研</t>
  </si>
  <si>
    <t xml:space="preserve">名称</t>
  </si>
  <si>
    <t xml:space="preserve">hosp_code</t>
  </si>
  <si>
    <t xml:space="preserve">区域</t>
  </si>
  <si>
    <t xml:space="preserve">产品</t>
  </si>
  <si>
    <t xml:space="preserve">周期0</t>
  </si>
  <si>
    <t xml:space="preserve">周期1</t>
  </si>
  <si>
    <t xml:space="preserve">周期2</t>
  </si>
  <si>
    <t xml:space="preserve">周期3</t>
  </si>
  <si>
    <t xml:space="preserve">周期4</t>
  </si>
  <si>
    <t xml:space="preserve">人民医院</t>
  </si>
  <si>
    <t xml:space="preserve">法拉市市区</t>
  </si>
  <si>
    <t xml:space="preserve">三级</t>
  </si>
  <si>
    <t xml:space="preserve">军区医院</t>
  </si>
  <si>
    <t xml:space="preserve">二级</t>
  </si>
  <si>
    <t xml:space="preserve">中日医院</t>
  </si>
  <si>
    <t xml:space="preserve">法拉市郊区</t>
  </si>
  <si>
    <t xml:space="preserve">铁路医院</t>
  </si>
  <si>
    <t xml:space="preserve">海港医院</t>
  </si>
  <si>
    <t xml:space="preserve">第六医院</t>
  </si>
  <si>
    <t xml:space="preserve">小营医院</t>
  </si>
  <si>
    <t xml:space="preserve">一级</t>
  </si>
  <si>
    <t xml:space="preserve">光华医院</t>
  </si>
  <si>
    <t xml:space="preserve">西河医院</t>
  </si>
  <si>
    <t xml:space="preserve">大学医院</t>
  </si>
  <si>
    <t xml:space="preserve">pp_sr_sales_performance</t>
  </si>
  <si>
    <t xml:space="preserve">pp_deployment_quality_index</t>
  </si>
  <si>
    <t xml:space="preserve">pp_customer_relationship_index</t>
  </si>
  <si>
    <t xml:space="preserve">pp_real_revenue</t>
  </si>
  <si>
    <t xml:space="preserve">pp_real_volume</t>
  </si>
  <si>
    <t xml:space="preserve">pp_promotional_support_index</t>
  </si>
  <si>
    <t xml:space="preserve">pp_sales_performance</t>
  </si>
  <si>
    <t xml:space="preserve">pp_offer_attractiveness</t>
  </si>
  <si>
    <t xml:space="preserve">pp_acc_offer_attractiveness</t>
  </si>
  <si>
    <t xml:space="preserve">pp_acc_success_value</t>
  </si>
  <si>
    <t xml:space="preserve">这是一家三级医院。1200张病床。外科和呼吸科很强，抗生素使用量很大。内分泌科病人量大。降糖药使用较多。最近院内临床观察结果公布，证明三代降糖药效果突出，医生逐步替代一代降糖药。</t>
  </si>
  <si>
    <t xml:space="preserve">这是一家三级医院。1000张病床。外科和呼吸科很强，抗生素使用量很大。内分泌科病人量大。降糖药使用较多。最近院内临床观察结果公布，证明三代降糖药效果突出，医生逐步替代一代降糖药。</t>
  </si>
  <si>
    <t xml:space="preserve">新的皮肤病用药进入医院开始销售，推动皮肤市场增长</t>
  </si>
  <si>
    <t xml:space="preserve">保险费用紧张，口服抗生素受到限制，市场出现明显负增长。降糖药推荐病人药店自己购买，院内市场下降。</t>
  </si>
  <si>
    <t xml:space="preserve">这是一家三级医院。700张病床。建立全国皮肤研究中心，打造皮肤科研能力，是皮肤领域的最大医院。作为综合医院，抗生素和糖尿病产品也使用。</t>
  </si>
  <si>
    <t xml:space="preserve">由于新扩建的外科病房投入使用，外科病人数量增长一倍。新的皮肤病用药进入医院开始销售，推动皮肤市场增长</t>
  </si>
  <si>
    <t xml:space="preserve">这是一家二级医院。500张病床。最近从一家三级大医院调来一位新院长，医院硬件软件不断提高，病人量出现20%+明显增长.但整体上病人的支付能力不高。</t>
  </si>
  <si>
    <t xml:space="preserve">新的皮肤病用药进入医院开始销售，推动市场增长</t>
  </si>
  <si>
    <t xml:space="preserve">最近引进的国外工作的内分泌主任上任后，提倡三代降糖药的使用。</t>
  </si>
  <si>
    <t xml:space="preserve">这是一家二级医院，300张病床。外科病人多，外科医生习惯滥用抗生素。没有皮肤科。内分泌临床习惯使用一代降糖药。</t>
  </si>
  <si>
    <t xml:space="preserve">针对抗生素使用过快的问题，药剂科提出了抗生素处方权限管理的限制措施，导致抗生素处方下降</t>
  </si>
  <si>
    <t xml:space="preserve">这是一家二级医院，300张病床。外科和内科都使用一些抗生素。皮肤科很小。内分泌临床习惯使用一代降糖药，医生对三代降糖药不认可，不愿意使用，病人支付能力低也阻碍了三代的使用.</t>
  </si>
  <si>
    <t xml:space="preserve">这是一家一级医院，100张病床。没有皮肤科。但地处城市中心位置，病人较多。医院在糖尿病防治方面进行投资，吸引更多病人。但老病人多。一代降糖药更受到欢迎。</t>
  </si>
  <si>
    <t xml:space="preserve">这是一家二级医院，250张病床。外科和内科都使用一些抗生素。皮肤科很小。内分泌临床习惯使用一代降糖药，医生对三代降糖药不认可，不愿意使用，病人支付能力低也阻碍了三代的使用.</t>
  </si>
  <si>
    <t xml:space="preserve">这是一家一级医院，100张病床。新院长到来后，医院硬件软件不断提高，病人量出现20%+明显增长。着力打造皮肤科特色。医院的皮肤专家不断增加，知名度不断提升，更多皮肤病人来就医。</t>
  </si>
  <si>
    <t xml:space="preserve">这是一家一级医院，100张病床。没有皮肤科。病人不多。</t>
  </si>
  <si>
    <t xml:space="preserve">phase</t>
  </si>
  <si>
    <t xml:space="preserve">target</t>
  </si>
  <si>
    <t xml:space="preserve">budget</t>
  </si>
  <si>
    <t xml:space="preserve">real_revenue</t>
  </si>
  <si>
    <t xml:space="preserve">real_volume</t>
  </si>
  <si>
    <t xml:space="preserve">sr_sales_performance</t>
  </si>
  <si>
    <t xml:space="preserve">deployment_quality_index</t>
  </si>
  <si>
    <t xml:space="preserve">promotional_support_index</t>
  </si>
  <si>
    <t xml:space="preserve">customer_relationship_index</t>
  </si>
  <si>
    <t xml:space="preserve">sales_performance</t>
  </si>
  <si>
    <t xml:space="preserve">offer_attractiveness</t>
  </si>
  <si>
    <t xml:space="preserve">sales_skills_index</t>
  </si>
  <si>
    <t xml:space="preserve">product_knowledge_index</t>
  </si>
  <si>
    <t xml:space="preserve">motivation_index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</si>
</sst>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_);[RED]\(0\)"/>
    <numFmt numFmtId="166" formatCode="_ * #,##0.00_ ;_ * \-#,##0.00_ ;_ * \-??_ ;_ @_ "/>
    <numFmt numFmtId="167" formatCode="0_ "/>
    <numFmt numFmtId="168" formatCode="0%"/>
    <numFmt numFmtId="169" formatCode="_ * #,##0_ ;_ * \-#,##0_ ;_ * \-??_ ;_ @_ "/>
  </numFmts>
  <fonts count="9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rgb="FF000000"/>
      <name val="Calibri"/>
      <family val="2"/>
      <charset val="1"/>
    </font>
    <font>
      <sz val="11"/>
      <color rgb="FF000000"/>
      <name val="Bitstream Charter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5" fillId="2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2" borderId="1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H2" activeCellId="0" sqref="H2"/>
    </sheetView>
  </sheetViews>
  <sheetFormatPr defaultRowHeight="13.5"/>
  <cols>
    <col collapsed="false" hidden="false" max="1" min="1" style="0" width="12.5463917525773"/>
    <col collapsed="false" hidden="false" max="2" min="2" style="1" width="37.6443298969072"/>
    <col collapsed="false" hidden="false" max="4" min="3" style="1" width="28.5051546391753"/>
    <col collapsed="false" hidden="false" max="5" min="5" style="1" width="22.5051546391753"/>
    <col collapsed="false" hidden="false" max="6" min="6" style="0" width="27.9587628865979"/>
    <col collapsed="false" hidden="false" max="7" min="7" style="0" width="25.5051546391753"/>
    <col collapsed="false" hidden="false" max="8" min="8" style="0" width="21.819587628866"/>
    <col collapsed="false" hidden="false" max="9" min="9" style="0" width="28.5051546391753"/>
    <col collapsed="false" hidden="false" max="10" min="10" style="0" width="31.3659793814433"/>
    <col collapsed="false" hidden="false" max="11" min="11" style="0" width="25.5051546391753"/>
    <col collapsed="false" hidden="false" max="12" min="12" style="0" width="22.5051546391753"/>
    <col collapsed="false" hidden="false" max="13" min="13" style="0" width="43.6443298969072"/>
    <col collapsed="false" hidden="false" max="14" min="14" style="0" width="25.5051546391753"/>
    <col collapsed="false" hidden="false" max="256" min="15" style="0" width="7.3659793814433"/>
    <col collapsed="false" hidden="false" max="257" min="257" style="0" width="12.5463917525773"/>
    <col collapsed="false" hidden="false" max="258" min="258" style="0" width="31.5051546391753"/>
    <col collapsed="false" hidden="false" max="260" min="259" style="0" width="28.5051546391753"/>
    <col collapsed="false" hidden="false" max="261" min="261" style="0" width="22.5051546391753"/>
    <col collapsed="false" hidden="false" max="262" min="262" style="0" width="27.9587628865979"/>
    <col collapsed="false" hidden="false" max="263" min="263" style="0" width="25.5051546391753"/>
    <col collapsed="false" hidden="false" max="264" min="264" style="0" width="21.819587628866"/>
    <col collapsed="false" hidden="false" max="265" min="265" style="0" width="28.5051546391753"/>
    <col collapsed="false" hidden="false" max="266" min="266" style="0" width="31.3659793814433"/>
    <col collapsed="false" hidden="false" max="267" min="267" style="0" width="25.5051546391753"/>
    <col collapsed="false" hidden="false" max="268" min="268" style="0" width="22.5051546391753"/>
    <col collapsed="false" hidden="false" max="269" min="269" style="0" width="43.6443298969072"/>
    <col collapsed="false" hidden="false" max="270" min="270" style="0" width="25.5051546391753"/>
    <col collapsed="false" hidden="false" max="512" min="271" style="0" width="7.3659793814433"/>
    <col collapsed="false" hidden="false" max="513" min="513" style="0" width="12.5463917525773"/>
    <col collapsed="false" hidden="false" max="514" min="514" style="0" width="31.5051546391753"/>
    <col collapsed="false" hidden="false" max="516" min="515" style="0" width="28.5051546391753"/>
    <col collapsed="false" hidden="false" max="517" min="517" style="0" width="22.5051546391753"/>
    <col collapsed="false" hidden="false" max="518" min="518" style="0" width="27.9587628865979"/>
    <col collapsed="false" hidden="false" max="519" min="519" style="0" width="25.5051546391753"/>
    <col collapsed="false" hidden="false" max="520" min="520" style="0" width="21.819587628866"/>
    <col collapsed="false" hidden="false" max="521" min="521" style="0" width="28.5051546391753"/>
    <col collapsed="false" hidden="false" max="522" min="522" style="0" width="31.3659793814433"/>
    <col collapsed="false" hidden="false" max="523" min="523" style="0" width="25.5051546391753"/>
    <col collapsed="false" hidden="false" max="524" min="524" style="0" width="22.5051546391753"/>
    <col collapsed="false" hidden="false" max="525" min="525" style="0" width="43.6443298969072"/>
    <col collapsed="false" hidden="false" max="526" min="526" style="0" width="25.5051546391753"/>
    <col collapsed="false" hidden="false" max="768" min="527" style="0" width="7.3659793814433"/>
    <col collapsed="false" hidden="false" max="769" min="769" style="0" width="12.5463917525773"/>
    <col collapsed="false" hidden="false" max="770" min="770" style="0" width="31.5051546391753"/>
    <col collapsed="false" hidden="false" max="772" min="771" style="0" width="28.5051546391753"/>
    <col collapsed="false" hidden="false" max="773" min="773" style="0" width="22.5051546391753"/>
    <col collapsed="false" hidden="false" max="774" min="774" style="0" width="27.9587628865979"/>
    <col collapsed="false" hidden="false" max="775" min="775" style="0" width="25.5051546391753"/>
    <col collapsed="false" hidden="false" max="776" min="776" style="0" width="21.819587628866"/>
    <col collapsed="false" hidden="false" max="777" min="777" style="0" width="28.5051546391753"/>
    <col collapsed="false" hidden="false" max="778" min="778" style="0" width="31.3659793814433"/>
    <col collapsed="false" hidden="false" max="779" min="779" style="0" width="25.5051546391753"/>
    <col collapsed="false" hidden="false" max="780" min="780" style="0" width="22.5051546391753"/>
    <col collapsed="false" hidden="false" max="781" min="781" style="0" width="43.6443298969072"/>
    <col collapsed="false" hidden="false" max="782" min="782" style="0" width="25.5051546391753"/>
    <col collapsed="false" hidden="false" max="1025" min="783" style="0" width="7.3659793814433"/>
  </cols>
  <sheetData>
    <row r="1" s="2" customFormat="true" ht="14.2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42.75" hidden="false" customHeight="false" outlineLevel="0" collapsed="false">
      <c r="A2" s="4" t="s">
        <v>13</v>
      </c>
      <c r="B2" s="5" t="s">
        <v>14</v>
      </c>
      <c r="C2" s="5" t="s">
        <v>15</v>
      </c>
      <c r="D2" s="5" t="s">
        <v>16</v>
      </c>
      <c r="E2" s="1" t="s">
        <v>17</v>
      </c>
      <c r="F2" s="6" t="n">
        <v>2910</v>
      </c>
      <c r="G2" s="6" t="n">
        <v>230000</v>
      </c>
      <c r="H2" s="7" t="n">
        <v>1000000</v>
      </c>
      <c r="I2" s="6" t="n">
        <v>60</v>
      </c>
      <c r="J2" s="6" t="n">
        <v>55</v>
      </c>
      <c r="K2" s="6" t="n">
        <v>28</v>
      </c>
      <c r="L2" s="6" t="n">
        <v>0</v>
      </c>
      <c r="M2" s="6" t="n">
        <v>90</v>
      </c>
    </row>
    <row r="3" customFormat="false" ht="42.75" hidden="false" customHeight="false" outlineLevel="0" collapsed="false">
      <c r="A3" s="8" t="s">
        <v>18</v>
      </c>
      <c r="B3" s="5" t="s">
        <v>19</v>
      </c>
      <c r="C3" s="5" t="s">
        <v>20</v>
      </c>
      <c r="D3" s="5" t="s">
        <v>21</v>
      </c>
      <c r="E3" s="1" t="s">
        <v>22</v>
      </c>
      <c r="F3" s="6" t="n">
        <v>2080</v>
      </c>
      <c r="G3" s="6" t="n">
        <v>160000</v>
      </c>
      <c r="H3" s="7" t="n">
        <v>560000</v>
      </c>
      <c r="I3" s="6" t="n">
        <v>36</v>
      </c>
      <c r="J3" s="6" t="n">
        <v>42</v>
      </c>
      <c r="K3" s="6" t="n">
        <v>50</v>
      </c>
      <c r="L3" s="6" t="n">
        <v>0</v>
      </c>
      <c r="M3" s="6" t="n">
        <v>120</v>
      </c>
    </row>
    <row r="4" customFormat="false" ht="57" hidden="false" customHeight="false" outlineLevel="0" collapsed="false">
      <c r="A4" s="4" t="s">
        <v>23</v>
      </c>
      <c r="B4" s="5" t="s">
        <v>24</v>
      </c>
      <c r="C4" s="5" t="s">
        <v>25</v>
      </c>
      <c r="D4" s="5" t="s">
        <v>26</v>
      </c>
      <c r="E4" s="1" t="s">
        <v>27</v>
      </c>
      <c r="F4" s="6" t="n">
        <v>794</v>
      </c>
      <c r="G4" s="6" t="n">
        <v>61300</v>
      </c>
      <c r="H4" s="7" t="n">
        <v>100000</v>
      </c>
      <c r="I4" s="6" t="n">
        <v>22</v>
      </c>
      <c r="J4" s="6" t="n">
        <v>19</v>
      </c>
      <c r="K4" s="6" t="n">
        <v>50</v>
      </c>
      <c r="L4" s="6" t="n">
        <v>0</v>
      </c>
      <c r="M4" s="6" t="n">
        <v>80</v>
      </c>
    </row>
    <row r="5" customFormat="false" ht="42.75" hidden="false" customHeight="false" outlineLevel="0" collapsed="false">
      <c r="A5" s="4" t="s">
        <v>28</v>
      </c>
      <c r="B5" s="5" t="s">
        <v>29</v>
      </c>
      <c r="C5" s="5" t="s">
        <v>30</v>
      </c>
      <c r="D5" s="5" t="s">
        <v>31</v>
      </c>
      <c r="E5" s="1" t="s">
        <v>27</v>
      </c>
      <c r="F5" s="6" t="n">
        <v>1132</v>
      </c>
      <c r="G5" s="6" t="n">
        <v>87000</v>
      </c>
      <c r="H5" s="7" t="n">
        <v>150000</v>
      </c>
      <c r="I5" s="6" t="n">
        <v>18</v>
      </c>
      <c r="J5" s="6" t="n">
        <v>15</v>
      </c>
      <c r="K5" s="6" t="n">
        <v>48</v>
      </c>
      <c r="L5" s="6" t="n">
        <v>0</v>
      </c>
      <c r="M5" s="6" t="n">
        <v>90</v>
      </c>
    </row>
    <row r="6" customFormat="false" ht="28.5" hidden="false" customHeight="false" outlineLevel="0" collapsed="false">
      <c r="A6" s="4" t="s">
        <v>32</v>
      </c>
      <c r="B6" s="5" t="s">
        <v>33</v>
      </c>
      <c r="C6" s="5" t="s">
        <v>34</v>
      </c>
      <c r="D6" s="5" t="s">
        <v>35</v>
      </c>
      <c r="E6" s="1" t="s">
        <v>22</v>
      </c>
      <c r="F6" s="6" t="n">
        <v>1686</v>
      </c>
      <c r="G6" s="6" t="n">
        <v>130000</v>
      </c>
      <c r="H6" s="7" t="n">
        <v>500000</v>
      </c>
      <c r="I6" s="6" t="n">
        <v>33</v>
      </c>
      <c r="J6" s="6" t="n">
        <v>38</v>
      </c>
      <c r="K6" s="6" t="n">
        <v>40</v>
      </c>
      <c r="L6" s="6" t="n">
        <v>0</v>
      </c>
      <c r="M6" s="6" t="n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3.5"/>
  <cols>
    <col collapsed="false" hidden="false" max="1" min="1" style="0" width="10.3659793814433"/>
    <col collapsed="false" hidden="false" max="2" min="2" style="0" width="13.3659793814433"/>
    <col collapsed="false" hidden="false" max="3" min="3" style="0" width="12.819587628866"/>
    <col collapsed="false" hidden="false" max="4" min="4" style="0" width="10.3659793814433"/>
    <col collapsed="false" hidden="false" max="5" min="5" style="0" width="19.5051546391753"/>
    <col collapsed="false" hidden="false" max="6" min="6" style="0" width="13.3659793814433"/>
    <col collapsed="false" hidden="false" max="7" min="7" style="0" width="10.3659793814433"/>
    <col collapsed="false" hidden="false" max="1025" min="8" style="0" width="7.3659793814433"/>
  </cols>
  <sheetData>
    <row r="1" customFormat="false" ht="14.25" hidden="false" customHeight="false" outlineLevel="0" collapsed="false">
      <c r="A1" s="0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9" t="s">
        <v>42</v>
      </c>
      <c r="H1" s="9" t="s">
        <v>43</v>
      </c>
    </row>
    <row r="2" customFormat="false" ht="14.25" hidden="false" customHeight="false" outlineLevel="0" collapsed="false">
      <c r="A2" s="0" t="n">
        <v>1</v>
      </c>
      <c r="B2" s="10" t="s">
        <v>44</v>
      </c>
      <c r="C2" s="10" t="s">
        <v>45</v>
      </c>
      <c r="D2" s="10" t="n">
        <v>2000</v>
      </c>
      <c r="E2" s="11" t="n">
        <v>89</v>
      </c>
      <c r="F2" s="11" t="n">
        <v>44</v>
      </c>
      <c r="G2" s="12" t="s">
        <v>46</v>
      </c>
      <c r="H2" s="8" t="s">
        <v>47</v>
      </c>
    </row>
    <row r="3" customFormat="false" ht="14.25" hidden="false" customHeight="false" outlineLevel="0" collapsed="false">
      <c r="A3" s="0" t="n">
        <v>2</v>
      </c>
      <c r="B3" s="10" t="s">
        <v>48</v>
      </c>
      <c r="C3" s="10" t="s">
        <v>49</v>
      </c>
      <c r="D3" s="10" t="n">
        <v>2003</v>
      </c>
      <c r="E3" s="11" t="n">
        <v>65</v>
      </c>
      <c r="F3" s="11" t="n">
        <v>31</v>
      </c>
      <c r="G3" s="12" t="s">
        <v>50</v>
      </c>
      <c r="H3" s="8" t="s">
        <v>47</v>
      </c>
    </row>
    <row r="4" customFormat="false" ht="14.25" hidden="false" customHeight="false" outlineLevel="0" collapsed="false">
      <c r="A4" s="0" t="n">
        <v>3</v>
      </c>
      <c r="B4" s="10" t="s">
        <v>51</v>
      </c>
      <c r="C4" s="10" t="s">
        <v>52</v>
      </c>
      <c r="D4" s="10" t="n">
        <v>2011</v>
      </c>
      <c r="E4" s="11" t="n">
        <v>95</v>
      </c>
      <c r="F4" s="11" t="n">
        <v>30</v>
      </c>
      <c r="G4" s="12" t="s">
        <v>50</v>
      </c>
      <c r="H4" s="8" t="s">
        <v>47</v>
      </c>
    </row>
    <row r="5" customFormat="false" ht="14.25" hidden="false" customHeight="false" outlineLevel="0" collapsed="false">
      <c r="A5" s="0" t="n">
        <v>4</v>
      </c>
      <c r="B5" s="10" t="s">
        <v>53</v>
      </c>
      <c r="C5" s="10" t="s">
        <v>54</v>
      </c>
      <c r="D5" s="10" t="n">
        <v>2012</v>
      </c>
      <c r="E5" s="11" t="n">
        <v>55</v>
      </c>
      <c r="F5" s="11" t="n">
        <v>11</v>
      </c>
      <c r="G5" s="12" t="s">
        <v>55</v>
      </c>
      <c r="H5" s="8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3.8"/>
  <cols>
    <col collapsed="false" hidden="false" max="1" min="1" style="0" width="10.2268041237113"/>
    <col collapsed="false" hidden="true" max="2" min="2" style="0" width="0"/>
    <col collapsed="false" hidden="false" max="3" min="3" style="0" width="12.6855670103093"/>
    <col collapsed="false" hidden="false" max="5" min="4" style="0" width="12.4123711340206"/>
    <col collapsed="false" hidden="true" max="6" min="6" style="0" width="0"/>
    <col collapsed="false" hidden="false" max="7" min="7" style="0" width="21.819587628866"/>
    <col collapsed="false" hidden="false" max="8" min="8" style="13" width="21.819587628866"/>
    <col collapsed="false" hidden="false" max="10" min="9" style="13" width="25.5051546391753"/>
    <col collapsed="false" hidden="false" max="11" min="11" style="13" width="15.6855670103093"/>
    <col collapsed="false" hidden="false" max="12" min="12" style="0" width="7.3659793814433"/>
    <col collapsed="false" hidden="false" max="13" min="13" style="0" width="16.0927835051546"/>
    <col collapsed="false" hidden="false" max="1025" min="14" style="0" width="7.3659793814433"/>
  </cols>
  <sheetData>
    <row r="1" customFormat="false" ht="15.65" hidden="false" customHeight="false" outlineLevel="0" collapsed="false">
      <c r="A1" s="14" t="s">
        <v>57</v>
      </c>
      <c r="B1" s="15" t="s">
        <v>58</v>
      </c>
      <c r="C1" s="15" t="s">
        <v>59</v>
      </c>
      <c r="D1" s="14" t="s">
        <v>43</v>
      </c>
      <c r="E1" s="14" t="s">
        <v>60</v>
      </c>
      <c r="F1" s="15" t="s">
        <v>36</v>
      </c>
      <c r="G1" s="15" t="s">
        <v>61</v>
      </c>
      <c r="H1" s="16" t="s">
        <v>62</v>
      </c>
      <c r="I1" s="16" t="s">
        <v>63</v>
      </c>
      <c r="J1" s="16" t="s">
        <v>64</v>
      </c>
      <c r="K1" s="16" t="s">
        <v>65</v>
      </c>
    </row>
    <row r="2" customFormat="false" ht="15" hidden="false" customHeight="false" outlineLevel="0" collapsed="false">
      <c r="A2" s="17" t="s">
        <v>66</v>
      </c>
      <c r="B2" s="18" t="n">
        <v>1</v>
      </c>
      <c r="C2" s="18" t="s">
        <v>67</v>
      </c>
      <c r="D2" s="17" t="s">
        <v>68</v>
      </c>
      <c r="E2" s="17" t="s">
        <v>45</v>
      </c>
      <c r="F2" s="18" t="n">
        <v>1</v>
      </c>
      <c r="G2" s="18" t="n">
        <f aca="false">ROUND(H2*0.85,0)</f>
        <v>8500000</v>
      </c>
      <c r="H2" s="19" t="n">
        <v>10000000</v>
      </c>
      <c r="I2" s="19" t="n">
        <f aca="false">H2*1</f>
        <v>10000000</v>
      </c>
      <c r="J2" s="19" t="n">
        <f aca="false">I2*0.8</f>
        <v>8000000</v>
      </c>
      <c r="K2" s="19" t="n">
        <f aca="false">J2*0.8</f>
        <v>6400000</v>
      </c>
    </row>
    <row r="3" customFormat="false" ht="15" hidden="false" customHeight="false" outlineLevel="0" collapsed="false">
      <c r="A3" s="17" t="s">
        <v>66</v>
      </c>
      <c r="B3" s="18" t="n">
        <v>1</v>
      </c>
      <c r="C3" s="18" t="s">
        <v>67</v>
      </c>
      <c r="D3" s="17" t="s">
        <v>68</v>
      </c>
      <c r="E3" s="17" t="s">
        <v>49</v>
      </c>
      <c r="F3" s="18" t="n">
        <v>2</v>
      </c>
      <c r="G3" s="18" t="n">
        <f aca="false">ROUND(H3*0.85,0)</f>
        <v>1700000</v>
      </c>
      <c r="H3" s="19" t="n">
        <v>2000000</v>
      </c>
      <c r="I3" s="19" t="n">
        <f aca="false">H3*0.8</f>
        <v>1600000</v>
      </c>
      <c r="J3" s="19" t="n">
        <f aca="false">I3*0.6</f>
        <v>960000</v>
      </c>
      <c r="K3" s="19" t="n">
        <f aca="false">J3*0.8</f>
        <v>768000</v>
      </c>
    </row>
    <row r="4" customFormat="false" ht="15" hidden="false" customHeight="false" outlineLevel="0" collapsed="false">
      <c r="A4" s="17" t="s">
        <v>66</v>
      </c>
      <c r="B4" s="18" t="n">
        <v>1</v>
      </c>
      <c r="C4" s="18" t="s">
        <v>67</v>
      </c>
      <c r="D4" s="17" t="s">
        <v>68</v>
      </c>
      <c r="E4" s="17" t="s">
        <v>52</v>
      </c>
      <c r="F4" s="18" t="n">
        <v>3</v>
      </c>
      <c r="G4" s="18" t="n">
        <f aca="false">ROUND(H4*0.85,0)</f>
        <v>1615000</v>
      </c>
      <c r="H4" s="19" t="n">
        <v>1900000</v>
      </c>
      <c r="I4" s="19" t="n">
        <f aca="false">H4*1.3</f>
        <v>2470000</v>
      </c>
      <c r="J4" s="19" t="n">
        <f aca="false">I4*0.9</f>
        <v>2223000</v>
      </c>
      <c r="K4" s="19" t="n">
        <f aca="false">J4*0.9</f>
        <v>2000700</v>
      </c>
    </row>
    <row r="5" customFormat="false" ht="15" hidden="false" customHeight="false" outlineLevel="0" collapsed="false">
      <c r="A5" s="17" t="s">
        <v>66</v>
      </c>
      <c r="B5" s="18" t="n">
        <v>1</v>
      </c>
      <c r="C5" s="18" t="s">
        <v>67</v>
      </c>
      <c r="D5" s="17" t="s">
        <v>68</v>
      </c>
      <c r="E5" s="20" t="s">
        <v>54</v>
      </c>
      <c r="F5" s="18" t="n">
        <v>4</v>
      </c>
      <c r="G5" s="18" t="n">
        <f aca="false">ROUND(H5*0.85,0)</f>
        <v>170000</v>
      </c>
      <c r="H5" s="19" t="n">
        <v>200000</v>
      </c>
      <c r="I5" s="19" t="n">
        <f aca="false">H5*1.05</f>
        <v>210000</v>
      </c>
      <c r="J5" s="19" t="n">
        <f aca="false">I5*1.5</f>
        <v>315000</v>
      </c>
      <c r="K5" s="19" t="n">
        <f aca="false">J5*1.3</f>
        <v>409500</v>
      </c>
    </row>
    <row r="6" customFormat="false" ht="15" hidden="false" customHeight="false" outlineLevel="0" collapsed="false">
      <c r="A6" s="17" t="s">
        <v>69</v>
      </c>
      <c r="B6" s="18" t="n">
        <v>2</v>
      </c>
      <c r="C6" s="18" t="s">
        <v>67</v>
      </c>
      <c r="D6" s="17" t="s">
        <v>70</v>
      </c>
      <c r="E6" s="17" t="s">
        <v>45</v>
      </c>
      <c r="F6" s="18" t="n">
        <v>1</v>
      </c>
      <c r="G6" s="18" t="n">
        <f aca="false">ROUND(H6*0.85,0)</f>
        <v>2550000</v>
      </c>
      <c r="H6" s="19" t="n">
        <v>3000000</v>
      </c>
      <c r="I6" s="19" t="n">
        <f aca="false">H6*1.05</f>
        <v>3150000</v>
      </c>
      <c r="J6" s="19" t="n">
        <f aca="false">I6*1.05</f>
        <v>3307500</v>
      </c>
      <c r="K6" s="19" t="n">
        <f aca="false">J6*1.05</f>
        <v>3472875</v>
      </c>
    </row>
    <row r="7" customFormat="false" ht="15" hidden="false" customHeight="false" outlineLevel="0" collapsed="false">
      <c r="A7" s="17" t="s">
        <v>69</v>
      </c>
      <c r="B7" s="18" t="n">
        <v>2</v>
      </c>
      <c r="C7" s="18" t="s">
        <v>67</v>
      </c>
      <c r="D7" s="17" t="s">
        <v>70</v>
      </c>
      <c r="E7" s="17" t="s">
        <v>49</v>
      </c>
      <c r="F7" s="18" t="n">
        <v>2</v>
      </c>
      <c r="G7" s="18" t="n">
        <f aca="false">ROUND(H7*0.85,0)</f>
        <v>850000</v>
      </c>
      <c r="H7" s="19" t="n">
        <v>1000000</v>
      </c>
      <c r="I7" s="19" t="n">
        <f aca="false">H7*1.1</f>
        <v>1100000</v>
      </c>
      <c r="J7" s="19" t="n">
        <f aca="false">I7*1.1</f>
        <v>1210000</v>
      </c>
      <c r="K7" s="19" t="n">
        <f aca="false">J7*1.1</f>
        <v>1331000</v>
      </c>
    </row>
    <row r="8" customFormat="false" ht="15" hidden="false" customHeight="false" outlineLevel="0" collapsed="false">
      <c r="A8" s="17" t="s">
        <v>69</v>
      </c>
      <c r="B8" s="18" t="n">
        <v>2</v>
      </c>
      <c r="C8" s="18" t="s">
        <v>67</v>
      </c>
      <c r="D8" s="17" t="s">
        <v>70</v>
      </c>
      <c r="E8" s="17" t="s">
        <v>52</v>
      </c>
      <c r="F8" s="18" t="n">
        <v>3</v>
      </c>
      <c r="G8" s="18" t="n">
        <f aca="false">ROUND(H8*0.85,0)</f>
        <v>255000</v>
      </c>
      <c r="H8" s="19" t="n">
        <v>300000</v>
      </c>
      <c r="I8" s="19" t="n">
        <f aca="false">H8*1.02</f>
        <v>306000</v>
      </c>
      <c r="J8" s="19" t="n">
        <f aca="false">I8*1.02</f>
        <v>312120</v>
      </c>
      <c r="K8" s="19" t="n">
        <f aca="false">J8*1.02</f>
        <v>318362.4</v>
      </c>
    </row>
    <row r="9" customFormat="false" ht="15" hidden="false" customHeight="false" outlineLevel="0" collapsed="false">
      <c r="A9" s="17" t="s">
        <v>69</v>
      </c>
      <c r="B9" s="18" t="n">
        <v>2</v>
      </c>
      <c r="C9" s="18" t="s">
        <v>67</v>
      </c>
      <c r="D9" s="17" t="s">
        <v>70</v>
      </c>
      <c r="E9" s="20" t="s">
        <v>54</v>
      </c>
      <c r="F9" s="18" t="n">
        <v>4</v>
      </c>
      <c r="G9" s="18" t="n">
        <f aca="false">ROUND(H9*0.85,0)</f>
        <v>85000</v>
      </c>
      <c r="H9" s="19" t="n">
        <v>100000</v>
      </c>
      <c r="I9" s="19" t="n">
        <f aca="false">H9*1.05</f>
        <v>105000</v>
      </c>
      <c r="J9" s="19" t="n">
        <f aca="false">I9*1.5</f>
        <v>157500</v>
      </c>
      <c r="K9" s="19" t="n">
        <f aca="false">J9*1.3</f>
        <v>204750</v>
      </c>
    </row>
    <row r="10" customFormat="false" ht="15" hidden="false" customHeight="false" outlineLevel="0" collapsed="false">
      <c r="A10" s="17" t="s">
        <v>71</v>
      </c>
      <c r="B10" s="18" t="n">
        <v>3</v>
      </c>
      <c r="C10" s="18" t="s">
        <v>72</v>
      </c>
      <c r="D10" s="17" t="s">
        <v>68</v>
      </c>
      <c r="E10" s="17" t="s">
        <v>45</v>
      </c>
      <c r="F10" s="18" t="n">
        <v>1</v>
      </c>
      <c r="G10" s="18" t="n">
        <f aca="false">ROUND(H10*0.85,0)</f>
        <v>5100000</v>
      </c>
      <c r="H10" s="19" t="n">
        <v>6000000</v>
      </c>
      <c r="I10" s="19" t="n">
        <f aca="false">H10*1.6</f>
        <v>9600000</v>
      </c>
      <c r="J10" s="19" t="n">
        <f aca="false">I10*1.2</f>
        <v>11520000</v>
      </c>
      <c r="K10" s="19" t="n">
        <f aca="false">J10*1.1</f>
        <v>12672000</v>
      </c>
    </row>
    <row r="11" customFormat="false" ht="15" hidden="false" customHeight="false" outlineLevel="0" collapsed="false">
      <c r="A11" s="17" t="s">
        <v>71</v>
      </c>
      <c r="B11" s="18" t="n">
        <v>3</v>
      </c>
      <c r="C11" s="18" t="s">
        <v>72</v>
      </c>
      <c r="D11" s="17" t="s">
        <v>68</v>
      </c>
      <c r="E11" s="17" t="s">
        <v>49</v>
      </c>
      <c r="F11" s="18" t="n">
        <v>2</v>
      </c>
      <c r="G11" s="18" t="n">
        <f aca="false">ROUND(H11*0.85,0)</f>
        <v>1020000</v>
      </c>
      <c r="H11" s="19" t="n">
        <v>1200000</v>
      </c>
      <c r="I11" s="19" t="n">
        <f aca="false">H11*0.9</f>
        <v>1080000</v>
      </c>
      <c r="J11" s="19" t="n">
        <f aca="false">I11*0.9</f>
        <v>972000</v>
      </c>
      <c r="K11" s="19" t="n">
        <f aca="false">J11*0.9</f>
        <v>874800</v>
      </c>
    </row>
    <row r="12" customFormat="false" ht="15" hidden="false" customHeight="false" outlineLevel="0" collapsed="false">
      <c r="A12" s="17" t="s">
        <v>71</v>
      </c>
      <c r="B12" s="18" t="n">
        <v>3</v>
      </c>
      <c r="C12" s="18" t="s">
        <v>72</v>
      </c>
      <c r="D12" s="17" t="s">
        <v>68</v>
      </c>
      <c r="E12" s="17" t="s">
        <v>52</v>
      </c>
      <c r="F12" s="18" t="n">
        <v>3</v>
      </c>
      <c r="G12" s="18" t="n">
        <f aca="false">ROUND(H12*0.85,0)</f>
        <v>255000</v>
      </c>
      <c r="H12" s="19" t="n">
        <v>300000</v>
      </c>
      <c r="I12" s="19" t="n">
        <f aca="false">H12*1.5</f>
        <v>450000</v>
      </c>
      <c r="J12" s="19" t="n">
        <f aca="false">I12*1.5</f>
        <v>675000</v>
      </c>
      <c r="K12" s="19" t="n">
        <f aca="false">J12*1.5</f>
        <v>1012500</v>
      </c>
    </row>
    <row r="13" customFormat="false" ht="15" hidden="false" customHeight="false" outlineLevel="0" collapsed="false">
      <c r="A13" s="17" t="s">
        <v>71</v>
      </c>
      <c r="B13" s="18" t="n">
        <v>3</v>
      </c>
      <c r="C13" s="18" t="s">
        <v>72</v>
      </c>
      <c r="D13" s="17" t="s">
        <v>68</v>
      </c>
      <c r="E13" s="20" t="s">
        <v>54</v>
      </c>
      <c r="F13" s="18" t="n">
        <v>4</v>
      </c>
      <c r="G13" s="18" t="n">
        <f aca="false">ROUND(H13*0.85,0)</f>
        <v>850000</v>
      </c>
      <c r="H13" s="19" t="n">
        <v>1000000</v>
      </c>
      <c r="I13" s="19" t="n">
        <f aca="false">H13*1.2</f>
        <v>1200000</v>
      </c>
      <c r="J13" s="19" t="n">
        <f aca="false">I13*1.3</f>
        <v>1560000</v>
      </c>
      <c r="K13" s="19" t="n">
        <f aca="false">J13*1.3</f>
        <v>2028000</v>
      </c>
    </row>
    <row r="14" customFormat="false" ht="15" hidden="false" customHeight="false" outlineLevel="0" collapsed="false">
      <c r="A14" s="17" t="s">
        <v>73</v>
      </c>
      <c r="B14" s="18" t="n">
        <v>4</v>
      </c>
      <c r="C14" s="18" t="s">
        <v>67</v>
      </c>
      <c r="D14" s="17" t="s">
        <v>70</v>
      </c>
      <c r="E14" s="17" t="s">
        <v>45</v>
      </c>
      <c r="F14" s="18" t="n">
        <v>1</v>
      </c>
      <c r="G14" s="18" t="n">
        <f aca="false">ROUND(H14*0.85,0)</f>
        <v>4250000</v>
      </c>
      <c r="H14" s="19" t="n">
        <v>5000000</v>
      </c>
      <c r="I14" s="19" t="n">
        <f aca="false">H14*1.2</f>
        <v>6000000</v>
      </c>
      <c r="J14" s="19" t="n">
        <f aca="false">I14*1.2</f>
        <v>7200000</v>
      </c>
      <c r="K14" s="19" t="n">
        <f aca="false">J14*1.2</f>
        <v>8640000</v>
      </c>
    </row>
    <row r="15" customFormat="false" ht="15" hidden="false" customHeight="false" outlineLevel="0" collapsed="false">
      <c r="A15" s="17" t="s">
        <v>73</v>
      </c>
      <c r="B15" s="18" t="n">
        <v>4</v>
      </c>
      <c r="C15" s="18" t="s">
        <v>67</v>
      </c>
      <c r="D15" s="17" t="s">
        <v>70</v>
      </c>
      <c r="E15" s="17" t="s">
        <v>49</v>
      </c>
      <c r="F15" s="18" t="n">
        <v>2</v>
      </c>
      <c r="G15" s="18" t="n">
        <f aca="false">ROUND(H15*0.85,0)</f>
        <v>1020000</v>
      </c>
      <c r="H15" s="19" t="n">
        <v>1200000</v>
      </c>
      <c r="I15" s="19" t="n">
        <f aca="false">H15*1.1</f>
        <v>1320000</v>
      </c>
      <c r="J15" s="19" t="n">
        <f aca="false">I15*1.1</f>
        <v>1452000</v>
      </c>
      <c r="K15" s="19" t="n">
        <f aca="false">J15*1</f>
        <v>1452000</v>
      </c>
    </row>
    <row r="16" customFormat="false" ht="15" hidden="false" customHeight="false" outlineLevel="0" collapsed="false">
      <c r="A16" s="17" t="s">
        <v>73</v>
      </c>
      <c r="B16" s="18" t="n">
        <v>4</v>
      </c>
      <c r="C16" s="18" t="s">
        <v>67</v>
      </c>
      <c r="D16" s="17" t="s">
        <v>70</v>
      </c>
      <c r="E16" s="17" t="s">
        <v>52</v>
      </c>
      <c r="F16" s="18" t="n">
        <v>3</v>
      </c>
      <c r="G16" s="18" t="n">
        <f aca="false">ROUND(H16*0.85,0)</f>
        <v>510000</v>
      </c>
      <c r="H16" s="19" t="n">
        <v>600000</v>
      </c>
      <c r="I16" s="19" t="n">
        <f aca="false">H16*1.1</f>
        <v>660000</v>
      </c>
      <c r="J16" s="19" t="n">
        <f aca="false">I16*1.1</f>
        <v>726000</v>
      </c>
      <c r="K16" s="19" t="n">
        <f aca="false">J16*1.5</f>
        <v>1089000</v>
      </c>
    </row>
    <row r="17" customFormat="false" ht="15" hidden="false" customHeight="false" outlineLevel="0" collapsed="false">
      <c r="A17" s="17" t="s">
        <v>73</v>
      </c>
      <c r="B17" s="18" t="n">
        <v>4</v>
      </c>
      <c r="C17" s="18" t="s">
        <v>67</v>
      </c>
      <c r="D17" s="17" t="s">
        <v>70</v>
      </c>
      <c r="E17" s="20" t="s">
        <v>54</v>
      </c>
      <c r="F17" s="18" t="n">
        <v>4</v>
      </c>
      <c r="G17" s="18" t="n">
        <f aca="false">ROUND(H17*0.85,0)</f>
        <v>102000</v>
      </c>
      <c r="H17" s="19" t="n">
        <v>120000</v>
      </c>
      <c r="I17" s="19" t="n">
        <f aca="false">H17*1.1</f>
        <v>132000</v>
      </c>
      <c r="J17" s="19" t="n">
        <f aca="false">I17*1.5</f>
        <v>198000</v>
      </c>
      <c r="K17" s="19" t="n">
        <f aca="false">J17*1.3</f>
        <v>257400</v>
      </c>
    </row>
    <row r="18" customFormat="false" ht="15" hidden="false" customHeight="false" outlineLevel="0" collapsed="false">
      <c r="A18" s="20" t="s">
        <v>74</v>
      </c>
      <c r="B18" s="18" t="n">
        <v>5</v>
      </c>
      <c r="C18" s="18" t="s">
        <v>67</v>
      </c>
      <c r="D18" s="17" t="s">
        <v>70</v>
      </c>
      <c r="E18" s="17" t="s">
        <v>45</v>
      </c>
      <c r="F18" s="18" t="n">
        <v>1</v>
      </c>
      <c r="G18" s="18" t="n">
        <f aca="false">ROUND(H18*0.85,0)</f>
        <v>1530000</v>
      </c>
      <c r="H18" s="19" t="n">
        <v>1800000</v>
      </c>
      <c r="I18" s="19" t="n">
        <f aca="false">H18*1.1</f>
        <v>1980000</v>
      </c>
      <c r="J18" s="19" t="n">
        <f aca="false">I18*1.1</f>
        <v>2178000</v>
      </c>
      <c r="K18" s="19" t="n">
        <f aca="false">J18*1.1</f>
        <v>2395800</v>
      </c>
    </row>
    <row r="19" customFormat="false" ht="15" hidden="false" customHeight="false" outlineLevel="0" collapsed="false">
      <c r="A19" s="20" t="s">
        <v>74</v>
      </c>
      <c r="B19" s="18" t="n">
        <v>5</v>
      </c>
      <c r="C19" s="18" t="s">
        <v>67</v>
      </c>
      <c r="D19" s="17" t="s">
        <v>70</v>
      </c>
      <c r="E19" s="17" t="s">
        <v>49</v>
      </c>
      <c r="F19" s="18" t="n">
        <v>2</v>
      </c>
      <c r="G19" s="18" t="n">
        <f aca="false">ROUND(H19*0.85,0)</f>
        <v>510000</v>
      </c>
      <c r="H19" s="19" t="n">
        <v>600000</v>
      </c>
      <c r="I19" s="19" t="n">
        <f aca="false">H19*1.1</f>
        <v>660000</v>
      </c>
      <c r="J19" s="19" t="n">
        <f aca="false">I19*1.1</f>
        <v>726000</v>
      </c>
      <c r="K19" s="19" t="n">
        <f aca="false">J19*1.1</f>
        <v>798600</v>
      </c>
    </row>
    <row r="20" customFormat="false" ht="15" hidden="false" customHeight="false" outlineLevel="0" collapsed="false">
      <c r="A20" s="20" t="s">
        <v>74</v>
      </c>
      <c r="B20" s="18" t="n">
        <v>5</v>
      </c>
      <c r="C20" s="18" t="s">
        <v>67</v>
      </c>
      <c r="D20" s="17" t="s">
        <v>70</v>
      </c>
      <c r="E20" s="17" t="s">
        <v>52</v>
      </c>
      <c r="F20" s="18" t="n">
        <v>3</v>
      </c>
      <c r="G20" s="18" t="n">
        <f aca="false">ROUND(H20*0.85,0)</f>
        <v>170000</v>
      </c>
      <c r="H20" s="19" t="n">
        <v>200000</v>
      </c>
      <c r="I20" s="19" t="n">
        <f aca="false">H20*1.1</f>
        <v>220000</v>
      </c>
      <c r="J20" s="19" t="n">
        <f aca="false">I20*1.1</f>
        <v>242000</v>
      </c>
      <c r="K20" s="19" t="n">
        <f aca="false">J20*1.1</f>
        <v>266200</v>
      </c>
    </row>
    <row r="21" customFormat="false" ht="15" hidden="false" customHeight="false" outlineLevel="0" collapsed="false">
      <c r="A21" s="20" t="s">
        <v>74</v>
      </c>
      <c r="B21" s="18" t="n">
        <v>5</v>
      </c>
      <c r="C21" s="18" t="s">
        <v>67</v>
      </c>
      <c r="D21" s="17" t="s">
        <v>70</v>
      </c>
      <c r="E21" s="20" t="s">
        <v>54</v>
      </c>
      <c r="F21" s="18" t="n">
        <v>4</v>
      </c>
      <c r="G21" s="18" t="n">
        <f aca="false">ROUND(H21*0.85,0)</f>
        <v>51000</v>
      </c>
      <c r="H21" s="19" t="n">
        <v>60000</v>
      </c>
      <c r="I21" s="19" t="n">
        <f aca="false">H21*1.1</f>
        <v>66000</v>
      </c>
      <c r="J21" s="19" t="n">
        <f aca="false">I21*1.5</f>
        <v>99000</v>
      </c>
      <c r="K21" s="19" t="n">
        <f aca="false">J21*1.3</f>
        <v>128700</v>
      </c>
    </row>
    <row r="22" customFormat="false" ht="15" hidden="false" customHeight="false" outlineLevel="0" collapsed="false">
      <c r="A22" s="17" t="s">
        <v>75</v>
      </c>
      <c r="B22" s="18" t="n">
        <v>6</v>
      </c>
      <c r="C22" s="18" t="s">
        <v>72</v>
      </c>
      <c r="D22" s="17" t="s">
        <v>70</v>
      </c>
      <c r="E22" s="17" t="s">
        <v>45</v>
      </c>
      <c r="F22" s="18" t="n">
        <v>1</v>
      </c>
      <c r="G22" s="18" t="n">
        <f aca="false">ROUND(H22*0.85,0)</f>
        <v>3060000</v>
      </c>
      <c r="H22" s="19" t="n">
        <v>3600000</v>
      </c>
      <c r="I22" s="19" t="n">
        <f aca="false">H22*1.1</f>
        <v>3960000</v>
      </c>
      <c r="J22" s="19" t="n">
        <f aca="false">I22*0.6</f>
        <v>2376000</v>
      </c>
      <c r="K22" s="19" t="n">
        <f aca="false">J22*0.9</f>
        <v>2138400</v>
      </c>
    </row>
    <row r="23" customFormat="false" ht="15" hidden="false" customHeight="false" outlineLevel="0" collapsed="false">
      <c r="A23" s="17" t="s">
        <v>75</v>
      </c>
      <c r="B23" s="18" t="n">
        <v>6</v>
      </c>
      <c r="C23" s="18" t="s">
        <v>72</v>
      </c>
      <c r="D23" s="17" t="s">
        <v>70</v>
      </c>
      <c r="E23" s="17" t="s">
        <v>49</v>
      </c>
      <c r="F23" s="18" t="n">
        <v>2</v>
      </c>
      <c r="G23" s="18" t="n">
        <f aca="false">ROUND(H23*0.85,0)</f>
        <v>612000</v>
      </c>
      <c r="H23" s="19" t="n">
        <v>720000</v>
      </c>
      <c r="I23" s="19" t="n">
        <f aca="false">H23*1.1</f>
        <v>792000</v>
      </c>
      <c r="J23" s="19" t="n">
        <f aca="false">I23*1.1</f>
        <v>871200</v>
      </c>
      <c r="K23" s="19" t="n">
        <f aca="false">J23*1.1</f>
        <v>958320</v>
      </c>
    </row>
    <row r="24" customFormat="false" ht="15" hidden="false" customHeight="false" outlineLevel="0" collapsed="false">
      <c r="A24" s="17" t="s">
        <v>75</v>
      </c>
      <c r="B24" s="18" t="n">
        <v>6</v>
      </c>
      <c r="C24" s="18" t="s">
        <v>72</v>
      </c>
      <c r="D24" s="17" t="s">
        <v>70</v>
      </c>
      <c r="E24" s="17" t="s">
        <v>52</v>
      </c>
      <c r="F24" s="18" t="n">
        <v>3</v>
      </c>
      <c r="G24" s="18" t="n">
        <f aca="false">ROUND(H24*0.85,0)</f>
        <v>212500</v>
      </c>
      <c r="H24" s="19" t="n">
        <v>250000</v>
      </c>
      <c r="I24" s="19" t="n">
        <f aca="false">H24*1.2</f>
        <v>300000</v>
      </c>
      <c r="J24" s="19" t="n">
        <f aca="false">I24*1.2</f>
        <v>360000</v>
      </c>
      <c r="K24" s="19" t="n">
        <f aca="false">J24*1.2</f>
        <v>432000</v>
      </c>
    </row>
    <row r="25" customFormat="false" ht="15" hidden="false" customHeight="false" outlineLevel="0" collapsed="false">
      <c r="A25" s="17" t="s">
        <v>75</v>
      </c>
      <c r="B25" s="18" t="n">
        <v>6</v>
      </c>
      <c r="C25" s="18" t="s">
        <v>72</v>
      </c>
      <c r="D25" s="17" t="s">
        <v>70</v>
      </c>
      <c r="E25" s="20" t="s">
        <v>54</v>
      </c>
      <c r="F25" s="18" t="n">
        <v>4</v>
      </c>
      <c r="G25" s="18" t="n">
        <f aca="false">ROUND(H25*0.85,0)</f>
        <v>0</v>
      </c>
      <c r="H25" s="19"/>
      <c r="I25" s="19"/>
      <c r="J25" s="19"/>
      <c r="K25" s="19"/>
    </row>
    <row r="26" customFormat="false" ht="15" hidden="false" customHeight="false" outlineLevel="0" collapsed="false">
      <c r="A26" s="17" t="s">
        <v>76</v>
      </c>
      <c r="B26" s="18" t="n">
        <v>7</v>
      </c>
      <c r="C26" s="18" t="s">
        <v>67</v>
      </c>
      <c r="D26" s="17" t="s">
        <v>77</v>
      </c>
      <c r="E26" s="17" t="s">
        <v>45</v>
      </c>
      <c r="F26" s="18" t="n">
        <v>1</v>
      </c>
      <c r="G26" s="18" t="n">
        <f aca="false">ROUND(H26*0.85,0)</f>
        <v>2550000</v>
      </c>
      <c r="H26" s="19" t="n">
        <v>3000000</v>
      </c>
      <c r="I26" s="19" t="n">
        <f aca="false">H26*1.1</f>
        <v>3300000</v>
      </c>
      <c r="J26" s="19" t="n">
        <f aca="false">I26*1.1</f>
        <v>3630000</v>
      </c>
      <c r="K26" s="19" t="n">
        <f aca="false">J26*1.1</f>
        <v>3993000</v>
      </c>
    </row>
    <row r="27" customFormat="false" ht="15" hidden="false" customHeight="false" outlineLevel="0" collapsed="false">
      <c r="A27" s="17" t="s">
        <v>76</v>
      </c>
      <c r="B27" s="18" t="n">
        <v>7</v>
      </c>
      <c r="C27" s="18" t="s">
        <v>67</v>
      </c>
      <c r="D27" s="17" t="s">
        <v>77</v>
      </c>
      <c r="E27" s="17" t="s">
        <v>49</v>
      </c>
      <c r="F27" s="18" t="n">
        <v>2</v>
      </c>
      <c r="G27" s="18" t="n">
        <f aca="false">ROUND(H27*0.85,0)</f>
        <v>850000</v>
      </c>
      <c r="H27" s="19" t="n">
        <v>1000000</v>
      </c>
      <c r="I27" s="19" t="n">
        <f aca="false">H27*1.4</f>
        <v>1400000</v>
      </c>
      <c r="J27" s="19" t="n">
        <f aca="false">I27*1.3</f>
        <v>1820000</v>
      </c>
      <c r="K27" s="19" t="n">
        <f aca="false">J27*1.3</f>
        <v>2366000</v>
      </c>
    </row>
    <row r="28" customFormat="false" ht="15" hidden="false" customHeight="false" outlineLevel="0" collapsed="false">
      <c r="A28" s="17" t="s">
        <v>76</v>
      </c>
      <c r="B28" s="18" t="n">
        <v>7</v>
      </c>
      <c r="C28" s="18" t="s">
        <v>67</v>
      </c>
      <c r="D28" s="17" t="s">
        <v>77</v>
      </c>
      <c r="E28" s="17" t="s">
        <v>52</v>
      </c>
      <c r="F28" s="18" t="n">
        <v>3</v>
      </c>
      <c r="G28" s="18" t="n">
        <f aca="false">ROUND(H28*0.85,0)</f>
        <v>153000</v>
      </c>
      <c r="H28" s="19" t="n">
        <v>180000</v>
      </c>
      <c r="I28" s="19" t="n">
        <f aca="false">H28*1.2</f>
        <v>216000</v>
      </c>
      <c r="J28" s="19" t="n">
        <f aca="false">I28*1.2</f>
        <v>259200</v>
      </c>
      <c r="K28" s="19" t="n">
        <f aca="false">J28*1.2</f>
        <v>311040</v>
      </c>
    </row>
    <row r="29" customFormat="false" ht="15" hidden="false" customHeight="false" outlineLevel="0" collapsed="false">
      <c r="A29" s="17" t="s">
        <v>76</v>
      </c>
      <c r="B29" s="18" t="n">
        <v>7</v>
      </c>
      <c r="C29" s="18" t="s">
        <v>67</v>
      </c>
      <c r="D29" s="17" t="s">
        <v>77</v>
      </c>
      <c r="E29" s="20" t="s">
        <v>54</v>
      </c>
      <c r="F29" s="18" t="n">
        <v>4</v>
      </c>
      <c r="G29" s="18" t="n">
        <f aca="false">ROUND(H29*0.85,0)</f>
        <v>0</v>
      </c>
      <c r="H29" s="19"/>
      <c r="I29" s="19"/>
      <c r="J29" s="19" t="n">
        <f aca="false">I29*1.2</f>
        <v>0</v>
      </c>
      <c r="K29" s="19" t="n">
        <f aca="false">J29*1.2</f>
        <v>0</v>
      </c>
    </row>
    <row r="30" customFormat="false" ht="15" hidden="false" customHeight="false" outlineLevel="0" collapsed="false">
      <c r="A30" s="20" t="s">
        <v>78</v>
      </c>
      <c r="B30" s="18" t="n">
        <v>8</v>
      </c>
      <c r="C30" s="18" t="s">
        <v>67</v>
      </c>
      <c r="D30" s="17" t="s">
        <v>77</v>
      </c>
      <c r="E30" s="17" t="s">
        <v>45</v>
      </c>
      <c r="F30" s="18" t="n">
        <v>1</v>
      </c>
      <c r="G30" s="18" t="n">
        <f aca="false">ROUND(H30*0.85,0)</f>
        <v>918000</v>
      </c>
      <c r="H30" s="19" t="n">
        <v>1080000</v>
      </c>
      <c r="I30" s="19" t="n">
        <f aca="false">H30*1.1</f>
        <v>1188000</v>
      </c>
      <c r="J30" s="19" t="n">
        <f aca="false">I30*1.1</f>
        <v>1306800</v>
      </c>
      <c r="K30" s="19" t="n">
        <f aca="false">J30*1.1</f>
        <v>1437480</v>
      </c>
    </row>
    <row r="31" customFormat="false" ht="15" hidden="false" customHeight="false" outlineLevel="0" collapsed="false">
      <c r="A31" s="20" t="s">
        <v>78</v>
      </c>
      <c r="B31" s="18" t="n">
        <v>8</v>
      </c>
      <c r="C31" s="18" t="s">
        <v>67</v>
      </c>
      <c r="D31" s="17" t="s">
        <v>77</v>
      </c>
      <c r="E31" s="17" t="s">
        <v>49</v>
      </c>
      <c r="F31" s="18" t="n">
        <v>2</v>
      </c>
      <c r="G31" s="18" t="n">
        <f aca="false">ROUND(H31*0.85,0)</f>
        <v>306000</v>
      </c>
      <c r="H31" s="19" t="n">
        <v>360000</v>
      </c>
      <c r="I31" s="19" t="n">
        <f aca="false">H31*1.1</f>
        <v>396000</v>
      </c>
      <c r="J31" s="19" t="n">
        <f aca="false">I31*1.1</f>
        <v>435600</v>
      </c>
      <c r="K31" s="19" t="n">
        <f aca="false">J31*1.1</f>
        <v>479160</v>
      </c>
    </row>
    <row r="32" customFormat="false" ht="15" hidden="false" customHeight="false" outlineLevel="0" collapsed="false">
      <c r="A32" s="20" t="s">
        <v>78</v>
      </c>
      <c r="B32" s="18" t="n">
        <v>8</v>
      </c>
      <c r="C32" s="18" t="s">
        <v>67</v>
      </c>
      <c r="D32" s="17" t="s">
        <v>77</v>
      </c>
      <c r="E32" s="17" t="s">
        <v>52</v>
      </c>
      <c r="F32" s="18" t="n">
        <v>3</v>
      </c>
      <c r="G32" s="18" t="n">
        <f aca="false">ROUND(H32*0.85,0)</f>
        <v>34000</v>
      </c>
      <c r="H32" s="19" t="n">
        <v>40000</v>
      </c>
      <c r="I32" s="19" t="n">
        <f aca="false">H32*1.05</f>
        <v>42000</v>
      </c>
      <c r="J32" s="19" t="n">
        <f aca="false">I32*1.05</f>
        <v>44100</v>
      </c>
      <c r="K32" s="19" t="n">
        <f aca="false">J32*1.05</f>
        <v>46305</v>
      </c>
    </row>
    <row r="33" customFormat="false" ht="15" hidden="false" customHeight="false" outlineLevel="0" collapsed="false">
      <c r="A33" s="20" t="s">
        <v>78</v>
      </c>
      <c r="B33" s="18" t="n">
        <v>8</v>
      </c>
      <c r="C33" s="18" t="s">
        <v>67</v>
      </c>
      <c r="D33" s="17" t="s">
        <v>77</v>
      </c>
      <c r="E33" s="20" t="s">
        <v>54</v>
      </c>
      <c r="F33" s="18" t="n">
        <v>4</v>
      </c>
      <c r="G33" s="18" t="n">
        <f aca="false">ROUND(H33*0.85,0)</f>
        <v>0</v>
      </c>
      <c r="H33" s="19"/>
      <c r="I33" s="19" t="n">
        <f aca="false">H33*1.3</f>
        <v>0</v>
      </c>
      <c r="J33" s="19"/>
      <c r="K33" s="19"/>
    </row>
    <row r="34" customFormat="false" ht="15" hidden="false" customHeight="false" outlineLevel="0" collapsed="false">
      <c r="A34" s="17" t="s">
        <v>79</v>
      </c>
      <c r="B34" s="18" t="n">
        <v>9</v>
      </c>
      <c r="C34" s="18" t="s">
        <v>72</v>
      </c>
      <c r="D34" s="17" t="s">
        <v>77</v>
      </c>
      <c r="E34" s="17" t="s">
        <v>45</v>
      </c>
      <c r="F34" s="18" t="n">
        <v>1</v>
      </c>
      <c r="G34" s="18" t="n">
        <f aca="false">ROUND(H34*0.85,0)</f>
        <v>612000</v>
      </c>
      <c r="H34" s="19" t="n">
        <v>720000</v>
      </c>
      <c r="I34" s="19" t="n">
        <f aca="false">H34*1.3</f>
        <v>936000</v>
      </c>
      <c r="J34" s="19" t="n">
        <f aca="false">I34*1.3</f>
        <v>1216800</v>
      </c>
      <c r="K34" s="19" t="n">
        <f aca="false">J34*1.3</f>
        <v>1581840</v>
      </c>
    </row>
    <row r="35" customFormat="false" ht="15" hidden="false" customHeight="false" outlineLevel="0" collapsed="false">
      <c r="A35" s="17" t="s">
        <v>79</v>
      </c>
      <c r="B35" s="18" t="n">
        <v>9</v>
      </c>
      <c r="C35" s="18" t="s">
        <v>72</v>
      </c>
      <c r="D35" s="17" t="s">
        <v>77</v>
      </c>
      <c r="E35" s="17" t="s">
        <v>49</v>
      </c>
      <c r="F35" s="18" t="n">
        <v>2</v>
      </c>
      <c r="G35" s="18" t="n">
        <f aca="false">ROUND(H35*0.85,0)</f>
        <v>367200</v>
      </c>
      <c r="H35" s="19" t="n">
        <v>432000</v>
      </c>
      <c r="I35" s="19" t="n">
        <f aca="false">H35</f>
        <v>432000</v>
      </c>
      <c r="J35" s="19" t="n">
        <f aca="false">I35</f>
        <v>432000</v>
      </c>
      <c r="K35" s="19" t="n">
        <f aca="false">J35</f>
        <v>432000</v>
      </c>
    </row>
    <row r="36" customFormat="false" ht="15" hidden="false" customHeight="false" outlineLevel="0" collapsed="false">
      <c r="A36" s="17" t="s">
        <v>79</v>
      </c>
      <c r="B36" s="18" t="n">
        <v>9</v>
      </c>
      <c r="C36" s="18" t="s">
        <v>72</v>
      </c>
      <c r="D36" s="17" t="s">
        <v>77</v>
      </c>
      <c r="E36" s="17" t="s">
        <v>52</v>
      </c>
      <c r="F36" s="18" t="n">
        <v>3</v>
      </c>
      <c r="G36" s="18" t="n">
        <f aca="false">ROUND(H36*0.85,0)</f>
        <v>85000</v>
      </c>
      <c r="H36" s="19" t="n">
        <v>100000</v>
      </c>
      <c r="I36" s="19" t="n">
        <f aca="false">H36</f>
        <v>100000</v>
      </c>
      <c r="J36" s="19" t="n">
        <f aca="false">I36</f>
        <v>100000</v>
      </c>
      <c r="K36" s="19" t="n">
        <f aca="false">J36</f>
        <v>100000</v>
      </c>
    </row>
    <row r="37" customFormat="false" ht="15" hidden="false" customHeight="false" outlineLevel="0" collapsed="false">
      <c r="A37" s="17" t="s">
        <v>79</v>
      </c>
      <c r="B37" s="18" t="n">
        <v>9</v>
      </c>
      <c r="C37" s="18" t="s">
        <v>72</v>
      </c>
      <c r="D37" s="17" t="s">
        <v>77</v>
      </c>
      <c r="E37" s="20" t="s">
        <v>54</v>
      </c>
      <c r="F37" s="18" t="n">
        <v>4</v>
      </c>
      <c r="G37" s="18" t="n">
        <f aca="false">ROUND(H37*0.85,0)</f>
        <v>246500</v>
      </c>
      <c r="H37" s="19" t="n">
        <v>290000</v>
      </c>
      <c r="I37" s="19" t="n">
        <f aca="false">H37*1.5</f>
        <v>435000</v>
      </c>
      <c r="J37" s="19" t="n">
        <f aca="false">I37*1.3</f>
        <v>565500</v>
      </c>
      <c r="K37" s="19" t="n">
        <f aca="false">J37*1.3</f>
        <v>735150</v>
      </c>
    </row>
    <row r="38" customFormat="false" ht="15" hidden="false" customHeight="false" outlineLevel="0" collapsed="false">
      <c r="A38" s="17" t="s">
        <v>80</v>
      </c>
      <c r="B38" s="18" t="n">
        <v>10</v>
      </c>
      <c r="C38" s="18" t="s">
        <v>67</v>
      </c>
      <c r="D38" s="17" t="s">
        <v>68</v>
      </c>
      <c r="E38" s="17" t="s">
        <v>45</v>
      </c>
      <c r="F38" s="18" t="n">
        <v>1</v>
      </c>
      <c r="G38" s="18" t="n">
        <f aca="false">ROUND(H38*0.85,0)</f>
        <v>10200000</v>
      </c>
      <c r="H38" s="19" t="n">
        <v>12000000</v>
      </c>
      <c r="I38" s="19" t="n">
        <f aca="false">H38*0.9</f>
        <v>10800000</v>
      </c>
      <c r="J38" s="19" t="n">
        <f aca="false">I38*0.9</f>
        <v>9720000</v>
      </c>
      <c r="K38" s="19" t="n">
        <f aca="false">J38*0.9</f>
        <v>8748000</v>
      </c>
    </row>
    <row r="39" customFormat="false" ht="15" hidden="false" customHeight="false" outlineLevel="0" collapsed="false">
      <c r="A39" s="17" t="s">
        <v>80</v>
      </c>
      <c r="B39" s="18" t="n">
        <v>10</v>
      </c>
      <c r="C39" s="18" t="s">
        <v>67</v>
      </c>
      <c r="D39" s="17" t="s">
        <v>68</v>
      </c>
      <c r="E39" s="17" t="s">
        <v>49</v>
      </c>
      <c r="F39" s="18" t="n">
        <v>2</v>
      </c>
      <c r="G39" s="18" t="n">
        <f aca="false">ROUND(H39*0.85,0)</f>
        <v>1105000</v>
      </c>
      <c r="H39" s="19" t="n">
        <v>1300000</v>
      </c>
      <c r="I39" s="19" t="n">
        <f aca="false">H39*0.9</f>
        <v>1170000</v>
      </c>
      <c r="J39" s="19" t="n">
        <f aca="false">I39*0.9</f>
        <v>1053000</v>
      </c>
      <c r="K39" s="19" t="n">
        <f aca="false">J39*0.9</f>
        <v>947700</v>
      </c>
    </row>
    <row r="40" customFormat="false" ht="15" hidden="false" customHeight="false" outlineLevel="0" collapsed="false">
      <c r="A40" s="17" t="s">
        <v>80</v>
      </c>
      <c r="B40" s="18" t="n">
        <v>10</v>
      </c>
      <c r="C40" s="18" t="s">
        <v>67</v>
      </c>
      <c r="D40" s="17" t="s">
        <v>68</v>
      </c>
      <c r="E40" s="17" t="s">
        <v>52</v>
      </c>
      <c r="F40" s="18" t="n">
        <v>3</v>
      </c>
      <c r="G40" s="18" t="n">
        <f aca="false">ROUND(H40*0.85,0)</f>
        <v>850000</v>
      </c>
      <c r="H40" s="19" t="n">
        <v>1000000</v>
      </c>
      <c r="I40" s="19" t="n">
        <f aca="false">H40*1.4</f>
        <v>1400000</v>
      </c>
      <c r="J40" s="19" t="n">
        <f aca="false">I40*1.4</f>
        <v>1960000</v>
      </c>
      <c r="K40" s="19" t="n">
        <f aca="false">J40*1.4</f>
        <v>2744000</v>
      </c>
    </row>
    <row r="41" customFormat="false" ht="15" hidden="false" customHeight="false" outlineLevel="0" collapsed="false">
      <c r="A41" s="17" t="s">
        <v>80</v>
      </c>
      <c r="B41" s="18" t="n">
        <v>10</v>
      </c>
      <c r="C41" s="18" t="s">
        <v>67</v>
      </c>
      <c r="D41" s="17" t="s">
        <v>68</v>
      </c>
      <c r="E41" s="20" t="s">
        <v>54</v>
      </c>
      <c r="F41" s="18" t="n">
        <v>4</v>
      </c>
      <c r="G41" s="18" t="n">
        <f aca="false">ROUND(H41*0.85,0)</f>
        <v>255000</v>
      </c>
      <c r="H41" s="19" t="n">
        <v>300000</v>
      </c>
      <c r="I41" s="19" t="n">
        <f aca="false">H41*1.1</f>
        <v>330000</v>
      </c>
      <c r="J41" s="19" t="n">
        <f aca="false">I41*1.5</f>
        <v>495000</v>
      </c>
      <c r="K41" s="19" t="n">
        <f aca="false">J41*1.3</f>
        <v>643500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1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1" activeCellId="0" sqref="F1"/>
    </sheetView>
  </sheetViews>
  <sheetFormatPr defaultRowHeight="13.8"/>
  <cols>
    <col collapsed="false" hidden="false" max="1" min="1" style="21" width="12.9587628865979"/>
    <col collapsed="false" hidden="false" max="2" min="2" style="21" width="10.3659793814433"/>
    <col collapsed="false" hidden="false" max="3" min="3" style="22" width="19.2319587628866"/>
    <col collapsed="false" hidden="false" max="4" min="4" style="22" width="19.0927835051546"/>
    <col collapsed="false" hidden="false" max="5" min="5" style="22" width="15.819587628866"/>
    <col collapsed="false" hidden="false" max="6" min="6" style="0" width="16.639175257732"/>
    <col collapsed="false" hidden="false" max="7" min="7" style="22" width="13.3659793814433"/>
    <col collapsed="false" hidden="false" max="8" min="8" style="22" width="21.5463917525773"/>
    <col collapsed="false" hidden="false" max="9" min="9" style="22" width="18.9587628865979"/>
    <col collapsed="false" hidden="false" max="10" min="10" style="0" width="18.9587628865979"/>
    <col collapsed="false" hidden="false" max="11" min="11" style="0" width="22.3659793814433"/>
    <col collapsed="false" hidden="false" max="12" min="12" style="0" width="13.0927835051546"/>
    <col collapsed="false" hidden="false" max="13" min="13" style="0" width="28.5051546391753"/>
    <col collapsed="false" hidden="false" max="1025" min="14" style="0" width="7.3659793814433"/>
  </cols>
  <sheetData>
    <row r="1" s="1" customFormat="true" ht="35.25" hidden="false" customHeight="true" outlineLevel="0" collapsed="false">
      <c r="A1" s="23" t="s">
        <v>58</v>
      </c>
      <c r="B1" s="23" t="s">
        <v>36</v>
      </c>
      <c r="C1" s="24" t="s">
        <v>81</v>
      </c>
      <c r="D1" s="24" t="s">
        <v>82</v>
      </c>
      <c r="E1" s="24" t="s">
        <v>83</v>
      </c>
      <c r="F1" s="24" t="s">
        <v>84</v>
      </c>
      <c r="G1" s="24" t="s">
        <v>85</v>
      </c>
      <c r="H1" s="24" t="s">
        <v>86</v>
      </c>
      <c r="I1" s="24" t="s">
        <v>87</v>
      </c>
      <c r="J1" s="24" t="s">
        <v>88</v>
      </c>
      <c r="K1" s="24" t="s">
        <v>89</v>
      </c>
      <c r="L1" s="1" t="s">
        <v>90</v>
      </c>
      <c r="AMG1" s="0"/>
      <c r="AMH1" s="0"/>
      <c r="AMI1" s="0"/>
      <c r="AMJ1" s="0"/>
    </row>
    <row r="2" customFormat="false" ht="13.8" hidden="false" customHeight="false" outlineLevel="0" collapsed="false">
      <c r="A2" s="21" t="n">
        <v>1</v>
      </c>
      <c r="B2" s="21" t="n">
        <v>1</v>
      </c>
      <c r="C2" s="22" t="n">
        <v>47</v>
      </c>
      <c r="D2" s="22" t="n">
        <v>50</v>
      </c>
      <c r="E2" s="22" t="n">
        <v>33</v>
      </c>
      <c r="F2" s="0" t="n">
        <v>1065900</v>
      </c>
      <c r="G2" s="22" t="n">
        <f aca="false">ROUND(F2/89,0)</f>
        <v>11976</v>
      </c>
      <c r="H2" s="22" t="n">
        <v>39.1033183620838</v>
      </c>
      <c r="I2" s="22" t="n">
        <v>39.4411644</v>
      </c>
      <c r="J2" s="0" t="n">
        <v>28.05</v>
      </c>
      <c r="K2" s="0" t="n">
        <f aca="false">J2</f>
        <v>28.05</v>
      </c>
      <c r="L2" s="0" t="n">
        <v>0</v>
      </c>
    </row>
    <row r="3" customFormat="false" ht="13.8" hidden="false" customHeight="false" outlineLevel="0" collapsed="false">
      <c r="A3" s="21" t="n">
        <v>1</v>
      </c>
      <c r="B3" s="21" t="n">
        <v>2</v>
      </c>
      <c r="C3" s="22" t="n">
        <v>51.7078636875</v>
      </c>
      <c r="D3" s="22" t="n">
        <v>19</v>
      </c>
      <c r="E3" s="22" t="n">
        <v>44</v>
      </c>
      <c r="F3" s="0" t="n">
        <v>146300</v>
      </c>
      <c r="G3" s="22" t="n">
        <f aca="false">ROUND(F3/65,0)</f>
        <v>2251</v>
      </c>
      <c r="H3" s="22" t="n">
        <v>34.2794784622369</v>
      </c>
      <c r="I3" s="22" t="n">
        <v>33.128536725</v>
      </c>
      <c r="J3" s="0" t="n">
        <v>11.55</v>
      </c>
      <c r="K3" s="0" t="n">
        <f aca="false">J3</f>
        <v>11.55</v>
      </c>
      <c r="L3" s="0" t="n">
        <v>0</v>
      </c>
    </row>
    <row r="4" customFormat="false" ht="13.8" hidden="false" customHeight="false" outlineLevel="0" collapsed="false">
      <c r="A4" s="21" t="n">
        <v>1</v>
      </c>
      <c r="B4" s="21" t="n">
        <v>3</v>
      </c>
      <c r="C4" s="22" t="n">
        <v>58.3935075</v>
      </c>
      <c r="D4" s="22" t="n">
        <v>56</v>
      </c>
      <c r="E4" s="22" t="n">
        <v>53</v>
      </c>
      <c r="F4" s="0" t="n">
        <v>198550</v>
      </c>
      <c r="G4" s="22" t="n">
        <f aca="false">ROUND(F4/95,0)</f>
        <v>2090</v>
      </c>
      <c r="H4" s="22" t="n">
        <v>73.8516875325808</v>
      </c>
      <c r="I4" s="22" t="n">
        <v>35.8387065</v>
      </c>
      <c r="J4" s="0" t="n">
        <v>16.5</v>
      </c>
      <c r="K4" s="0" t="n">
        <f aca="false">J4</f>
        <v>16.5</v>
      </c>
      <c r="L4" s="0" t="n">
        <v>0</v>
      </c>
    </row>
    <row r="5" customFormat="false" ht="13.8" hidden="false" customHeight="false" outlineLevel="0" collapsed="false">
      <c r="A5" s="21" t="n">
        <v>1</v>
      </c>
      <c r="B5" s="21" t="n">
        <v>4</v>
      </c>
      <c r="C5" s="22" t="n">
        <v>0</v>
      </c>
      <c r="D5" s="22" t="n">
        <v>0</v>
      </c>
      <c r="E5" s="22" t="n">
        <v>0</v>
      </c>
      <c r="F5" s="0" t="n">
        <v>0</v>
      </c>
      <c r="G5" s="22" t="n">
        <v>0</v>
      </c>
      <c r="H5" s="22" t="n">
        <v>0</v>
      </c>
      <c r="I5" s="22" t="n">
        <v>0</v>
      </c>
      <c r="J5" s="0" t="n">
        <v>0</v>
      </c>
      <c r="K5" s="0" t="n">
        <f aca="false">J5</f>
        <v>0</v>
      </c>
      <c r="L5" s="0" t="n">
        <v>0</v>
      </c>
    </row>
    <row r="6" customFormat="false" ht="13.8" hidden="false" customHeight="false" outlineLevel="0" collapsed="false">
      <c r="A6" s="21" t="n">
        <v>2</v>
      </c>
      <c r="B6" s="21" t="n">
        <v>1</v>
      </c>
      <c r="C6" s="22" t="n">
        <v>42.87214828125</v>
      </c>
      <c r="D6" s="22" t="n">
        <v>35</v>
      </c>
      <c r="E6" s="22" t="n">
        <v>37</v>
      </c>
      <c r="F6" s="0" t="n">
        <v>319770</v>
      </c>
      <c r="G6" s="22" t="n">
        <f aca="false">ROUND(F6/89,0)</f>
        <v>3593</v>
      </c>
      <c r="H6" s="22" t="n">
        <v>46.298</v>
      </c>
      <c r="I6" s="22" t="n">
        <v>24.1120485</v>
      </c>
      <c r="J6" s="0" t="n">
        <v>28.05</v>
      </c>
      <c r="K6" s="0" t="n">
        <f aca="false">J6</f>
        <v>28.05</v>
      </c>
      <c r="L6" s="0" t="n">
        <v>0</v>
      </c>
    </row>
    <row r="7" customFormat="false" ht="13.8" hidden="false" customHeight="false" outlineLevel="0" collapsed="false">
      <c r="A7" s="21" t="n">
        <v>2</v>
      </c>
      <c r="B7" s="21" t="n">
        <v>2</v>
      </c>
      <c r="C7" s="22" t="n">
        <v>43.073745</v>
      </c>
      <c r="D7" s="22" t="n">
        <v>57</v>
      </c>
      <c r="E7" s="22" t="n">
        <v>55</v>
      </c>
      <c r="F7" s="0" t="n">
        <v>154660</v>
      </c>
      <c r="G7" s="22" t="n">
        <f aca="false">ROUND(F7/65,0)</f>
        <v>2379</v>
      </c>
      <c r="H7" s="22" t="n">
        <v>68.0103791894906</v>
      </c>
      <c r="I7" s="22" t="n">
        <v>52.3025265</v>
      </c>
      <c r="J7" s="0" t="n">
        <v>26.4</v>
      </c>
      <c r="K7" s="0" t="n">
        <f aca="false">J7</f>
        <v>26.4</v>
      </c>
      <c r="L7" s="0" t="n">
        <v>0</v>
      </c>
    </row>
    <row r="8" customFormat="false" ht="13.8" hidden="false" customHeight="false" outlineLevel="0" collapsed="false">
      <c r="A8" s="21" t="n">
        <v>2</v>
      </c>
      <c r="B8" s="21" t="n">
        <v>3</v>
      </c>
      <c r="C8" s="22" t="n">
        <v>24</v>
      </c>
      <c r="D8" s="22" t="n">
        <v>55</v>
      </c>
      <c r="E8" s="22" t="n">
        <v>54</v>
      </c>
      <c r="F8" s="0" t="n">
        <v>51414</v>
      </c>
      <c r="G8" s="22" t="n">
        <f aca="false">ROUND(F8/95,0)</f>
        <v>541</v>
      </c>
      <c r="H8" s="22" t="n">
        <v>42.9530843549224</v>
      </c>
      <c r="I8" s="22" t="n">
        <v>23.7585555</v>
      </c>
      <c r="J8" s="0" t="n">
        <v>29.7</v>
      </c>
      <c r="K8" s="0" t="n">
        <f aca="false">J8</f>
        <v>29.7</v>
      </c>
      <c r="L8" s="0" t="n">
        <v>0</v>
      </c>
    </row>
    <row r="9" customFormat="false" ht="13.8" hidden="false" customHeight="false" outlineLevel="0" collapsed="false">
      <c r="A9" s="21" t="n">
        <v>2</v>
      </c>
      <c r="B9" s="21" t="n">
        <v>4</v>
      </c>
      <c r="C9" s="22" t="n">
        <v>0</v>
      </c>
      <c r="D9" s="22" t="n">
        <v>0</v>
      </c>
      <c r="E9" s="22" t="n">
        <v>0</v>
      </c>
      <c r="F9" s="0" t="n">
        <v>0</v>
      </c>
      <c r="G9" s="22" t="n">
        <v>0</v>
      </c>
      <c r="H9" s="22" t="n">
        <v>0</v>
      </c>
      <c r="I9" s="22" t="n">
        <v>0</v>
      </c>
      <c r="J9" s="0" t="n">
        <v>0</v>
      </c>
      <c r="K9" s="0" t="n">
        <f aca="false">J9</f>
        <v>0</v>
      </c>
      <c r="L9" s="0" t="n">
        <v>0</v>
      </c>
    </row>
    <row r="10" customFormat="false" ht="13.8" hidden="false" customHeight="false" outlineLevel="0" collapsed="false">
      <c r="A10" s="21" t="n">
        <v>3</v>
      </c>
      <c r="B10" s="21" t="n">
        <v>1</v>
      </c>
      <c r="C10" s="22" t="n">
        <v>53</v>
      </c>
      <c r="D10" s="22" t="n">
        <v>51</v>
      </c>
      <c r="E10" s="22" t="n">
        <v>38</v>
      </c>
      <c r="F10" s="0" t="n">
        <v>714780</v>
      </c>
      <c r="G10" s="22" t="n">
        <f aca="false">ROUND(F10/89,0)</f>
        <v>8031</v>
      </c>
      <c r="H10" s="22" t="n">
        <v>37</v>
      </c>
      <c r="I10" s="22" t="n">
        <v>56.0316861</v>
      </c>
      <c r="J10" s="0" t="n">
        <v>31.35</v>
      </c>
      <c r="K10" s="0" t="n">
        <f aca="false">J10</f>
        <v>31.35</v>
      </c>
      <c r="L10" s="0" t="n">
        <v>0</v>
      </c>
    </row>
    <row r="11" customFormat="false" ht="13.8" hidden="false" customHeight="false" outlineLevel="0" collapsed="false">
      <c r="A11" s="21" t="n">
        <v>3</v>
      </c>
      <c r="B11" s="21" t="n">
        <v>2</v>
      </c>
      <c r="C11" s="22" t="n">
        <v>56.0338104375</v>
      </c>
      <c r="D11" s="25" t="n">
        <v>29</v>
      </c>
      <c r="E11" s="22" t="n">
        <v>17</v>
      </c>
      <c r="F11" s="0" t="n">
        <v>100320</v>
      </c>
      <c r="G11" s="22" t="n">
        <f aca="false">ROUND(F11/65,0)</f>
        <v>1543</v>
      </c>
      <c r="H11" s="22" t="n">
        <v>33</v>
      </c>
      <c r="I11" s="22" t="n">
        <v>29</v>
      </c>
      <c r="J11" s="0" t="n">
        <v>13.2</v>
      </c>
      <c r="K11" s="0" t="n">
        <f aca="false">J11</f>
        <v>13.2</v>
      </c>
      <c r="L11" s="0" t="n">
        <v>0</v>
      </c>
    </row>
    <row r="12" customFormat="false" ht="13.8" hidden="false" customHeight="false" outlineLevel="0" collapsed="false">
      <c r="A12" s="21" t="n">
        <v>3</v>
      </c>
      <c r="B12" s="21" t="n">
        <v>3</v>
      </c>
      <c r="C12" s="22" t="n">
        <v>33.75</v>
      </c>
      <c r="D12" s="22" t="n">
        <v>42</v>
      </c>
      <c r="E12" s="22" t="n">
        <v>35</v>
      </c>
      <c r="F12" s="0" t="n">
        <v>25080</v>
      </c>
      <c r="G12" s="22" t="n">
        <f aca="false">ROUND(F12/95,0)</f>
        <v>264</v>
      </c>
      <c r="H12" s="22" t="n">
        <v>26</v>
      </c>
      <c r="I12" s="22" t="n">
        <v>22</v>
      </c>
      <c r="J12" s="0" t="n">
        <v>13.2</v>
      </c>
      <c r="K12" s="0" t="n">
        <f aca="false">J12</f>
        <v>13.2</v>
      </c>
      <c r="L12" s="0" t="n">
        <v>0</v>
      </c>
    </row>
    <row r="13" customFormat="false" ht="13.8" hidden="false" customHeight="false" outlineLevel="0" collapsed="false">
      <c r="A13" s="21" t="n">
        <v>3</v>
      </c>
      <c r="B13" s="21" t="n">
        <v>4</v>
      </c>
      <c r="C13" s="22" t="n">
        <v>0</v>
      </c>
      <c r="D13" s="22" t="n">
        <v>0</v>
      </c>
      <c r="E13" s="22" t="n">
        <v>0</v>
      </c>
      <c r="F13" s="0" t="n">
        <v>0</v>
      </c>
      <c r="G13" s="22" t="n">
        <v>0</v>
      </c>
      <c r="H13" s="22" t="n">
        <v>0</v>
      </c>
      <c r="I13" s="22" t="n">
        <v>0</v>
      </c>
      <c r="J13" s="0" t="n">
        <v>0</v>
      </c>
      <c r="K13" s="0" t="n">
        <f aca="false">J13</f>
        <v>0</v>
      </c>
      <c r="L13" s="0" t="n">
        <v>0</v>
      </c>
    </row>
    <row r="14" customFormat="false" ht="13.8" hidden="false" customHeight="false" outlineLevel="0" collapsed="false">
      <c r="A14" s="21" t="n">
        <v>4</v>
      </c>
      <c r="B14" s="21" t="n">
        <v>1</v>
      </c>
      <c r="C14" s="22" t="n">
        <v>51.01569</v>
      </c>
      <c r="D14" s="22" t="n">
        <v>27</v>
      </c>
      <c r="E14" s="22" t="n">
        <v>23</v>
      </c>
      <c r="F14" s="0" t="n">
        <v>679250</v>
      </c>
      <c r="G14" s="22" t="n">
        <f aca="false">ROUND(F14/89,0)</f>
        <v>7632</v>
      </c>
      <c r="H14" s="22" t="n">
        <v>51.7369639322536</v>
      </c>
      <c r="I14" s="22" t="n">
        <v>46.5706425</v>
      </c>
      <c r="J14" s="0" t="n">
        <v>36.3</v>
      </c>
      <c r="K14" s="0" t="n">
        <f aca="false">J14</f>
        <v>36.3</v>
      </c>
      <c r="L14" s="0" t="n">
        <v>0</v>
      </c>
    </row>
    <row r="15" customFormat="false" ht="13.8" hidden="false" customHeight="false" outlineLevel="0" collapsed="false">
      <c r="A15" s="21" t="n">
        <v>4</v>
      </c>
      <c r="B15" s="21" t="n">
        <v>2</v>
      </c>
      <c r="C15" s="22" t="n">
        <v>43.52648484375</v>
      </c>
      <c r="D15" s="22" t="n">
        <v>63</v>
      </c>
      <c r="E15" s="22" t="n">
        <v>50</v>
      </c>
      <c r="F15" s="0" t="n">
        <v>135432</v>
      </c>
      <c r="G15" s="22" t="n">
        <f aca="false">ROUND(F15/65,0)</f>
        <v>2084</v>
      </c>
      <c r="H15" s="22" t="n">
        <v>34.0796882552396</v>
      </c>
      <c r="I15" s="22" t="n">
        <v>32.004817125</v>
      </c>
      <c r="J15" s="0" t="n">
        <v>18.15</v>
      </c>
      <c r="K15" s="0" t="n">
        <f aca="false">J15</f>
        <v>18.15</v>
      </c>
      <c r="L15" s="0" t="n">
        <v>0</v>
      </c>
    </row>
    <row r="16" customFormat="false" ht="13.8" hidden="false" customHeight="false" outlineLevel="0" collapsed="false">
      <c r="A16" s="21" t="n">
        <v>4</v>
      </c>
      <c r="B16" s="21" t="n">
        <v>3</v>
      </c>
      <c r="C16" s="22" t="n">
        <v>33</v>
      </c>
      <c r="D16" s="22" t="n">
        <v>48</v>
      </c>
      <c r="E16" s="22" t="n">
        <v>48</v>
      </c>
      <c r="F16" s="0" t="n">
        <v>56430</v>
      </c>
      <c r="G16" s="22" t="n">
        <f aca="false">ROUND(F16/95,0)</f>
        <v>594</v>
      </c>
      <c r="H16" s="22" t="n">
        <v>22</v>
      </c>
      <c r="I16" s="22" t="n">
        <v>13.615038</v>
      </c>
      <c r="J16" s="0" t="n">
        <v>14.85</v>
      </c>
      <c r="K16" s="0" t="n">
        <f aca="false">J16</f>
        <v>14.85</v>
      </c>
      <c r="L16" s="0" t="n">
        <v>0</v>
      </c>
    </row>
    <row r="17" customFormat="false" ht="13.8" hidden="false" customHeight="false" outlineLevel="0" collapsed="false">
      <c r="A17" s="21" t="n">
        <v>4</v>
      </c>
      <c r="B17" s="21" t="n">
        <v>4</v>
      </c>
      <c r="C17" s="22" t="n">
        <v>0</v>
      </c>
      <c r="D17" s="22" t="n">
        <v>0</v>
      </c>
      <c r="E17" s="22" t="n">
        <v>0</v>
      </c>
      <c r="F17" s="0" t="n">
        <v>0</v>
      </c>
      <c r="G17" s="22" t="n">
        <v>0</v>
      </c>
      <c r="H17" s="22" t="n">
        <v>0</v>
      </c>
      <c r="I17" s="22" t="n">
        <v>0</v>
      </c>
      <c r="J17" s="0" t="n">
        <v>0</v>
      </c>
      <c r="K17" s="0" t="n">
        <f aca="false">J17</f>
        <v>0</v>
      </c>
      <c r="L17" s="0" t="n">
        <v>0</v>
      </c>
    </row>
    <row r="18" customFormat="false" ht="13.8" hidden="false" customHeight="false" outlineLevel="0" collapsed="false">
      <c r="A18" s="21" t="n">
        <v>5</v>
      </c>
      <c r="B18" s="21" t="n">
        <v>1</v>
      </c>
      <c r="C18" s="22" t="n">
        <v>58.20768084375</v>
      </c>
      <c r="D18" s="22" t="n">
        <v>39</v>
      </c>
      <c r="E18" s="22" t="n">
        <v>26</v>
      </c>
      <c r="F18" s="0" t="n">
        <v>180576</v>
      </c>
      <c r="G18" s="22" t="n">
        <f aca="false">ROUND(F18/89,0)</f>
        <v>2029</v>
      </c>
      <c r="H18" s="22" t="n">
        <v>31.9517534537233</v>
      </c>
      <c r="I18" s="22" t="n">
        <v>29.336989275</v>
      </c>
      <c r="J18" s="0" t="n">
        <v>26.4</v>
      </c>
      <c r="K18" s="0" t="n">
        <f aca="false">J18</f>
        <v>26.4</v>
      </c>
      <c r="L18" s="0" t="n">
        <v>0</v>
      </c>
    </row>
    <row r="19" customFormat="false" ht="13.8" hidden="false" customHeight="false" outlineLevel="0" collapsed="false">
      <c r="A19" s="21" t="n">
        <v>5</v>
      </c>
      <c r="B19" s="21" t="n">
        <v>2</v>
      </c>
      <c r="C19" s="22" t="n">
        <v>50.242815</v>
      </c>
      <c r="D19" s="22" t="n">
        <v>51</v>
      </c>
      <c r="E19" s="22" t="n">
        <v>39</v>
      </c>
      <c r="F19" s="0" t="n">
        <v>77748</v>
      </c>
      <c r="G19" s="22" t="n">
        <f aca="false">ROUND(F19/65,0)</f>
        <v>1196</v>
      </c>
      <c r="H19" s="22" t="n">
        <v>36.0306279591974</v>
      </c>
      <c r="I19" s="22" t="n">
        <v>39.799266</v>
      </c>
      <c r="J19" s="0" t="n">
        <v>21.45</v>
      </c>
      <c r="K19" s="0" t="n">
        <f aca="false">J19</f>
        <v>21.45</v>
      </c>
      <c r="L19" s="0" t="n">
        <v>0</v>
      </c>
    </row>
    <row r="20" customFormat="false" ht="13.8" hidden="false" customHeight="false" outlineLevel="0" collapsed="false">
      <c r="A20" s="21" t="n">
        <v>5</v>
      </c>
      <c r="B20" s="21" t="n">
        <v>3</v>
      </c>
      <c r="C20" s="22" t="n">
        <v>22.5</v>
      </c>
      <c r="D20" s="22" t="n">
        <v>33</v>
      </c>
      <c r="E20" s="22" t="n">
        <v>45</v>
      </c>
      <c r="F20" s="0" t="n">
        <v>22572</v>
      </c>
      <c r="G20" s="22" t="n">
        <f aca="false">ROUND(F20/95,0)</f>
        <v>238</v>
      </c>
      <c r="H20" s="22" t="n">
        <v>49.4628878217404</v>
      </c>
      <c r="I20" s="22" t="n">
        <v>18.805825575</v>
      </c>
      <c r="J20" s="0" t="n">
        <v>18.15</v>
      </c>
      <c r="K20" s="0" t="n">
        <f aca="false">J20</f>
        <v>18.15</v>
      </c>
      <c r="L20" s="0" t="n">
        <v>0</v>
      </c>
    </row>
    <row r="21" customFormat="false" ht="13.8" hidden="false" customHeight="false" outlineLevel="0" collapsed="false">
      <c r="A21" s="21" t="n">
        <v>5</v>
      </c>
      <c r="B21" s="21" t="n">
        <v>4</v>
      </c>
      <c r="C21" s="22" t="n">
        <v>0</v>
      </c>
      <c r="D21" s="22" t="n">
        <v>0</v>
      </c>
      <c r="E21" s="22" t="n">
        <v>0</v>
      </c>
      <c r="F21" s="0" t="n">
        <v>0</v>
      </c>
      <c r="G21" s="22" t="n">
        <v>0</v>
      </c>
      <c r="H21" s="22" t="n">
        <v>0</v>
      </c>
      <c r="I21" s="22" t="n">
        <v>0</v>
      </c>
      <c r="J21" s="0" t="n">
        <v>0</v>
      </c>
      <c r="K21" s="0" t="n">
        <f aca="false">J21</f>
        <v>0</v>
      </c>
      <c r="L21" s="0" t="n">
        <v>0</v>
      </c>
    </row>
    <row r="22" customFormat="false" ht="13.8" hidden="false" customHeight="false" outlineLevel="0" collapsed="false">
      <c r="A22" s="21" t="n">
        <v>6</v>
      </c>
      <c r="B22" s="21" t="n">
        <v>1</v>
      </c>
      <c r="C22" s="22" t="n">
        <v>47.3898189375</v>
      </c>
      <c r="D22" s="22" t="n">
        <v>59</v>
      </c>
      <c r="E22" s="22" t="n">
        <v>37</v>
      </c>
      <c r="F22" s="0" t="n">
        <v>470250</v>
      </c>
      <c r="G22" s="22" t="n">
        <f aca="false">ROUND(F22/89,0)</f>
        <v>5284</v>
      </c>
      <c r="H22" s="22" t="n">
        <v>74.1354097942945</v>
      </c>
      <c r="I22" s="22" t="n">
        <v>36.470678325</v>
      </c>
      <c r="J22" s="0" t="n">
        <v>34.65</v>
      </c>
      <c r="K22" s="0" t="n">
        <f aca="false">J22</f>
        <v>34.65</v>
      </c>
      <c r="L22" s="0" t="n">
        <v>0</v>
      </c>
    </row>
    <row r="23" customFormat="false" ht="13.8" hidden="false" customHeight="false" outlineLevel="0" collapsed="false">
      <c r="A23" s="21" t="n">
        <v>6</v>
      </c>
      <c r="B23" s="21" t="n">
        <v>2</v>
      </c>
      <c r="C23" s="22" t="n">
        <v>42.1701856875</v>
      </c>
      <c r="D23" s="22" t="n">
        <v>72</v>
      </c>
      <c r="E23" s="22" t="n">
        <v>47</v>
      </c>
      <c r="F23" s="0" t="n">
        <v>123393.6</v>
      </c>
      <c r="G23" s="22" t="n">
        <f aca="false">ROUND(F23/65,0)</f>
        <v>1898</v>
      </c>
      <c r="H23" s="22" t="n">
        <v>63.9146816860869</v>
      </c>
      <c r="I23" s="22" t="n">
        <v>44.348284275</v>
      </c>
      <c r="J23" s="0" t="n">
        <v>29.7</v>
      </c>
      <c r="K23" s="0" t="n">
        <f aca="false">J23</f>
        <v>29.7</v>
      </c>
      <c r="L23" s="0" t="n">
        <v>0</v>
      </c>
    </row>
    <row r="24" customFormat="false" ht="13.8" hidden="false" customHeight="false" outlineLevel="0" collapsed="false">
      <c r="A24" s="21" t="n">
        <v>6</v>
      </c>
      <c r="B24" s="21" t="n">
        <v>3</v>
      </c>
      <c r="C24" s="22" t="n">
        <v>35</v>
      </c>
      <c r="D24" s="22" t="n">
        <v>33</v>
      </c>
      <c r="E24" s="22" t="n">
        <v>47</v>
      </c>
      <c r="F24" s="0" t="n">
        <v>30305</v>
      </c>
      <c r="G24" s="22" t="n">
        <f aca="false">ROUND(F24/95,0)</f>
        <v>319</v>
      </c>
      <c r="H24" s="22" t="n">
        <v>48.8985466891939</v>
      </c>
      <c r="I24" s="22" t="n">
        <v>14.9979614625</v>
      </c>
      <c r="J24" s="0" t="n">
        <v>19.8</v>
      </c>
      <c r="K24" s="0" t="n">
        <f aca="false">J24</f>
        <v>19.8</v>
      </c>
      <c r="L24" s="0" t="n">
        <v>0</v>
      </c>
    </row>
    <row r="25" customFormat="false" ht="13.8" hidden="false" customHeight="false" outlineLevel="0" collapsed="false">
      <c r="A25" s="21" t="n">
        <v>6</v>
      </c>
      <c r="B25" s="21" t="n">
        <v>4</v>
      </c>
      <c r="C25" s="22" t="n">
        <v>0</v>
      </c>
      <c r="D25" s="22" t="n">
        <v>0</v>
      </c>
      <c r="E25" s="22" t="n">
        <v>0</v>
      </c>
      <c r="F25" s="0" t="n">
        <v>0</v>
      </c>
      <c r="G25" s="22" t="n">
        <v>0</v>
      </c>
      <c r="H25" s="22" t="n">
        <v>0</v>
      </c>
      <c r="I25" s="22" t="n">
        <v>0</v>
      </c>
      <c r="J25" s="0" t="n">
        <v>0</v>
      </c>
      <c r="K25" s="0" t="n">
        <f aca="false">J25</f>
        <v>0</v>
      </c>
      <c r="L25" s="0" t="n">
        <v>0</v>
      </c>
    </row>
    <row r="26" customFormat="false" ht="13.8" hidden="false" customHeight="false" outlineLevel="0" collapsed="false">
      <c r="A26" s="21" t="n">
        <v>7</v>
      </c>
      <c r="B26" s="21" t="n">
        <v>1</v>
      </c>
      <c r="C26" s="22" t="n">
        <v>52.52264775</v>
      </c>
      <c r="D26" s="22" t="n">
        <v>38</v>
      </c>
      <c r="E26" s="22" t="n">
        <v>47</v>
      </c>
      <c r="F26" s="0" t="n">
        <v>391875</v>
      </c>
      <c r="G26" s="22" t="n">
        <f aca="false">ROUND(F26/89,0)</f>
        <v>4403</v>
      </c>
      <c r="H26" s="22" t="n">
        <v>35.8271106436117</v>
      </c>
      <c r="I26" s="22" t="n">
        <v>53.06385465</v>
      </c>
      <c r="J26" s="0" t="n">
        <v>34.65</v>
      </c>
      <c r="K26" s="0" t="n">
        <f aca="false">J26</f>
        <v>34.65</v>
      </c>
      <c r="L26" s="0" t="n">
        <v>0</v>
      </c>
    </row>
    <row r="27" customFormat="false" ht="13.8" hidden="false" customHeight="false" outlineLevel="0" collapsed="false">
      <c r="A27" s="21" t="n">
        <v>7</v>
      </c>
      <c r="B27" s="21" t="n">
        <v>2</v>
      </c>
      <c r="C27" s="22" t="n">
        <v>52.715356875</v>
      </c>
      <c r="D27" s="22" t="n">
        <v>35</v>
      </c>
      <c r="E27" s="22" t="n">
        <v>40</v>
      </c>
      <c r="F27" s="0" t="n">
        <v>94050</v>
      </c>
      <c r="G27" s="22" t="n">
        <f aca="false">ROUND(F27/65,0)</f>
        <v>1447</v>
      </c>
      <c r="H27" s="22" t="n">
        <v>30.198295180119</v>
      </c>
      <c r="I27" s="22" t="n">
        <v>22.51971225</v>
      </c>
      <c r="J27" s="0" t="n">
        <v>14.85</v>
      </c>
      <c r="K27" s="0" t="n">
        <f aca="false">J27</f>
        <v>14.85</v>
      </c>
      <c r="L27" s="0" t="n">
        <v>0</v>
      </c>
    </row>
    <row r="28" customFormat="false" ht="13.8" hidden="false" customHeight="false" outlineLevel="0" collapsed="false">
      <c r="A28" s="21" t="n">
        <v>7</v>
      </c>
      <c r="B28" s="21" t="n">
        <v>3</v>
      </c>
      <c r="C28" s="22" t="n">
        <v>25.5</v>
      </c>
      <c r="D28" s="22" t="n">
        <v>48</v>
      </c>
      <c r="E28" s="22" t="n">
        <v>41</v>
      </c>
      <c r="F28" s="0" t="n">
        <v>16929</v>
      </c>
      <c r="G28" s="22" t="n">
        <f aca="false">ROUND(F28/95,0)</f>
        <v>178</v>
      </c>
      <c r="H28" s="22" t="n">
        <v>41.265919611482</v>
      </c>
      <c r="I28" s="22" t="n">
        <v>15.9164614125</v>
      </c>
      <c r="J28" s="0" t="n">
        <v>14.85</v>
      </c>
      <c r="K28" s="0" t="n">
        <f aca="false">J28</f>
        <v>14.85</v>
      </c>
      <c r="L28" s="0" t="n">
        <v>0</v>
      </c>
    </row>
    <row r="29" customFormat="false" ht="13.8" hidden="false" customHeight="false" outlineLevel="0" collapsed="false">
      <c r="A29" s="21" t="n">
        <v>7</v>
      </c>
      <c r="B29" s="21" t="n">
        <v>4</v>
      </c>
      <c r="C29" s="22" t="n">
        <v>0</v>
      </c>
      <c r="D29" s="22" t="n">
        <v>0</v>
      </c>
      <c r="E29" s="22" t="n">
        <v>0</v>
      </c>
      <c r="F29" s="0" t="n">
        <v>0</v>
      </c>
      <c r="G29" s="22" t="n">
        <v>0</v>
      </c>
      <c r="H29" s="22" t="n">
        <v>0</v>
      </c>
      <c r="I29" s="22" t="n">
        <v>0</v>
      </c>
      <c r="J29" s="0" t="n">
        <v>0</v>
      </c>
      <c r="K29" s="0" t="n">
        <f aca="false">J29</f>
        <v>0</v>
      </c>
      <c r="L29" s="0" t="n">
        <v>0</v>
      </c>
    </row>
    <row r="30" customFormat="false" ht="13.8" hidden="false" customHeight="false" outlineLevel="0" collapsed="false">
      <c r="A30" s="21" t="n">
        <v>8</v>
      </c>
      <c r="B30" s="21" t="n">
        <v>1</v>
      </c>
      <c r="C30" s="22" t="n">
        <v>32.801112</v>
      </c>
      <c r="D30" s="22" t="n">
        <v>66</v>
      </c>
      <c r="E30" s="22" t="n">
        <v>32</v>
      </c>
      <c r="F30" s="0" t="n">
        <v>141075</v>
      </c>
      <c r="G30" s="22" t="n">
        <f aca="false">ROUND(F30/89,0)</f>
        <v>1585</v>
      </c>
      <c r="H30" s="22" t="n">
        <v>0</v>
      </c>
      <c r="I30" s="22" t="n">
        <v>37.35635805</v>
      </c>
      <c r="J30" s="0" t="n">
        <v>34.65</v>
      </c>
      <c r="K30" s="0" t="n">
        <f aca="false">J30</f>
        <v>34.65</v>
      </c>
      <c r="L30" s="0" t="n">
        <v>0</v>
      </c>
    </row>
    <row r="31" customFormat="false" ht="13.8" hidden="false" customHeight="false" outlineLevel="0" collapsed="false">
      <c r="A31" s="21" t="n">
        <v>8</v>
      </c>
      <c r="B31" s="21" t="n">
        <v>2</v>
      </c>
      <c r="C31" s="22" t="n">
        <v>58.827489046875</v>
      </c>
      <c r="D31" s="22" t="n">
        <v>45</v>
      </c>
      <c r="E31" s="22" t="n">
        <v>52</v>
      </c>
      <c r="F31" s="0" t="n">
        <v>49658.4</v>
      </c>
      <c r="G31" s="22" t="n">
        <f aca="false">ROUND(F31/65,0)</f>
        <v>764</v>
      </c>
      <c r="H31" s="22" t="n">
        <v>44.6058610684987</v>
      </c>
      <c r="I31" s="22" t="n">
        <v>30.943450275</v>
      </c>
      <c r="J31" s="0" t="n">
        <v>23.1</v>
      </c>
      <c r="K31" s="0" t="n">
        <f aca="false">J31</f>
        <v>23.1</v>
      </c>
      <c r="L31" s="0" t="n">
        <v>0</v>
      </c>
    </row>
    <row r="32" customFormat="false" ht="13.8" hidden="false" customHeight="false" outlineLevel="0" collapsed="false">
      <c r="A32" s="21" t="n">
        <v>8</v>
      </c>
      <c r="B32" s="21" t="n">
        <v>3</v>
      </c>
      <c r="C32" s="22" t="n">
        <v>19.5</v>
      </c>
      <c r="D32" s="22" t="n">
        <v>56</v>
      </c>
      <c r="E32" s="22" t="n">
        <v>46</v>
      </c>
      <c r="F32" s="0" t="n">
        <v>6186.4</v>
      </c>
      <c r="G32" s="22" t="n">
        <f aca="false">ROUND(F32/95,0)</f>
        <v>65</v>
      </c>
      <c r="H32" s="22" t="n">
        <v>48.6930792034598</v>
      </c>
      <c r="I32" s="22" t="n">
        <v>24.094814175</v>
      </c>
      <c r="J32" s="0" t="n">
        <v>26.4</v>
      </c>
      <c r="K32" s="0" t="n">
        <f aca="false">J32</f>
        <v>26.4</v>
      </c>
      <c r="L32" s="0" t="n">
        <v>0</v>
      </c>
    </row>
    <row r="33" customFormat="false" ht="13.8" hidden="false" customHeight="false" outlineLevel="0" collapsed="false">
      <c r="A33" s="21" t="n">
        <v>8</v>
      </c>
      <c r="B33" s="21" t="n">
        <v>4</v>
      </c>
      <c r="C33" s="22" t="n">
        <v>0</v>
      </c>
      <c r="D33" s="22" t="n">
        <v>0</v>
      </c>
      <c r="E33" s="22" t="n">
        <v>0</v>
      </c>
      <c r="F33" s="0" t="n">
        <v>0</v>
      </c>
      <c r="G33" s="22" t="n">
        <v>0</v>
      </c>
      <c r="H33" s="22" t="n">
        <v>0</v>
      </c>
      <c r="I33" s="22" t="n">
        <v>0</v>
      </c>
      <c r="J33" s="0" t="n">
        <v>0</v>
      </c>
      <c r="K33" s="0" t="n">
        <f aca="false">J33</f>
        <v>0</v>
      </c>
      <c r="L33" s="0" t="n">
        <v>0</v>
      </c>
    </row>
    <row r="34" customFormat="false" ht="13.8" hidden="false" customHeight="false" outlineLevel="0" collapsed="false">
      <c r="A34" s="21" t="n">
        <v>9</v>
      </c>
      <c r="B34" s="21" t="n">
        <v>1</v>
      </c>
      <c r="C34" s="22" t="n">
        <v>41.1884595</v>
      </c>
      <c r="D34" s="22" t="n">
        <v>60</v>
      </c>
      <c r="E34" s="22" t="n">
        <v>50</v>
      </c>
      <c r="F34" s="0" t="n">
        <v>116622</v>
      </c>
      <c r="G34" s="22" t="n">
        <f aca="false">ROUND(F34/89,0)</f>
        <v>1310</v>
      </c>
      <c r="H34" s="22" t="n">
        <v>34.6490474040298</v>
      </c>
      <c r="I34" s="22" t="n">
        <v>41.4193392</v>
      </c>
      <c r="J34" s="0" t="n">
        <v>44.55</v>
      </c>
      <c r="K34" s="0" t="n">
        <f aca="false">J34</f>
        <v>44.55</v>
      </c>
      <c r="L34" s="0" t="n">
        <v>0</v>
      </c>
    </row>
    <row r="35" customFormat="false" ht="13.8" hidden="false" customHeight="false" outlineLevel="0" collapsed="false">
      <c r="A35" s="21" t="n">
        <v>9</v>
      </c>
      <c r="B35" s="21" t="n">
        <v>2</v>
      </c>
      <c r="C35" s="22" t="n">
        <v>54.5811766875</v>
      </c>
      <c r="D35" s="22" t="n">
        <v>60</v>
      </c>
      <c r="E35" s="22" t="n">
        <v>51</v>
      </c>
      <c r="F35" s="0" t="n">
        <v>52366.6</v>
      </c>
      <c r="G35" s="22" t="n">
        <f aca="false">ROUND(F35/65,0)</f>
        <v>806</v>
      </c>
      <c r="H35" s="22" t="n">
        <v>45.0261647110219</v>
      </c>
      <c r="I35" s="22" t="n">
        <v>41.60148045</v>
      </c>
      <c r="J35" s="0" t="n">
        <v>19.8</v>
      </c>
      <c r="K35" s="0" t="n">
        <f aca="false">J35</f>
        <v>19.8</v>
      </c>
      <c r="L35" s="0" t="n">
        <v>0</v>
      </c>
    </row>
    <row r="36" customFormat="false" ht="13.8" hidden="false" customHeight="false" outlineLevel="0" collapsed="false">
      <c r="A36" s="21" t="n">
        <v>9</v>
      </c>
      <c r="B36" s="21" t="n">
        <v>3</v>
      </c>
      <c r="C36" s="22" t="n">
        <v>19.5</v>
      </c>
      <c r="D36" s="22" t="n">
        <v>45</v>
      </c>
      <c r="E36" s="22" t="n">
        <v>36</v>
      </c>
      <c r="F36" s="0" t="n">
        <v>15466</v>
      </c>
      <c r="G36" s="22" t="n">
        <f aca="false">ROUND(F36/95,0)</f>
        <v>163</v>
      </c>
      <c r="H36" s="22" t="n">
        <v>53.0398241263381</v>
      </c>
      <c r="I36" s="22" t="n">
        <v>15.1958251125</v>
      </c>
      <c r="J36" s="0" t="n">
        <v>26.4</v>
      </c>
      <c r="K36" s="0" t="n">
        <f aca="false">J36</f>
        <v>26.4</v>
      </c>
      <c r="L36" s="0" t="n">
        <v>0</v>
      </c>
    </row>
    <row r="37" customFormat="false" ht="13.8" hidden="false" customHeight="false" outlineLevel="0" collapsed="false">
      <c r="A37" s="21" t="n">
        <v>9</v>
      </c>
      <c r="B37" s="21" t="n">
        <v>4</v>
      </c>
      <c r="C37" s="22" t="n">
        <v>0</v>
      </c>
      <c r="D37" s="22" t="n">
        <v>0</v>
      </c>
      <c r="E37" s="22" t="n">
        <v>0</v>
      </c>
      <c r="F37" s="0" t="n">
        <v>0</v>
      </c>
      <c r="G37" s="22" t="n">
        <v>0</v>
      </c>
      <c r="H37" s="22" t="n">
        <v>0</v>
      </c>
      <c r="I37" s="22" t="n">
        <v>0</v>
      </c>
      <c r="J37" s="0" t="n">
        <v>0</v>
      </c>
      <c r="K37" s="0" t="n">
        <f aca="false">J37</f>
        <v>0</v>
      </c>
      <c r="L37" s="0" t="n">
        <v>0</v>
      </c>
    </row>
    <row r="38" customFormat="false" ht="13.8" hidden="false" customHeight="false" outlineLevel="0" collapsed="false">
      <c r="A38" s="21" t="n">
        <v>10</v>
      </c>
      <c r="B38" s="21" t="n">
        <v>1</v>
      </c>
      <c r="C38" s="22" t="n">
        <v>47.8511955</v>
      </c>
      <c r="D38" s="22" t="n">
        <v>40</v>
      </c>
      <c r="E38" s="22" t="n">
        <v>33</v>
      </c>
      <c r="F38" s="0" t="n">
        <v>1429560</v>
      </c>
      <c r="G38" s="22" t="n">
        <f aca="false">ROUND(F38/89,0)</f>
        <v>16062</v>
      </c>
      <c r="H38" s="22" t="n">
        <v>46.2859658308172</v>
      </c>
      <c r="I38" s="22" t="n">
        <v>32.5566732</v>
      </c>
      <c r="J38" s="0" t="n">
        <v>31.35</v>
      </c>
      <c r="K38" s="0" t="n">
        <f aca="false">J38</f>
        <v>31.35</v>
      </c>
      <c r="L38" s="0" t="n">
        <v>0</v>
      </c>
    </row>
    <row r="39" customFormat="false" ht="13.8" hidden="false" customHeight="false" outlineLevel="0" collapsed="false">
      <c r="A39" s="21" t="n">
        <v>10</v>
      </c>
      <c r="B39" s="21" t="n">
        <v>2</v>
      </c>
      <c r="C39" s="22" t="n">
        <v>40.703016375</v>
      </c>
      <c r="D39" s="22" t="n">
        <v>43</v>
      </c>
      <c r="E39" s="22" t="n">
        <v>40</v>
      </c>
      <c r="F39" s="0" t="n">
        <v>135850</v>
      </c>
      <c r="G39" s="22" t="n">
        <f aca="false">ROUND(F39/65,0)</f>
        <v>2090</v>
      </c>
      <c r="H39" s="22" t="n">
        <v>31.4039024539948</v>
      </c>
      <c r="I39" s="22" t="n">
        <v>27.84065895</v>
      </c>
      <c r="J39" s="0" t="n">
        <v>16.5</v>
      </c>
      <c r="K39" s="0" t="n">
        <f aca="false">J39</f>
        <v>16.5</v>
      </c>
      <c r="L39" s="0" t="n">
        <v>0</v>
      </c>
    </row>
    <row r="40" customFormat="false" ht="13.8" hidden="false" customHeight="false" outlineLevel="0" collapsed="false">
      <c r="A40" s="21" t="n">
        <v>10</v>
      </c>
      <c r="B40" s="21" t="n">
        <v>3</v>
      </c>
      <c r="C40" s="22" t="n">
        <v>25.5</v>
      </c>
      <c r="D40" s="22" t="n">
        <v>44</v>
      </c>
      <c r="E40" s="22" t="n">
        <v>50</v>
      </c>
      <c r="F40" s="0" t="n">
        <v>146300</v>
      </c>
      <c r="G40" s="22" t="n">
        <f aca="false">ROUND(F40/95,0)</f>
        <v>1540</v>
      </c>
      <c r="H40" s="22" t="n">
        <v>50.8331028360967</v>
      </c>
      <c r="I40" s="22" t="n">
        <v>22.541994675</v>
      </c>
      <c r="J40" s="0" t="n">
        <v>24.75</v>
      </c>
      <c r="K40" s="0" t="n">
        <f aca="false">J40</f>
        <v>24.75</v>
      </c>
      <c r="L40" s="0" t="n">
        <v>0</v>
      </c>
    </row>
    <row r="41" customFormat="false" ht="13.8" hidden="false" customHeight="false" outlineLevel="0" collapsed="false">
      <c r="A41" s="21" t="n">
        <v>10</v>
      </c>
      <c r="B41" s="21" t="n">
        <v>4</v>
      </c>
      <c r="C41" s="22" t="n">
        <v>0</v>
      </c>
      <c r="D41" s="22" t="n">
        <v>0</v>
      </c>
      <c r="E41" s="22" t="n">
        <v>0</v>
      </c>
      <c r="F41" s="0" t="n">
        <v>0</v>
      </c>
      <c r="G41" s="22" t="n">
        <v>0</v>
      </c>
      <c r="H41" s="22" t="n">
        <v>0</v>
      </c>
      <c r="I41" s="22" t="n">
        <v>0</v>
      </c>
      <c r="J41" s="0" t="n">
        <v>0</v>
      </c>
      <c r="K41" s="0" t="n">
        <f aca="false">J41</f>
        <v>0</v>
      </c>
      <c r="L41" s="0" t="n">
        <v>0</v>
      </c>
    </row>
  </sheetData>
  <autoFilter ref="A1:K4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/>
  <cols>
    <col collapsed="false" hidden="false" max="1" min="1" style="0" width="37.6443298969072"/>
    <col collapsed="false" hidden="false" max="2" min="2" style="0" width="43.3711340206186"/>
    <col collapsed="false" hidden="false" max="3" min="3" style="0" width="19.5051546391753"/>
    <col collapsed="false" hidden="false" max="4" min="4" style="0" width="22.5051546391753"/>
    <col collapsed="false" hidden="false" max="5" min="5" style="0" width="31.5051546391753"/>
    <col collapsed="false" hidden="false" max="1025" min="6" style="0" width="10.3659793814433"/>
  </cols>
  <sheetData>
    <row r="1" customFormat="false" ht="14.95" hidden="false" customHeight="false" outlineLevel="0" collapsed="false">
      <c r="A1" s="26"/>
      <c r="B1" s="27" t="s">
        <v>62</v>
      </c>
      <c r="C1" s="27" t="s">
        <v>63</v>
      </c>
      <c r="D1" s="27" t="s">
        <v>64</v>
      </c>
      <c r="E1" s="27" t="s">
        <v>65</v>
      </c>
    </row>
    <row r="2" customFormat="false" ht="244.45" hidden="false" customHeight="false" outlineLevel="0" collapsed="false">
      <c r="A2" s="28" t="s">
        <v>80</v>
      </c>
      <c r="B2" s="27" t="s">
        <v>91</v>
      </c>
      <c r="C2" s="27"/>
      <c r="D2" s="29"/>
      <c r="E2" s="27"/>
    </row>
    <row r="3" customFormat="false" ht="244.45" hidden="false" customHeight="false" outlineLevel="0" collapsed="false">
      <c r="A3" s="28" t="s">
        <v>66</v>
      </c>
      <c r="B3" s="27" t="s">
        <v>92</v>
      </c>
      <c r="C3" s="27" t="s">
        <v>93</v>
      </c>
      <c r="D3" s="29" t="s">
        <v>94</v>
      </c>
      <c r="E3" s="27"/>
    </row>
    <row r="4" customFormat="false" ht="190.45" hidden="false" customHeight="false" outlineLevel="0" collapsed="false">
      <c r="A4" s="28" t="s">
        <v>71</v>
      </c>
      <c r="B4" s="27" t="s">
        <v>95</v>
      </c>
      <c r="C4" s="27" t="s">
        <v>96</v>
      </c>
      <c r="D4" s="27"/>
      <c r="E4" s="27"/>
    </row>
    <row r="5" customFormat="false" ht="203.95" hidden="false" customHeight="false" outlineLevel="0" collapsed="false">
      <c r="A5" s="28" t="s">
        <v>73</v>
      </c>
      <c r="B5" s="27" t="s">
        <v>97</v>
      </c>
      <c r="C5" s="27"/>
      <c r="D5" s="27" t="s">
        <v>98</v>
      </c>
      <c r="E5" s="27" t="s">
        <v>99</v>
      </c>
    </row>
    <row r="6" customFormat="false" ht="163.45" hidden="false" customHeight="false" outlineLevel="0" collapsed="false">
      <c r="A6" s="28" t="s">
        <v>75</v>
      </c>
      <c r="B6" s="27" t="s">
        <v>100</v>
      </c>
      <c r="C6" s="27"/>
      <c r="D6" s="27" t="s">
        <v>101</v>
      </c>
      <c r="E6" s="27"/>
    </row>
    <row r="7" customFormat="false" ht="244.45" hidden="false" customHeight="false" outlineLevel="0" collapsed="false">
      <c r="A7" s="28" t="s">
        <v>69</v>
      </c>
      <c r="B7" s="27" t="s">
        <v>102</v>
      </c>
      <c r="C7" s="27" t="s">
        <v>93</v>
      </c>
      <c r="D7" s="27"/>
      <c r="E7" s="27"/>
    </row>
    <row r="8" customFormat="false" ht="217.45" hidden="false" customHeight="false" outlineLevel="0" collapsed="false">
      <c r="A8" s="28" t="s">
        <v>76</v>
      </c>
      <c r="B8" s="29" t="s">
        <v>103</v>
      </c>
      <c r="C8" s="27"/>
      <c r="D8" s="27"/>
      <c r="E8" s="27"/>
    </row>
    <row r="9" customFormat="false" ht="244.45" hidden="false" customHeight="false" outlineLevel="0" collapsed="false">
      <c r="A9" s="28" t="s">
        <v>74</v>
      </c>
      <c r="B9" s="27" t="s">
        <v>104</v>
      </c>
      <c r="C9" s="27"/>
      <c r="D9" s="27" t="s">
        <v>93</v>
      </c>
      <c r="E9" s="27"/>
    </row>
    <row r="10" customFormat="false" ht="244.45" hidden="false" customHeight="false" outlineLevel="0" collapsed="false">
      <c r="A10" s="28" t="s">
        <v>79</v>
      </c>
      <c r="B10" s="29" t="s">
        <v>105</v>
      </c>
      <c r="C10" s="27" t="s">
        <v>93</v>
      </c>
      <c r="D10" s="27"/>
      <c r="E10" s="27"/>
    </row>
    <row r="11" customFormat="false" ht="82.45" hidden="false" customHeight="false" outlineLevel="0" collapsed="false">
      <c r="A11" s="28" t="s">
        <v>78</v>
      </c>
      <c r="B11" s="29" t="s">
        <v>106</v>
      </c>
      <c r="C11" s="27"/>
      <c r="D11" s="27"/>
      <c r="E11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0.3659793814433"/>
  </cols>
  <sheetData>
    <row r="1" customFormat="false" ht="12.8" hidden="false" customHeight="false" outlineLevel="0" collapsed="false">
      <c r="A1" s="0" t="s">
        <v>107</v>
      </c>
      <c r="B1" s="0" t="s">
        <v>108</v>
      </c>
    </row>
    <row r="2" customFormat="false" ht="14.9" hidden="false" customHeight="false" outlineLevel="0" collapsed="false">
      <c r="A2" s="0" t="s">
        <v>61</v>
      </c>
      <c r="B2" s="0" t="n">
        <v>9190000</v>
      </c>
    </row>
    <row r="3" customFormat="false" ht="14.9" hidden="false" customHeight="false" outlineLevel="0" collapsed="false">
      <c r="A3" s="0" t="s">
        <v>62</v>
      </c>
      <c r="B3" s="0" t="n">
        <f aca="false">B2*1.1</f>
        <v>10109000</v>
      </c>
    </row>
    <row r="4" customFormat="false" ht="14.9" hidden="false" customHeight="false" outlineLevel="0" collapsed="false">
      <c r="A4" s="0" t="s">
        <v>63</v>
      </c>
      <c r="B4" s="0" t="n">
        <f aca="false">B3*1.1</f>
        <v>11119900</v>
      </c>
    </row>
    <row r="5" customFormat="false" ht="14.9" hidden="false" customHeight="false" outlineLevel="0" collapsed="false">
      <c r="A5" s="0" t="s">
        <v>64</v>
      </c>
      <c r="B5" s="0" t="n">
        <f aca="false">B4*1.1</f>
        <v>12231890</v>
      </c>
    </row>
    <row r="6" customFormat="false" ht="14.9" hidden="false" customHeight="false" outlineLevel="0" collapsed="false">
      <c r="A6" s="0" t="s">
        <v>65</v>
      </c>
      <c r="B6" s="0" t="n">
        <f aca="false">B5*1.1</f>
        <v>13455079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025" min="1" style="0" width="10.3659793814433"/>
  </cols>
  <sheetData>
    <row r="1" customFormat="false" ht="13.8" hidden="false" customHeight="false" outlineLevel="0" collapsed="false">
      <c r="A1" s="0" t="s">
        <v>107</v>
      </c>
      <c r="B1" s="0" t="s">
        <v>109</v>
      </c>
    </row>
    <row r="2" customFormat="false" ht="14.95" hidden="false" customHeight="false" outlineLevel="0" collapsed="false">
      <c r="A2" s="0" t="s">
        <v>61</v>
      </c>
      <c r="B2" s="0" t="n">
        <v>600000</v>
      </c>
    </row>
    <row r="3" customFormat="false" ht="14.95" hidden="false" customHeight="false" outlineLevel="0" collapsed="false">
      <c r="A3" s="0" t="s">
        <v>62</v>
      </c>
      <c r="B3" s="0" t="n">
        <v>600000</v>
      </c>
    </row>
    <row r="4" customFormat="false" ht="14.9" hidden="false" customHeight="false" outlineLevel="0" collapsed="false">
      <c r="A4" s="0" t="s">
        <v>63</v>
      </c>
      <c r="B4" s="0" t="n">
        <f aca="false">B3*1.1</f>
        <v>660000</v>
      </c>
    </row>
    <row r="5" customFormat="false" ht="14.9" hidden="false" customHeight="false" outlineLevel="0" collapsed="false">
      <c r="A5" s="0" t="s">
        <v>64</v>
      </c>
      <c r="B5" s="0" t="n">
        <v>700000</v>
      </c>
    </row>
    <row r="6" customFormat="false" ht="14.9" hidden="false" customHeight="false" outlineLevel="0" collapsed="false">
      <c r="A6" s="0" t="s">
        <v>65</v>
      </c>
      <c r="B6" s="0" t="n">
        <v>800000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1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K1" activeCellId="0" sqref="K1"/>
    </sheetView>
  </sheetViews>
  <sheetFormatPr defaultRowHeight="13.8"/>
  <cols>
    <col collapsed="false" hidden="false" max="1" min="1" style="0" width="3.54639175257732"/>
    <col collapsed="false" hidden="false" max="2" min="2" style="0" width="10.3659793814433"/>
    <col collapsed="false" hidden="false" max="3" min="3" style="0" width="9.95360824742268"/>
    <col collapsed="false" hidden="false" max="4" min="4" style="0" width="8.31958762886598"/>
    <col collapsed="false" hidden="false" max="5" min="5" style="0" width="11.0463917525773"/>
    <col collapsed="false" hidden="false" max="6" min="6" style="0" width="19.5051546391753"/>
    <col collapsed="false" hidden="false" max="7" min="7" style="0" width="22.5051546391753"/>
    <col collapsed="false" hidden="false" max="8" min="8" style="0" width="22.9123711340206"/>
    <col collapsed="false" hidden="false" max="9" min="9" style="0" width="24.6855670103093"/>
    <col collapsed="false" hidden="false" max="10" min="10" style="0" width="16.639175257732"/>
    <col collapsed="false" hidden="false" max="11" min="11" style="0" width="17.1855670103093"/>
    <col collapsed="false" hidden="false" max="12" min="12" style="0" width="16.3659793814433"/>
    <col collapsed="false" hidden="false" max="13" min="13" style="0" width="22.5051546391753"/>
    <col collapsed="false" hidden="false" max="14" min="14" style="0" width="15.2731958762887"/>
    <col collapsed="false" hidden="false" max="1025" min="15" style="0" width="11.1855670103093"/>
  </cols>
  <sheetData>
    <row r="1" customFormat="false" ht="13.8" hidden="false" customHeight="false" outlineLevel="0" collapsed="false">
      <c r="B1" s="0" t="s">
        <v>58</v>
      </c>
      <c r="C1" s="0" t="s">
        <v>36</v>
      </c>
      <c r="D1" s="0" t="s">
        <v>110</v>
      </c>
      <c r="E1" s="0" t="s">
        <v>111</v>
      </c>
      <c r="F1" s="0" t="s">
        <v>112</v>
      </c>
      <c r="G1" s="0" t="s">
        <v>113</v>
      </c>
      <c r="H1" s="0" t="s">
        <v>114</v>
      </c>
      <c r="I1" s="0" t="s">
        <v>115</v>
      </c>
      <c r="J1" s="0" t="s">
        <v>116</v>
      </c>
      <c r="K1" s="0" t="s">
        <v>117</v>
      </c>
      <c r="L1" s="0" t="s">
        <v>118</v>
      </c>
      <c r="M1" s="0" t="s">
        <v>119</v>
      </c>
      <c r="N1" s="0" t="s">
        <v>120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969000</v>
      </c>
      <c r="E2" s="0" t="n">
        <v>10888</v>
      </c>
      <c r="F2" s="0" t="n">
        <v>14.234469</v>
      </c>
      <c r="G2" s="0" t="n">
        <v>50</v>
      </c>
      <c r="H2" s="0" t="n">
        <v>39.1033183620838</v>
      </c>
      <c r="I2" s="0" t="n">
        <v>17</v>
      </c>
      <c r="J2" s="0" t="n">
        <v>17.5294064</v>
      </c>
      <c r="K2" s="0" t="n">
        <v>17</v>
      </c>
      <c r="L2" s="0" t="n">
        <v>5</v>
      </c>
      <c r="M2" s="0" t="n">
        <v>60</v>
      </c>
      <c r="N2" s="0" t="n">
        <v>30</v>
      </c>
    </row>
    <row r="3" customFormat="false" ht="13.8" hidden="false" customHeight="false" outlineLevel="0" collapsed="false">
      <c r="A3" s="0" t="n">
        <v>2</v>
      </c>
      <c r="B3" s="0" t="n">
        <v>1</v>
      </c>
      <c r="C3" s="0" t="n">
        <v>2</v>
      </c>
      <c r="D3" s="0" t="n">
        <v>133000</v>
      </c>
      <c r="E3" s="0" t="n">
        <v>2046</v>
      </c>
      <c r="F3" s="0" t="n">
        <v>15.3208485</v>
      </c>
      <c r="G3" s="0" t="n">
        <v>19</v>
      </c>
      <c r="H3" s="0" t="n">
        <v>34.2794784622369</v>
      </c>
      <c r="I3" s="0" t="n">
        <v>44</v>
      </c>
      <c r="J3" s="0" t="n">
        <v>14.7237941</v>
      </c>
      <c r="K3" s="0" t="n">
        <v>7</v>
      </c>
      <c r="L3" s="0" t="n">
        <v>5</v>
      </c>
      <c r="M3" s="0" t="n">
        <v>60</v>
      </c>
      <c r="N3" s="0" t="n">
        <v>30</v>
      </c>
    </row>
    <row r="4" customFormat="false" ht="13.8" hidden="false" customHeight="false" outlineLevel="0" collapsed="false">
      <c r="A4" s="0" t="n">
        <v>3</v>
      </c>
      <c r="B4" s="0" t="n">
        <v>1</v>
      </c>
      <c r="C4" s="0" t="n">
        <v>3</v>
      </c>
      <c r="D4" s="0" t="n">
        <v>180500</v>
      </c>
      <c r="E4" s="0" t="n">
        <v>1900</v>
      </c>
      <c r="F4" s="0" t="n">
        <v>7.68968</v>
      </c>
      <c r="G4" s="0" t="n">
        <v>56</v>
      </c>
      <c r="H4" s="0" t="n">
        <v>73.8516875325808</v>
      </c>
      <c r="I4" s="0" t="n">
        <v>53</v>
      </c>
      <c r="J4" s="0" t="n">
        <v>15.928314</v>
      </c>
      <c r="K4" s="0" t="n">
        <v>10</v>
      </c>
      <c r="L4" s="0" t="n">
        <v>5</v>
      </c>
      <c r="M4" s="0" t="n">
        <v>60</v>
      </c>
      <c r="N4" s="0" t="n">
        <v>30</v>
      </c>
    </row>
    <row r="5" customFormat="false" ht="13.8" hidden="false" customHeight="false" outlineLevel="0" collapsed="false">
      <c r="A5" s="0" t="n">
        <v>4</v>
      </c>
      <c r="B5" s="0" t="n">
        <v>1</v>
      </c>
      <c r="C5" s="0" t="n">
        <v>4</v>
      </c>
      <c r="D5" s="0" t="n">
        <v>0</v>
      </c>
      <c r="E5" s="0" t="n">
        <v>0</v>
      </c>
      <c r="F5" s="0" t="n">
        <v>0</v>
      </c>
      <c r="G5" s="0" t="n">
        <v>6</v>
      </c>
      <c r="H5" s="0" t="n">
        <v>0</v>
      </c>
      <c r="I5" s="0" t="n">
        <v>0</v>
      </c>
      <c r="J5" s="0" t="n">
        <v>0.2541</v>
      </c>
      <c r="K5" s="0" t="n">
        <v>0</v>
      </c>
      <c r="L5" s="0" t="n">
        <v>5</v>
      </c>
      <c r="M5" s="0" t="n">
        <v>60</v>
      </c>
      <c r="N5" s="0" t="n">
        <v>30</v>
      </c>
    </row>
    <row r="6" customFormat="false" ht="13.8" hidden="false" customHeight="false" outlineLevel="0" collapsed="false">
      <c r="A6" s="0" t="n">
        <v>5</v>
      </c>
      <c r="B6" s="0" t="n">
        <v>2</v>
      </c>
      <c r="C6" s="0" t="n">
        <v>1</v>
      </c>
      <c r="D6" s="0" t="n">
        <v>290700</v>
      </c>
      <c r="E6" s="0" t="n">
        <v>3266</v>
      </c>
      <c r="F6" s="0" t="n">
        <v>8.4685725</v>
      </c>
      <c r="G6" s="0" t="n">
        <v>35</v>
      </c>
      <c r="H6" s="0" t="n">
        <v>46.298</v>
      </c>
      <c r="I6" s="0" t="n">
        <v>37</v>
      </c>
      <c r="J6" s="0" t="n">
        <v>10.716466</v>
      </c>
      <c r="K6" s="0" t="n">
        <v>17</v>
      </c>
      <c r="L6" s="0" t="n">
        <v>3</v>
      </c>
      <c r="M6" s="0" t="n">
        <v>29</v>
      </c>
      <c r="N6" s="0" t="n">
        <v>52</v>
      </c>
    </row>
    <row r="7" customFormat="false" ht="13.8" hidden="false" customHeight="false" outlineLevel="0" collapsed="false">
      <c r="A7" s="0" t="n">
        <v>6</v>
      </c>
      <c r="B7" s="0" t="n">
        <v>2</v>
      </c>
      <c r="C7" s="0" t="n">
        <v>2</v>
      </c>
      <c r="D7" s="0" t="n">
        <v>140600</v>
      </c>
      <c r="E7" s="0" t="n">
        <v>2163</v>
      </c>
      <c r="F7" s="0" t="n">
        <v>28.71583</v>
      </c>
      <c r="G7" s="0" t="n">
        <v>57</v>
      </c>
      <c r="H7" s="0" t="n">
        <v>68.0103791894906</v>
      </c>
      <c r="I7" s="0" t="n">
        <v>55</v>
      </c>
      <c r="J7" s="0" t="n">
        <v>34.868351</v>
      </c>
      <c r="K7" s="0" t="n">
        <v>16</v>
      </c>
      <c r="L7" s="0" t="n">
        <v>3</v>
      </c>
      <c r="M7" s="0" t="n">
        <v>29</v>
      </c>
      <c r="N7" s="0" t="n">
        <v>52</v>
      </c>
    </row>
    <row r="8" customFormat="false" ht="13.8" hidden="false" customHeight="false" outlineLevel="0" collapsed="false">
      <c r="A8" s="0" t="n">
        <v>7</v>
      </c>
      <c r="B8" s="0" t="n">
        <v>2</v>
      </c>
      <c r="C8" s="0" t="n">
        <v>3</v>
      </c>
      <c r="D8" s="0" t="n">
        <v>46740</v>
      </c>
      <c r="E8" s="0" t="n">
        <v>492</v>
      </c>
      <c r="F8" s="0" t="n">
        <v>1.513105</v>
      </c>
      <c r="G8" s="0" t="n">
        <v>70</v>
      </c>
      <c r="H8" s="0" t="n">
        <v>42.9530843549224</v>
      </c>
      <c r="I8" s="0" t="n">
        <v>54</v>
      </c>
      <c r="J8" s="0" t="n">
        <v>10.559358</v>
      </c>
      <c r="K8" s="0" t="n">
        <v>18</v>
      </c>
      <c r="L8" s="0" t="n">
        <v>3</v>
      </c>
      <c r="M8" s="0" t="n">
        <v>29</v>
      </c>
      <c r="N8" s="0" t="n">
        <v>52</v>
      </c>
    </row>
    <row r="9" customFormat="false" ht="13.8" hidden="false" customHeight="false" outlineLevel="0" collapsed="false">
      <c r="A9" s="0" t="n">
        <v>8</v>
      </c>
      <c r="B9" s="0" t="n">
        <v>2</v>
      </c>
      <c r="C9" s="0" t="n">
        <v>4</v>
      </c>
      <c r="D9" s="0" t="n">
        <v>0</v>
      </c>
      <c r="E9" s="0" t="n">
        <v>0</v>
      </c>
      <c r="F9" s="0" t="n">
        <v>0</v>
      </c>
      <c r="G9" s="0" t="n">
        <v>6</v>
      </c>
      <c r="H9" s="0" t="n">
        <v>0</v>
      </c>
      <c r="I9" s="0" t="n">
        <v>0</v>
      </c>
      <c r="J9" s="0" t="n">
        <v>0.35074</v>
      </c>
      <c r="K9" s="0" t="n">
        <v>0</v>
      </c>
      <c r="L9" s="0" t="n">
        <v>3</v>
      </c>
      <c r="M9" s="0" t="n">
        <v>29</v>
      </c>
      <c r="N9" s="0" t="n">
        <v>52</v>
      </c>
    </row>
    <row r="10" customFormat="false" ht="13.8" hidden="false" customHeight="false" outlineLevel="0" collapsed="false">
      <c r="A10" s="0" t="n">
        <v>9</v>
      </c>
      <c r="B10" s="0" t="n">
        <v>3</v>
      </c>
      <c r="C10" s="0" t="n">
        <v>1</v>
      </c>
      <c r="D10" s="0" t="n">
        <v>649800</v>
      </c>
      <c r="E10" s="0" t="n">
        <v>7301</v>
      </c>
      <c r="F10" s="0" t="n">
        <v>39.907794</v>
      </c>
      <c r="G10" s="0" t="n">
        <v>51</v>
      </c>
      <c r="H10" s="0" t="n">
        <v>15.4567154887156</v>
      </c>
      <c r="I10" s="0" t="n">
        <v>42</v>
      </c>
      <c r="J10" s="0" t="n">
        <v>37.3544574</v>
      </c>
      <c r="K10" s="0" t="n">
        <v>19</v>
      </c>
      <c r="L10" s="0" t="n">
        <v>4</v>
      </c>
      <c r="M10" s="0" t="n">
        <v>46</v>
      </c>
      <c r="N10" s="0" t="n">
        <v>42</v>
      </c>
    </row>
    <row r="11" customFormat="false" ht="13.8" hidden="false" customHeight="false" outlineLevel="0" collapsed="false">
      <c r="A11" s="0" t="n">
        <v>10</v>
      </c>
      <c r="B11" s="0" t="n">
        <v>3</v>
      </c>
      <c r="C11" s="0" t="n">
        <v>2</v>
      </c>
      <c r="D11" s="0" t="n">
        <v>91200</v>
      </c>
      <c r="E11" s="0" t="n">
        <v>1403</v>
      </c>
      <c r="F11" s="0" t="n">
        <v>7.378938</v>
      </c>
      <c r="G11" s="0" t="n">
        <v>29</v>
      </c>
      <c r="H11" s="0" t="n">
        <v>3.19815418020657</v>
      </c>
      <c r="I11" s="0" t="n">
        <v>17</v>
      </c>
      <c r="J11" s="0" t="n">
        <v>8.2239848</v>
      </c>
      <c r="K11" s="0" t="n">
        <v>8</v>
      </c>
      <c r="L11" s="0" t="n">
        <v>4</v>
      </c>
      <c r="M11" s="0" t="n">
        <v>46</v>
      </c>
      <c r="N11" s="0" t="n">
        <v>42</v>
      </c>
    </row>
    <row r="12" customFormat="false" ht="13.8" hidden="false" customHeight="false" outlineLevel="0" collapsed="false">
      <c r="A12" s="0" t="n">
        <v>11</v>
      </c>
      <c r="B12" s="0" t="n">
        <v>3</v>
      </c>
      <c r="C12" s="0" t="n">
        <v>3</v>
      </c>
      <c r="D12" s="0" t="n">
        <v>22800</v>
      </c>
      <c r="E12" s="0" t="n">
        <v>240</v>
      </c>
      <c r="F12" s="0" t="n">
        <v>1.707842</v>
      </c>
      <c r="G12" s="0" t="n">
        <v>42</v>
      </c>
      <c r="H12" s="0" t="n">
        <v>6.23651547701175</v>
      </c>
      <c r="I12" s="0" t="n">
        <v>40</v>
      </c>
      <c r="J12" s="0" t="n">
        <v>5.7286432</v>
      </c>
      <c r="K12" s="0" t="n">
        <v>8</v>
      </c>
      <c r="L12" s="0" t="n">
        <v>4</v>
      </c>
      <c r="M12" s="0" t="n">
        <v>46</v>
      </c>
      <c r="N12" s="0" t="n">
        <v>42</v>
      </c>
    </row>
    <row r="13" customFormat="false" ht="13.8" hidden="false" customHeight="false" outlineLevel="0" collapsed="false">
      <c r="A13" s="0" t="n">
        <v>12</v>
      </c>
      <c r="B13" s="0" t="n">
        <v>3</v>
      </c>
      <c r="C13" s="0" t="n">
        <v>4</v>
      </c>
      <c r="D13" s="0" t="n">
        <v>0</v>
      </c>
      <c r="E13" s="0" t="n">
        <v>0</v>
      </c>
      <c r="F13" s="0" t="n">
        <v>0</v>
      </c>
      <c r="G13" s="0" t="n">
        <v>6</v>
      </c>
      <c r="H13" s="0" t="n">
        <v>0</v>
      </c>
      <c r="I13" s="0" t="n">
        <v>0</v>
      </c>
      <c r="J13" s="0" t="n">
        <v>0.444675</v>
      </c>
      <c r="K13" s="0" t="n">
        <v>0</v>
      </c>
      <c r="L13" s="0" t="n">
        <v>4</v>
      </c>
      <c r="M13" s="0" t="n">
        <v>46</v>
      </c>
      <c r="N13" s="0" t="n">
        <v>42</v>
      </c>
    </row>
    <row r="14" customFormat="false" ht="13.8" hidden="false" customHeight="false" outlineLevel="0" collapsed="false">
      <c r="A14" s="0" t="n">
        <v>13</v>
      </c>
      <c r="B14" s="0" t="n">
        <v>4</v>
      </c>
      <c r="C14" s="0" t="n">
        <v>1</v>
      </c>
      <c r="D14" s="0" t="n">
        <v>617500</v>
      </c>
      <c r="E14" s="0" t="n">
        <v>6938</v>
      </c>
      <c r="F14" s="0" t="n">
        <v>34.01046</v>
      </c>
      <c r="G14" s="0" t="n">
        <v>21</v>
      </c>
      <c r="H14" s="0" t="n">
        <v>51.7369639322536</v>
      </c>
      <c r="I14" s="0" t="n">
        <v>23</v>
      </c>
      <c r="J14" s="0" t="n">
        <v>31.047095</v>
      </c>
      <c r="K14" s="0" t="n">
        <v>22</v>
      </c>
      <c r="L14" s="0" t="n">
        <v>3</v>
      </c>
      <c r="M14" s="0" t="n">
        <v>29</v>
      </c>
      <c r="N14" s="0" t="n">
        <v>52</v>
      </c>
    </row>
    <row r="15" customFormat="false" ht="13.8" hidden="false" customHeight="false" outlineLevel="0" collapsed="false">
      <c r="A15" s="0" t="n">
        <v>14</v>
      </c>
      <c r="B15" s="0" t="n">
        <v>4</v>
      </c>
      <c r="C15" s="0" t="n">
        <v>2</v>
      </c>
      <c r="D15" s="0" t="n">
        <v>123120</v>
      </c>
      <c r="E15" s="0" t="n">
        <v>1894</v>
      </c>
      <c r="F15" s="0" t="n">
        <v>12.89673625</v>
      </c>
      <c r="G15" s="0" t="n">
        <v>63</v>
      </c>
      <c r="H15" s="0" t="n">
        <v>34.0796882552396</v>
      </c>
      <c r="I15" s="0" t="n">
        <v>50</v>
      </c>
      <c r="J15" s="0" t="n">
        <v>21.33654475</v>
      </c>
      <c r="K15" s="0" t="n">
        <v>11</v>
      </c>
      <c r="L15" s="0" t="n">
        <v>3</v>
      </c>
      <c r="M15" s="0" t="n">
        <v>29</v>
      </c>
      <c r="N15" s="0" t="n">
        <v>52</v>
      </c>
    </row>
    <row r="16" customFormat="false" ht="13.8" hidden="false" customHeight="false" outlineLevel="0" collapsed="false">
      <c r="A16" s="0" t="n">
        <v>15</v>
      </c>
      <c r="B16" s="0" t="n">
        <v>4</v>
      </c>
      <c r="C16" s="0" t="n">
        <v>3</v>
      </c>
      <c r="D16" s="0" t="n">
        <v>51300</v>
      </c>
      <c r="E16" s="0" t="n">
        <v>540</v>
      </c>
      <c r="F16" s="0" t="n">
        <v>0.862845</v>
      </c>
      <c r="G16" s="0" t="n">
        <v>48</v>
      </c>
      <c r="H16" s="0" t="n">
        <v>10.1092295834985</v>
      </c>
      <c r="I16" s="0" t="n">
        <v>48</v>
      </c>
      <c r="J16" s="0" t="n">
        <v>6.051128</v>
      </c>
      <c r="K16" s="0" t="n">
        <v>9</v>
      </c>
      <c r="L16" s="0" t="n">
        <v>3</v>
      </c>
      <c r="M16" s="0" t="n">
        <v>29</v>
      </c>
      <c r="N16" s="0" t="n">
        <v>52</v>
      </c>
    </row>
    <row r="17" customFormat="false" ht="13.8" hidden="false" customHeight="false" outlineLevel="0" collapsed="false">
      <c r="A17" s="0" t="n">
        <v>16</v>
      </c>
      <c r="B17" s="0" t="n">
        <v>4</v>
      </c>
      <c r="C17" s="0" t="n">
        <v>4</v>
      </c>
      <c r="D17" s="0" t="n">
        <v>0</v>
      </c>
      <c r="E17" s="0" t="n">
        <v>0</v>
      </c>
      <c r="F17" s="0" t="n">
        <v>0</v>
      </c>
      <c r="G17" s="0" t="n">
        <v>6</v>
      </c>
      <c r="H17" s="0" t="n">
        <v>0</v>
      </c>
      <c r="I17" s="0" t="n">
        <v>0</v>
      </c>
      <c r="J17" s="0" t="n">
        <v>0.35074</v>
      </c>
      <c r="K17" s="0" t="n">
        <v>0</v>
      </c>
      <c r="L17" s="0" t="n">
        <v>3</v>
      </c>
      <c r="M17" s="0" t="n">
        <v>29</v>
      </c>
      <c r="N17" s="0" t="n">
        <v>52</v>
      </c>
    </row>
    <row r="18" customFormat="false" ht="13.8" hidden="false" customHeight="false" outlineLevel="0" collapsed="false">
      <c r="A18" s="0" t="n">
        <v>17</v>
      </c>
      <c r="B18" s="0" t="n">
        <v>5</v>
      </c>
      <c r="C18" s="0" t="n">
        <v>1</v>
      </c>
      <c r="D18" s="0" t="n">
        <v>164160</v>
      </c>
      <c r="E18" s="0" t="n">
        <v>1844</v>
      </c>
      <c r="F18" s="0" t="n">
        <v>7.665209</v>
      </c>
      <c r="G18" s="0" t="n">
        <v>39</v>
      </c>
      <c r="H18" s="0" t="n">
        <v>31.9517534537233</v>
      </c>
      <c r="I18" s="0" t="n">
        <v>26</v>
      </c>
      <c r="J18" s="0" t="n">
        <v>13.0386619</v>
      </c>
      <c r="K18" s="0" t="n">
        <v>16</v>
      </c>
      <c r="L18" s="0" t="n">
        <v>4</v>
      </c>
      <c r="M18" s="0" t="n">
        <v>46</v>
      </c>
      <c r="N18" s="0" t="n">
        <v>42</v>
      </c>
    </row>
    <row r="19" customFormat="false" ht="13.8" hidden="false" customHeight="false" outlineLevel="0" collapsed="false">
      <c r="A19" s="0" t="n">
        <v>18</v>
      </c>
      <c r="B19" s="0" t="n">
        <v>5</v>
      </c>
      <c r="C19" s="0" t="n">
        <v>2</v>
      </c>
      <c r="D19" s="0" t="n">
        <v>70680</v>
      </c>
      <c r="E19" s="0" t="n">
        <v>1087</v>
      </c>
      <c r="F19" s="0" t="n">
        <v>22.33014</v>
      </c>
      <c r="G19" s="0" t="n">
        <v>51</v>
      </c>
      <c r="H19" s="0" t="n">
        <v>36.0306279591974</v>
      </c>
      <c r="I19" s="0" t="n">
        <v>39</v>
      </c>
      <c r="J19" s="0" t="n">
        <v>26.532844</v>
      </c>
      <c r="K19" s="0" t="n">
        <v>13</v>
      </c>
      <c r="L19" s="0" t="n">
        <v>4</v>
      </c>
      <c r="M19" s="0" t="n">
        <v>46</v>
      </c>
      <c r="N19" s="0" t="n">
        <v>42</v>
      </c>
    </row>
    <row r="20" customFormat="false" ht="13.8" hidden="false" customHeight="false" outlineLevel="0" collapsed="false">
      <c r="A20" s="0" t="n">
        <v>19</v>
      </c>
      <c r="B20" s="0" t="n">
        <v>5</v>
      </c>
      <c r="C20" s="0" t="n">
        <v>3</v>
      </c>
      <c r="D20" s="0" t="n">
        <v>20520</v>
      </c>
      <c r="E20" s="0" t="n">
        <v>216</v>
      </c>
      <c r="F20" s="0" t="n">
        <v>1.938042</v>
      </c>
      <c r="G20" s="0" t="n">
        <v>33</v>
      </c>
      <c r="H20" s="0" t="n">
        <v>27.4793821231891</v>
      </c>
      <c r="I20" s="0" t="n">
        <v>45</v>
      </c>
      <c r="J20" s="0" t="n">
        <v>8.3581447</v>
      </c>
      <c r="K20" s="0" t="n">
        <v>11</v>
      </c>
      <c r="L20" s="0" t="n">
        <v>4</v>
      </c>
      <c r="M20" s="0" t="n">
        <v>46</v>
      </c>
      <c r="N20" s="0" t="n">
        <v>42</v>
      </c>
    </row>
    <row r="21" customFormat="false" ht="13.8" hidden="false" customHeight="false" outlineLevel="0" collapsed="false">
      <c r="A21" s="0" t="n">
        <v>20</v>
      </c>
      <c r="B21" s="0" t="n">
        <v>5</v>
      </c>
      <c r="C21" s="0" t="n">
        <v>4</v>
      </c>
      <c r="D21" s="0" t="n">
        <v>0</v>
      </c>
      <c r="E21" s="0" t="n">
        <v>0</v>
      </c>
      <c r="F21" s="0" t="n">
        <v>0</v>
      </c>
      <c r="G21" s="0" t="n">
        <v>6</v>
      </c>
      <c r="H21" s="0" t="n">
        <v>0</v>
      </c>
      <c r="I21" s="0" t="n">
        <v>0</v>
      </c>
      <c r="J21" s="0" t="n">
        <v>0.444675</v>
      </c>
      <c r="K21" s="0" t="n">
        <v>0</v>
      </c>
      <c r="L21" s="0" t="n">
        <v>4</v>
      </c>
      <c r="M21" s="0" t="n">
        <v>46</v>
      </c>
      <c r="N21" s="0" t="n">
        <v>42</v>
      </c>
    </row>
    <row r="22" customFormat="false" ht="13.8" hidden="false" customHeight="false" outlineLevel="0" collapsed="false">
      <c r="A22" s="0" t="n">
        <v>21</v>
      </c>
      <c r="B22" s="0" t="n">
        <v>6</v>
      </c>
      <c r="C22" s="0" t="n">
        <v>1</v>
      </c>
      <c r="D22" s="0" t="n">
        <v>427500</v>
      </c>
      <c r="E22" s="0" t="n">
        <v>4803</v>
      </c>
      <c r="F22" s="0" t="n">
        <v>21.06214175</v>
      </c>
      <c r="G22" s="0" t="n">
        <v>59</v>
      </c>
      <c r="H22" s="0" t="n">
        <v>74.1354097942945</v>
      </c>
      <c r="I22" s="0" t="n">
        <v>37</v>
      </c>
      <c r="J22" s="0" t="n">
        <v>24.31378555</v>
      </c>
      <c r="K22" s="0" t="n">
        <v>21</v>
      </c>
      <c r="L22" s="0" t="n">
        <v>2</v>
      </c>
      <c r="M22" s="0" t="n">
        <v>25</v>
      </c>
      <c r="N22" s="0" t="n">
        <v>50</v>
      </c>
    </row>
    <row r="23" customFormat="false" ht="13.8" hidden="false" customHeight="false" outlineLevel="0" collapsed="false">
      <c r="A23" s="0" t="n">
        <v>22</v>
      </c>
      <c r="B23" s="0" t="n">
        <v>6</v>
      </c>
      <c r="C23" s="0" t="n">
        <v>2</v>
      </c>
      <c r="D23" s="0" t="n">
        <v>112176</v>
      </c>
      <c r="E23" s="0" t="n">
        <v>1726</v>
      </c>
      <c r="F23" s="0" t="n">
        <v>18.74230475</v>
      </c>
      <c r="G23" s="0" t="n">
        <v>72</v>
      </c>
      <c r="H23" s="0" t="n">
        <v>63.9146816860869</v>
      </c>
      <c r="I23" s="0" t="n">
        <v>47</v>
      </c>
      <c r="J23" s="0" t="n">
        <v>29.56552285</v>
      </c>
      <c r="K23" s="0" t="n">
        <v>18</v>
      </c>
      <c r="L23" s="0" t="n">
        <v>2</v>
      </c>
      <c r="M23" s="0" t="n">
        <v>25</v>
      </c>
      <c r="N23" s="0" t="n">
        <v>50</v>
      </c>
    </row>
    <row r="24" customFormat="false" ht="13.8" hidden="false" customHeight="false" outlineLevel="0" collapsed="false">
      <c r="A24" s="0" t="n">
        <v>23</v>
      </c>
      <c r="B24" s="0" t="n">
        <v>6</v>
      </c>
      <c r="C24" s="0" t="n">
        <v>3</v>
      </c>
      <c r="D24" s="0" t="n">
        <v>27550</v>
      </c>
      <c r="E24" s="0" t="n">
        <v>290</v>
      </c>
      <c r="F24" s="0" t="n">
        <v>1.88848275</v>
      </c>
      <c r="G24" s="0" t="n">
        <v>33</v>
      </c>
      <c r="H24" s="0" t="n">
        <v>27.1658592717744</v>
      </c>
      <c r="I24" s="0" t="n">
        <v>47</v>
      </c>
      <c r="J24" s="0" t="n">
        <v>6.66576065</v>
      </c>
      <c r="K24" s="0" t="n">
        <v>12</v>
      </c>
      <c r="L24" s="0" t="n">
        <v>2</v>
      </c>
      <c r="M24" s="0" t="n">
        <v>25</v>
      </c>
      <c r="N24" s="0" t="n">
        <v>50</v>
      </c>
    </row>
    <row r="25" customFormat="false" ht="13.8" hidden="false" customHeight="false" outlineLevel="0" collapsed="false">
      <c r="A25" s="0" t="n">
        <v>24</v>
      </c>
      <c r="B25" s="0" t="n">
        <v>6</v>
      </c>
      <c r="C25" s="0" t="n">
        <v>4</v>
      </c>
      <c r="D25" s="0" t="n">
        <v>0</v>
      </c>
      <c r="E25" s="0" t="n">
        <v>0</v>
      </c>
      <c r="F25" s="0" t="n">
        <v>0</v>
      </c>
      <c r="G25" s="0" t="n">
        <v>6</v>
      </c>
      <c r="H25" s="0" t="n">
        <v>0</v>
      </c>
      <c r="I25" s="0" t="n">
        <v>0</v>
      </c>
      <c r="J25" s="0" t="n">
        <v>0.35074</v>
      </c>
      <c r="K25" s="0" t="n">
        <v>0</v>
      </c>
      <c r="L25" s="0" t="n">
        <v>2</v>
      </c>
      <c r="M25" s="0" t="n">
        <v>25</v>
      </c>
      <c r="N25" s="0" t="n">
        <v>50</v>
      </c>
    </row>
    <row r="26" customFormat="false" ht="13.8" hidden="false" customHeight="false" outlineLevel="0" collapsed="false">
      <c r="A26" s="0" t="n">
        <v>25</v>
      </c>
      <c r="B26" s="0" t="n">
        <v>7</v>
      </c>
      <c r="C26" s="0" t="n">
        <v>1</v>
      </c>
      <c r="D26" s="0" t="n">
        <v>356250</v>
      </c>
      <c r="E26" s="0" t="n">
        <v>4003</v>
      </c>
      <c r="F26" s="0" t="n">
        <v>35.0150985</v>
      </c>
      <c r="G26" s="0" t="n">
        <v>38</v>
      </c>
      <c r="H26" s="0" t="n">
        <v>35.8271106436117</v>
      </c>
      <c r="I26" s="0" t="n">
        <v>47</v>
      </c>
      <c r="J26" s="0" t="n">
        <v>35.3759031</v>
      </c>
      <c r="K26" s="0" t="n">
        <v>21</v>
      </c>
      <c r="L26" s="0" t="n">
        <v>2</v>
      </c>
      <c r="M26" s="0" t="n">
        <v>25</v>
      </c>
      <c r="N26" s="0" t="n">
        <v>50</v>
      </c>
    </row>
    <row r="27" customFormat="false" ht="13.8" hidden="false" customHeight="false" outlineLevel="0" collapsed="false">
      <c r="A27" s="0" t="n">
        <v>26</v>
      </c>
      <c r="B27" s="0" t="n">
        <v>7</v>
      </c>
      <c r="C27" s="0" t="n">
        <v>2</v>
      </c>
      <c r="D27" s="0" t="n">
        <v>85500</v>
      </c>
      <c r="E27" s="0" t="n">
        <v>1315</v>
      </c>
      <c r="F27" s="0" t="n">
        <v>10.41291</v>
      </c>
      <c r="G27" s="0" t="n">
        <v>35</v>
      </c>
      <c r="H27" s="0" t="n">
        <v>30.198295180119</v>
      </c>
      <c r="I27" s="0" t="n">
        <v>40</v>
      </c>
      <c r="J27" s="0" t="n">
        <v>10.008761</v>
      </c>
      <c r="K27" s="0" t="n">
        <v>9</v>
      </c>
      <c r="L27" s="0" t="n">
        <v>2</v>
      </c>
      <c r="M27" s="0" t="n">
        <v>25</v>
      </c>
      <c r="N27" s="0" t="n">
        <v>50</v>
      </c>
    </row>
    <row r="28" customFormat="false" ht="13.8" hidden="false" customHeight="false" outlineLevel="0" collapsed="false">
      <c r="A28" s="0" t="n">
        <v>27</v>
      </c>
      <c r="B28" s="0" t="n">
        <v>7</v>
      </c>
      <c r="C28" s="0" t="n">
        <v>3</v>
      </c>
      <c r="D28" s="0" t="n">
        <v>15390</v>
      </c>
      <c r="E28" s="0" t="n">
        <v>162</v>
      </c>
      <c r="F28" s="0" t="n">
        <v>1.01922975</v>
      </c>
      <c r="G28" s="0" t="n">
        <v>48</v>
      </c>
      <c r="H28" s="0" t="n">
        <v>22.9255108952678</v>
      </c>
      <c r="I28" s="0" t="n">
        <v>41</v>
      </c>
      <c r="J28" s="0" t="n">
        <v>7.07398285</v>
      </c>
      <c r="K28" s="0" t="n">
        <v>9</v>
      </c>
      <c r="L28" s="0" t="n">
        <v>2</v>
      </c>
      <c r="M28" s="0" t="n">
        <v>25</v>
      </c>
      <c r="N28" s="0" t="n">
        <v>50</v>
      </c>
    </row>
    <row r="29" customFormat="false" ht="13.8" hidden="false" customHeight="false" outlineLevel="0" collapsed="false">
      <c r="A29" s="0" t="n">
        <v>28</v>
      </c>
      <c r="B29" s="0" t="n">
        <v>7</v>
      </c>
      <c r="C29" s="0" t="n">
        <v>4</v>
      </c>
      <c r="D29" s="0" t="n">
        <v>0</v>
      </c>
      <c r="E29" s="0" t="n">
        <v>0</v>
      </c>
      <c r="F29" s="0" t="n">
        <v>0</v>
      </c>
      <c r="G29" s="0" t="n">
        <v>6</v>
      </c>
      <c r="H29" s="0" t="n">
        <v>0</v>
      </c>
      <c r="I29" s="0" t="n">
        <v>0</v>
      </c>
      <c r="J29" s="0" t="n">
        <v>0.35074</v>
      </c>
      <c r="K29" s="0" t="n">
        <v>0</v>
      </c>
      <c r="L29" s="0" t="n">
        <v>2</v>
      </c>
      <c r="M29" s="0" t="n">
        <v>25</v>
      </c>
      <c r="N29" s="0" t="n">
        <v>50</v>
      </c>
    </row>
    <row r="30" customFormat="false" ht="13.8" hidden="false" customHeight="false" outlineLevel="0" collapsed="false">
      <c r="A30" s="0" t="n">
        <v>29</v>
      </c>
      <c r="B30" s="0" t="n">
        <v>8</v>
      </c>
      <c r="C30" s="0" t="n">
        <v>1</v>
      </c>
      <c r="D30" s="0" t="n">
        <v>128250</v>
      </c>
      <c r="E30" s="0" t="n">
        <v>1441</v>
      </c>
      <c r="F30" s="0" t="n">
        <v>4.319488</v>
      </c>
      <c r="G30" s="0" t="n">
        <v>66</v>
      </c>
      <c r="H30" s="0" t="n">
        <v>0</v>
      </c>
      <c r="I30" s="0" t="n">
        <v>32</v>
      </c>
      <c r="J30" s="0" t="n">
        <v>16.6028258</v>
      </c>
      <c r="K30" s="0" t="n">
        <v>21</v>
      </c>
      <c r="L30" s="0" t="n">
        <v>5</v>
      </c>
      <c r="M30" s="0" t="n">
        <v>60</v>
      </c>
      <c r="N30" s="0" t="n">
        <v>30</v>
      </c>
    </row>
    <row r="31" customFormat="false" ht="13.8" hidden="false" customHeight="false" outlineLevel="0" collapsed="false">
      <c r="A31" s="0" t="n">
        <v>30</v>
      </c>
      <c r="B31" s="0" t="n">
        <v>8</v>
      </c>
      <c r="C31" s="0" t="n">
        <v>2</v>
      </c>
      <c r="D31" s="0" t="n">
        <v>45144</v>
      </c>
      <c r="E31" s="0" t="n">
        <v>695</v>
      </c>
      <c r="F31" s="0" t="n">
        <v>11.62024475</v>
      </c>
      <c r="G31" s="0" t="n">
        <v>45</v>
      </c>
      <c r="H31" s="0" t="n">
        <v>44.6058610684987</v>
      </c>
      <c r="I31" s="0" t="n">
        <v>52</v>
      </c>
      <c r="J31" s="0" t="n">
        <v>20.62896685</v>
      </c>
      <c r="K31" s="0" t="n">
        <v>14</v>
      </c>
      <c r="L31" s="0" t="n">
        <v>5</v>
      </c>
      <c r="M31" s="0" t="n">
        <v>60</v>
      </c>
      <c r="N31" s="0" t="n">
        <v>30</v>
      </c>
    </row>
    <row r="32" customFormat="false" ht="13.8" hidden="false" customHeight="false" outlineLevel="0" collapsed="false">
      <c r="A32" s="0" t="n">
        <v>31</v>
      </c>
      <c r="B32" s="0" t="n">
        <v>8</v>
      </c>
      <c r="C32" s="0" t="n">
        <v>3</v>
      </c>
      <c r="D32" s="0" t="n">
        <v>5624</v>
      </c>
      <c r="E32" s="0" t="n">
        <v>59</v>
      </c>
      <c r="F32" s="0" t="n">
        <v>0.9856105</v>
      </c>
      <c r="G32" s="0" t="n">
        <v>56</v>
      </c>
      <c r="H32" s="0" t="n">
        <v>27.0517106685888</v>
      </c>
      <c r="I32" s="0" t="n">
        <v>46</v>
      </c>
      <c r="J32" s="0" t="n">
        <v>10.7088063</v>
      </c>
      <c r="K32" s="0" t="n">
        <v>16</v>
      </c>
      <c r="L32" s="0" t="n">
        <v>5</v>
      </c>
      <c r="M32" s="0" t="n">
        <v>60</v>
      </c>
      <c r="N32" s="0" t="n">
        <v>30</v>
      </c>
    </row>
    <row r="33" customFormat="false" ht="13.8" hidden="false" customHeight="false" outlineLevel="0" collapsed="false">
      <c r="A33" s="0" t="n">
        <v>32</v>
      </c>
      <c r="B33" s="0" t="n">
        <v>8</v>
      </c>
      <c r="C33" s="0" t="n">
        <v>4</v>
      </c>
      <c r="D33" s="0" t="n">
        <v>0</v>
      </c>
      <c r="E33" s="0" t="n">
        <v>0</v>
      </c>
      <c r="F33" s="0" t="n">
        <v>0</v>
      </c>
      <c r="G33" s="0" t="n">
        <v>6</v>
      </c>
      <c r="H33" s="0" t="n">
        <v>0</v>
      </c>
      <c r="I33" s="0" t="n">
        <v>0</v>
      </c>
      <c r="J33" s="0" t="n">
        <v>0.2541</v>
      </c>
      <c r="K33" s="0" t="n">
        <v>0</v>
      </c>
      <c r="L33" s="0" t="n">
        <v>5</v>
      </c>
      <c r="M33" s="0" t="n">
        <v>60</v>
      </c>
      <c r="N33" s="0" t="n">
        <v>30</v>
      </c>
    </row>
    <row r="34" customFormat="false" ht="13.8" hidden="false" customHeight="false" outlineLevel="0" collapsed="false">
      <c r="A34" s="0" t="n">
        <v>33</v>
      </c>
      <c r="B34" s="0" t="n">
        <v>9</v>
      </c>
      <c r="C34" s="0" t="n">
        <v>1</v>
      </c>
      <c r="D34" s="0" t="n">
        <v>106020</v>
      </c>
      <c r="E34" s="0" t="n">
        <v>1191</v>
      </c>
      <c r="F34" s="0" t="n">
        <v>8.135992</v>
      </c>
      <c r="G34" s="0" t="n">
        <v>60</v>
      </c>
      <c r="H34" s="0" t="n">
        <v>34.6490474040298</v>
      </c>
      <c r="I34" s="0" t="n">
        <v>50</v>
      </c>
      <c r="J34" s="0" t="n">
        <v>18.4085952</v>
      </c>
      <c r="K34" s="0" t="n">
        <v>27</v>
      </c>
      <c r="L34" s="0" t="n">
        <v>3</v>
      </c>
      <c r="M34" s="0" t="n">
        <v>50</v>
      </c>
      <c r="N34" s="0" t="n">
        <v>53</v>
      </c>
    </row>
    <row r="35" customFormat="false" ht="13.8" hidden="false" customHeight="false" outlineLevel="0" collapsed="false">
      <c r="A35" s="0" t="n">
        <v>34</v>
      </c>
      <c r="B35" s="0" t="n">
        <v>9</v>
      </c>
      <c r="C35" s="0" t="n">
        <v>2</v>
      </c>
      <c r="D35" s="0" t="n">
        <v>47606</v>
      </c>
      <c r="E35" s="0" t="n">
        <v>732</v>
      </c>
      <c r="F35" s="0" t="n">
        <v>16.1722005</v>
      </c>
      <c r="G35" s="0" t="n">
        <v>60</v>
      </c>
      <c r="H35" s="0" t="n">
        <v>45.0261647110219</v>
      </c>
      <c r="I35" s="0" t="n">
        <v>51</v>
      </c>
      <c r="J35" s="0" t="n">
        <v>27.7343203</v>
      </c>
      <c r="K35" s="0" t="n">
        <v>12</v>
      </c>
      <c r="L35" s="0" t="n">
        <v>3</v>
      </c>
      <c r="M35" s="0" t="n">
        <v>50</v>
      </c>
      <c r="N35" s="0" t="n">
        <v>53</v>
      </c>
    </row>
    <row r="36" customFormat="false" ht="13.8" hidden="false" customHeight="false" outlineLevel="0" collapsed="false">
      <c r="A36" s="0" t="n">
        <v>35</v>
      </c>
      <c r="B36" s="0" t="n">
        <v>9</v>
      </c>
      <c r="C36" s="0" t="n">
        <v>3</v>
      </c>
      <c r="D36" s="0" t="n">
        <v>14060</v>
      </c>
      <c r="E36" s="0" t="n">
        <v>148</v>
      </c>
      <c r="F36" s="0" t="n">
        <v>0.96636675</v>
      </c>
      <c r="G36" s="0" t="n">
        <v>45</v>
      </c>
      <c r="H36" s="0" t="n">
        <v>29.4665689590767</v>
      </c>
      <c r="I36" s="0" t="n">
        <v>36</v>
      </c>
      <c r="J36" s="0" t="n">
        <v>6.75370005</v>
      </c>
      <c r="K36" s="0" t="n">
        <v>16</v>
      </c>
      <c r="L36" s="0" t="n">
        <v>3</v>
      </c>
      <c r="M36" s="0" t="n">
        <v>50</v>
      </c>
      <c r="N36" s="0" t="n">
        <v>53</v>
      </c>
    </row>
    <row r="37" customFormat="false" ht="13.8" hidden="false" customHeight="false" outlineLevel="0" collapsed="false">
      <c r="A37" s="0" t="n">
        <v>36</v>
      </c>
      <c r="B37" s="0" t="n">
        <v>9</v>
      </c>
      <c r="C37" s="0" t="n">
        <v>4</v>
      </c>
      <c r="D37" s="0" t="n">
        <v>0</v>
      </c>
      <c r="E37" s="0" t="n">
        <v>0</v>
      </c>
      <c r="F37" s="0" t="n">
        <v>0</v>
      </c>
      <c r="G37" s="0" t="n">
        <v>6</v>
      </c>
      <c r="H37" s="0" t="n">
        <v>0</v>
      </c>
      <c r="I37" s="0" t="n">
        <v>0</v>
      </c>
      <c r="J37" s="0" t="n">
        <v>0.35074</v>
      </c>
      <c r="K37" s="0" t="n">
        <v>0</v>
      </c>
      <c r="L37" s="0" t="n">
        <v>3</v>
      </c>
      <c r="M37" s="0" t="n">
        <v>50</v>
      </c>
      <c r="N37" s="0" t="n">
        <v>53</v>
      </c>
    </row>
    <row r="38" customFormat="false" ht="13.8" hidden="false" customHeight="false" outlineLevel="0" collapsed="false">
      <c r="A38" s="0" t="n">
        <v>37</v>
      </c>
      <c r="B38" s="0" t="n">
        <v>10</v>
      </c>
      <c r="C38" s="0" t="n">
        <v>1</v>
      </c>
      <c r="D38" s="0" t="n">
        <v>1299600</v>
      </c>
      <c r="E38" s="0" t="n">
        <v>14602</v>
      </c>
      <c r="F38" s="0" t="n">
        <v>21.267198</v>
      </c>
      <c r="G38" s="0" t="n">
        <v>40</v>
      </c>
      <c r="H38" s="0" t="n">
        <v>25.7144254615651</v>
      </c>
      <c r="I38" s="0" t="n">
        <v>25</v>
      </c>
      <c r="J38" s="0" t="n">
        <v>21.7044488</v>
      </c>
      <c r="K38" s="0" t="n">
        <v>19</v>
      </c>
      <c r="L38" s="0" t="n">
        <v>3</v>
      </c>
      <c r="M38" s="0" t="n">
        <v>50</v>
      </c>
      <c r="N38" s="0" t="n">
        <v>53</v>
      </c>
    </row>
    <row r="39" customFormat="false" ht="13.8" hidden="false" customHeight="false" outlineLevel="0" collapsed="false">
      <c r="A39" s="0" t="n">
        <v>38</v>
      </c>
      <c r="B39" s="0" t="n">
        <v>10</v>
      </c>
      <c r="C39" s="0" t="n">
        <v>2</v>
      </c>
      <c r="D39" s="0" t="n">
        <v>123500</v>
      </c>
      <c r="E39" s="0" t="n">
        <v>1900</v>
      </c>
      <c r="F39" s="0" t="n">
        <v>8.040102</v>
      </c>
      <c r="G39" s="0" t="n">
        <v>43</v>
      </c>
      <c r="H39" s="0" t="n">
        <v>31.4039024539948</v>
      </c>
      <c r="I39" s="0" t="n">
        <v>40</v>
      </c>
      <c r="J39" s="0" t="n">
        <v>12.3736262</v>
      </c>
      <c r="K39" s="0" t="n">
        <v>10</v>
      </c>
      <c r="L39" s="0" t="n">
        <v>3</v>
      </c>
      <c r="M39" s="0" t="n">
        <v>50</v>
      </c>
      <c r="N39" s="0" t="n">
        <v>53</v>
      </c>
    </row>
    <row r="40" customFormat="false" ht="13.8" hidden="false" customHeight="false" outlineLevel="0" collapsed="false">
      <c r="A40" s="0" t="n">
        <v>39</v>
      </c>
      <c r="B40" s="0" t="n">
        <v>10</v>
      </c>
      <c r="C40" s="0" t="n">
        <v>3</v>
      </c>
      <c r="D40" s="0" t="n">
        <v>133000</v>
      </c>
      <c r="E40" s="0" t="n">
        <v>1400</v>
      </c>
      <c r="F40" s="0" t="n">
        <v>2.2769505</v>
      </c>
      <c r="G40" s="0" t="n">
        <v>44</v>
      </c>
      <c r="H40" s="0" t="n">
        <v>50.8331028360967</v>
      </c>
      <c r="I40" s="0" t="n">
        <v>50</v>
      </c>
      <c r="J40" s="0" t="n">
        <v>10.0186643</v>
      </c>
      <c r="K40" s="0" t="n">
        <v>15</v>
      </c>
      <c r="L40" s="0" t="n">
        <v>3</v>
      </c>
      <c r="M40" s="0" t="n">
        <v>50</v>
      </c>
      <c r="N40" s="0" t="n">
        <v>53</v>
      </c>
    </row>
    <row r="41" customFormat="false" ht="13.8" hidden="false" customHeight="false" outlineLevel="0" collapsed="false">
      <c r="A41" s="0" t="n">
        <v>40</v>
      </c>
      <c r="B41" s="0" t="n">
        <v>10</v>
      </c>
      <c r="C41" s="0" t="n">
        <v>4</v>
      </c>
      <c r="D41" s="0" t="n">
        <v>0</v>
      </c>
      <c r="E41" s="0" t="n">
        <v>0</v>
      </c>
      <c r="F41" s="0" t="n">
        <v>0</v>
      </c>
      <c r="G41" s="0" t="n">
        <v>6</v>
      </c>
      <c r="H41" s="0" t="n">
        <v>0</v>
      </c>
      <c r="I41" s="0" t="n">
        <v>0</v>
      </c>
      <c r="J41" s="0" t="n">
        <v>0.35074</v>
      </c>
      <c r="K41" s="0" t="n">
        <v>0</v>
      </c>
      <c r="L41" s="0" t="n">
        <v>3</v>
      </c>
      <c r="M41" s="0" t="n">
        <v>50</v>
      </c>
      <c r="N41" s="0" t="n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1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I2" activeCellId="0" sqref="I2"/>
    </sheetView>
  </sheetViews>
  <sheetFormatPr defaultRowHeight="13.8"/>
  <cols>
    <col collapsed="false" hidden="false" max="1" min="1" style="0" width="3.54639175257732"/>
    <col collapsed="false" hidden="false" max="2" min="2" style="0" width="10.3659793814433"/>
    <col collapsed="false" hidden="false" max="3" min="3" style="0" width="9.95360824742268"/>
    <col collapsed="false" hidden="false" max="4" min="4" style="0" width="8.45360824742268"/>
    <col collapsed="false" hidden="false" max="5" min="5" style="0" width="11.1855670103093"/>
    <col collapsed="false" hidden="false" max="6" min="6" style="0" width="19.5051546391753"/>
    <col collapsed="false" hidden="false" max="7" min="7" style="0" width="22.5051546391753"/>
    <col collapsed="false" hidden="false" max="9" min="8" style="0" width="39.8247422680412"/>
    <col collapsed="false" hidden="false" max="10" min="10" style="0" width="16.7731958762887"/>
    <col collapsed="false" hidden="false" max="11" min="11" style="0" width="17.319587628866"/>
    <col collapsed="false" hidden="false" max="12" min="12" style="0" width="16.3659793814433"/>
    <col collapsed="false" hidden="false" max="13" min="13" style="0" width="22.5051546391753"/>
    <col collapsed="false" hidden="false" max="14" min="14" style="0" width="15.2731958762887"/>
    <col collapsed="false" hidden="false" max="1025" min="15" style="0" width="11.319587628866"/>
  </cols>
  <sheetData>
    <row r="1" s="30" customFormat="true" ht="13.8" hidden="false" customHeight="false" outlineLevel="0" collapsed="false">
      <c r="B1" s="30" t="s">
        <v>58</v>
      </c>
      <c r="C1" s="30" t="s">
        <v>36</v>
      </c>
      <c r="D1" s="30" t="s">
        <v>110</v>
      </c>
      <c r="E1" s="30" t="s">
        <v>111</v>
      </c>
      <c r="F1" s="30" t="s">
        <v>112</v>
      </c>
      <c r="G1" s="30" t="s">
        <v>113</v>
      </c>
      <c r="H1" s="30" t="s">
        <v>114</v>
      </c>
      <c r="I1" s="30" t="s">
        <v>115</v>
      </c>
      <c r="J1" s="30" t="s">
        <v>116</v>
      </c>
      <c r="K1" s="30" t="s">
        <v>117</v>
      </c>
      <c r="L1" s="30" t="s">
        <v>118</v>
      </c>
      <c r="M1" s="30" t="s">
        <v>119</v>
      </c>
      <c r="N1" s="30" t="s">
        <v>120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912000</v>
      </c>
      <c r="E2" s="0" t="n">
        <v>10247</v>
      </c>
      <c r="F2" s="0" t="n">
        <v>13.62025166265</v>
      </c>
      <c r="G2" s="0" t="n">
        <v>56</v>
      </c>
      <c r="H2" s="0" t="n">
        <v>54.7446457069173</v>
      </c>
      <c r="I2" s="0" t="n">
        <v>17</v>
      </c>
      <c r="J2" s="0" t="n">
        <v>15.16304303695</v>
      </c>
      <c r="K2" s="0" t="n">
        <v>16</v>
      </c>
      <c r="L2" s="0" t="n">
        <v>15</v>
      </c>
      <c r="M2" s="0" t="n">
        <v>60</v>
      </c>
      <c r="N2" s="0" t="n">
        <v>30</v>
      </c>
    </row>
    <row r="3" customFormat="false" ht="13.8" hidden="false" customHeight="false" outlineLevel="0" collapsed="false">
      <c r="A3" s="0" t="n">
        <v>2</v>
      </c>
      <c r="B3" s="0" t="n">
        <v>1</v>
      </c>
      <c r="C3" s="0" t="n">
        <v>2</v>
      </c>
      <c r="D3" s="0" t="n">
        <v>133000</v>
      </c>
      <c r="E3" s="0" t="n">
        <v>2046</v>
      </c>
      <c r="F3" s="0" t="n">
        <v>12.361626612225</v>
      </c>
      <c r="G3" s="0" t="n">
        <v>25</v>
      </c>
      <c r="H3" s="0" t="n">
        <v>45.468300232311</v>
      </c>
      <c r="I3" s="0" t="n">
        <v>44</v>
      </c>
      <c r="J3" s="0" t="n">
        <v>12.115095064885</v>
      </c>
      <c r="K3" s="0" t="n">
        <v>7</v>
      </c>
      <c r="L3" s="0" t="n">
        <v>15</v>
      </c>
      <c r="M3" s="0" t="n">
        <v>60</v>
      </c>
      <c r="N3" s="0" t="n">
        <v>30</v>
      </c>
    </row>
    <row r="4" customFormat="false" ht="13.8" hidden="false" customHeight="false" outlineLevel="0" collapsed="false">
      <c r="A4" s="0" t="n">
        <v>3</v>
      </c>
      <c r="B4" s="0" t="n">
        <v>1</v>
      </c>
      <c r="C4" s="0" t="n">
        <v>3</v>
      </c>
      <c r="D4" s="0" t="n">
        <v>180500</v>
      </c>
      <c r="E4" s="0" t="n">
        <v>1900</v>
      </c>
      <c r="F4" s="0" t="n">
        <v>4.293917312</v>
      </c>
      <c r="G4" s="0" t="n">
        <v>62</v>
      </c>
      <c r="H4" s="0" t="n">
        <v>101.427907657246</v>
      </c>
      <c r="I4" s="0" t="n">
        <v>51</v>
      </c>
      <c r="J4" s="0" t="n">
        <v>9.2480243654</v>
      </c>
      <c r="K4" s="0" t="n">
        <v>10</v>
      </c>
      <c r="L4" s="0" t="n">
        <v>15</v>
      </c>
      <c r="M4" s="0" t="n">
        <v>60</v>
      </c>
      <c r="N4" s="0" t="n">
        <v>30</v>
      </c>
    </row>
    <row r="5" customFormat="false" ht="13.8" hidden="false" customHeight="false" outlineLevel="0" collapsed="false">
      <c r="A5" s="0" t="n">
        <v>4</v>
      </c>
      <c r="B5" s="0" t="n">
        <v>1</v>
      </c>
      <c r="C5" s="0" t="n">
        <v>4</v>
      </c>
      <c r="D5" s="0" t="n">
        <v>0</v>
      </c>
      <c r="E5" s="0" t="n">
        <v>0</v>
      </c>
      <c r="F5" s="0" t="n">
        <v>0</v>
      </c>
      <c r="G5" s="0" t="n">
        <v>12</v>
      </c>
      <c r="H5" s="0" t="n">
        <v>0</v>
      </c>
      <c r="I5" s="0" t="n">
        <v>0</v>
      </c>
      <c r="J5" s="0" t="n">
        <v>0.2714021</v>
      </c>
      <c r="K5" s="0" t="n">
        <v>0</v>
      </c>
      <c r="L5" s="0" t="n">
        <v>15</v>
      </c>
      <c r="M5" s="0" t="n">
        <v>60</v>
      </c>
      <c r="N5" s="0" t="n">
        <v>30</v>
      </c>
    </row>
    <row r="6" customFormat="false" ht="13.8" hidden="false" customHeight="false" outlineLevel="0" collapsed="false">
      <c r="A6" s="0" t="n">
        <v>5</v>
      </c>
      <c r="B6" s="0" t="n">
        <v>2</v>
      </c>
      <c r="C6" s="0" t="n">
        <v>1</v>
      </c>
      <c r="D6" s="0" t="n">
        <v>273600</v>
      </c>
      <c r="E6" s="0" t="n">
        <v>3074</v>
      </c>
      <c r="F6" s="0" t="n">
        <v>6.81667157671875</v>
      </c>
      <c r="G6" s="0" t="n">
        <v>41</v>
      </c>
      <c r="H6" s="0" t="n">
        <v>61.2429944</v>
      </c>
      <c r="I6" s="0" t="n">
        <v>37</v>
      </c>
      <c r="J6" s="0" t="n">
        <v>8.04396572383125</v>
      </c>
      <c r="K6" s="0" t="n">
        <v>16</v>
      </c>
      <c r="L6" s="0" t="n">
        <v>5</v>
      </c>
      <c r="M6" s="0" t="n">
        <v>29</v>
      </c>
      <c r="N6" s="0" t="n">
        <v>52</v>
      </c>
    </row>
    <row r="7" customFormat="false" ht="13.8" hidden="false" customHeight="false" outlineLevel="0" collapsed="false">
      <c r="A7" s="0" t="n">
        <v>6</v>
      </c>
      <c r="B7" s="0" t="n">
        <v>2</v>
      </c>
      <c r="C7" s="0" t="n">
        <v>2</v>
      </c>
      <c r="D7" s="0" t="n">
        <v>155800</v>
      </c>
      <c r="E7" s="0" t="n">
        <v>2397</v>
      </c>
      <c r="F7" s="0" t="n">
        <v>22.13631545125</v>
      </c>
      <c r="G7" s="0" t="n">
        <v>63</v>
      </c>
      <c r="H7" s="0" t="n">
        <v>75.4461806475416</v>
      </c>
      <c r="I7" s="0" t="n">
        <v>52</v>
      </c>
      <c r="J7" s="0" t="n">
        <v>27.8336355877</v>
      </c>
      <c r="K7" s="0" t="n">
        <v>18</v>
      </c>
      <c r="L7" s="0" t="n">
        <v>5</v>
      </c>
      <c r="M7" s="0" t="n">
        <v>29</v>
      </c>
      <c r="N7" s="0" t="n">
        <v>52</v>
      </c>
    </row>
    <row r="8" customFormat="false" ht="13.8" hidden="false" customHeight="false" outlineLevel="0" collapsed="false">
      <c r="A8" s="0" t="n">
        <v>7</v>
      </c>
      <c r="B8" s="0" t="n">
        <v>2</v>
      </c>
      <c r="C8" s="0" t="n">
        <v>3</v>
      </c>
      <c r="D8" s="0" t="n">
        <v>44460</v>
      </c>
      <c r="E8" s="0" t="n">
        <v>468</v>
      </c>
      <c r="F8" s="0" t="n">
        <v>0.491191710625</v>
      </c>
      <c r="G8" s="0" t="n">
        <v>76</v>
      </c>
      <c r="H8" s="0" t="n">
        <v>31.5152916066974</v>
      </c>
      <c r="I8" s="0" t="n">
        <v>52</v>
      </c>
      <c r="J8" s="0" t="n">
        <v>5.281300565975</v>
      </c>
      <c r="K8" s="0" t="n">
        <v>17</v>
      </c>
      <c r="L8" s="0" t="n">
        <v>5</v>
      </c>
      <c r="M8" s="0" t="n">
        <v>29</v>
      </c>
      <c r="N8" s="0" t="n">
        <v>52</v>
      </c>
    </row>
    <row r="9" customFormat="false" ht="13.8" hidden="false" customHeight="false" outlineLevel="0" collapsed="false">
      <c r="A9" s="0" t="n">
        <v>8</v>
      </c>
      <c r="B9" s="0" t="n">
        <v>2</v>
      </c>
      <c r="C9" s="0" t="n">
        <v>4</v>
      </c>
      <c r="D9" s="0" t="n">
        <v>0</v>
      </c>
      <c r="E9" s="0" t="n">
        <v>0</v>
      </c>
      <c r="F9" s="0" t="n">
        <v>0</v>
      </c>
      <c r="G9" s="0" t="n">
        <v>12</v>
      </c>
      <c r="H9" s="0" t="n">
        <v>0</v>
      </c>
      <c r="I9" s="0" t="n">
        <v>0</v>
      </c>
      <c r="J9" s="0" t="n">
        <v>0.37355794</v>
      </c>
      <c r="K9" s="0" t="n">
        <v>0</v>
      </c>
      <c r="L9" s="0" t="n">
        <v>5</v>
      </c>
      <c r="M9" s="0" t="n">
        <v>29</v>
      </c>
      <c r="N9" s="0" t="n">
        <v>52</v>
      </c>
    </row>
    <row r="10" customFormat="false" ht="13.8" hidden="false" customHeight="false" outlineLevel="0" collapsed="false">
      <c r="A10" s="0" t="n">
        <v>9</v>
      </c>
      <c r="B10" s="0" t="n">
        <v>3</v>
      </c>
      <c r="C10" s="0" t="n">
        <v>1</v>
      </c>
      <c r="D10" s="0" t="n">
        <v>741000</v>
      </c>
      <c r="E10" s="0" t="n">
        <v>8326</v>
      </c>
      <c r="F10" s="0" t="n">
        <v>37.8445610502</v>
      </c>
      <c r="G10" s="0" t="n">
        <v>57</v>
      </c>
      <c r="H10" s="0" t="n">
        <v>21.6394016842018</v>
      </c>
      <c r="I10" s="0" t="n">
        <v>42</v>
      </c>
      <c r="J10" s="0" t="n">
        <v>37.64551996769</v>
      </c>
      <c r="K10" s="0" t="n">
        <v>22</v>
      </c>
      <c r="L10" s="0" t="n">
        <v>12</v>
      </c>
      <c r="M10" s="0" t="n">
        <v>46</v>
      </c>
      <c r="N10" s="0" t="n">
        <v>42</v>
      </c>
    </row>
    <row r="11" customFormat="false" ht="13.8" hidden="false" customHeight="false" outlineLevel="0" collapsed="false">
      <c r="A11" s="0" t="n">
        <v>10</v>
      </c>
      <c r="B11" s="0" t="n">
        <v>3</v>
      </c>
      <c r="C11" s="0" t="n">
        <v>2</v>
      </c>
      <c r="D11" s="0" t="n">
        <v>79800</v>
      </c>
      <c r="E11" s="0" t="n">
        <v>1228</v>
      </c>
      <c r="F11" s="0" t="n">
        <v>5.9337729927</v>
      </c>
      <c r="G11" s="0" t="n">
        <v>35</v>
      </c>
      <c r="H11" s="0" t="n">
        <v>4.00664755696279</v>
      </c>
      <c r="I11" s="0" t="n">
        <v>17</v>
      </c>
      <c r="J11" s="0" t="n">
        <v>6.60978680622</v>
      </c>
      <c r="K11" s="0" t="n">
        <v>7</v>
      </c>
      <c r="L11" s="0" t="n">
        <v>12</v>
      </c>
      <c r="M11" s="0" t="n">
        <v>46</v>
      </c>
      <c r="N11" s="0" t="n">
        <v>42</v>
      </c>
    </row>
    <row r="12" customFormat="false" ht="13.8" hidden="false" customHeight="false" outlineLevel="0" collapsed="false">
      <c r="A12" s="0" t="n">
        <v>11</v>
      </c>
      <c r="B12" s="0" t="n">
        <v>3</v>
      </c>
      <c r="C12" s="0" t="n">
        <v>3</v>
      </c>
      <c r="D12" s="0" t="n">
        <v>19950</v>
      </c>
      <c r="E12" s="0" t="n">
        <v>210</v>
      </c>
      <c r="F12" s="0" t="n">
        <v>0.6091018493</v>
      </c>
      <c r="G12" s="0" t="n">
        <v>48</v>
      </c>
      <c r="H12" s="0" t="n">
        <v>4.71979491300249</v>
      </c>
      <c r="I12" s="0" t="n">
        <v>40</v>
      </c>
      <c r="J12" s="0" t="n">
        <v>2.79438572686</v>
      </c>
      <c r="K12" s="0" t="n">
        <v>7</v>
      </c>
      <c r="L12" s="0" t="n">
        <v>12</v>
      </c>
      <c r="M12" s="0" t="n">
        <v>46</v>
      </c>
      <c r="N12" s="0" t="n">
        <v>42</v>
      </c>
    </row>
    <row r="13" customFormat="false" ht="13.8" hidden="false" customHeight="false" outlineLevel="0" collapsed="false">
      <c r="A13" s="0" t="n">
        <v>12</v>
      </c>
      <c r="B13" s="0" t="n">
        <v>3</v>
      </c>
      <c r="C13" s="0" t="n">
        <v>4</v>
      </c>
      <c r="D13" s="0" t="n">
        <v>0</v>
      </c>
      <c r="E13" s="0" t="n">
        <v>0</v>
      </c>
      <c r="F13" s="0" t="n">
        <v>0</v>
      </c>
      <c r="G13" s="0" t="n">
        <v>12</v>
      </c>
      <c r="H13" s="0" t="n">
        <v>0</v>
      </c>
      <c r="I13" s="0" t="n">
        <v>0</v>
      </c>
      <c r="J13" s="0" t="n">
        <v>0.474953675</v>
      </c>
      <c r="K13" s="0" t="n">
        <v>0</v>
      </c>
      <c r="L13" s="0" t="n">
        <v>12</v>
      </c>
      <c r="M13" s="0" t="n">
        <v>46</v>
      </c>
      <c r="N13" s="0" t="n">
        <v>42</v>
      </c>
    </row>
    <row r="14" customFormat="false" ht="13.8" hidden="false" customHeight="false" outlineLevel="0" collapsed="false">
      <c r="A14" s="0" t="n">
        <v>13</v>
      </c>
      <c r="B14" s="0" t="n">
        <v>4</v>
      </c>
      <c r="C14" s="0" t="n">
        <v>1</v>
      </c>
      <c r="D14" s="0" t="n">
        <v>641250</v>
      </c>
      <c r="E14" s="0" t="n">
        <v>7205</v>
      </c>
      <c r="F14" s="0" t="n">
        <v>29.94621003</v>
      </c>
      <c r="G14" s="0" t="n">
        <v>27</v>
      </c>
      <c r="H14" s="0" t="n">
        <v>72.431749505155</v>
      </c>
      <c r="I14" s="0" t="n">
        <v>23</v>
      </c>
      <c r="J14" s="0" t="n">
        <v>27.8580113395</v>
      </c>
      <c r="K14" s="0" t="n">
        <v>23</v>
      </c>
      <c r="L14" s="0" t="n">
        <v>5</v>
      </c>
      <c r="M14" s="0" t="n">
        <v>29</v>
      </c>
      <c r="N14" s="0" t="n">
        <v>52</v>
      </c>
    </row>
    <row r="15" customFormat="false" ht="13.8" hidden="false" customHeight="false" outlineLevel="0" collapsed="false">
      <c r="A15" s="0" t="n">
        <v>14</v>
      </c>
      <c r="B15" s="0" t="n">
        <v>4</v>
      </c>
      <c r="C15" s="0" t="n">
        <v>2</v>
      </c>
      <c r="D15" s="0" t="n">
        <v>123120</v>
      </c>
      <c r="E15" s="0" t="n">
        <v>1894</v>
      </c>
      <c r="F15" s="0" t="n">
        <v>9.24857198328125</v>
      </c>
      <c r="G15" s="0" t="n">
        <v>69</v>
      </c>
      <c r="H15" s="0" t="n">
        <v>33.8070507491977</v>
      </c>
      <c r="I15" s="0" t="n">
        <v>50</v>
      </c>
      <c r="J15" s="0" t="n">
        <v>14.9636521336312</v>
      </c>
      <c r="K15" s="0" t="n">
        <v>11</v>
      </c>
      <c r="L15" s="0" t="n">
        <v>5</v>
      </c>
      <c r="M15" s="0" t="n">
        <v>29</v>
      </c>
      <c r="N15" s="0" t="n">
        <v>52</v>
      </c>
    </row>
    <row r="16" customFormat="false" ht="13.8" hidden="false" customHeight="false" outlineLevel="0" collapsed="false">
      <c r="A16" s="0" t="n">
        <v>15</v>
      </c>
      <c r="B16" s="0" t="n">
        <v>4</v>
      </c>
      <c r="C16" s="0" t="n">
        <v>3</v>
      </c>
      <c r="D16" s="0" t="n">
        <v>45600</v>
      </c>
      <c r="E16" s="0" t="n">
        <v>480</v>
      </c>
      <c r="F16" s="0" t="n">
        <v>0.280101058125</v>
      </c>
      <c r="G16" s="0" t="n">
        <v>54</v>
      </c>
      <c r="H16" s="0" t="n">
        <v>7.66683971612526</v>
      </c>
      <c r="I16" s="0" t="n">
        <v>48</v>
      </c>
      <c r="J16" s="0" t="n">
        <v>2.749145515675</v>
      </c>
      <c r="K16" s="0" t="n">
        <v>8</v>
      </c>
      <c r="L16" s="0" t="n">
        <v>5</v>
      </c>
      <c r="M16" s="0" t="n">
        <v>29</v>
      </c>
      <c r="N16" s="0" t="n">
        <v>52</v>
      </c>
    </row>
    <row r="17" customFormat="false" ht="13.8" hidden="false" customHeight="false" outlineLevel="0" collapsed="false">
      <c r="A17" s="0" t="n">
        <v>16</v>
      </c>
      <c r="B17" s="0" t="n">
        <v>4</v>
      </c>
      <c r="C17" s="0" t="n">
        <v>4</v>
      </c>
      <c r="D17" s="0" t="n">
        <v>0</v>
      </c>
      <c r="E17" s="0" t="n">
        <v>0</v>
      </c>
      <c r="F17" s="0" t="n">
        <v>0</v>
      </c>
      <c r="G17" s="0" t="n">
        <v>12</v>
      </c>
      <c r="H17" s="0" t="n">
        <v>0</v>
      </c>
      <c r="I17" s="0" t="n">
        <v>0</v>
      </c>
      <c r="J17" s="0" t="n">
        <v>0.37355794</v>
      </c>
      <c r="K17" s="0" t="n">
        <v>0</v>
      </c>
      <c r="L17" s="0" t="n">
        <v>5</v>
      </c>
      <c r="M17" s="0" t="n">
        <v>29</v>
      </c>
      <c r="N17" s="0" t="n">
        <v>52</v>
      </c>
    </row>
    <row r="18" customFormat="false" ht="13.8" hidden="false" customHeight="false" outlineLevel="0" collapsed="false">
      <c r="A18" s="0" t="n">
        <v>17</v>
      </c>
      <c r="B18" s="0" t="n">
        <v>5</v>
      </c>
      <c r="C18" s="0" t="n">
        <v>1</v>
      </c>
      <c r="D18" s="0" t="n">
        <v>153900</v>
      </c>
      <c r="E18" s="0" t="n">
        <v>1729</v>
      </c>
      <c r="F18" s="0" t="n">
        <v>5.7205454767</v>
      </c>
      <c r="G18" s="0" t="n">
        <v>45</v>
      </c>
      <c r="H18" s="0" t="n">
        <v>31.9517534537233</v>
      </c>
      <c r="I18" s="0" t="n">
        <v>26</v>
      </c>
      <c r="J18" s="0" t="n">
        <v>8.40453292957</v>
      </c>
      <c r="K18" s="0" t="n">
        <v>15</v>
      </c>
      <c r="L18" s="0" t="n">
        <v>12</v>
      </c>
      <c r="M18" s="0" t="n">
        <v>46</v>
      </c>
      <c r="N18" s="0" t="n">
        <v>42</v>
      </c>
    </row>
    <row r="19" customFormat="false" ht="13.8" hidden="false" customHeight="false" outlineLevel="0" collapsed="false">
      <c r="A19" s="0" t="n">
        <v>18</v>
      </c>
      <c r="B19" s="0" t="n">
        <v>5</v>
      </c>
      <c r="C19" s="0" t="n">
        <v>2</v>
      </c>
      <c r="D19" s="0" t="n">
        <v>75240</v>
      </c>
      <c r="E19" s="0" t="n">
        <v>1158</v>
      </c>
      <c r="F19" s="0" t="n">
        <v>16.784449731</v>
      </c>
      <c r="G19" s="0" t="n">
        <v>57</v>
      </c>
      <c r="H19" s="0" t="n">
        <v>28.7668533626232</v>
      </c>
      <c r="I19" s="0" t="n">
        <v>39</v>
      </c>
      <c r="J19" s="0" t="n">
        <v>20.7830720628</v>
      </c>
      <c r="K19" s="0" t="n">
        <v>14</v>
      </c>
      <c r="L19" s="0" t="n">
        <v>12</v>
      </c>
      <c r="M19" s="0" t="n">
        <v>46</v>
      </c>
      <c r="N19" s="0" t="n">
        <v>42</v>
      </c>
    </row>
    <row r="20" customFormat="false" ht="13.8" hidden="false" customHeight="false" outlineLevel="0" collapsed="false">
      <c r="A20" s="0" t="n">
        <v>19</v>
      </c>
      <c r="B20" s="0" t="n">
        <v>5</v>
      </c>
      <c r="C20" s="0" t="n">
        <v>3</v>
      </c>
      <c r="D20" s="0" t="n">
        <v>19000</v>
      </c>
      <c r="E20" s="0" t="n">
        <v>200</v>
      </c>
      <c r="F20" s="0" t="n">
        <v>0.7100985888</v>
      </c>
      <c r="G20" s="0" t="n">
        <v>39</v>
      </c>
      <c r="H20" s="0" t="n">
        <v>20.1306102182448</v>
      </c>
      <c r="I20" s="0" t="n">
        <v>45</v>
      </c>
      <c r="J20" s="0" t="n">
        <v>3.601529969115</v>
      </c>
      <c r="K20" s="0" t="n">
        <v>10</v>
      </c>
      <c r="L20" s="0" t="n">
        <v>12</v>
      </c>
      <c r="M20" s="0" t="n">
        <v>46</v>
      </c>
      <c r="N20" s="0" t="n">
        <v>42</v>
      </c>
    </row>
    <row r="21" customFormat="false" ht="13.8" hidden="false" customHeight="false" outlineLevel="0" collapsed="false">
      <c r="A21" s="0" t="n">
        <v>20</v>
      </c>
      <c r="B21" s="0" t="n">
        <v>5</v>
      </c>
      <c r="C21" s="0" t="n">
        <v>4</v>
      </c>
      <c r="D21" s="0" t="n">
        <v>0</v>
      </c>
      <c r="E21" s="0" t="n">
        <v>0</v>
      </c>
      <c r="F21" s="0" t="n">
        <v>0</v>
      </c>
      <c r="G21" s="0" t="n">
        <v>12</v>
      </c>
      <c r="H21" s="0" t="n">
        <v>0</v>
      </c>
      <c r="I21" s="0" t="n">
        <v>0</v>
      </c>
      <c r="J21" s="0" t="n">
        <v>0.474953675</v>
      </c>
      <c r="K21" s="0" t="n">
        <v>0</v>
      </c>
      <c r="L21" s="0" t="n">
        <v>12</v>
      </c>
      <c r="M21" s="0" t="n">
        <v>46</v>
      </c>
      <c r="N21" s="0" t="n">
        <v>42</v>
      </c>
    </row>
    <row r="22" customFormat="false" ht="13.8" hidden="false" customHeight="false" outlineLevel="0" collapsed="false">
      <c r="A22" s="0" t="n">
        <v>21</v>
      </c>
      <c r="B22" s="0" t="n">
        <v>6</v>
      </c>
      <c r="C22" s="0" t="n">
        <v>1</v>
      </c>
      <c r="D22" s="0" t="n">
        <v>444600</v>
      </c>
      <c r="E22" s="0" t="n">
        <v>4996</v>
      </c>
      <c r="F22" s="0" t="n">
        <v>18.2927333866469</v>
      </c>
      <c r="G22" s="0" t="n">
        <v>65</v>
      </c>
      <c r="H22" s="0" t="n">
        <v>101.0910447955</v>
      </c>
      <c r="I22" s="0" t="n">
        <v>37</v>
      </c>
      <c r="J22" s="0" t="n">
        <v>21.3590963744006</v>
      </c>
      <c r="K22" s="0" t="n">
        <v>22</v>
      </c>
      <c r="L22" s="0" t="n">
        <v>6</v>
      </c>
      <c r="M22" s="0" t="n">
        <v>25</v>
      </c>
      <c r="N22" s="0" t="n">
        <v>50</v>
      </c>
    </row>
    <row r="23" customFormat="false" ht="13.8" hidden="false" customHeight="false" outlineLevel="0" collapsed="false">
      <c r="A23" s="0" t="n">
        <v>22</v>
      </c>
      <c r="B23" s="0" t="n">
        <v>6</v>
      </c>
      <c r="C23" s="0" t="n">
        <v>2</v>
      </c>
      <c r="D23" s="0" t="n">
        <v>117648</v>
      </c>
      <c r="E23" s="0" t="n">
        <v>1810</v>
      </c>
      <c r="F23" s="0" t="n">
        <v>14.5969754969187</v>
      </c>
      <c r="G23" s="0" t="n">
        <v>78</v>
      </c>
      <c r="H23" s="0" t="n">
        <v>61.1024356918991</v>
      </c>
      <c r="I23" s="0" t="n">
        <v>47</v>
      </c>
      <c r="J23" s="0" t="n">
        <v>22.3701926557862</v>
      </c>
      <c r="K23" s="0" t="n">
        <v>19</v>
      </c>
      <c r="L23" s="0" t="n">
        <v>6</v>
      </c>
      <c r="M23" s="0" t="n">
        <v>25</v>
      </c>
      <c r="N23" s="0" t="n">
        <v>50</v>
      </c>
    </row>
    <row r="24" customFormat="false" ht="13.8" hidden="false" customHeight="false" outlineLevel="0" collapsed="false">
      <c r="A24" s="0" t="n">
        <v>23</v>
      </c>
      <c r="B24" s="0" t="n">
        <v>6</v>
      </c>
      <c r="C24" s="0" t="n">
        <v>3</v>
      </c>
      <c r="D24" s="0" t="n">
        <v>25650</v>
      </c>
      <c r="E24" s="0" t="n">
        <v>270</v>
      </c>
      <c r="F24" s="0" t="n">
        <v>0.62334094370625</v>
      </c>
      <c r="G24" s="0" t="n">
        <v>39</v>
      </c>
      <c r="H24" s="0" t="n">
        <v>19.4973252830564</v>
      </c>
      <c r="I24" s="0" t="n">
        <v>47</v>
      </c>
      <c r="J24" s="0" t="n">
        <v>2.90236495395625</v>
      </c>
      <c r="K24" s="0" t="n">
        <v>11</v>
      </c>
      <c r="L24" s="0" t="n">
        <v>6</v>
      </c>
      <c r="M24" s="0" t="n">
        <v>25</v>
      </c>
      <c r="N24" s="0" t="n">
        <v>50</v>
      </c>
    </row>
    <row r="25" customFormat="false" ht="13.8" hidden="false" customHeight="false" outlineLevel="0" collapsed="false">
      <c r="A25" s="0" t="n">
        <v>24</v>
      </c>
      <c r="B25" s="0" t="n">
        <v>6</v>
      </c>
      <c r="C25" s="0" t="n">
        <v>4</v>
      </c>
      <c r="D25" s="0" t="n">
        <v>0</v>
      </c>
      <c r="E25" s="0" t="n">
        <v>0</v>
      </c>
      <c r="F25" s="0" t="n">
        <v>0</v>
      </c>
      <c r="G25" s="0" t="n">
        <v>12</v>
      </c>
      <c r="H25" s="0" t="n">
        <v>0</v>
      </c>
      <c r="I25" s="0" t="n">
        <v>0</v>
      </c>
      <c r="J25" s="0" t="n">
        <v>0.37355794</v>
      </c>
      <c r="K25" s="0" t="n">
        <v>0</v>
      </c>
      <c r="L25" s="0" t="n">
        <v>6</v>
      </c>
      <c r="M25" s="0" t="n">
        <v>25</v>
      </c>
      <c r="N25" s="0" t="n">
        <v>50</v>
      </c>
    </row>
    <row r="26" customFormat="false" ht="13.8" hidden="false" customHeight="false" outlineLevel="0" collapsed="false">
      <c r="A26" s="0" t="n">
        <v>25</v>
      </c>
      <c r="B26" s="0" t="n">
        <v>7</v>
      </c>
      <c r="C26" s="0" t="n">
        <v>1</v>
      </c>
      <c r="D26" s="0" t="n">
        <v>384750</v>
      </c>
      <c r="E26" s="0" t="n">
        <v>4323</v>
      </c>
      <c r="F26" s="0" t="n">
        <v>29.533484829825</v>
      </c>
      <c r="G26" s="0" t="n">
        <v>44</v>
      </c>
      <c r="H26" s="0" t="n">
        <v>49.38050660009</v>
      </c>
      <c r="I26" s="0" t="n">
        <v>47</v>
      </c>
      <c r="J26" s="0" t="n">
        <v>30.436796018165</v>
      </c>
      <c r="K26" s="0" t="n">
        <v>23</v>
      </c>
      <c r="L26" s="0" t="n">
        <v>6</v>
      </c>
      <c r="M26" s="0" t="n">
        <v>25</v>
      </c>
      <c r="N26" s="0" t="n">
        <v>50</v>
      </c>
    </row>
    <row r="27" customFormat="false" ht="13.8" hidden="false" customHeight="false" outlineLevel="0" collapsed="false">
      <c r="A27" s="0" t="n">
        <v>26</v>
      </c>
      <c r="B27" s="0" t="n">
        <v>7</v>
      </c>
      <c r="C27" s="0" t="n">
        <v>2</v>
      </c>
      <c r="D27" s="0" t="n">
        <v>85500</v>
      </c>
      <c r="E27" s="0" t="n">
        <v>1315</v>
      </c>
      <c r="F27" s="0" t="n">
        <v>7.57617299325</v>
      </c>
      <c r="G27" s="0" t="n">
        <v>41</v>
      </c>
      <c r="H27" s="0" t="n">
        <v>25.6886830998879</v>
      </c>
      <c r="I27" s="0" t="n">
        <v>40</v>
      </c>
      <c r="J27" s="0" t="n">
        <v>8.25671144725</v>
      </c>
      <c r="K27" s="0" t="n">
        <v>9</v>
      </c>
      <c r="L27" s="0" t="n">
        <v>6</v>
      </c>
      <c r="M27" s="0" t="n">
        <v>25</v>
      </c>
      <c r="N27" s="0" t="n">
        <v>50</v>
      </c>
    </row>
    <row r="28" customFormat="false" ht="13.8" hidden="false" customHeight="false" outlineLevel="0" collapsed="false">
      <c r="A28" s="0" t="n">
        <v>27</v>
      </c>
      <c r="B28" s="0" t="n">
        <v>7</v>
      </c>
      <c r="C28" s="0" t="n">
        <v>3</v>
      </c>
      <c r="D28" s="0" t="n">
        <v>13680</v>
      </c>
      <c r="E28" s="0" t="n">
        <v>144</v>
      </c>
      <c r="F28" s="0" t="n">
        <v>0.33642225973125</v>
      </c>
      <c r="G28" s="0" t="n">
        <v>54</v>
      </c>
      <c r="H28" s="0" t="n">
        <v>16.8207748511565</v>
      </c>
      <c r="I28" s="0" t="n">
        <v>41</v>
      </c>
      <c r="J28" s="0" t="n">
        <v>3.17274821997375</v>
      </c>
      <c r="K28" s="0" t="n">
        <v>8</v>
      </c>
      <c r="L28" s="0" t="n">
        <v>6</v>
      </c>
      <c r="M28" s="0" t="n">
        <v>25</v>
      </c>
      <c r="N28" s="0" t="n">
        <v>50</v>
      </c>
    </row>
    <row r="29" customFormat="false" ht="13.8" hidden="false" customHeight="false" outlineLevel="0" collapsed="false">
      <c r="A29" s="0" t="n">
        <v>28</v>
      </c>
      <c r="B29" s="0" t="n">
        <v>7</v>
      </c>
      <c r="C29" s="0" t="n">
        <v>4</v>
      </c>
      <c r="D29" s="0" t="n">
        <v>0</v>
      </c>
      <c r="E29" s="0" t="n">
        <v>0</v>
      </c>
      <c r="F29" s="0" t="n">
        <v>0</v>
      </c>
      <c r="G29" s="0" t="n">
        <v>12</v>
      </c>
      <c r="H29" s="0" t="n">
        <v>0</v>
      </c>
      <c r="I29" s="0" t="n">
        <v>0</v>
      </c>
      <c r="J29" s="0" t="n">
        <v>0.37355794</v>
      </c>
      <c r="K29" s="0" t="n">
        <v>0</v>
      </c>
      <c r="L29" s="0" t="n">
        <v>6</v>
      </c>
      <c r="M29" s="0" t="n">
        <v>25</v>
      </c>
      <c r="N29" s="0" t="n">
        <v>50</v>
      </c>
    </row>
    <row r="30" customFormat="false" ht="13.8" hidden="false" customHeight="false" outlineLevel="0" collapsed="false">
      <c r="A30" s="0" t="n">
        <v>29</v>
      </c>
      <c r="B30" s="0" t="n">
        <v>8</v>
      </c>
      <c r="C30" s="0" t="n">
        <v>1</v>
      </c>
      <c r="D30" s="0" t="n">
        <v>123120</v>
      </c>
      <c r="E30" s="0" t="n">
        <v>1383</v>
      </c>
      <c r="F30" s="0" t="n">
        <v>2.8253771008</v>
      </c>
      <c r="G30" s="0" t="n">
        <v>72</v>
      </c>
      <c r="H30" s="0" t="n">
        <v>0</v>
      </c>
      <c r="I30" s="0" t="n">
        <v>32</v>
      </c>
      <c r="J30" s="0" t="n">
        <v>9.1406994396</v>
      </c>
      <c r="K30" s="0" t="n">
        <v>20</v>
      </c>
      <c r="L30" s="0" t="n">
        <v>15</v>
      </c>
      <c r="M30" s="0" t="n">
        <v>60</v>
      </c>
      <c r="N30" s="0" t="n">
        <v>30</v>
      </c>
    </row>
    <row r="31" customFormat="false" ht="13.8" hidden="false" customHeight="false" outlineLevel="0" collapsed="false">
      <c r="A31" s="0" t="n">
        <v>30</v>
      </c>
      <c r="B31" s="0" t="n">
        <v>8</v>
      </c>
      <c r="C31" s="0" t="n">
        <v>2</v>
      </c>
      <c r="D31" s="0" t="n">
        <v>45144</v>
      </c>
      <c r="E31" s="0" t="n">
        <v>695</v>
      </c>
      <c r="F31" s="0" t="n">
        <v>7.29141307450625</v>
      </c>
      <c r="G31" s="0" t="n">
        <v>51</v>
      </c>
      <c r="H31" s="0" t="n">
        <v>31.6574168269002</v>
      </c>
      <c r="I31" s="0" t="n">
        <v>51</v>
      </c>
      <c r="J31" s="0" t="n">
        <v>12.2416033745063</v>
      </c>
      <c r="K31" s="0" t="n">
        <v>14</v>
      </c>
      <c r="L31" s="0" t="n">
        <v>15</v>
      </c>
      <c r="M31" s="0" t="n">
        <v>60</v>
      </c>
      <c r="N31" s="0" t="n">
        <v>30</v>
      </c>
    </row>
    <row r="32" customFormat="false" ht="13.8" hidden="false" customHeight="false" outlineLevel="0" collapsed="false">
      <c r="A32" s="0" t="n">
        <v>31</v>
      </c>
      <c r="B32" s="0" t="n">
        <v>8</v>
      </c>
      <c r="C32" s="0" t="n">
        <v>3</v>
      </c>
      <c r="D32" s="0" t="n">
        <v>5320</v>
      </c>
      <c r="E32" s="0" t="n">
        <v>56</v>
      </c>
      <c r="F32" s="0" t="n">
        <v>0.334959728425</v>
      </c>
      <c r="G32" s="0" t="n">
        <v>62</v>
      </c>
      <c r="H32" s="0" t="n">
        <v>18.6837148351053</v>
      </c>
      <c r="I32" s="0" t="n">
        <v>46</v>
      </c>
      <c r="J32" s="0" t="n">
        <v>4.751963836745</v>
      </c>
      <c r="K32" s="0" t="n">
        <v>15</v>
      </c>
      <c r="L32" s="0" t="n">
        <v>15</v>
      </c>
      <c r="M32" s="0" t="n">
        <v>60</v>
      </c>
      <c r="N32" s="0" t="n">
        <v>30</v>
      </c>
    </row>
    <row r="33" customFormat="false" ht="13.8" hidden="false" customHeight="false" outlineLevel="0" collapsed="false">
      <c r="A33" s="0" t="n">
        <v>32</v>
      </c>
      <c r="B33" s="0" t="n">
        <v>8</v>
      </c>
      <c r="C33" s="0" t="n">
        <v>4</v>
      </c>
      <c r="D33" s="0" t="n">
        <v>0</v>
      </c>
      <c r="E33" s="0" t="n">
        <v>0</v>
      </c>
      <c r="F33" s="0" t="n">
        <v>0</v>
      </c>
      <c r="G33" s="0" t="n">
        <v>12</v>
      </c>
      <c r="H33" s="0" t="n">
        <v>0</v>
      </c>
      <c r="I33" s="0" t="n">
        <v>0</v>
      </c>
      <c r="J33" s="0" t="n">
        <v>0.2714021</v>
      </c>
      <c r="K33" s="0" t="n">
        <v>0</v>
      </c>
      <c r="L33" s="0" t="n">
        <v>15</v>
      </c>
      <c r="M33" s="0" t="n">
        <v>60</v>
      </c>
      <c r="N33" s="0" t="n">
        <v>30</v>
      </c>
    </row>
    <row r="34" customFormat="false" ht="13.8" hidden="false" customHeight="false" outlineLevel="0" collapsed="false">
      <c r="A34" s="0" t="n">
        <v>33</v>
      </c>
      <c r="B34" s="0" t="n">
        <v>9</v>
      </c>
      <c r="C34" s="0" t="n">
        <v>1</v>
      </c>
      <c r="D34" s="0" t="n">
        <v>106020</v>
      </c>
      <c r="E34" s="0" t="n">
        <v>1191</v>
      </c>
      <c r="F34" s="0" t="n">
        <v>5.3994510908</v>
      </c>
      <c r="G34" s="0" t="n">
        <v>66</v>
      </c>
      <c r="H34" s="0" t="n">
        <v>26.3332760270626</v>
      </c>
      <c r="I34" s="0" t="n">
        <v>50</v>
      </c>
      <c r="J34" s="0" t="n">
        <v>11.22603118376</v>
      </c>
      <c r="K34" s="0" t="n">
        <v>27</v>
      </c>
      <c r="L34" s="0" t="n">
        <v>12</v>
      </c>
      <c r="M34" s="0" t="n">
        <v>50</v>
      </c>
      <c r="N34" s="0" t="n">
        <v>53</v>
      </c>
    </row>
    <row r="35" customFormat="false" ht="13.8" hidden="false" customHeight="false" outlineLevel="0" collapsed="false">
      <c r="A35" s="0" t="n">
        <v>34</v>
      </c>
      <c r="B35" s="0" t="n">
        <v>9</v>
      </c>
      <c r="C35" s="0" t="n">
        <v>2</v>
      </c>
      <c r="D35" s="0" t="n">
        <v>50890</v>
      </c>
      <c r="E35" s="0" t="n">
        <v>783</v>
      </c>
      <c r="F35" s="0" t="n">
        <v>11.1541688373562</v>
      </c>
      <c r="G35" s="0" t="n">
        <v>66</v>
      </c>
      <c r="H35" s="0" t="n">
        <v>32.676130961713</v>
      </c>
      <c r="I35" s="0" t="n">
        <v>50</v>
      </c>
      <c r="J35" s="0" t="n">
        <v>18.5854080760838</v>
      </c>
      <c r="K35" s="0" t="n">
        <v>13</v>
      </c>
      <c r="L35" s="0" t="n">
        <v>12</v>
      </c>
      <c r="M35" s="0" t="n">
        <v>50</v>
      </c>
      <c r="N35" s="0" t="n">
        <v>53</v>
      </c>
    </row>
    <row r="36" customFormat="false" ht="13.8" hidden="false" customHeight="false" outlineLevel="0" collapsed="false">
      <c r="A36" s="0" t="n">
        <v>35</v>
      </c>
      <c r="B36" s="0" t="n">
        <v>9</v>
      </c>
      <c r="C36" s="0" t="n">
        <v>3</v>
      </c>
      <c r="D36" s="0" t="n">
        <v>12540</v>
      </c>
      <c r="E36" s="0" t="n">
        <v>132</v>
      </c>
      <c r="F36" s="0" t="n">
        <v>0.33487023804375</v>
      </c>
      <c r="G36" s="0" t="n">
        <v>51</v>
      </c>
      <c r="H36" s="0" t="n">
        <v>20.0372668921722</v>
      </c>
      <c r="I36" s="0" t="n">
        <v>36</v>
      </c>
      <c r="J36" s="0" t="n">
        <v>2.98593476640875</v>
      </c>
      <c r="K36" s="0" t="n">
        <v>14</v>
      </c>
      <c r="L36" s="0" t="n">
        <v>12</v>
      </c>
      <c r="M36" s="0" t="n">
        <v>50</v>
      </c>
      <c r="N36" s="0" t="n">
        <v>53</v>
      </c>
    </row>
    <row r="37" customFormat="false" ht="13.8" hidden="false" customHeight="false" outlineLevel="0" collapsed="false">
      <c r="A37" s="0" t="n">
        <v>36</v>
      </c>
      <c r="B37" s="0" t="n">
        <v>9</v>
      </c>
      <c r="C37" s="0" t="n">
        <v>4</v>
      </c>
      <c r="D37" s="0" t="n">
        <v>0</v>
      </c>
      <c r="E37" s="0" t="n">
        <v>0</v>
      </c>
      <c r="F37" s="0" t="n">
        <v>0</v>
      </c>
      <c r="G37" s="0" t="n">
        <v>12</v>
      </c>
      <c r="H37" s="0" t="n">
        <v>0</v>
      </c>
      <c r="I37" s="0" t="n">
        <v>0</v>
      </c>
      <c r="J37" s="0" t="n">
        <v>0.37355794</v>
      </c>
      <c r="K37" s="0" t="n">
        <v>0</v>
      </c>
      <c r="L37" s="0" t="n">
        <v>12</v>
      </c>
      <c r="M37" s="0" t="n">
        <v>50</v>
      </c>
      <c r="N37" s="0" t="n">
        <v>53</v>
      </c>
    </row>
    <row r="38" customFormat="false" ht="13.8" hidden="false" customHeight="false" outlineLevel="0" collapsed="false">
      <c r="A38" s="0" t="n">
        <v>37</v>
      </c>
      <c r="B38" s="0" t="n">
        <v>10</v>
      </c>
      <c r="C38" s="0" t="n">
        <v>1</v>
      </c>
      <c r="D38" s="0" t="n">
        <v>1299600</v>
      </c>
      <c r="E38" s="0" t="n">
        <v>14602</v>
      </c>
      <c r="F38" s="0" t="n">
        <v>20.5632537462</v>
      </c>
      <c r="G38" s="0" t="n">
        <v>46</v>
      </c>
      <c r="H38" s="0" t="n">
        <v>36.0001956461911</v>
      </c>
      <c r="I38" s="0" t="n">
        <v>25</v>
      </c>
      <c r="J38" s="0" t="n">
        <v>20.36795180396</v>
      </c>
      <c r="K38" s="0" t="n">
        <v>19</v>
      </c>
      <c r="L38" s="0" t="n">
        <v>12</v>
      </c>
      <c r="M38" s="0" t="n">
        <v>50</v>
      </c>
      <c r="N38" s="0" t="n">
        <v>53</v>
      </c>
    </row>
    <row r="39" customFormat="false" ht="13.8" hidden="false" customHeight="false" outlineLevel="0" collapsed="false">
      <c r="A39" s="0" t="n">
        <v>38</v>
      </c>
      <c r="B39" s="0" t="n">
        <v>10</v>
      </c>
      <c r="C39" s="0" t="n">
        <v>2</v>
      </c>
      <c r="D39" s="0" t="n">
        <v>123500</v>
      </c>
      <c r="E39" s="0" t="n">
        <v>1900</v>
      </c>
      <c r="F39" s="0" t="n">
        <v>6.14082890505</v>
      </c>
      <c r="G39" s="0" t="n">
        <v>49</v>
      </c>
      <c r="H39" s="0" t="n">
        <v>37.7349291887202</v>
      </c>
      <c r="I39" s="0" t="n">
        <v>40</v>
      </c>
      <c r="J39" s="0" t="n">
        <v>8.48453244437</v>
      </c>
      <c r="K39" s="0" t="n">
        <v>10</v>
      </c>
      <c r="L39" s="0" t="n">
        <v>12</v>
      </c>
      <c r="M39" s="0" t="n">
        <v>50</v>
      </c>
      <c r="N39" s="0" t="n">
        <v>53</v>
      </c>
    </row>
    <row r="40" customFormat="false" ht="13.8" hidden="false" customHeight="false" outlineLevel="0" collapsed="false">
      <c r="A40" s="0" t="n">
        <v>39</v>
      </c>
      <c r="B40" s="0" t="n">
        <v>10</v>
      </c>
      <c r="C40" s="0" t="n">
        <v>3</v>
      </c>
      <c r="D40" s="0" t="n">
        <v>125400</v>
      </c>
      <c r="E40" s="0" t="n">
        <v>1320</v>
      </c>
      <c r="F40" s="0" t="n">
        <v>0.942999049575</v>
      </c>
      <c r="G40" s="0" t="n">
        <v>50</v>
      </c>
      <c r="H40" s="0" t="n">
        <v>61.0810563678538</v>
      </c>
      <c r="I40" s="0" t="n">
        <v>50</v>
      </c>
      <c r="J40" s="0" t="n">
        <v>4.532677224295</v>
      </c>
      <c r="K40" s="0" t="n">
        <v>14</v>
      </c>
      <c r="L40" s="0" t="n">
        <v>12</v>
      </c>
      <c r="M40" s="0" t="n">
        <v>50</v>
      </c>
      <c r="N40" s="0" t="n">
        <v>53</v>
      </c>
    </row>
    <row r="41" customFormat="false" ht="13.8" hidden="false" customHeight="false" outlineLevel="0" collapsed="false">
      <c r="A41" s="0" t="n">
        <v>40</v>
      </c>
      <c r="B41" s="0" t="n">
        <v>10</v>
      </c>
      <c r="C41" s="0" t="n">
        <v>4</v>
      </c>
      <c r="D41" s="0" t="n">
        <v>0</v>
      </c>
      <c r="E41" s="0" t="n">
        <v>0</v>
      </c>
      <c r="F41" s="0" t="n">
        <v>0</v>
      </c>
      <c r="G41" s="0" t="n">
        <v>12</v>
      </c>
      <c r="H41" s="0" t="n">
        <v>0</v>
      </c>
      <c r="I41" s="0" t="n">
        <v>0</v>
      </c>
      <c r="J41" s="0" t="n">
        <v>0.37355794</v>
      </c>
      <c r="K41" s="0" t="n">
        <v>0</v>
      </c>
      <c r="L41" s="0" t="n">
        <v>12</v>
      </c>
      <c r="M41" s="0" t="n">
        <v>50</v>
      </c>
      <c r="N41" s="0" t="n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2047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2017-09-25T06:51:18Z</dcterms:created>
  <dc:creator>admin</dc:creator>
  <dc:description/>
  <dc:language>en-US</dc:language>
  <cp:lastModifiedBy/>
  <dcterms:modified xsi:type="dcterms:W3CDTF">2017-09-29T19:52:29Z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