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</sheets>
  <definedNames>
    <definedName name="_xlnm._FilterDatabase" localSheetId="3">pp_info!$A$1:$K$41</definedName>
    <definedName name="_FilterDatabase_0" localSheetId="3">pp_info!$A$1:$K$41</definedName>
    <definedName name="_FilterDatabase_0_0" localSheetId="3">pp_info!$A$1:$K$41</definedName>
    <definedName name="_FilterDatabase_0_0_0" localSheetId="3">pp_info!$A$1:$K$41</definedName>
    <definedName name="_FilterDatabase_0_0_0_0" localSheetId="3">pp_info!$A$1:$K$41</definedName>
    <definedName name="_FilterDatabase_0_0_0_0_0" localSheetId="3">pp_info!$A$1:$K$41</definedName>
    <definedName name="_FilterDatabase_0_0_0_0_0_0" localSheetId="3">pp_info!$A$1:$K$41</definedName>
    <definedName name="_FilterDatabase_0_0_0_0_0_0_0" localSheetId="3">pp_info!$A$1:$K$41</definedName>
    <definedName name="_FilterDatabase_0_0_0_0_0_0_0_0" localSheetId="3">pp_info!$A$1:$K$41</definedName>
    <definedName name="_FilterDatabase_0_0_0_0_0_0_0_0_0" localSheetId="3">pp_info!$A$1:$K$41</definedName>
    <definedName name="_FilterDatabase_0_0_0_0_0_0_0_0_0_0" localSheetId="3">pp_info!$A$1:$K$41</definedName>
    <definedName name="_FilterDatabase_0_0_0_0_0_0_0_0_0_0_0" localSheetId="3">pp_info!$A$1:$K$41</definedName>
    <definedName name="_FilterDatabase_0_0_0_0_0_0_0_0_0_0_0_0" localSheetId="3">pp_info!$A$1:$K$41</definedName>
    <definedName name="_FilterDatabase_0_0_0_0_0_0_0_0_0_0_0_0_0" localSheetId="3">pp_info!$A$1:$K$41</definedName>
    <definedName name="_FilterDatabase_0_0_0_0_0_0_0_0_0_0_0_0_0_0" localSheetId="3">pp_info!$A$1:$K$41</definedName>
    <definedName name="_FilterDatabase_0_0_0_0_0_0_0_0_0_0_0_0_0_0_0" localSheetId="3">pp_info!$A$1:$K$41</definedName>
    <definedName name="_FilterDatabase_0_0_0_0_0_0_0_0_0_0_0_0_0_0_0_0" localSheetId="3">pp_info!$A$1:$K$41</definedName>
    <definedName name="_FilterDatabase_0_0_0_0_0_0_0_0_0_0_0_0_0_0_0_0_0" localSheetId="3">pp_info!$A$1:$K$41</definedName>
    <definedName name="_FilterDatabase_0_0_0_0_0_0_0_0_0_0_0_0_0_0_0_0_0_0" localSheetId="3">pp_info!$A$1:$K$41</definedName>
    <definedName name="_FilterDatabase_0_0_0_0_0_0_0_0_0_0_0_0_0_0_0_0_0_0_0" localSheetId="3">pp_info!$A$1:$K$41</definedName>
    <definedName name="_FilterDatabase_0_0_0_0_0_0_0_0_0_0_0_0_0_0_0_0_0_0_0_0" localSheetId="3">pp_info!$A$1:$K$41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4" i="6"/>
  <c r="B5" i="6" s="1"/>
  <c r="B6" i="6" s="1"/>
  <c r="B3" i="6"/>
  <c r="K41" i="4"/>
  <c r="K40" i="4"/>
  <c r="G40" i="4"/>
  <c r="K39" i="4"/>
  <c r="G39" i="4"/>
  <c r="K38" i="4"/>
  <c r="G38" i="4"/>
  <c r="K37" i="4"/>
  <c r="K36" i="4"/>
  <c r="G36" i="4"/>
  <c r="K35" i="4"/>
  <c r="G35" i="4"/>
  <c r="K34" i="4"/>
  <c r="G34" i="4"/>
  <c r="K33" i="4"/>
  <c r="K32" i="4"/>
  <c r="G32" i="4"/>
  <c r="K31" i="4"/>
  <c r="G31" i="4"/>
  <c r="K30" i="4"/>
  <c r="G30" i="4"/>
  <c r="K29" i="4"/>
  <c r="K28" i="4"/>
  <c r="G28" i="4"/>
  <c r="K27" i="4"/>
  <c r="G27" i="4"/>
  <c r="K26" i="4"/>
  <c r="G26" i="4"/>
  <c r="K25" i="4"/>
  <c r="K24" i="4"/>
  <c r="G24" i="4"/>
  <c r="K23" i="4"/>
  <c r="G23" i="4"/>
  <c r="K22" i="4"/>
  <c r="G22" i="4"/>
  <c r="K21" i="4"/>
  <c r="K20" i="4"/>
  <c r="G20" i="4"/>
  <c r="K19" i="4"/>
  <c r="G19" i="4"/>
  <c r="K18" i="4"/>
  <c r="G18" i="4"/>
  <c r="K17" i="4"/>
  <c r="K16" i="4"/>
  <c r="G16" i="4"/>
  <c r="K15" i="4"/>
  <c r="G15" i="4"/>
  <c r="K14" i="4"/>
  <c r="G14" i="4"/>
  <c r="K13" i="4"/>
  <c r="K12" i="4"/>
  <c r="G12" i="4"/>
  <c r="K11" i="4"/>
  <c r="G11" i="4"/>
  <c r="K10" i="4"/>
  <c r="G10" i="4"/>
  <c r="K9" i="4"/>
  <c r="K8" i="4"/>
  <c r="G8" i="4"/>
  <c r="K7" i="4"/>
  <c r="G7" i="4"/>
  <c r="K6" i="4"/>
  <c r="G6" i="4"/>
  <c r="K5" i="4"/>
  <c r="K4" i="4"/>
  <c r="G4" i="4"/>
  <c r="K3" i="4"/>
  <c r="G3" i="4"/>
  <c r="K2" i="4"/>
  <c r="G2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I34" i="3"/>
  <c r="J34" i="3" s="1"/>
  <c r="K34" i="3" s="1"/>
  <c r="G34" i="3"/>
  <c r="I33" i="3"/>
  <c r="G33" i="3"/>
  <c r="I32" i="3"/>
  <c r="J32" i="3" s="1"/>
  <c r="K32" i="3" s="1"/>
  <c r="G32" i="3"/>
  <c r="I31" i="3"/>
  <c r="J31" i="3" s="1"/>
  <c r="K31" i="3" s="1"/>
  <c r="G31" i="3"/>
  <c r="I30" i="3"/>
  <c r="J30" i="3" s="1"/>
  <c r="K30" i="3" s="1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I24" i="3"/>
  <c r="J24" i="3" s="1"/>
  <c r="K24" i="3" s="1"/>
  <c r="G24" i="3"/>
  <c r="I23" i="3"/>
  <c r="J23" i="3" s="1"/>
  <c r="K23" i="3" s="1"/>
  <c r="G23" i="3"/>
  <c r="I22" i="3"/>
  <c r="J22" i="3" s="1"/>
  <c r="K22" i="3" s="1"/>
  <c r="G22" i="3"/>
  <c r="I21" i="3"/>
  <c r="J21" i="3" s="1"/>
  <c r="K21" i="3" s="1"/>
  <c r="G21" i="3"/>
  <c r="I20" i="3"/>
  <c r="J20" i="3" s="1"/>
  <c r="K20" i="3" s="1"/>
  <c r="G20" i="3"/>
  <c r="I19" i="3"/>
  <c r="J19" i="3" s="1"/>
  <c r="K19" i="3" s="1"/>
  <c r="G19" i="3"/>
  <c r="I18" i="3"/>
  <c r="J18" i="3" s="1"/>
  <c r="K18" i="3" s="1"/>
  <c r="G18" i="3"/>
  <c r="I17" i="3"/>
  <c r="J17" i="3" s="1"/>
  <c r="K17" i="3" s="1"/>
  <c r="G17" i="3"/>
  <c r="I16" i="3"/>
  <c r="J16" i="3" s="1"/>
  <c r="K16" i="3" s="1"/>
  <c r="G16" i="3"/>
  <c r="I15" i="3"/>
  <c r="J15" i="3" s="1"/>
  <c r="K15" i="3" s="1"/>
  <c r="G15" i="3"/>
  <c r="I14" i="3"/>
  <c r="J14" i="3" s="1"/>
  <c r="K14" i="3" s="1"/>
  <c r="G14" i="3"/>
  <c r="I13" i="3"/>
  <c r="J13" i="3" s="1"/>
  <c r="K13" i="3" s="1"/>
  <c r="G13" i="3"/>
  <c r="I12" i="3"/>
  <c r="J12" i="3" s="1"/>
  <c r="K12" i="3" s="1"/>
  <c r="G12" i="3"/>
  <c r="I11" i="3"/>
  <c r="J11" i="3" s="1"/>
  <c r="K11" i="3" s="1"/>
  <c r="G11" i="3"/>
  <c r="I10" i="3"/>
  <c r="J10" i="3" s="1"/>
  <c r="K10" i="3" s="1"/>
  <c r="G10" i="3"/>
  <c r="I9" i="3"/>
  <c r="J9" i="3" s="1"/>
  <c r="K9" i="3" s="1"/>
  <c r="G9" i="3"/>
  <c r="I8" i="3"/>
  <c r="J8" i="3" s="1"/>
  <c r="K8" i="3" s="1"/>
  <c r="G8" i="3"/>
  <c r="I7" i="3"/>
  <c r="J7" i="3" s="1"/>
  <c r="K7" i="3" s="1"/>
  <c r="G7" i="3"/>
  <c r="I6" i="3"/>
  <c r="J6" i="3" s="1"/>
  <c r="K6" i="3" s="1"/>
  <c r="G6" i="3"/>
  <c r="I5" i="3"/>
  <c r="J5" i="3" s="1"/>
  <c r="K5" i="3" s="1"/>
  <c r="G5" i="3"/>
  <c r="I4" i="3"/>
  <c r="J4" i="3" s="1"/>
  <c r="K4" i="3" s="1"/>
  <c r="G4" i="3"/>
  <c r="I3" i="3"/>
  <c r="J3" i="3" s="1"/>
  <c r="K3" i="3" s="1"/>
  <c r="G3" i="3"/>
  <c r="I2" i="3"/>
  <c r="J2" i="3" s="1"/>
  <c r="K2" i="3" s="1"/>
  <c r="G2" i="3"/>
</calcChain>
</file>

<file path=xl/sharedStrings.xml><?xml version="1.0" encoding="utf-8"?>
<sst xmlns="http://schemas.openxmlformats.org/spreadsheetml/2006/main" count="318" uniqueCount="121">
  <si>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</si>
  <si>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</si>
  <si>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</si>
  <si>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</si>
  <si>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</si>
  <si>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</si>
  <si>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</si>
  <si>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</si>
  <si>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</si>
  <si>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</si>
  <si>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</si>
  <si>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</si>
  <si>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</si>
  <si>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</si>
  <si>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</si>
  <si>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</si>
  <si>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</si>
  <si>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</si>
  <si>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</si>
  <si>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</si>
  <si>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</si>
  <si>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</si>
  <si>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</si>
  <si>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</si>
  <si>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</si>
  <si>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</si>
  <si>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</si>
  <si>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</si>
  <si>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</si>
  <si>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</si>
  <si>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</si>
  <si>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</si>
  <si>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</si>
  <si>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</si>
  <si>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</si>
  <si>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</si>
  <si>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</si>
  <si>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</si>
  <si>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</si>
  <si>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</si>
  <si>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</si>
  <si>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</si>
  <si>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</si>
  <si>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</si>
  <si>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</si>
  <si>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</si>
  <si>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</si>
  <si>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</si>
  <si>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</si>
  <si>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</si>
  <si>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</si>
  <si>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</si>
  <si>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</si>
  <si>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</si>
  <si>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</si>
  <si>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</si>
  <si>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</si>
  <si>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</si>
  <si>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</si>
  <si>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</si>
  <si>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</si>
  <si>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</si>
  <si>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</si>
  <si>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</si>
  <si>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</si>
  <si>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</si>
  <si>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</si>
  <si>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</si>
  <si>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</si>
  <si>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</si>
  <si>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</si>
  <si>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</si>
  <si>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</si>
  <si>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</si>
  <si>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</si>
  <si>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</si>
  <si>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</si>
  <si>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</si>
  <si>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</si>
  <si>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</si>
  <si>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</si>
  <si>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</si>
  <si>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</si>
  <si>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</si>
  <si>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</si>
  <si>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</si>
  <si>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</si>
  <si>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</si>
  <si>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</si>
  <si>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</si>
  <si>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</si>
  <si>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</si>
  <si>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</si>
  <si>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</si>
  <si>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</si>
  <si>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这是一家三级医院。700张病床。建立全国皮肤研究中心，打造皮肤科研能力，是皮肤领域的最大医院。作为综合医院，抗生素和糖尿病产品也使用。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</si>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</sst>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H1" zoomScaleNormal="100" workbookViewId="0">
      <selection activeCell="K2" sqref="K2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8000000</v>
      </c>
      <c r="I2" s="6">
        <v>60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5600000</v>
      </c>
      <c r="I3" s="6">
        <v>36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794</v>
      </c>
      <c r="G4" s="6">
        <v>61300</v>
      </c>
      <c r="H4" s="7">
        <v>1000000</v>
      </c>
      <c r="I4" s="6">
        <v>22</v>
      </c>
      <c r="J4" s="6">
        <v>19</v>
      </c>
      <c r="K4" s="6">
        <v>88</v>
      </c>
      <c r="L4" s="6">
        <v>0</v>
      </c>
      <c r="M4" s="6">
        <v>80</v>
      </c>
    </row>
    <row r="5" spans="1:13" ht="42.7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1132</v>
      </c>
      <c r="G5" s="6">
        <v>87000</v>
      </c>
      <c r="H5" s="7">
        <v>1500000</v>
      </c>
      <c r="I5" s="6">
        <v>18</v>
      </c>
      <c r="J5" s="6">
        <v>15</v>
      </c>
      <c r="K5" s="6">
        <v>60</v>
      </c>
      <c r="L5" s="6">
        <v>0</v>
      </c>
      <c r="M5" s="6">
        <v>90</v>
      </c>
    </row>
    <row r="6" spans="1:13" ht="28.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5000000</v>
      </c>
      <c r="I6" s="6">
        <v>45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13" sqref="F13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>
      <c r="A5">
        <v>4</v>
      </c>
      <c r="B5" s="10" t="s">
        <v>53</v>
      </c>
      <c r="C5" s="10" t="s">
        <v>54</v>
      </c>
      <c r="D5" s="10">
        <v>2012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G1" sqref="G1"/>
    </sheetView>
  </sheetViews>
  <sheetFormatPr defaultRowHeight="13.5"/>
  <cols>
    <col min="1" max="1" width="10.25"/>
    <col min="2" max="2" width="0" hidden="1"/>
    <col min="3" max="3" width="12.625"/>
    <col min="4" max="5" width="12.375"/>
    <col min="6" max="6" width="0" hidden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spans="1:11" ht="14.25">
      <c r="A2" s="17" t="s">
        <v>66</v>
      </c>
      <c r="B2" s="18">
        <v>1</v>
      </c>
      <c r="C2" s="18" t="s">
        <v>67</v>
      </c>
      <c r="D2" s="17" t="s">
        <v>68</v>
      </c>
      <c r="E2" s="17" t="s">
        <v>45</v>
      </c>
      <c r="F2" s="18">
        <v>1</v>
      </c>
      <c r="G2" s="18">
        <f t="shared" ref="G2:G41" si="0">ROUND(H2*0.85,0)</f>
        <v>8500000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66</v>
      </c>
      <c r="B3" s="18">
        <v>1</v>
      </c>
      <c r="C3" s="18" t="s">
        <v>67</v>
      </c>
      <c r="D3" s="17" t="s">
        <v>68</v>
      </c>
      <c r="E3" s="17" t="s">
        <v>49</v>
      </c>
      <c r="F3" s="18">
        <v>2</v>
      </c>
      <c r="G3" s="18">
        <f t="shared" si="0"/>
        <v>1700000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66</v>
      </c>
      <c r="B4" s="18">
        <v>1</v>
      </c>
      <c r="C4" s="18" t="s">
        <v>67</v>
      </c>
      <c r="D4" s="17" t="s">
        <v>68</v>
      </c>
      <c r="E4" s="17" t="s">
        <v>52</v>
      </c>
      <c r="F4" s="18">
        <v>3</v>
      </c>
      <c r="G4" s="18">
        <f t="shared" si="0"/>
        <v>1615000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66</v>
      </c>
      <c r="B5" s="18">
        <v>1</v>
      </c>
      <c r="C5" s="18" t="s">
        <v>67</v>
      </c>
      <c r="D5" s="17" t="s">
        <v>68</v>
      </c>
      <c r="E5" s="20" t="s">
        <v>54</v>
      </c>
      <c r="F5" s="18">
        <v>4</v>
      </c>
      <c r="G5" s="18">
        <f t="shared" si="0"/>
        <v>170000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69</v>
      </c>
      <c r="B6" s="18">
        <v>2</v>
      </c>
      <c r="C6" s="18" t="s">
        <v>67</v>
      </c>
      <c r="D6" s="17" t="s">
        <v>70</v>
      </c>
      <c r="E6" s="17" t="s">
        <v>45</v>
      </c>
      <c r="F6" s="18">
        <v>1</v>
      </c>
      <c r="G6" s="18">
        <f t="shared" si="0"/>
        <v>2550000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69</v>
      </c>
      <c r="B7" s="18">
        <v>2</v>
      </c>
      <c r="C7" s="18" t="s">
        <v>67</v>
      </c>
      <c r="D7" s="17" t="s">
        <v>70</v>
      </c>
      <c r="E7" s="17" t="s">
        <v>49</v>
      </c>
      <c r="F7" s="18">
        <v>2</v>
      </c>
      <c r="G7" s="18">
        <f t="shared" si="0"/>
        <v>850000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69</v>
      </c>
      <c r="B8" s="18">
        <v>2</v>
      </c>
      <c r="C8" s="18" t="s">
        <v>67</v>
      </c>
      <c r="D8" s="17" t="s">
        <v>70</v>
      </c>
      <c r="E8" s="17" t="s">
        <v>52</v>
      </c>
      <c r="F8" s="18">
        <v>3</v>
      </c>
      <c r="G8" s="18">
        <f t="shared" si="0"/>
        <v>255000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69</v>
      </c>
      <c r="B9" s="18">
        <v>2</v>
      </c>
      <c r="C9" s="18" t="s">
        <v>67</v>
      </c>
      <c r="D9" s="17" t="s">
        <v>70</v>
      </c>
      <c r="E9" s="20" t="s">
        <v>54</v>
      </c>
      <c r="F9" s="18">
        <v>4</v>
      </c>
      <c r="G9" s="18">
        <f t="shared" si="0"/>
        <v>85000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71</v>
      </c>
      <c r="B10" s="18">
        <v>3</v>
      </c>
      <c r="C10" s="18" t="s">
        <v>72</v>
      </c>
      <c r="D10" s="17" t="s">
        <v>68</v>
      </c>
      <c r="E10" s="17" t="s">
        <v>45</v>
      </c>
      <c r="F10" s="18">
        <v>1</v>
      </c>
      <c r="G10" s="18">
        <f t="shared" si="0"/>
        <v>5100000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71</v>
      </c>
      <c r="B11" s="18">
        <v>3</v>
      </c>
      <c r="C11" s="18" t="s">
        <v>72</v>
      </c>
      <c r="D11" s="17" t="s">
        <v>68</v>
      </c>
      <c r="E11" s="17" t="s">
        <v>49</v>
      </c>
      <c r="F11" s="18">
        <v>2</v>
      </c>
      <c r="G11" s="18">
        <f t="shared" si="0"/>
        <v>1020000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71</v>
      </c>
      <c r="B12" s="18">
        <v>3</v>
      </c>
      <c r="C12" s="18" t="s">
        <v>72</v>
      </c>
      <c r="D12" s="17" t="s">
        <v>68</v>
      </c>
      <c r="E12" s="17" t="s">
        <v>52</v>
      </c>
      <c r="F12" s="18">
        <v>3</v>
      </c>
      <c r="G12" s="18">
        <f t="shared" si="0"/>
        <v>255000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71</v>
      </c>
      <c r="B13" s="18">
        <v>3</v>
      </c>
      <c r="C13" s="18" t="s">
        <v>72</v>
      </c>
      <c r="D13" s="17" t="s">
        <v>68</v>
      </c>
      <c r="E13" s="20" t="s">
        <v>54</v>
      </c>
      <c r="F13" s="18">
        <v>4</v>
      </c>
      <c r="G13" s="18">
        <f t="shared" si="0"/>
        <v>850000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73</v>
      </c>
      <c r="B14" s="18">
        <v>4</v>
      </c>
      <c r="C14" s="18" t="s">
        <v>67</v>
      </c>
      <c r="D14" s="17" t="s">
        <v>70</v>
      </c>
      <c r="E14" s="17" t="s">
        <v>45</v>
      </c>
      <c r="F14" s="18">
        <v>1</v>
      </c>
      <c r="G14" s="18">
        <f t="shared" si="0"/>
        <v>4250000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73</v>
      </c>
      <c r="B15" s="18">
        <v>4</v>
      </c>
      <c r="C15" s="18" t="s">
        <v>67</v>
      </c>
      <c r="D15" s="17" t="s">
        <v>70</v>
      </c>
      <c r="E15" s="17" t="s">
        <v>49</v>
      </c>
      <c r="F15" s="18">
        <v>2</v>
      </c>
      <c r="G15" s="18">
        <f t="shared" si="0"/>
        <v>1020000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73</v>
      </c>
      <c r="B16" s="18">
        <v>4</v>
      </c>
      <c r="C16" s="18" t="s">
        <v>67</v>
      </c>
      <c r="D16" s="17" t="s">
        <v>70</v>
      </c>
      <c r="E16" s="17" t="s">
        <v>52</v>
      </c>
      <c r="F16" s="18">
        <v>3</v>
      </c>
      <c r="G16" s="18">
        <f t="shared" si="0"/>
        <v>510000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73</v>
      </c>
      <c r="B17" s="18">
        <v>4</v>
      </c>
      <c r="C17" s="18" t="s">
        <v>67</v>
      </c>
      <c r="D17" s="17" t="s">
        <v>70</v>
      </c>
      <c r="E17" s="20" t="s">
        <v>54</v>
      </c>
      <c r="F17" s="18">
        <v>4</v>
      </c>
      <c r="G17" s="18">
        <f t="shared" si="0"/>
        <v>102000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74</v>
      </c>
      <c r="B18" s="18">
        <v>5</v>
      </c>
      <c r="C18" s="18" t="s">
        <v>67</v>
      </c>
      <c r="D18" s="17" t="s">
        <v>70</v>
      </c>
      <c r="E18" s="17" t="s">
        <v>45</v>
      </c>
      <c r="F18" s="18">
        <v>1</v>
      </c>
      <c r="G18" s="18">
        <f t="shared" si="0"/>
        <v>1530000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74</v>
      </c>
      <c r="B19" s="18">
        <v>5</v>
      </c>
      <c r="C19" s="18" t="s">
        <v>67</v>
      </c>
      <c r="D19" s="17" t="s">
        <v>70</v>
      </c>
      <c r="E19" s="17" t="s">
        <v>49</v>
      </c>
      <c r="F19" s="18">
        <v>2</v>
      </c>
      <c r="G19" s="18">
        <f t="shared" si="0"/>
        <v>510000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74</v>
      </c>
      <c r="B20" s="18">
        <v>5</v>
      </c>
      <c r="C20" s="18" t="s">
        <v>67</v>
      </c>
      <c r="D20" s="17" t="s">
        <v>70</v>
      </c>
      <c r="E20" s="17" t="s">
        <v>52</v>
      </c>
      <c r="F20" s="18">
        <v>3</v>
      </c>
      <c r="G20" s="18">
        <f t="shared" si="0"/>
        <v>170000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74</v>
      </c>
      <c r="B21" s="18">
        <v>5</v>
      </c>
      <c r="C21" s="18" t="s">
        <v>67</v>
      </c>
      <c r="D21" s="17" t="s">
        <v>70</v>
      </c>
      <c r="E21" s="20" t="s">
        <v>54</v>
      </c>
      <c r="F21" s="18">
        <v>4</v>
      </c>
      <c r="G21" s="18">
        <f t="shared" si="0"/>
        <v>51000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75</v>
      </c>
      <c r="B22" s="18">
        <v>6</v>
      </c>
      <c r="C22" s="18" t="s">
        <v>72</v>
      </c>
      <c r="D22" s="17" t="s">
        <v>70</v>
      </c>
      <c r="E22" s="17" t="s">
        <v>45</v>
      </c>
      <c r="F22" s="18">
        <v>1</v>
      </c>
      <c r="G22" s="18">
        <f t="shared" si="0"/>
        <v>3060000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75</v>
      </c>
      <c r="B23" s="18">
        <v>6</v>
      </c>
      <c r="C23" s="18" t="s">
        <v>72</v>
      </c>
      <c r="D23" s="17" t="s">
        <v>70</v>
      </c>
      <c r="E23" s="17" t="s">
        <v>49</v>
      </c>
      <c r="F23" s="18">
        <v>2</v>
      </c>
      <c r="G23" s="18">
        <f t="shared" si="0"/>
        <v>612000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75</v>
      </c>
      <c r="B24" s="18">
        <v>6</v>
      </c>
      <c r="C24" s="18" t="s">
        <v>72</v>
      </c>
      <c r="D24" s="17" t="s">
        <v>70</v>
      </c>
      <c r="E24" s="17" t="s">
        <v>52</v>
      </c>
      <c r="F24" s="18">
        <v>3</v>
      </c>
      <c r="G24" s="18">
        <f t="shared" si="0"/>
        <v>212500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75</v>
      </c>
      <c r="B25" s="18">
        <v>6</v>
      </c>
      <c r="C25" s="18" t="s">
        <v>72</v>
      </c>
      <c r="D25" s="17" t="s">
        <v>70</v>
      </c>
      <c r="E25" s="20" t="s">
        <v>54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76</v>
      </c>
      <c r="B26" s="18">
        <v>7</v>
      </c>
      <c r="C26" s="18" t="s">
        <v>67</v>
      </c>
      <c r="D26" s="17" t="s">
        <v>77</v>
      </c>
      <c r="E26" s="17" t="s">
        <v>45</v>
      </c>
      <c r="F26" s="18">
        <v>1</v>
      </c>
      <c r="G26" s="18">
        <f t="shared" si="0"/>
        <v>2550000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76</v>
      </c>
      <c r="B27" s="18">
        <v>7</v>
      </c>
      <c r="C27" s="18" t="s">
        <v>67</v>
      </c>
      <c r="D27" s="17" t="s">
        <v>77</v>
      </c>
      <c r="E27" s="17" t="s">
        <v>49</v>
      </c>
      <c r="F27" s="18">
        <v>2</v>
      </c>
      <c r="G27" s="18">
        <f t="shared" si="0"/>
        <v>850000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76</v>
      </c>
      <c r="B28" s="18">
        <v>7</v>
      </c>
      <c r="C28" s="18" t="s">
        <v>67</v>
      </c>
      <c r="D28" s="17" t="s">
        <v>77</v>
      </c>
      <c r="E28" s="17" t="s">
        <v>52</v>
      </c>
      <c r="F28" s="18">
        <v>3</v>
      </c>
      <c r="G28" s="18">
        <f t="shared" si="0"/>
        <v>153000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76</v>
      </c>
      <c r="B29" s="18">
        <v>7</v>
      </c>
      <c r="C29" s="18" t="s">
        <v>67</v>
      </c>
      <c r="D29" s="17" t="s">
        <v>77</v>
      </c>
      <c r="E29" s="20" t="s">
        <v>54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78</v>
      </c>
      <c r="B30" s="18">
        <v>8</v>
      </c>
      <c r="C30" s="18" t="s">
        <v>67</v>
      </c>
      <c r="D30" s="17" t="s">
        <v>77</v>
      </c>
      <c r="E30" s="17" t="s">
        <v>45</v>
      </c>
      <c r="F30" s="18">
        <v>1</v>
      </c>
      <c r="G30" s="18">
        <f t="shared" si="0"/>
        <v>918000</v>
      </c>
      <c r="H30" s="19">
        <v>1080000</v>
      </c>
      <c r="I30" s="19">
        <f t="shared" ref="I30:K31" si="3">H30*1.1</f>
        <v>1188000</v>
      </c>
      <c r="J30" s="19">
        <f t="shared" si="3"/>
        <v>1306800</v>
      </c>
      <c r="K30" s="19">
        <f t="shared" si="3"/>
        <v>1437480</v>
      </c>
    </row>
    <row r="31" spans="1:11" ht="14.25">
      <c r="A31" s="20" t="s">
        <v>78</v>
      </c>
      <c r="B31" s="18">
        <v>8</v>
      </c>
      <c r="C31" s="18" t="s">
        <v>67</v>
      </c>
      <c r="D31" s="17" t="s">
        <v>77</v>
      </c>
      <c r="E31" s="17" t="s">
        <v>49</v>
      </c>
      <c r="F31" s="18">
        <v>2</v>
      </c>
      <c r="G31" s="18">
        <f t="shared" si="0"/>
        <v>306000</v>
      </c>
      <c r="H31" s="19">
        <v>360000</v>
      </c>
      <c r="I31" s="19">
        <f t="shared" si="3"/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78</v>
      </c>
      <c r="B32" s="18">
        <v>8</v>
      </c>
      <c r="C32" s="18" t="s">
        <v>67</v>
      </c>
      <c r="D32" s="17" t="s">
        <v>77</v>
      </c>
      <c r="E32" s="17" t="s">
        <v>52</v>
      </c>
      <c r="F32" s="18">
        <v>3</v>
      </c>
      <c r="G32" s="18">
        <f t="shared" si="0"/>
        <v>34000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78</v>
      </c>
      <c r="B33" s="18">
        <v>8</v>
      </c>
      <c r="C33" s="18" t="s">
        <v>67</v>
      </c>
      <c r="D33" s="17" t="s">
        <v>77</v>
      </c>
      <c r="E33" s="20" t="s">
        <v>54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79</v>
      </c>
      <c r="B34" s="18">
        <v>9</v>
      </c>
      <c r="C34" s="18" t="s">
        <v>72</v>
      </c>
      <c r="D34" s="17" t="s">
        <v>77</v>
      </c>
      <c r="E34" s="17" t="s">
        <v>45</v>
      </c>
      <c r="F34" s="18">
        <v>1</v>
      </c>
      <c r="G34" s="18">
        <f t="shared" si="0"/>
        <v>612000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79</v>
      </c>
      <c r="B35" s="18">
        <v>9</v>
      </c>
      <c r="C35" s="18" t="s">
        <v>72</v>
      </c>
      <c r="D35" s="17" t="s">
        <v>77</v>
      </c>
      <c r="E35" s="17" t="s">
        <v>49</v>
      </c>
      <c r="F35" s="18">
        <v>2</v>
      </c>
      <c r="G35" s="18">
        <f t="shared" si="0"/>
        <v>367200</v>
      </c>
      <c r="H35" s="19">
        <v>432000</v>
      </c>
      <c r="I35" s="19">
        <f t="shared" ref="I35:K36" si="4">H35</f>
        <v>432000</v>
      </c>
      <c r="J35" s="19">
        <f t="shared" si="4"/>
        <v>432000</v>
      </c>
      <c r="K35" s="19">
        <f t="shared" si="4"/>
        <v>432000</v>
      </c>
    </row>
    <row r="36" spans="1:11" ht="14.25">
      <c r="A36" s="17" t="s">
        <v>79</v>
      </c>
      <c r="B36" s="18">
        <v>9</v>
      </c>
      <c r="C36" s="18" t="s">
        <v>72</v>
      </c>
      <c r="D36" s="17" t="s">
        <v>77</v>
      </c>
      <c r="E36" s="17" t="s">
        <v>52</v>
      </c>
      <c r="F36" s="18">
        <v>3</v>
      </c>
      <c r="G36" s="18">
        <f t="shared" si="0"/>
        <v>85000</v>
      </c>
      <c r="H36" s="19">
        <v>100000</v>
      </c>
      <c r="I36" s="19">
        <f t="shared" si="4"/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79</v>
      </c>
      <c r="B37" s="18">
        <v>9</v>
      </c>
      <c r="C37" s="18" t="s">
        <v>72</v>
      </c>
      <c r="D37" s="17" t="s">
        <v>77</v>
      </c>
      <c r="E37" s="20" t="s">
        <v>54</v>
      </c>
      <c r="F37" s="18">
        <v>4</v>
      </c>
      <c r="G37" s="18">
        <f t="shared" si="0"/>
        <v>246500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80</v>
      </c>
      <c r="B38" s="18">
        <v>10</v>
      </c>
      <c r="C38" s="18" t="s">
        <v>67</v>
      </c>
      <c r="D38" s="17" t="s">
        <v>68</v>
      </c>
      <c r="E38" s="17" t="s">
        <v>45</v>
      </c>
      <c r="F38" s="18">
        <v>1</v>
      </c>
      <c r="G38" s="18">
        <f t="shared" si="0"/>
        <v>10200000</v>
      </c>
      <c r="H38" s="19">
        <v>12000000</v>
      </c>
      <c r="I38" s="19">
        <f t="shared" ref="I38:K39" si="5">H38*0.9</f>
        <v>10800000</v>
      </c>
      <c r="J38" s="19">
        <f t="shared" si="5"/>
        <v>9720000</v>
      </c>
      <c r="K38" s="19">
        <f t="shared" si="5"/>
        <v>8748000</v>
      </c>
    </row>
    <row r="39" spans="1:11" ht="14.25">
      <c r="A39" s="17" t="s">
        <v>80</v>
      </c>
      <c r="B39" s="18">
        <v>10</v>
      </c>
      <c r="C39" s="18" t="s">
        <v>67</v>
      </c>
      <c r="D39" s="17" t="s">
        <v>68</v>
      </c>
      <c r="E39" s="17" t="s">
        <v>49</v>
      </c>
      <c r="F39" s="18">
        <v>2</v>
      </c>
      <c r="G39" s="18">
        <f t="shared" si="0"/>
        <v>1105000</v>
      </c>
      <c r="H39" s="19">
        <v>1300000</v>
      </c>
      <c r="I39" s="19">
        <f t="shared" si="5"/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80</v>
      </c>
      <c r="B40" s="18">
        <v>10</v>
      </c>
      <c r="C40" s="18" t="s">
        <v>67</v>
      </c>
      <c r="D40" s="17" t="s">
        <v>68</v>
      </c>
      <c r="E40" s="17" t="s">
        <v>52</v>
      </c>
      <c r="F40" s="18">
        <v>3</v>
      </c>
      <c r="G40" s="18">
        <f t="shared" si="0"/>
        <v>850000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80</v>
      </c>
      <c r="B41" s="18">
        <v>10</v>
      </c>
      <c r="C41" s="18" t="s">
        <v>67</v>
      </c>
      <c r="D41" s="17" t="s">
        <v>68</v>
      </c>
      <c r="E41" s="20" t="s">
        <v>54</v>
      </c>
      <c r="F41" s="18">
        <v>4</v>
      </c>
      <c r="G41" s="18">
        <f t="shared" si="0"/>
        <v>255000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B1" zoomScaleNormal="100" workbookViewId="0">
      <selection activeCell="F1" sqref="F1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16.625"/>
    <col min="7" max="7" width="13.375" style="22"/>
    <col min="8" max="8" width="21.5" style="22"/>
    <col min="9" max="9" width="19" style="22"/>
    <col min="10" max="10" width="19"/>
    <col min="11" max="11" width="22.375"/>
    <col min="12" max="12" width="13.125"/>
    <col min="13" max="13" width="28.5"/>
    <col min="14" max="1025" width="7.375"/>
  </cols>
  <sheetData>
    <row r="1" spans="1:1024" s="1" customFormat="1" ht="35.25" customHeight="1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" t="s">
        <v>90</v>
      </c>
      <c r="AMG1"/>
      <c r="AMH1"/>
      <c r="AMI1"/>
      <c r="AMJ1"/>
    </row>
    <row r="2" spans="1:1024">
      <c r="A2" s="21">
        <v>1</v>
      </c>
      <c r="B2" s="21">
        <v>1</v>
      </c>
      <c r="C2" s="22">
        <v>47</v>
      </c>
      <c r="D2" s="22">
        <v>50</v>
      </c>
      <c r="E2" s="22">
        <v>33</v>
      </c>
      <c r="F2">
        <v>1065900</v>
      </c>
      <c r="G2" s="22">
        <f>ROUND(F2/89,0)</f>
        <v>11976</v>
      </c>
      <c r="H2" s="22">
        <v>39.103318362083797</v>
      </c>
      <c r="I2" s="22">
        <v>39.441164399999998</v>
      </c>
      <c r="J2">
        <v>28.05</v>
      </c>
      <c r="K2">
        <f t="shared" ref="K2:K41" si="0">J2</f>
        <v>28.05</v>
      </c>
      <c r="L2">
        <v>0</v>
      </c>
    </row>
    <row r="3" spans="1:1024">
      <c r="A3" s="21">
        <v>1</v>
      </c>
      <c r="B3" s="21">
        <v>2</v>
      </c>
      <c r="C3" s="22">
        <v>51.707863687500002</v>
      </c>
      <c r="D3" s="22">
        <v>19</v>
      </c>
      <c r="E3" s="22">
        <v>44</v>
      </c>
      <c r="F3">
        <v>146300</v>
      </c>
      <c r="G3" s="22">
        <f>ROUND(F3/65,0)</f>
        <v>2251</v>
      </c>
      <c r="H3" s="22">
        <v>34.279478462236902</v>
      </c>
      <c r="I3" s="22">
        <v>33.128536724999996</v>
      </c>
      <c r="J3">
        <v>11.55</v>
      </c>
      <c r="K3">
        <f t="shared" si="0"/>
        <v>11.55</v>
      </c>
      <c r="L3">
        <v>0</v>
      </c>
    </row>
    <row r="4" spans="1:1024">
      <c r="A4" s="21">
        <v>1</v>
      </c>
      <c r="B4" s="21">
        <v>3</v>
      </c>
      <c r="C4" s="22">
        <v>58.393507499999998</v>
      </c>
      <c r="D4" s="22">
        <v>56</v>
      </c>
      <c r="E4" s="22">
        <v>53</v>
      </c>
      <c r="F4">
        <v>198550</v>
      </c>
      <c r="G4" s="22">
        <f>ROUND(F4/95,0)</f>
        <v>2090</v>
      </c>
      <c r="H4" s="22">
        <v>73.851687532580797</v>
      </c>
      <c r="I4" s="22">
        <v>35.838706500000001</v>
      </c>
      <c r="J4">
        <v>16.5</v>
      </c>
      <c r="K4">
        <f t="shared" si="0"/>
        <v>16.5</v>
      </c>
      <c r="L4">
        <v>0</v>
      </c>
    </row>
    <row r="5" spans="1:1024">
      <c r="A5" s="21">
        <v>1</v>
      </c>
      <c r="B5" s="21">
        <v>4</v>
      </c>
      <c r="C5" s="22">
        <v>0</v>
      </c>
      <c r="D5" s="22">
        <v>0</v>
      </c>
      <c r="E5" s="22">
        <v>0</v>
      </c>
      <c r="F5">
        <v>0</v>
      </c>
      <c r="G5" s="22">
        <v>0</v>
      </c>
      <c r="H5" s="22">
        <v>0</v>
      </c>
      <c r="I5" s="22">
        <v>0</v>
      </c>
      <c r="J5">
        <v>0</v>
      </c>
      <c r="K5">
        <f t="shared" si="0"/>
        <v>0</v>
      </c>
      <c r="L5">
        <v>0</v>
      </c>
    </row>
    <row r="6" spans="1:1024">
      <c r="A6" s="21">
        <v>2</v>
      </c>
      <c r="B6" s="21">
        <v>1</v>
      </c>
      <c r="C6" s="22">
        <v>42.872148281249999</v>
      </c>
      <c r="D6" s="22">
        <v>35</v>
      </c>
      <c r="E6" s="22">
        <v>37</v>
      </c>
      <c r="F6">
        <v>319770</v>
      </c>
      <c r="G6" s="22">
        <f>ROUND(F6/89,0)</f>
        <v>3593</v>
      </c>
      <c r="H6" s="22">
        <v>46.298000000000002</v>
      </c>
      <c r="I6" s="22">
        <v>24.1120485</v>
      </c>
      <c r="J6">
        <v>28.05</v>
      </c>
      <c r="K6">
        <f t="shared" si="0"/>
        <v>28.05</v>
      </c>
      <c r="L6">
        <v>0</v>
      </c>
    </row>
    <row r="7" spans="1:1024">
      <c r="A7" s="21">
        <v>2</v>
      </c>
      <c r="B7" s="21">
        <v>2</v>
      </c>
      <c r="C7" s="22">
        <v>43.073745000000002</v>
      </c>
      <c r="D7" s="22">
        <v>57</v>
      </c>
      <c r="E7" s="22">
        <v>55</v>
      </c>
      <c r="F7">
        <v>154660</v>
      </c>
      <c r="G7" s="22">
        <f>ROUND(F7/65,0)</f>
        <v>2379</v>
      </c>
      <c r="H7" s="22">
        <v>68.010379189490607</v>
      </c>
      <c r="I7" s="22">
        <v>52.302526499999999</v>
      </c>
      <c r="J7">
        <v>26.4</v>
      </c>
      <c r="K7">
        <f t="shared" si="0"/>
        <v>26.4</v>
      </c>
      <c r="L7">
        <v>0</v>
      </c>
    </row>
    <row r="8" spans="1:1024">
      <c r="A8" s="21">
        <v>2</v>
      </c>
      <c r="B8" s="21">
        <v>3</v>
      </c>
      <c r="C8" s="22">
        <v>24</v>
      </c>
      <c r="D8" s="22">
        <v>55</v>
      </c>
      <c r="E8" s="22">
        <v>54</v>
      </c>
      <c r="F8">
        <v>51414</v>
      </c>
      <c r="G8" s="22">
        <f>ROUND(F8/95,0)</f>
        <v>541</v>
      </c>
      <c r="H8" s="22">
        <v>42.953084354922403</v>
      </c>
      <c r="I8" s="22">
        <v>23.7585555</v>
      </c>
      <c r="J8">
        <v>29.7</v>
      </c>
      <c r="K8">
        <f t="shared" si="0"/>
        <v>29.7</v>
      </c>
      <c r="L8">
        <v>0</v>
      </c>
    </row>
    <row r="9" spans="1:1024">
      <c r="A9" s="21">
        <v>2</v>
      </c>
      <c r="B9" s="21">
        <v>4</v>
      </c>
      <c r="C9" s="22">
        <v>0</v>
      </c>
      <c r="D9" s="22">
        <v>0</v>
      </c>
      <c r="E9" s="22">
        <v>0</v>
      </c>
      <c r="F9">
        <v>0</v>
      </c>
      <c r="G9" s="22">
        <v>0</v>
      </c>
      <c r="H9" s="22">
        <v>0</v>
      </c>
      <c r="I9" s="22">
        <v>0</v>
      </c>
      <c r="J9">
        <v>0</v>
      </c>
      <c r="K9">
        <f t="shared" si="0"/>
        <v>0</v>
      </c>
      <c r="L9">
        <v>0</v>
      </c>
    </row>
    <row r="10" spans="1:1024">
      <c r="A10" s="21">
        <v>3</v>
      </c>
      <c r="B10" s="21">
        <v>1</v>
      </c>
      <c r="C10" s="22">
        <v>53</v>
      </c>
      <c r="D10" s="22">
        <v>51</v>
      </c>
      <c r="E10" s="22">
        <v>38</v>
      </c>
      <c r="F10">
        <v>714780</v>
      </c>
      <c r="G10" s="22">
        <f>ROUND(F10/89,0)</f>
        <v>8031</v>
      </c>
      <c r="H10" s="22">
        <v>37</v>
      </c>
      <c r="I10" s="22">
        <v>56.031686100000002</v>
      </c>
      <c r="J10">
        <v>31.35</v>
      </c>
      <c r="K10">
        <f t="shared" si="0"/>
        <v>31.35</v>
      </c>
      <c r="L10">
        <v>0</v>
      </c>
    </row>
    <row r="11" spans="1:1024">
      <c r="A11" s="21">
        <v>3</v>
      </c>
      <c r="B11" s="21">
        <v>2</v>
      </c>
      <c r="C11" s="22">
        <v>56.033810437500001</v>
      </c>
      <c r="D11" s="25">
        <v>29</v>
      </c>
      <c r="E11" s="22">
        <v>17</v>
      </c>
      <c r="F11">
        <v>100320</v>
      </c>
      <c r="G11" s="22">
        <f>ROUND(F11/65,0)</f>
        <v>1543</v>
      </c>
      <c r="H11" s="22">
        <v>33</v>
      </c>
      <c r="I11" s="22">
        <v>29</v>
      </c>
      <c r="J11">
        <v>13.2</v>
      </c>
      <c r="K11">
        <f t="shared" si="0"/>
        <v>13.2</v>
      </c>
      <c r="L11">
        <v>0</v>
      </c>
    </row>
    <row r="12" spans="1:1024">
      <c r="A12" s="21">
        <v>3</v>
      </c>
      <c r="B12" s="21">
        <v>3</v>
      </c>
      <c r="C12" s="22">
        <v>33.75</v>
      </c>
      <c r="D12" s="22">
        <v>42</v>
      </c>
      <c r="E12" s="22">
        <v>35</v>
      </c>
      <c r="F12">
        <v>25080</v>
      </c>
      <c r="G12" s="22">
        <f>ROUND(F12/95,0)</f>
        <v>264</v>
      </c>
      <c r="H12" s="22">
        <v>26</v>
      </c>
      <c r="I12" s="22">
        <v>22</v>
      </c>
      <c r="J12">
        <v>13.2</v>
      </c>
      <c r="K12">
        <f t="shared" si="0"/>
        <v>13.2</v>
      </c>
      <c r="L12">
        <v>0</v>
      </c>
    </row>
    <row r="13" spans="1:1024">
      <c r="A13" s="21">
        <v>3</v>
      </c>
      <c r="B13" s="21">
        <v>4</v>
      </c>
      <c r="C13" s="22">
        <v>0</v>
      </c>
      <c r="D13" s="22">
        <v>0</v>
      </c>
      <c r="E13" s="22">
        <v>0</v>
      </c>
      <c r="F13">
        <v>0</v>
      </c>
      <c r="G13" s="22">
        <v>0</v>
      </c>
      <c r="H13" s="22">
        <v>0</v>
      </c>
      <c r="I13" s="22">
        <v>0</v>
      </c>
      <c r="J13">
        <v>0</v>
      </c>
      <c r="K13">
        <f t="shared" si="0"/>
        <v>0</v>
      </c>
      <c r="L13">
        <v>0</v>
      </c>
    </row>
    <row r="14" spans="1:1024">
      <c r="A14" s="21">
        <v>4</v>
      </c>
      <c r="B14" s="21">
        <v>1</v>
      </c>
      <c r="C14" s="22">
        <v>51.015689999999999</v>
      </c>
      <c r="D14" s="22">
        <v>27</v>
      </c>
      <c r="E14" s="22">
        <v>23</v>
      </c>
      <c r="F14">
        <v>679250</v>
      </c>
      <c r="G14" s="22">
        <f>ROUND(F14/89,0)</f>
        <v>7632</v>
      </c>
      <c r="H14" s="22">
        <v>51.736963932253602</v>
      </c>
      <c r="I14" s="22">
        <v>46.570642499999998</v>
      </c>
      <c r="J14">
        <v>36.299999999999997</v>
      </c>
      <c r="K14">
        <f t="shared" si="0"/>
        <v>36.299999999999997</v>
      </c>
      <c r="L14">
        <v>0</v>
      </c>
    </row>
    <row r="15" spans="1:1024">
      <c r="A15" s="21">
        <v>4</v>
      </c>
      <c r="B15" s="21">
        <v>2</v>
      </c>
      <c r="C15" s="22">
        <v>43.526484843749998</v>
      </c>
      <c r="D15" s="22">
        <v>63</v>
      </c>
      <c r="E15" s="22">
        <v>50</v>
      </c>
      <c r="F15">
        <v>135432</v>
      </c>
      <c r="G15" s="22">
        <f>ROUND(F15/65,0)</f>
        <v>2084</v>
      </c>
      <c r="H15" s="22">
        <v>34.079688255239603</v>
      </c>
      <c r="I15" s="22">
        <v>32.004817125000002</v>
      </c>
      <c r="J15">
        <v>18.149999999999999</v>
      </c>
      <c r="K15">
        <f t="shared" si="0"/>
        <v>18.149999999999999</v>
      </c>
      <c r="L15">
        <v>0</v>
      </c>
    </row>
    <row r="16" spans="1:1024">
      <c r="A16" s="21">
        <v>4</v>
      </c>
      <c r="B16" s="21">
        <v>3</v>
      </c>
      <c r="C16" s="22">
        <v>33</v>
      </c>
      <c r="D16" s="22">
        <v>48</v>
      </c>
      <c r="E16" s="22">
        <v>48</v>
      </c>
      <c r="F16">
        <v>56430</v>
      </c>
      <c r="G16" s="22">
        <f>ROUND(F16/95,0)</f>
        <v>594</v>
      </c>
      <c r="H16" s="22">
        <v>22</v>
      </c>
      <c r="I16" s="22">
        <v>13.615038</v>
      </c>
      <c r="J16">
        <v>14.85</v>
      </c>
      <c r="K16">
        <f t="shared" si="0"/>
        <v>14.85</v>
      </c>
      <c r="L16">
        <v>0</v>
      </c>
    </row>
    <row r="17" spans="1:12">
      <c r="A17" s="21">
        <v>4</v>
      </c>
      <c r="B17" s="21">
        <v>4</v>
      </c>
      <c r="C17" s="22">
        <v>0</v>
      </c>
      <c r="D17" s="22">
        <v>0</v>
      </c>
      <c r="E17" s="22">
        <v>0</v>
      </c>
      <c r="F17">
        <v>0</v>
      </c>
      <c r="G17" s="22">
        <v>0</v>
      </c>
      <c r="H17" s="22">
        <v>0</v>
      </c>
      <c r="I17" s="22">
        <v>0</v>
      </c>
      <c r="J17">
        <v>0</v>
      </c>
      <c r="K17">
        <f t="shared" si="0"/>
        <v>0</v>
      </c>
      <c r="L17">
        <v>0</v>
      </c>
    </row>
    <row r="18" spans="1:12">
      <c r="A18" s="21">
        <v>5</v>
      </c>
      <c r="B18" s="21">
        <v>1</v>
      </c>
      <c r="C18" s="22">
        <v>58.207680843749998</v>
      </c>
      <c r="D18" s="22">
        <v>39</v>
      </c>
      <c r="E18" s="22">
        <v>26</v>
      </c>
      <c r="F18">
        <v>180576</v>
      </c>
      <c r="G18" s="22">
        <f>ROUND(F18/89,0)</f>
        <v>2029</v>
      </c>
      <c r="H18" s="22">
        <v>31.951753453723299</v>
      </c>
      <c r="I18" s="22">
        <v>29.336989275000001</v>
      </c>
      <c r="J18">
        <v>26.4</v>
      </c>
      <c r="K18">
        <f t="shared" si="0"/>
        <v>26.4</v>
      </c>
      <c r="L18">
        <v>0</v>
      </c>
    </row>
    <row r="19" spans="1:12">
      <c r="A19" s="21">
        <v>5</v>
      </c>
      <c r="B19" s="21">
        <v>2</v>
      </c>
      <c r="C19" s="22">
        <v>50.242815</v>
      </c>
      <c r="D19" s="22">
        <v>51</v>
      </c>
      <c r="E19" s="22">
        <v>39</v>
      </c>
      <c r="F19">
        <v>77748</v>
      </c>
      <c r="G19" s="22">
        <f>ROUND(F19/65,0)</f>
        <v>1196</v>
      </c>
      <c r="H19" s="22">
        <v>36.030627959197403</v>
      </c>
      <c r="I19" s="22">
        <v>39.799266000000003</v>
      </c>
      <c r="J19">
        <v>21.45</v>
      </c>
      <c r="K19">
        <f t="shared" si="0"/>
        <v>21.45</v>
      </c>
      <c r="L19">
        <v>0</v>
      </c>
    </row>
    <row r="20" spans="1:12">
      <c r="A20" s="21">
        <v>5</v>
      </c>
      <c r="B20" s="21">
        <v>3</v>
      </c>
      <c r="C20" s="22">
        <v>22.5</v>
      </c>
      <c r="D20" s="22">
        <v>33</v>
      </c>
      <c r="E20" s="22">
        <v>45</v>
      </c>
      <c r="F20">
        <v>22572</v>
      </c>
      <c r="G20" s="22">
        <f>ROUND(F20/95,0)</f>
        <v>238</v>
      </c>
      <c r="H20" s="22">
        <v>49.462887821740402</v>
      </c>
      <c r="I20" s="22">
        <v>18.805825575</v>
      </c>
      <c r="J20">
        <v>18.149999999999999</v>
      </c>
      <c r="K20">
        <f t="shared" si="0"/>
        <v>18.149999999999999</v>
      </c>
      <c r="L20">
        <v>0</v>
      </c>
    </row>
    <row r="21" spans="1:12">
      <c r="A21" s="21">
        <v>5</v>
      </c>
      <c r="B21" s="21">
        <v>4</v>
      </c>
      <c r="C21" s="22">
        <v>0</v>
      </c>
      <c r="D21" s="22">
        <v>0</v>
      </c>
      <c r="E21" s="22">
        <v>0</v>
      </c>
      <c r="F21">
        <v>0</v>
      </c>
      <c r="G21" s="22">
        <v>0</v>
      </c>
      <c r="H21" s="22">
        <v>0</v>
      </c>
      <c r="I21" s="22">
        <v>0</v>
      </c>
      <c r="J21">
        <v>0</v>
      </c>
      <c r="K21">
        <f t="shared" si="0"/>
        <v>0</v>
      </c>
      <c r="L21">
        <v>0</v>
      </c>
    </row>
    <row r="22" spans="1:12">
      <c r="A22" s="21">
        <v>6</v>
      </c>
      <c r="B22" s="21">
        <v>1</v>
      </c>
      <c r="C22" s="22">
        <v>47.389818937500003</v>
      </c>
      <c r="D22" s="22">
        <v>59</v>
      </c>
      <c r="E22" s="22">
        <v>37</v>
      </c>
      <c r="F22">
        <v>470250</v>
      </c>
      <c r="G22" s="22">
        <f>ROUND(F22/89,0)</f>
        <v>5284</v>
      </c>
      <c r="H22" s="22">
        <v>74.135409794294503</v>
      </c>
      <c r="I22" s="22">
        <v>36.470678325000002</v>
      </c>
      <c r="J22">
        <v>34.65</v>
      </c>
      <c r="K22">
        <f t="shared" si="0"/>
        <v>34.65</v>
      </c>
      <c r="L22">
        <v>0</v>
      </c>
    </row>
    <row r="23" spans="1:12">
      <c r="A23" s="21">
        <v>6</v>
      </c>
      <c r="B23" s="21">
        <v>2</v>
      </c>
      <c r="C23" s="22">
        <v>42.170185687500002</v>
      </c>
      <c r="D23" s="22">
        <v>72</v>
      </c>
      <c r="E23" s="22">
        <v>47</v>
      </c>
      <c r="F23">
        <v>123393.60000000001</v>
      </c>
      <c r="G23" s="22">
        <f>ROUND(F23/65,0)</f>
        <v>1898</v>
      </c>
      <c r="H23" s="22">
        <v>63.914681686086901</v>
      </c>
      <c r="I23" s="22">
        <v>44.348284274999997</v>
      </c>
      <c r="J23">
        <v>29.7</v>
      </c>
      <c r="K23">
        <f t="shared" si="0"/>
        <v>29.7</v>
      </c>
      <c r="L23">
        <v>0</v>
      </c>
    </row>
    <row r="24" spans="1:12">
      <c r="A24" s="21">
        <v>6</v>
      </c>
      <c r="B24" s="21">
        <v>3</v>
      </c>
      <c r="C24" s="22">
        <v>35</v>
      </c>
      <c r="D24" s="22">
        <v>33</v>
      </c>
      <c r="E24" s="22">
        <v>47</v>
      </c>
      <c r="F24">
        <v>30305</v>
      </c>
      <c r="G24" s="22">
        <f>ROUND(F24/95,0)</f>
        <v>319</v>
      </c>
      <c r="H24" s="22">
        <v>48.8985466891939</v>
      </c>
      <c r="I24" s="22">
        <v>14.997961462499999</v>
      </c>
      <c r="J24">
        <v>19.8</v>
      </c>
      <c r="K24">
        <f t="shared" si="0"/>
        <v>19.8</v>
      </c>
      <c r="L24">
        <v>0</v>
      </c>
    </row>
    <row r="25" spans="1:12">
      <c r="A25" s="21">
        <v>6</v>
      </c>
      <c r="B25" s="21">
        <v>4</v>
      </c>
      <c r="C25" s="22">
        <v>0</v>
      </c>
      <c r="D25" s="22">
        <v>0</v>
      </c>
      <c r="E25" s="22">
        <v>0</v>
      </c>
      <c r="F25">
        <v>0</v>
      </c>
      <c r="G25" s="22">
        <v>0</v>
      </c>
      <c r="H25" s="22">
        <v>0</v>
      </c>
      <c r="I25" s="22">
        <v>0</v>
      </c>
      <c r="J25">
        <v>0</v>
      </c>
      <c r="K25">
        <f t="shared" si="0"/>
        <v>0</v>
      </c>
      <c r="L25">
        <v>0</v>
      </c>
    </row>
    <row r="26" spans="1:12">
      <c r="A26" s="21">
        <v>7</v>
      </c>
      <c r="B26" s="21">
        <v>1</v>
      </c>
      <c r="C26" s="22">
        <v>52.522647749999997</v>
      </c>
      <c r="D26" s="22">
        <v>38</v>
      </c>
      <c r="E26" s="22">
        <v>47</v>
      </c>
      <c r="F26">
        <v>391875</v>
      </c>
      <c r="G26" s="22">
        <f>ROUND(F26/89,0)</f>
        <v>4403</v>
      </c>
      <c r="H26" s="22">
        <v>35.827110643611697</v>
      </c>
      <c r="I26" s="22">
        <v>53.063854650000003</v>
      </c>
      <c r="J26">
        <v>34.65</v>
      </c>
      <c r="K26">
        <f t="shared" si="0"/>
        <v>34.65</v>
      </c>
      <c r="L26">
        <v>0</v>
      </c>
    </row>
    <row r="27" spans="1:12">
      <c r="A27" s="21">
        <v>7</v>
      </c>
      <c r="B27" s="21">
        <v>2</v>
      </c>
      <c r="C27" s="22">
        <v>52.715356874999998</v>
      </c>
      <c r="D27" s="22">
        <v>35</v>
      </c>
      <c r="E27" s="22">
        <v>40</v>
      </c>
      <c r="F27">
        <v>94050</v>
      </c>
      <c r="G27" s="22">
        <f>ROUND(F27/65,0)</f>
        <v>1447</v>
      </c>
      <c r="H27" s="22">
        <v>30.198295180119</v>
      </c>
      <c r="I27" s="22">
        <v>22.519712250000001</v>
      </c>
      <c r="J27">
        <v>14.85</v>
      </c>
      <c r="K27">
        <f t="shared" si="0"/>
        <v>14.85</v>
      </c>
      <c r="L27">
        <v>0</v>
      </c>
    </row>
    <row r="28" spans="1:12">
      <c r="A28" s="21">
        <v>7</v>
      </c>
      <c r="B28" s="21">
        <v>3</v>
      </c>
      <c r="C28" s="22">
        <v>25.5</v>
      </c>
      <c r="D28" s="22">
        <v>48</v>
      </c>
      <c r="E28" s="22">
        <v>41</v>
      </c>
      <c r="F28">
        <v>16929</v>
      </c>
      <c r="G28" s="22">
        <f>ROUND(F28/95,0)</f>
        <v>178</v>
      </c>
      <c r="H28" s="22">
        <v>41.265919611481998</v>
      </c>
      <c r="I28" s="22">
        <v>15.9164614125</v>
      </c>
      <c r="J28">
        <v>14.85</v>
      </c>
      <c r="K28">
        <f t="shared" si="0"/>
        <v>14.85</v>
      </c>
      <c r="L28">
        <v>0</v>
      </c>
    </row>
    <row r="29" spans="1:12">
      <c r="A29" s="21">
        <v>7</v>
      </c>
      <c r="B29" s="21">
        <v>4</v>
      </c>
      <c r="C29" s="22">
        <v>0</v>
      </c>
      <c r="D29" s="22">
        <v>0</v>
      </c>
      <c r="E29" s="22">
        <v>0</v>
      </c>
      <c r="F29">
        <v>0</v>
      </c>
      <c r="G29" s="22">
        <v>0</v>
      </c>
      <c r="H29" s="22">
        <v>0</v>
      </c>
      <c r="I29" s="22">
        <v>0</v>
      </c>
      <c r="J29">
        <v>0</v>
      </c>
      <c r="K29">
        <f t="shared" si="0"/>
        <v>0</v>
      </c>
      <c r="L29">
        <v>0</v>
      </c>
    </row>
    <row r="30" spans="1:12">
      <c r="A30" s="21">
        <v>8</v>
      </c>
      <c r="B30" s="21">
        <v>1</v>
      </c>
      <c r="C30" s="22">
        <v>32.801112000000003</v>
      </c>
      <c r="D30" s="22">
        <v>66</v>
      </c>
      <c r="E30" s="22">
        <v>32</v>
      </c>
      <c r="F30">
        <v>141075</v>
      </c>
      <c r="G30" s="22">
        <f>ROUND(F30/89,0)</f>
        <v>1585</v>
      </c>
      <c r="H30" s="22">
        <v>0</v>
      </c>
      <c r="I30" s="22">
        <v>37.356358049999997</v>
      </c>
      <c r="J30">
        <v>34.65</v>
      </c>
      <c r="K30">
        <f t="shared" si="0"/>
        <v>34.65</v>
      </c>
      <c r="L30">
        <v>0</v>
      </c>
    </row>
    <row r="31" spans="1:12">
      <c r="A31" s="21">
        <v>8</v>
      </c>
      <c r="B31" s="21">
        <v>2</v>
      </c>
      <c r="C31" s="22">
        <v>58.827489046875002</v>
      </c>
      <c r="D31" s="22">
        <v>45</v>
      </c>
      <c r="E31" s="22">
        <v>52</v>
      </c>
      <c r="F31">
        <v>49658.400000000001</v>
      </c>
      <c r="G31" s="22">
        <f>ROUND(F31/65,0)</f>
        <v>764</v>
      </c>
      <c r="H31" s="22">
        <v>44.605861068498697</v>
      </c>
      <c r="I31" s="22">
        <v>30.943450275</v>
      </c>
      <c r="J31">
        <v>23.1</v>
      </c>
      <c r="K31">
        <f t="shared" si="0"/>
        <v>23.1</v>
      </c>
      <c r="L31">
        <v>0</v>
      </c>
    </row>
    <row r="32" spans="1:12">
      <c r="A32" s="21">
        <v>8</v>
      </c>
      <c r="B32" s="21">
        <v>3</v>
      </c>
      <c r="C32" s="22">
        <v>19.5</v>
      </c>
      <c r="D32" s="22">
        <v>56</v>
      </c>
      <c r="E32" s="22">
        <v>46</v>
      </c>
      <c r="F32">
        <v>6186.4</v>
      </c>
      <c r="G32" s="22">
        <f>ROUND(F32/95,0)</f>
        <v>65</v>
      </c>
      <c r="H32" s="22">
        <v>48.693079203459803</v>
      </c>
      <c r="I32" s="22">
        <v>24.094814175</v>
      </c>
      <c r="J32">
        <v>26.4</v>
      </c>
      <c r="K32">
        <f t="shared" si="0"/>
        <v>26.4</v>
      </c>
      <c r="L32">
        <v>0</v>
      </c>
    </row>
    <row r="33" spans="1:12">
      <c r="A33" s="21">
        <v>8</v>
      </c>
      <c r="B33" s="21">
        <v>4</v>
      </c>
      <c r="C33" s="22">
        <v>0</v>
      </c>
      <c r="D33" s="22">
        <v>0</v>
      </c>
      <c r="E33" s="22">
        <v>0</v>
      </c>
      <c r="F33">
        <v>0</v>
      </c>
      <c r="G33" s="22">
        <v>0</v>
      </c>
      <c r="H33" s="22">
        <v>0</v>
      </c>
      <c r="I33" s="22">
        <v>0</v>
      </c>
      <c r="J33">
        <v>0</v>
      </c>
      <c r="K33">
        <f t="shared" si="0"/>
        <v>0</v>
      </c>
      <c r="L33">
        <v>0</v>
      </c>
    </row>
    <row r="34" spans="1:12">
      <c r="A34" s="21">
        <v>9</v>
      </c>
      <c r="B34" s="21">
        <v>1</v>
      </c>
      <c r="C34" s="22">
        <v>41.1884595</v>
      </c>
      <c r="D34" s="22">
        <v>60</v>
      </c>
      <c r="E34" s="22">
        <v>50</v>
      </c>
      <c r="F34">
        <v>116622</v>
      </c>
      <c r="G34" s="22">
        <f>ROUND(F34/89,0)</f>
        <v>1310</v>
      </c>
      <c r="H34" s="22">
        <v>34.649047404029801</v>
      </c>
      <c r="I34" s="22">
        <v>41.419339200000003</v>
      </c>
      <c r="J34">
        <v>44.55</v>
      </c>
      <c r="K34">
        <f t="shared" si="0"/>
        <v>44.55</v>
      </c>
      <c r="L34">
        <v>0</v>
      </c>
    </row>
    <row r="35" spans="1:12">
      <c r="A35" s="21">
        <v>9</v>
      </c>
      <c r="B35" s="21">
        <v>2</v>
      </c>
      <c r="C35" s="22">
        <v>54.581176687499998</v>
      </c>
      <c r="D35" s="22">
        <v>60</v>
      </c>
      <c r="E35" s="22">
        <v>51</v>
      </c>
      <c r="F35">
        <v>52366.6</v>
      </c>
      <c r="G35" s="22">
        <f>ROUND(F35/65,0)</f>
        <v>806</v>
      </c>
      <c r="H35" s="22">
        <v>45.026164711021899</v>
      </c>
      <c r="I35" s="22">
        <v>41.601480449999997</v>
      </c>
      <c r="J35">
        <v>19.8</v>
      </c>
      <c r="K35">
        <f t="shared" si="0"/>
        <v>19.8</v>
      </c>
      <c r="L35">
        <v>0</v>
      </c>
    </row>
    <row r="36" spans="1:12">
      <c r="A36" s="21">
        <v>9</v>
      </c>
      <c r="B36" s="21">
        <v>3</v>
      </c>
      <c r="C36" s="22">
        <v>19.5</v>
      </c>
      <c r="D36" s="22">
        <v>45</v>
      </c>
      <c r="E36" s="22">
        <v>36</v>
      </c>
      <c r="F36">
        <v>15466</v>
      </c>
      <c r="G36" s="22">
        <f>ROUND(F36/95,0)</f>
        <v>163</v>
      </c>
      <c r="H36" s="22">
        <v>53.039824126338097</v>
      </c>
      <c r="I36" s="22">
        <v>15.1958251125</v>
      </c>
      <c r="J36">
        <v>26.4</v>
      </c>
      <c r="K36">
        <f t="shared" si="0"/>
        <v>26.4</v>
      </c>
      <c r="L36">
        <v>0</v>
      </c>
    </row>
    <row r="37" spans="1:12">
      <c r="A37" s="21">
        <v>9</v>
      </c>
      <c r="B37" s="21">
        <v>4</v>
      </c>
      <c r="C37" s="22">
        <v>0</v>
      </c>
      <c r="D37" s="22">
        <v>0</v>
      </c>
      <c r="E37" s="22">
        <v>0</v>
      </c>
      <c r="F37">
        <v>0</v>
      </c>
      <c r="G37" s="22">
        <v>0</v>
      </c>
      <c r="H37" s="22">
        <v>0</v>
      </c>
      <c r="I37" s="22">
        <v>0</v>
      </c>
      <c r="J37">
        <v>0</v>
      </c>
      <c r="K37">
        <f t="shared" si="0"/>
        <v>0</v>
      </c>
      <c r="L37">
        <v>0</v>
      </c>
    </row>
    <row r="38" spans="1:12">
      <c r="A38" s="21">
        <v>10</v>
      </c>
      <c r="B38" s="21">
        <v>1</v>
      </c>
      <c r="C38" s="22">
        <v>47.851195500000003</v>
      </c>
      <c r="D38" s="22">
        <v>40</v>
      </c>
      <c r="E38" s="22">
        <v>33</v>
      </c>
      <c r="F38">
        <v>1429560</v>
      </c>
      <c r="G38" s="22">
        <f>ROUND(F38/89,0)</f>
        <v>16062</v>
      </c>
      <c r="H38" s="22">
        <v>46.285965830817197</v>
      </c>
      <c r="I38" s="22">
        <v>32.556673199999999</v>
      </c>
      <c r="J38">
        <v>31.35</v>
      </c>
      <c r="K38">
        <f t="shared" si="0"/>
        <v>31.35</v>
      </c>
      <c r="L38">
        <v>0</v>
      </c>
    </row>
    <row r="39" spans="1:12">
      <c r="A39" s="21">
        <v>10</v>
      </c>
      <c r="B39" s="21">
        <v>2</v>
      </c>
      <c r="C39" s="22">
        <v>40.703016374999997</v>
      </c>
      <c r="D39" s="22">
        <v>43</v>
      </c>
      <c r="E39" s="22">
        <v>40</v>
      </c>
      <c r="F39">
        <v>135850</v>
      </c>
      <c r="G39" s="22">
        <f>ROUND(F39/65,0)</f>
        <v>2090</v>
      </c>
      <c r="H39" s="22">
        <v>31.4039024539948</v>
      </c>
      <c r="I39" s="22">
        <v>27.840658950000002</v>
      </c>
      <c r="J39">
        <v>16.5</v>
      </c>
      <c r="K39">
        <f t="shared" si="0"/>
        <v>16.5</v>
      </c>
      <c r="L39">
        <v>0</v>
      </c>
    </row>
    <row r="40" spans="1:12">
      <c r="A40" s="21">
        <v>10</v>
      </c>
      <c r="B40" s="21">
        <v>3</v>
      </c>
      <c r="C40" s="22">
        <v>25.5</v>
      </c>
      <c r="D40" s="22">
        <v>44</v>
      </c>
      <c r="E40" s="22">
        <v>50</v>
      </c>
      <c r="F40">
        <v>146300</v>
      </c>
      <c r="G40" s="22">
        <f>ROUND(F40/95,0)</f>
        <v>1540</v>
      </c>
      <c r="H40" s="22">
        <v>50.8331028360967</v>
      </c>
      <c r="I40" s="22">
        <v>22.541994675000002</v>
      </c>
      <c r="J40">
        <v>24.75</v>
      </c>
      <c r="K40">
        <f t="shared" si="0"/>
        <v>24.75</v>
      </c>
      <c r="L40">
        <v>0</v>
      </c>
    </row>
    <row r="41" spans="1:12">
      <c r="A41" s="21">
        <v>10</v>
      </c>
      <c r="B41" s="21">
        <v>4</v>
      </c>
      <c r="C41" s="22">
        <v>0</v>
      </c>
      <c r="D41" s="22">
        <v>0</v>
      </c>
      <c r="E41" s="22">
        <v>0</v>
      </c>
      <c r="F41">
        <v>0</v>
      </c>
      <c r="G41" s="22">
        <v>0</v>
      </c>
      <c r="H41" s="22">
        <v>0</v>
      </c>
      <c r="I41" s="22">
        <v>0</v>
      </c>
      <c r="J41">
        <v>0</v>
      </c>
      <c r="K41">
        <f t="shared" si="0"/>
        <v>0</v>
      </c>
      <c r="L41">
        <v>0</v>
      </c>
    </row>
  </sheetData>
  <autoFilter ref="A1:K41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3" sqref="E3"/>
    </sheetView>
  </sheetViews>
  <sheetFormatPr defaultRowHeight="13.5"/>
  <cols>
    <col min="1" max="1" width="37.625"/>
    <col min="2" max="2" width="43.375"/>
    <col min="3" max="3" width="19.5"/>
    <col min="4" max="4" width="22.5"/>
    <col min="5" max="5" width="31.5"/>
    <col min="6" max="1025" width="10.375"/>
  </cols>
  <sheetData>
    <row r="1" spans="1:5">
      <c r="A1" s="26"/>
      <c r="B1" s="27" t="s">
        <v>62</v>
      </c>
      <c r="C1" s="27" t="s">
        <v>63</v>
      </c>
      <c r="D1" s="27" t="s">
        <v>64</v>
      </c>
      <c r="E1" s="27" t="s">
        <v>65</v>
      </c>
    </row>
    <row r="2" spans="1:5" ht="54">
      <c r="A2" s="28" t="s">
        <v>80</v>
      </c>
      <c r="B2" s="27" t="s">
        <v>91</v>
      </c>
      <c r="C2" s="27"/>
      <c r="D2" s="29"/>
      <c r="E2" s="27"/>
    </row>
    <row r="3" spans="1:5" ht="67.5">
      <c r="A3" s="28" t="s">
        <v>66</v>
      </c>
      <c r="B3" s="27" t="s">
        <v>92</v>
      </c>
      <c r="C3" s="27" t="s">
        <v>93</v>
      </c>
      <c r="D3" s="29" t="s">
        <v>94</v>
      </c>
      <c r="E3" s="27"/>
    </row>
    <row r="4" spans="1:5" ht="67.5">
      <c r="A4" s="28" t="s">
        <v>71</v>
      </c>
      <c r="B4" s="27" t="s">
        <v>95</v>
      </c>
      <c r="C4" s="27" t="s">
        <v>96</v>
      </c>
      <c r="D4" s="27"/>
      <c r="E4" s="27"/>
    </row>
    <row r="5" spans="1:5" ht="54">
      <c r="A5" s="28" t="s">
        <v>73</v>
      </c>
      <c r="B5" s="27" t="s">
        <v>97</v>
      </c>
      <c r="C5" s="27"/>
      <c r="D5" s="27" t="s">
        <v>98</v>
      </c>
      <c r="E5" s="27" t="s">
        <v>99</v>
      </c>
    </row>
    <row r="6" spans="1:5" ht="54">
      <c r="A6" s="28" t="s">
        <v>75</v>
      </c>
      <c r="B6" s="27" t="s">
        <v>100</v>
      </c>
      <c r="C6" s="27"/>
      <c r="D6" s="27" t="s">
        <v>101</v>
      </c>
      <c r="E6" s="27"/>
    </row>
    <row r="7" spans="1:5" ht="54">
      <c r="A7" s="28" t="s">
        <v>69</v>
      </c>
      <c r="B7" s="27" t="s">
        <v>102</v>
      </c>
      <c r="C7" s="27" t="s">
        <v>93</v>
      </c>
      <c r="D7" s="27"/>
      <c r="E7" s="27"/>
    </row>
    <row r="8" spans="1:5" ht="54">
      <c r="A8" s="28" t="s">
        <v>76</v>
      </c>
      <c r="B8" s="29" t="s">
        <v>103</v>
      </c>
      <c r="C8" s="27"/>
      <c r="D8" s="27"/>
      <c r="E8" s="27"/>
    </row>
    <row r="9" spans="1:5" ht="54">
      <c r="A9" s="28" t="s">
        <v>74</v>
      </c>
      <c r="B9" s="27" t="s">
        <v>104</v>
      </c>
      <c r="C9" s="27"/>
      <c r="D9" s="27" t="s">
        <v>93</v>
      </c>
      <c r="E9" s="27"/>
    </row>
    <row r="10" spans="1:5" ht="54">
      <c r="A10" s="28" t="s">
        <v>79</v>
      </c>
      <c r="B10" s="29" t="s">
        <v>105</v>
      </c>
      <c r="C10" s="27" t="s">
        <v>93</v>
      </c>
      <c r="D10" s="27"/>
      <c r="E10" s="27"/>
    </row>
    <row r="11" spans="1:5" ht="27">
      <c r="A11" s="28" t="s">
        <v>78</v>
      </c>
      <c r="B11" s="29" t="s">
        <v>106</v>
      </c>
      <c r="C11" s="27"/>
      <c r="D11" s="27"/>
      <c r="E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107</v>
      </c>
      <c r="B1" t="s">
        <v>108</v>
      </c>
    </row>
    <row r="2" spans="1:2">
      <c r="A2" t="s">
        <v>61</v>
      </c>
      <c r="B2">
        <v>9190000</v>
      </c>
    </row>
    <row r="3" spans="1:2">
      <c r="A3" t="s">
        <v>62</v>
      </c>
      <c r="B3">
        <f>B2*1.1</f>
        <v>10109000</v>
      </c>
    </row>
    <row r="4" spans="1:2">
      <c r="A4" t="s">
        <v>63</v>
      </c>
      <c r="B4">
        <f>B3*1.1</f>
        <v>11119900</v>
      </c>
    </row>
    <row r="5" spans="1:2">
      <c r="A5" t="s">
        <v>64</v>
      </c>
      <c r="B5">
        <f>B4*1.1</f>
        <v>12231890.000000002</v>
      </c>
    </row>
    <row r="6" spans="1:2">
      <c r="A6" t="s">
        <v>65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107</v>
      </c>
      <c r="B1" t="s">
        <v>109</v>
      </c>
    </row>
    <row r="2" spans="1:2">
      <c r="A2" t="s">
        <v>61</v>
      </c>
      <c r="B2">
        <v>600000</v>
      </c>
    </row>
    <row r="3" spans="1:2">
      <c r="A3" t="s">
        <v>62</v>
      </c>
      <c r="B3">
        <v>600000</v>
      </c>
    </row>
    <row r="4" spans="1:2">
      <c r="A4" t="s">
        <v>63</v>
      </c>
      <c r="B4">
        <f>B3*1.1</f>
        <v>660000</v>
      </c>
    </row>
    <row r="5" spans="1:2">
      <c r="A5" t="s">
        <v>64</v>
      </c>
      <c r="B5">
        <v>700000</v>
      </c>
    </row>
    <row r="6" spans="1:2">
      <c r="A6" t="s">
        <v>65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58</v>
      </c>
      <c r="C1" t="s">
        <v>36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I2" sqref="I2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58</v>
      </c>
      <c r="C1" s="30" t="s">
        <v>36</v>
      </c>
      <c r="D1" s="30" t="s">
        <v>110</v>
      </c>
      <c r="E1" s="30" t="s">
        <v>111</v>
      </c>
      <c r="F1" s="30" t="s">
        <v>112</v>
      </c>
      <c r="G1" s="30" t="s">
        <v>113</v>
      </c>
      <c r="H1" s="30" t="s">
        <v>114</v>
      </c>
      <c r="I1" s="30" t="s">
        <v>115</v>
      </c>
      <c r="J1" s="30" t="s">
        <v>116</v>
      </c>
      <c r="K1" s="30" t="s">
        <v>117</v>
      </c>
      <c r="L1" s="30" t="s">
        <v>118</v>
      </c>
      <c r="M1" s="30" t="s">
        <v>119</v>
      </c>
      <c r="N1" s="30" t="s">
        <v>120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21</vt:i4>
      </vt:variant>
    </vt:vector>
  </HeadingPairs>
  <TitlesOfParts>
    <vt:vector size="30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pp_info!_FilterDatabase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2017-10-09T07:50:45Z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