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04" activeTab="3"/>
  </bookViews>
  <sheets>
    <sheet name="sales_rep" sheetId="1" r:id="rId1"/>
    <sheet name="product" sheetId="2" r:id="rId2"/>
    <sheet name="hospital" sheetId="3" r:id="rId3"/>
    <sheet name="pp_info" sheetId="4" r:id="rId4"/>
    <sheet name="news" sheetId="5" r:id="rId5"/>
    <sheet name="flm_target" sheetId="6" r:id="rId6"/>
    <sheet name="promotion_budget" sheetId="7" r:id="rId7"/>
    <sheet name="Sheet8" sheetId="8" r:id="rId8"/>
    <sheet name="Sheet9" sheetId="9" r:id="rId9"/>
    <sheet name="Sheet1" sheetId="10" r:id="rId10"/>
    <sheet name="Sheet2" sheetId="11" r:id="rId11"/>
    <sheet name="Sheet3" sheetId="12" r:id="rId12"/>
  </sheets>
  <definedNames>
    <definedName name="_xlnm._FilterDatabase" localSheetId="3" hidden="1">pp_info!$A$1:$I$41</definedName>
    <definedName name="_FilterDatabase_0" localSheetId="3">pp_info!$A$1:$I$41</definedName>
    <definedName name="_FilterDatabase_0_0" localSheetId="3">pp_info!$A$1:$I$41</definedName>
    <definedName name="_FilterDatabase_0_0_0" localSheetId="3">pp_info!$A$1:$I$41</definedName>
    <definedName name="_FilterDatabase_0_0_0_0" localSheetId="3">pp_info!$A$1:$I$41</definedName>
    <definedName name="_FilterDatabase_0_0_0_0_0" localSheetId="3">pp_info!$A$1:$I$41</definedName>
    <definedName name="_FilterDatabase_0_0_0_0_0_0" localSheetId="3">pp_info!$A$1:$I$41</definedName>
    <definedName name="_FilterDatabase_0_0_0_0_0_0_0" localSheetId="3">pp_info!$A$1:$I$41</definedName>
    <definedName name="_FilterDatabase_0_0_0_0_0_0_0_0" localSheetId="3">pp_info!$A$1:$I$41</definedName>
    <definedName name="_FilterDatabase_0_0_0_0_0_0_0_0_0" localSheetId="3">pp_info!$A$1:$I$41</definedName>
    <definedName name="_FilterDatabase_0_0_0_0_0_0_0_0_0_0" localSheetId="3">pp_info!$A$1:$I$41</definedName>
    <definedName name="_FilterDatabase_0_0_0_0_0_0_0_0_0_0_0" localSheetId="3">pp_info!$A$1:$I$41</definedName>
    <definedName name="_FilterDatabase_0_0_0_0_0_0_0_0_0_0_0_0" localSheetId="3">pp_info!$A$1:$I$41</definedName>
    <definedName name="_FilterDatabase_0_0_0_0_0_0_0_0_0_0_0_0_0" localSheetId="3">pp_info!$A$1:$I$41</definedName>
    <definedName name="_FilterDatabase_0_0_0_0_0_0_0_0_0_0_0_0_0_0" localSheetId="3">pp_info!$A$1:$I$41</definedName>
    <definedName name="_FilterDatabase_0_0_0_0_0_0_0_0_0_0_0_0_0_0_0" localSheetId="3">pp_info!$A$1:$I$41</definedName>
    <definedName name="_FilterDatabase_0_0_0_0_0_0_0_0_0_0_0_0_0_0_0_0" localSheetId="3">pp_info!$A$1:$I$41</definedName>
    <definedName name="_FilterDatabase_0_0_0_0_0_0_0_0_0_0_0_0_0_0_0_0_0" localSheetId="3">pp_info!$A$1:$I$41</definedName>
    <definedName name="_FilterDatabase_0_0_0_0_0_0_0_0_0_0_0_0_0_0_0_0_0_0" localSheetId="3">pp_info!$A$1:$I$41</definedName>
    <definedName name="_FilterDatabase_0_0_0_0_0_0_0_0_0_0_0_0_0_0_0_0_0_0_0" localSheetId="3">pp_info!$A$1:$I$41</definedName>
    <definedName name="_FilterDatabase_0_0_0_0_0_0_0_0_0_0_0_0_0_0_0_0_0_0_0_0" localSheetId="3">pp_info!$A$1:$I$41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0" i="12" l="1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1" i="12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" i="3"/>
  <c r="G3" i="3"/>
  <c r="B41" i="10" l="1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4" i="7" l="1"/>
  <c r="B4" i="6"/>
  <c r="B5" i="6" s="1"/>
  <c r="B6" i="6" s="1"/>
  <c r="B3" i="6"/>
  <c r="I41" i="3"/>
  <c r="J41" i="3" s="1"/>
  <c r="K41" i="3" s="1"/>
  <c r="I40" i="3"/>
  <c r="J40" i="3" s="1"/>
  <c r="K40" i="3" s="1"/>
  <c r="I39" i="3"/>
  <c r="J39" i="3" s="1"/>
  <c r="K39" i="3" s="1"/>
  <c r="I38" i="3"/>
  <c r="J38" i="3" s="1"/>
  <c r="K38" i="3" s="1"/>
  <c r="I37" i="3"/>
  <c r="J37" i="3" s="1"/>
  <c r="K37" i="3" s="1"/>
  <c r="I36" i="3"/>
  <c r="J36" i="3" s="1"/>
  <c r="K36" i="3" s="1"/>
  <c r="I35" i="3"/>
  <c r="J35" i="3" s="1"/>
  <c r="K35" i="3" s="1"/>
  <c r="I34" i="3"/>
  <c r="J34" i="3" s="1"/>
  <c r="K34" i="3" s="1"/>
  <c r="I33" i="3"/>
  <c r="I32" i="3"/>
  <c r="J32" i="3" s="1"/>
  <c r="K32" i="3" s="1"/>
  <c r="I31" i="3"/>
  <c r="J31" i="3" s="1"/>
  <c r="K31" i="3" s="1"/>
  <c r="I30" i="3"/>
  <c r="J30" i="3" s="1"/>
  <c r="K30" i="3" s="1"/>
  <c r="J29" i="3"/>
  <c r="K29" i="3" s="1"/>
  <c r="I28" i="3"/>
  <c r="J28" i="3" s="1"/>
  <c r="K28" i="3" s="1"/>
  <c r="I27" i="3"/>
  <c r="J27" i="3" s="1"/>
  <c r="K27" i="3" s="1"/>
  <c r="I26" i="3"/>
  <c r="J26" i="3" s="1"/>
  <c r="K26" i="3" s="1"/>
  <c r="I24" i="3"/>
  <c r="J24" i="3" s="1"/>
  <c r="K24" i="3" s="1"/>
  <c r="I23" i="3"/>
  <c r="J23" i="3" s="1"/>
  <c r="K23" i="3" s="1"/>
  <c r="I22" i="3"/>
  <c r="J22" i="3" s="1"/>
  <c r="K22" i="3" s="1"/>
  <c r="I21" i="3"/>
  <c r="J21" i="3" s="1"/>
  <c r="K21" i="3" s="1"/>
  <c r="I20" i="3"/>
  <c r="J20" i="3" s="1"/>
  <c r="K20" i="3" s="1"/>
  <c r="I19" i="3"/>
  <c r="J19" i="3" s="1"/>
  <c r="K19" i="3" s="1"/>
  <c r="I18" i="3"/>
  <c r="J18" i="3" s="1"/>
  <c r="K18" i="3" s="1"/>
  <c r="I17" i="3"/>
  <c r="J17" i="3" s="1"/>
  <c r="K17" i="3" s="1"/>
  <c r="I16" i="3"/>
  <c r="J16" i="3" s="1"/>
  <c r="K16" i="3" s="1"/>
  <c r="I15" i="3"/>
  <c r="J15" i="3" s="1"/>
  <c r="K15" i="3" s="1"/>
  <c r="I14" i="3"/>
  <c r="J14" i="3" s="1"/>
  <c r="K14" i="3" s="1"/>
  <c r="I13" i="3"/>
  <c r="J13" i="3" s="1"/>
  <c r="K13" i="3" s="1"/>
  <c r="I12" i="3"/>
  <c r="J12" i="3" s="1"/>
  <c r="K12" i="3" s="1"/>
  <c r="I11" i="3"/>
  <c r="J11" i="3" s="1"/>
  <c r="K11" i="3" s="1"/>
  <c r="I10" i="3"/>
  <c r="J10" i="3" s="1"/>
  <c r="K10" i="3" s="1"/>
  <c r="I9" i="3"/>
  <c r="J9" i="3" s="1"/>
  <c r="K9" i="3" s="1"/>
  <c r="I8" i="3"/>
  <c r="J8" i="3" s="1"/>
  <c r="K8" i="3" s="1"/>
  <c r="I7" i="3"/>
  <c r="J7" i="3" s="1"/>
  <c r="K7" i="3" s="1"/>
  <c r="I6" i="3"/>
  <c r="J6" i="3" s="1"/>
  <c r="K6" i="3" s="1"/>
  <c r="I5" i="3"/>
  <c r="J5" i="3" s="1"/>
  <c r="K5" i="3" s="1"/>
  <c r="I4" i="3"/>
  <c r="J4" i="3" s="1"/>
  <c r="K4" i="3" s="1"/>
  <c r="I3" i="3"/>
  <c r="J3" i="3" s="1"/>
  <c r="K3" i="3" s="1"/>
  <c r="I2" i="3"/>
  <c r="J2" i="3" s="1"/>
  <c r="K2" i="3" s="1"/>
</calcChain>
</file>

<file path=xl/sharedStrings.xml><?xml version="1.0" encoding="utf-8"?>
<sst xmlns="http://schemas.openxmlformats.org/spreadsheetml/2006/main" count="333" uniqueCount="122">
  <si>
    <t>业务代表</t>
  </si>
  <si>
    <t>销售技巧</t>
  </si>
  <si>
    <t>产品知识</t>
  </si>
  <si>
    <t>动力值</t>
  </si>
  <si>
    <t>sales_level</t>
  </si>
  <si>
    <t>pp_real_volume_by_sr</t>
  </si>
  <si>
    <t>pp_real_revenue_by_sr</t>
  </si>
  <si>
    <t>pp_sr_acc_revenue</t>
  </si>
  <si>
    <t>pp_sales_skills_index</t>
  </si>
  <si>
    <t>pp_product_knowledge_index</t>
  </si>
  <si>
    <t>pp_motivation_index</t>
  </si>
  <si>
    <t>pp_sr_acc_field_work</t>
  </si>
  <si>
    <t>pp_target_revenue_realization_by_sr</t>
  </si>
  <si>
    <t>8年销售经验，在各类医院和产品的销售中积累了丰富的经验。善于发现客户需求，善于探查客户心理</t>
  </si>
  <si>
    <t>医学院校临床专业毕业，对疾病知识有一定的基础，工作中积累了丰富的产品知识</t>
  </si>
  <si>
    <t>加入公司3年，没有得到升职，最近由于同事得到提升而垂头丧气，对个人未来发展感到茫然</t>
  </si>
  <si>
    <t>senior</t>
  </si>
  <si>
    <t>小兰</t>
  </si>
  <si>
    <t>5年销售经验，熟练运用拜访技巧，善于发现客户需求，可以敏锐的发现业务机会</t>
  </si>
  <si>
    <t>化学专业毕业，有较强的学习能力，工作中积累了丰富的产品知识</t>
  </si>
  <si>
    <t>加入公司2年，工作积极认真，希望在公司长期发展</t>
  </si>
  <si>
    <t>middle</t>
  </si>
  <si>
    <t>小白</t>
  </si>
  <si>
    <t>2年销售经验，以前的公司没有提供系统的销售培训，拜访技巧上比较随意，只关注客户关系，缺乏专业推广的能力</t>
  </si>
  <si>
    <t>英语专业毕业，有较强的学习能力，很聪明</t>
  </si>
  <si>
    <t>加入公司不到1年，认为目前的公司是个人发展的很好的平台，愿意接受挑战</t>
  </si>
  <si>
    <t>junior</t>
  </si>
  <si>
    <t>小木</t>
  </si>
  <si>
    <t>3年销售经验，一对一拜访技巧上比较简单，只关注产品宣传和会议活动，但人际敏感度较低</t>
  </si>
  <si>
    <t>药学专业研究生毕业，有一定学习能力</t>
  </si>
  <si>
    <t>加入公司不到1年，工作积极主动，做事认真可靠</t>
  </si>
  <si>
    <t>5年销售经验，善于发现客户需求，并利用各种沟通方式实现销售</t>
  </si>
  <si>
    <t>生物专业毕业，工作中积累了丰富的产品知识</t>
  </si>
  <si>
    <t>加入公司2年多，工作态度时好时坏，不愿意承担压力</t>
  </si>
  <si>
    <t>prod_code</t>
  </si>
  <si>
    <t>品牌</t>
  </si>
  <si>
    <t>类别</t>
  </si>
  <si>
    <t>上市时间</t>
  </si>
  <si>
    <t>单价（公司考核价）</t>
  </si>
  <si>
    <t>单位成本</t>
  </si>
  <si>
    <t>医保</t>
  </si>
  <si>
    <t>类型</t>
  </si>
  <si>
    <t>美素</t>
  </si>
  <si>
    <t>口服抗生素</t>
  </si>
  <si>
    <t>甲类</t>
  </si>
  <si>
    <t>首仿</t>
  </si>
  <si>
    <t>美平</t>
  </si>
  <si>
    <t>一代降糖药</t>
  </si>
  <si>
    <t>乙类</t>
  </si>
  <si>
    <t>美乐</t>
  </si>
  <si>
    <t>三代降糖药</t>
  </si>
  <si>
    <t>美通</t>
  </si>
  <si>
    <t>皮肤药</t>
  </si>
  <si>
    <t>自费</t>
  </si>
  <si>
    <t>原研</t>
  </si>
  <si>
    <t>名称</t>
  </si>
  <si>
    <t>hosp_code</t>
  </si>
  <si>
    <t>区域</t>
  </si>
  <si>
    <t>产品</t>
  </si>
  <si>
    <t>周期0</t>
  </si>
  <si>
    <t>周期1</t>
  </si>
  <si>
    <t>周期2</t>
  </si>
  <si>
    <t>周期3</t>
  </si>
  <si>
    <t>周期4</t>
  </si>
  <si>
    <t>人民医院</t>
  </si>
  <si>
    <t>法拉市市区</t>
  </si>
  <si>
    <t>三级</t>
  </si>
  <si>
    <t>军区医院</t>
  </si>
  <si>
    <t>二级</t>
  </si>
  <si>
    <t>中日医院</t>
  </si>
  <si>
    <t>法拉市郊区</t>
  </si>
  <si>
    <t>铁路医院</t>
  </si>
  <si>
    <t>海港医院</t>
  </si>
  <si>
    <t>第六医院</t>
  </si>
  <si>
    <t>小营医院</t>
  </si>
  <si>
    <t>一级</t>
  </si>
  <si>
    <t>光华医院</t>
  </si>
  <si>
    <t>西河医院</t>
  </si>
  <si>
    <t>大学医院</t>
  </si>
  <si>
    <t>pp_sr_sales_performance</t>
  </si>
  <si>
    <t>pp_deployment_quality_index</t>
  </si>
  <si>
    <t>pp_customer_relationship_index</t>
  </si>
  <si>
    <t>pp_real_revenue</t>
  </si>
  <si>
    <t>pp_real_volume</t>
  </si>
  <si>
    <t>pp_promotional_support_index</t>
  </si>
  <si>
    <t>pp_sales_performance</t>
  </si>
  <si>
    <t>pp_offer_attractiveness</t>
  </si>
  <si>
    <t>pp_acc_offer_attractiveness</t>
  </si>
  <si>
    <t>pp_acc_success_value</t>
  </si>
  <si>
    <t>这是一家三级医院。1200张病床。外科和呼吸科很强，抗生素使用量很大。内分泌科病人量大。降糖药使用较多。最近院内临床观察结果公布，证明三代降糖药效果突出，医生逐步替代一代降糖药。</t>
  </si>
  <si>
    <t>这是一家三级医院。1000张病床。外科和呼吸科很强，抗生素使用量很大。内分泌科病人量大。降糖药使用较多。最近院内临床观察结果公布，证明三代降糖药效果突出，医生逐步替代一代降糖药。</t>
  </si>
  <si>
    <t>新的皮肤病用药进入医院开始销售，推动皮肤市场增长</t>
  </si>
  <si>
    <t>保险费用紧张，口服抗生素受到限制，市场出现明显负增长。降糖药推荐病人药店自己购买，院内市场下降。</t>
  </si>
  <si>
    <t>由于新扩建的外科病房投入使用，外科病人数量增长一倍。新的皮肤病用药进入医院开始销售，推动皮肤市场增长</t>
  </si>
  <si>
    <t>这是一家二级医院。500张病床。最近从一家三级大医院调来一位新院长，医院硬件软件不断提高，病人量出现20%+明显增长.但整体上病人的支付能力不高。</t>
  </si>
  <si>
    <t>新的皮肤病用药进入医院开始销售，推动市场增长</t>
  </si>
  <si>
    <t>最近引进的国外工作的内分泌主任上任后，提倡三代降糖药的使用。</t>
  </si>
  <si>
    <t>这是一家二级医院，300张病床。外科病人多，外科医生习惯滥用抗生素。没有皮肤科。内分泌临床习惯使用一代降糖药。</t>
  </si>
  <si>
    <t>针对抗生素使用过快的问题，药剂科提出了抗生素处方权限管理的限制措施，导致抗生素处方下降</t>
  </si>
  <si>
    <t>这是一家二级医院，300张病床。外科和内科都使用一些抗生素。皮肤科很小。内分泌临床习惯使用一代降糖药，医生对三代降糖药不认可，不愿意使用，病人支付能力低也阻碍了三代的使用.</t>
  </si>
  <si>
    <t>这是一家一级医院，100张病床。没有皮肤科。但地处城市中心位置，病人较多。医院在糖尿病防治方面进行投资，吸引更多病人。但老病人多。一代降糖药更受到欢迎。</t>
  </si>
  <si>
    <t>这是一家二级医院，250张病床。外科和内科都使用一些抗生素。皮肤科很小。内分泌临床习惯使用一代降糖药，医生对三代降糖药不认可，不愿意使用，病人支付能力低也阻碍了三代的使用.</t>
  </si>
  <si>
    <t>这是一家一级医院，100张病床。新院长到来后，医院硬件软件不断提高，病人量出现20%+明显增长。着力打造皮肤科特色。医院的皮肤专家不断增加，知名度不断提升，更多皮肤病人来就医。</t>
  </si>
  <si>
    <t>这是一家一级医院，100张病床。没有皮肤科。病人不多。</t>
  </si>
  <si>
    <t>phase</t>
  </si>
  <si>
    <t>target</t>
  </si>
  <si>
    <t>budget</t>
  </si>
  <si>
    <t>real_revenue</t>
  </si>
  <si>
    <t>real_volume</t>
  </si>
  <si>
    <t>sr_sales_performance</t>
  </si>
  <si>
    <t>deployment_quality_index</t>
  </si>
  <si>
    <t>promotional_support_index</t>
  </si>
  <si>
    <t>customer_relationship_index</t>
  </si>
  <si>
    <t>sales_performance</t>
  </si>
  <si>
    <t>offer_attractiveness</t>
  </si>
  <si>
    <t>sales_skills_index</t>
  </si>
  <si>
    <t>product_knowledge_index</t>
  </si>
  <si>
    <t>motivation_index</t>
  </si>
  <si>
    <t>小青</t>
    <phoneticPr fontId="7" type="noConversion"/>
  </si>
  <si>
    <t>小宋</t>
    <phoneticPr fontId="7" type="noConversion"/>
  </si>
  <si>
    <t>这是一家三级医院。700张病床。医院目前处于高速发展中，销售潜力不小，目标建立全国皮肤研究中心，打造皮肤科研能力，是皮肤领域的最大医院。作为综合医院，抗生素和糖尿病产品也使用。</t>
    <phoneticPr fontId="7" type="noConversion"/>
  </si>
  <si>
    <t>上期销售额(元)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</si>
</sst>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_ * #,##0.00_ ;_ * \-#,##0.00_ ;_ * \-??_ ;_ @_ "/>
    <numFmt numFmtId="178" formatCode="0_ "/>
    <numFmt numFmtId="179" formatCode="_ * #,##0_ ;_ * \-#,##0_ ;_ * \-??_ ;_ @_ "/>
  </numFmts>
  <fonts count="8">
    <font>
      <sz val="11"/>
      <color rgb="FF000000"/>
      <name val="宋体"/>
      <family val="2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rgb="FF000000"/>
      <name val="Calibri"/>
      <family val="2"/>
      <charset val="1"/>
    </font>
    <font>
      <sz val="11"/>
      <color rgb="FF000000"/>
      <name val="Bitstream Charter"/>
      <family val="1"/>
      <charset val="1"/>
    </font>
    <font>
      <sz val="11"/>
      <color rgb="FF000000"/>
      <name val="宋体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77" fontId="6" fillId="0" borderId="0" applyBorder="0" applyProtection="0">
      <alignment vertical="center"/>
    </xf>
    <xf numFmtId="9" fontId="6" fillId="0" borderId="0" applyBorder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2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1" applyNumberFormat="1" applyFont="1" applyBorder="1" applyAlignment="1" applyProtection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9" fontId="2" fillId="0" borderId="0" xfId="2" applyFont="1" applyBorder="1" applyAlignment="1" applyProtection="1">
      <alignment vertical="center"/>
    </xf>
    <xf numFmtId="179" fontId="0" fillId="0" borderId="0" xfId="1" applyNumberFormat="1" applyFont="1" applyBorder="1" applyAlignment="1" applyProtection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9" fontId="1" fillId="2" borderId="1" xfId="1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79" fontId="2" fillId="2" borderId="1" xfId="1" applyNumberFormat="1" applyFont="1" applyFill="1" applyBorder="1" applyAlignment="1" applyProtection="1">
      <alignment vertical="center"/>
    </xf>
    <xf numFmtId="0" fontId="3" fillId="2" borderId="1" xfId="0" applyFont="1" applyFill="1" applyBorder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4" fillId="0" borderId="0" xfId="0" applyFont="1" applyAlignment="1">
      <alignment vertical="center" wrapText="1"/>
    </xf>
    <xf numFmtId="176" fontId="4" fillId="0" borderId="0" xfId="0" applyNumberFormat="1" applyFont="1" applyAlignment="1">
      <alignment vertical="center" wrapText="1"/>
    </xf>
    <xf numFmtId="176" fontId="4" fillId="0" borderId="0" xfId="0" applyNumberFormat="1" applyFont="1" applyAlignment="1">
      <alignment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/>
    </xf>
    <xf numFmtId="9" fontId="0" fillId="2" borderId="1" xfId="2" applyFont="1" applyFill="1" applyBorder="1" applyAlignment="1" applyProtection="1">
      <alignment vertical="center" wrapText="1"/>
    </xf>
    <xf numFmtId="0" fontId="5" fillId="0" borderId="0" xfId="0" applyFont="1">
      <alignment vertical="center"/>
    </xf>
    <xf numFmtId="3" fontId="0" fillId="0" borderId="0" xfId="0" applyNumberForma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H1" zoomScaleNormal="100" workbookViewId="0">
      <selection activeCell="K17" sqref="K17"/>
    </sheetView>
  </sheetViews>
  <sheetFormatPr defaultRowHeight="13.5"/>
  <cols>
    <col min="1" max="1" width="12.5"/>
    <col min="2" max="2" width="37.625" style="1"/>
    <col min="3" max="4" width="28.5" style="1"/>
    <col min="5" max="5" width="22.5" style="1"/>
    <col min="6" max="6" width="28"/>
    <col min="7" max="7" width="25.5"/>
    <col min="8" max="8" width="21.875"/>
    <col min="9" max="9" width="28.5"/>
    <col min="10" max="10" width="31.375"/>
    <col min="11" max="11" width="25.5"/>
    <col min="12" max="12" width="22.5"/>
    <col min="13" max="13" width="43.625"/>
    <col min="14" max="14" width="25.5"/>
    <col min="15" max="256" width="7.375"/>
    <col min="257" max="257" width="12.5"/>
    <col min="258" max="258" width="31.5"/>
    <col min="259" max="260" width="28.5"/>
    <col min="261" max="261" width="22.5"/>
    <col min="262" max="262" width="28"/>
    <col min="263" max="263" width="25.5"/>
    <col min="264" max="264" width="21.875"/>
    <col min="265" max="265" width="28.5"/>
    <col min="266" max="266" width="31.375"/>
    <col min="267" max="267" width="25.5"/>
    <col min="268" max="268" width="22.5"/>
    <col min="269" max="269" width="43.625"/>
    <col min="270" max="270" width="25.5"/>
    <col min="271" max="512" width="7.375"/>
    <col min="513" max="513" width="12.5"/>
    <col min="514" max="514" width="31.5"/>
    <col min="515" max="516" width="28.5"/>
    <col min="517" max="517" width="22.5"/>
    <col min="518" max="518" width="28"/>
    <col min="519" max="519" width="25.5"/>
    <col min="520" max="520" width="21.875"/>
    <col min="521" max="521" width="28.5"/>
    <col min="522" max="522" width="31.375"/>
    <col min="523" max="523" width="25.5"/>
    <col min="524" max="524" width="22.5"/>
    <col min="525" max="525" width="43.625"/>
    <col min="526" max="526" width="25.5"/>
    <col min="527" max="768" width="7.375"/>
    <col min="769" max="769" width="12.5"/>
    <col min="770" max="770" width="31.5"/>
    <col min="771" max="772" width="28.5"/>
    <col min="773" max="773" width="22.5"/>
    <col min="774" max="774" width="28"/>
    <col min="775" max="775" width="25.5"/>
    <col min="776" max="776" width="21.875"/>
    <col min="777" max="777" width="28.5"/>
    <col min="778" max="778" width="31.375"/>
    <col min="779" max="779" width="25.5"/>
    <col min="780" max="780" width="22.5"/>
    <col min="781" max="781" width="43.625"/>
    <col min="782" max="782" width="25.5"/>
    <col min="783" max="1025" width="7.375"/>
  </cols>
  <sheetData>
    <row r="1" spans="1:13" s="2" customFormat="1" ht="14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42.75">
      <c r="A2" s="4" t="s">
        <v>22</v>
      </c>
      <c r="B2" s="5" t="s">
        <v>23</v>
      </c>
      <c r="C2" s="5" t="s">
        <v>24</v>
      </c>
      <c r="D2" s="5" t="s">
        <v>25</v>
      </c>
      <c r="E2" s="1" t="s">
        <v>26</v>
      </c>
      <c r="F2" s="6">
        <v>794</v>
      </c>
      <c r="G2" s="6">
        <v>61300</v>
      </c>
      <c r="H2" s="7">
        <v>1000000</v>
      </c>
      <c r="I2" s="6">
        <v>40</v>
      </c>
      <c r="J2" s="6">
        <v>19</v>
      </c>
      <c r="K2" s="6">
        <v>88</v>
      </c>
      <c r="L2" s="6">
        <v>0</v>
      </c>
      <c r="M2" s="6">
        <v>80</v>
      </c>
    </row>
    <row r="3" spans="1:13" ht="42.75">
      <c r="A3" s="8" t="s">
        <v>17</v>
      </c>
      <c r="B3" s="5" t="s">
        <v>18</v>
      </c>
      <c r="C3" s="5" t="s">
        <v>19</v>
      </c>
      <c r="D3" s="5" t="s">
        <v>20</v>
      </c>
      <c r="E3" s="1" t="s">
        <v>21</v>
      </c>
      <c r="F3" s="6">
        <v>2080</v>
      </c>
      <c r="G3" s="6">
        <v>160000</v>
      </c>
      <c r="H3" s="7">
        <v>5600000</v>
      </c>
      <c r="I3" s="6">
        <v>66</v>
      </c>
      <c r="J3" s="6">
        <v>50</v>
      </c>
      <c r="K3" s="6">
        <v>88</v>
      </c>
      <c r="L3" s="6">
        <v>0</v>
      </c>
      <c r="M3" s="6">
        <v>120</v>
      </c>
    </row>
    <row r="4" spans="1:13" ht="42.75">
      <c r="A4" s="4" t="s">
        <v>27</v>
      </c>
      <c r="B4" s="5" t="s">
        <v>28</v>
      </c>
      <c r="C4" s="5" t="s">
        <v>29</v>
      </c>
      <c r="D4" s="5" t="s">
        <v>30</v>
      </c>
      <c r="E4" s="1" t="s">
        <v>26</v>
      </c>
      <c r="F4" s="6">
        <v>1132</v>
      </c>
      <c r="G4" s="6">
        <v>87000</v>
      </c>
      <c r="H4" s="7">
        <v>1500000</v>
      </c>
      <c r="I4" s="6">
        <v>40</v>
      </c>
      <c r="J4" s="6">
        <v>15</v>
      </c>
      <c r="K4" s="6">
        <v>60</v>
      </c>
      <c r="L4" s="6">
        <v>0</v>
      </c>
      <c r="M4" s="6">
        <v>90</v>
      </c>
    </row>
    <row r="5" spans="1:13" ht="28.5">
      <c r="A5" s="4" t="s">
        <v>118</v>
      </c>
      <c r="B5" s="5" t="s">
        <v>31</v>
      </c>
      <c r="C5" s="5" t="s">
        <v>32</v>
      </c>
      <c r="D5" s="5" t="s">
        <v>33</v>
      </c>
      <c r="E5" s="1" t="s">
        <v>21</v>
      </c>
      <c r="F5" s="6">
        <v>1686</v>
      </c>
      <c r="G5" s="6">
        <v>130000</v>
      </c>
      <c r="H5" s="7">
        <v>5000000</v>
      </c>
      <c r="I5" s="6">
        <v>45</v>
      </c>
      <c r="J5" s="6">
        <v>60</v>
      </c>
      <c r="K5" s="6">
        <v>55</v>
      </c>
      <c r="L5" s="6">
        <v>0</v>
      </c>
      <c r="M5" s="6">
        <v>90</v>
      </c>
    </row>
    <row r="6" spans="1:13" ht="57">
      <c r="A6" s="4" t="s">
        <v>119</v>
      </c>
      <c r="B6" s="5" t="s">
        <v>13</v>
      </c>
      <c r="C6" s="5" t="s">
        <v>14</v>
      </c>
      <c r="D6" s="5" t="s">
        <v>15</v>
      </c>
      <c r="E6" s="1" t="s">
        <v>16</v>
      </c>
      <c r="F6" s="6">
        <v>2910</v>
      </c>
      <c r="G6" s="6">
        <v>230000</v>
      </c>
      <c r="H6" s="7">
        <v>8000000</v>
      </c>
      <c r="I6" s="6">
        <v>70</v>
      </c>
      <c r="J6" s="6">
        <v>80</v>
      </c>
      <c r="K6" s="6">
        <v>50</v>
      </c>
      <c r="L6" s="6">
        <v>0</v>
      </c>
      <c r="M6" s="6">
        <v>90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sqref="A1:A1048576"/>
    </sheetView>
  </sheetViews>
  <sheetFormatPr defaultRowHeight="13.5"/>
  <sheetData>
    <row r="1" spans="1:2" ht="45">
      <c r="A1" s="24" t="s">
        <v>86</v>
      </c>
      <c r="B1" s="24" t="s">
        <v>87</v>
      </c>
    </row>
    <row r="2" spans="1:2">
      <c r="A2">
        <v>28.05</v>
      </c>
      <c r="B2">
        <f t="shared" ref="B2:B41" si="0">A2</f>
        <v>28.05</v>
      </c>
    </row>
    <row r="3" spans="1:2">
      <c r="A3">
        <v>11.55</v>
      </c>
      <c r="B3">
        <f t="shared" si="0"/>
        <v>11.55</v>
      </c>
    </row>
    <row r="4" spans="1:2">
      <c r="A4">
        <v>16.5</v>
      </c>
      <c r="B4">
        <f t="shared" si="0"/>
        <v>16.5</v>
      </c>
    </row>
    <row r="5" spans="1:2">
      <c r="A5">
        <v>0</v>
      </c>
      <c r="B5">
        <f t="shared" si="0"/>
        <v>0</v>
      </c>
    </row>
    <row r="6" spans="1:2">
      <c r="A6">
        <v>28.05</v>
      </c>
      <c r="B6">
        <f t="shared" si="0"/>
        <v>28.05</v>
      </c>
    </row>
    <row r="7" spans="1:2">
      <c r="A7">
        <v>26.4</v>
      </c>
      <c r="B7">
        <f t="shared" si="0"/>
        <v>26.4</v>
      </c>
    </row>
    <row r="8" spans="1:2">
      <c r="A8">
        <v>29.7</v>
      </c>
      <c r="B8">
        <f t="shared" si="0"/>
        <v>29.7</v>
      </c>
    </row>
    <row r="9" spans="1:2">
      <c r="A9">
        <v>0</v>
      </c>
      <c r="B9">
        <f t="shared" si="0"/>
        <v>0</v>
      </c>
    </row>
    <row r="10" spans="1:2">
      <c r="A10">
        <v>31.35</v>
      </c>
      <c r="B10">
        <f t="shared" si="0"/>
        <v>31.35</v>
      </c>
    </row>
    <row r="11" spans="1:2">
      <c r="A11">
        <v>13.2</v>
      </c>
      <c r="B11">
        <f t="shared" si="0"/>
        <v>13.2</v>
      </c>
    </row>
    <row r="12" spans="1:2">
      <c r="A12">
        <v>13.2</v>
      </c>
      <c r="B12">
        <f t="shared" si="0"/>
        <v>13.2</v>
      </c>
    </row>
    <row r="13" spans="1:2">
      <c r="A13">
        <v>0</v>
      </c>
      <c r="B13">
        <f t="shared" si="0"/>
        <v>0</v>
      </c>
    </row>
    <row r="14" spans="1:2">
      <c r="A14">
        <v>36.299999999999997</v>
      </c>
      <c r="B14">
        <f t="shared" si="0"/>
        <v>36.299999999999997</v>
      </c>
    </row>
    <row r="15" spans="1:2">
      <c r="A15">
        <v>18.149999999999999</v>
      </c>
      <c r="B15">
        <f t="shared" si="0"/>
        <v>18.149999999999999</v>
      </c>
    </row>
    <row r="16" spans="1:2">
      <c r="A16">
        <v>14.85</v>
      </c>
      <c r="B16">
        <f t="shared" si="0"/>
        <v>14.85</v>
      </c>
    </row>
    <row r="17" spans="1:2">
      <c r="A17">
        <v>0</v>
      </c>
      <c r="B17">
        <f t="shared" si="0"/>
        <v>0</v>
      </c>
    </row>
    <row r="18" spans="1:2">
      <c r="A18">
        <v>26.4</v>
      </c>
      <c r="B18">
        <f t="shared" si="0"/>
        <v>26.4</v>
      </c>
    </row>
    <row r="19" spans="1:2">
      <c r="A19">
        <v>21.45</v>
      </c>
      <c r="B19">
        <f t="shared" si="0"/>
        <v>21.45</v>
      </c>
    </row>
    <row r="20" spans="1:2">
      <c r="A20">
        <v>18.149999999999999</v>
      </c>
      <c r="B20">
        <f t="shared" si="0"/>
        <v>18.149999999999999</v>
      </c>
    </row>
    <row r="21" spans="1:2">
      <c r="A21">
        <v>0</v>
      </c>
      <c r="B21">
        <f t="shared" si="0"/>
        <v>0</v>
      </c>
    </row>
    <row r="22" spans="1:2">
      <c r="A22">
        <v>34.65</v>
      </c>
      <c r="B22">
        <f t="shared" si="0"/>
        <v>34.65</v>
      </c>
    </row>
    <row r="23" spans="1:2">
      <c r="A23">
        <v>29.7</v>
      </c>
      <c r="B23">
        <f t="shared" si="0"/>
        <v>29.7</v>
      </c>
    </row>
    <row r="24" spans="1:2">
      <c r="A24">
        <v>19.8</v>
      </c>
      <c r="B24">
        <f t="shared" si="0"/>
        <v>19.8</v>
      </c>
    </row>
    <row r="25" spans="1:2">
      <c r="A25">
        <v>0</v>
      </c>
      <c r="B25">
        <f t="shared" si="0"/>
        <v>0</v>
      </c>
    </row>
    <row r="26" spans="1:2">
      <c r="A26">
        <v>34.65</v>
      </c>
      <c r="B26">
        <f t="shared" si="0"/>
        <v>34.65</v>
      </c>
    </row>
    <row r="27" spans="1:2">
      <c r="A27">
        <v>14.85</v>
      </c>
      <c r="B27">
        <f t="shared" si="0"/>
        <v>14.85</v>
      </c>
    </row>
    <row r="28" spans="1:2">
      <c r="A28">
        <v>14.85</v>
      </c>
      <c r="B28">
        <f t="shared" si="0"/>
        <v>14.85</v>
      </c>
    </row>
    <row r="29" spans="1:2">
      <c r="A29">
        <v>0</v>
      </c>
      <c r="B29">
        <f t="shared" si="0"/>
        <v>0</v>
      </c>
    </row>
    <row r="30" spans="1:2">
      <c r="A30">
        <v>34.65</v>
      </c>
      <c r="B30">
        <f t="shared" si="0"/>
        <v>34.65</v>
      </c>
    </row>
    <row r="31" spans="1:2">
      <c r="A31">
        <v>23.1</v>
      </c>
      <c r="B31">
        <f t="shared" si="0"/>
        <v>23.1</v>
      </c>
    </row>
    <row r="32" spans="1:2">
      <c r="A32">
        <v>26.4</v>
      </c>
      <c r="B32">
        <f t="shared" si="0"/>
        <v>26.4</v>
      </c>
    </row>
    <row r="33" spans="1:2">
      <c r="A33">
        <v>0</v>
      </c>
      <c r="B33">
        <f t="shared" si="0"/>
        <v>0</v>
      </c>
    </row>
    <row r="34" spans="1:2">
      <c r="A34">
        <v>44.55</v>
      </c>
      <c r="B34">
        <f t="shared" si="0"/>
        <v>44.55</v>
      </c>
    </row>
    <row r="35" spans="1:2">
      <c r="A35">
        <v>19.8</v>
      </c>
      <c r="B35">
        <f t="shared" si="0"/>
        <v>19.8</v>
      </c>
    </row>
    <row r="36" spans="1:2">
      <c r="A36">
        <v>26.4</v>
      </c>
      <c r="B36">
        <f t="shared" si="0"/>
        <v>26.4</v>
      </c>
    </row>
    <row r="37" spans="1:2">
      <c r="A37">
        <v>0</v>
      </c>
      <c r="B37">
        <f t="shared" si="0"/>
        <v>0</v>
      </c>
    </row>
    <row r="38" spans="1:2">
      <c r="A38">
        <v>31.35</v>
      </c>
      <c r="B38">
        <f t="shared" si="0"/>
        <v>31.35</v>
      </c>
    </row>
    <row r="39" spans="1:2">
      <c r="A39">
        <v>16.5</v>
      </c>
      <c r="B39">
        <f t="shared" si="0"/>
        <v>16.5</v>
      </c>
    </row>
    <row r="40" spans="1:2">
      <c r="A40">
        <v>24.75</v>
      </c>
      <c r="B40">
        <f t="shared" si="0"/>
        <v>24.75</v>
      </c>
    </row>
    <row r="41" spans="1:2">
      <c r="A41">
        <v>0</v>
      </c>
      <c r="B41">
        <f t="shared" si="0"/>
        <v>0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22" workbookViewId="0">
      <selection activeCell="C1" sqref="C1:L41"/>
    </sheetView>
  </sheetViews>
  <sheetFormatPr defaultRowHeight="13.5"/>
  <cols>
    <col min="2" max="2" width="14.375" customWidth="1"/>
    <col min="3" max="3" width="15.625" customWidth="1"/>
    <col min="11" max="11" width="14.5" customWidth="1"/>
  </cols>
  <sheetData>
    <row r="1" spans="1:12">
      <c r="A1" t="s">
        <v>56</v>
      </c>
      <c r="B1" t="s">
        <v>34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</row>
    <row r="2" spans="1:12">
      <c r="A2">
        <v>1</v>
      </c>
      <c r="B2">
        <v>1</v>
      </c>
      <c r="C2">
        <v>47</v>
      </c>
      <c r="D2">
        <v>50</v>
      </c>
      <c r="E2">
        <v>33</v>
      </c>
      <c r="F2">
        <v>1065900</v>
      </c>
      <c r="G2">
        <v>11976</v>
      </c>
      <c r="H2">
        <v>39.103318362083797</v>
      </c>
      <c r="I2">
        <v>39.441164399999998</v>
      </c>
      <c r="J2">
        <v>28.05</v>
      </c>
      <c r="K2">
        <v>28.05</v>
      </c>
      <c r="L2">
        <v>0</v>
      </c>
    </row>
    <row r="3" spans="1:12">
      <c r="A3">
        <v>1</v>
      </c>
      <c r="B3">
        <v>2</v>
      </c>
      <c r="C3">
        <v>51.707863687500002</v>
      </c>
      <c r="D3">
        <v>19</v>
      </c>
      <c r="E3">
        <v>39</v>
      </c>
      <c r="F3">
        <v>146300</v>
      </c>
      <c r="G3">
        <v>2251</v>
      </c>
      <c r="H3">
        <v>34.279478462236902</v>
      </c>
      <c r="I3">
        <v>33.128536724999996</v>
      </c>
      <c r="J3">
        <v>11.55</v>
      </c>
      <c r="K3">
        <v>11.55</v>
      </c>
      <c r="L3">
        <v>0</v>
      </c>
    </row>
    <row r="4" spans="1:12">
      <c r="A4">
        <v>1</v>
      </c>
      <c r="B4">
        <v>3</v>
      </c>
      <c r="C4">
        <v>58.393507499999998</v>
      </c>
      <c r="D4">
        <v>56</v>
      </c>
      <c r="E4">
        <v>48</v>
      </c>
      <c r="F4">
        <v>198550</v>
      </c>
      <c r="G4">
        <v>2090</v>
      </c>
      <c r="H4">
        <v>73.851687532580797</v>
      </c>
      <c r="I4">
        <v>35.838706500000001</v>
      </c>
      <c r="J4">
        <v>16.5</v>
      </c>
      <c r="K4">
        <v>16.5</v>
      </c>
      <c r="L4">
        <v>0</v>
      </c>
    </row>
    <row r="5" spans="1:12">
      <c r="A5">
        <v>1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>
        <v>2</v>
      </c>
      <c r="B6">
        <v>1</v>
      </c>
      <c r="C6">
        <v>50</v>
      </c>
      <c r="D6">
        <v>35</v>
      </c>
      <c r="E6">
        <v>37</v>
      </c>
      <c r="F6">
        <v>319770</v>
      </c>
      <c r="G6">
        <v>3593</v>
      </c>
      <c r="H6">
        <v>46.298000000000002</v>
      </c>
      <c r="I6">
        <v>50</v>
      </c>
      <c r="J6">
        <v>28.05</v>
      </c>
      <c r="K6">
        <v>28.05</v>
      </c>
      <c r="L6">
        <v>0</v>
      </c>
    </row>
    <row r="7" spans="1:12">
      <c r="A7">
        <v>2</v>
      </c>
      <c r="B7">
        <v>2</v>
      </c>
      <c r="C7">
        <v>43.073745000000002</v>
      </c>
      <c r="D7">
        <v>57</v>
      </c>
      <c r="E7">
        <v>46</v>
      </c>
      <c r="F7">
        <v>154660</v>
      </c>
      <c r="G7">
        <v>2379</v>
      </c>
      <c r="H7">
        <v>68.010379189490607</v>
      </c>
      <c r="I7">
        <v>52.302526499999999</v>
      </c>
      <c r="J7">
        <v>26.4</v>
      </c>
      <c r="K7">
        <v>26.4</v>
      </c>
      <c r="L7">
        <v>0</v>
      </c>
    </row>
    <row r="8" spans="1:12">
      <c r="A8">
        <v>2</v>
      </c>
      <c r="B8">
        <v>3</v>
      </c>
      <c r="C8">
        <v>33</v>
      </c>
      <c r="D8">
        <v>55</v>
      </c>
      <c r="E8">
        <v>49</v>
      </c>
      <c r="F8">
        <v>51414</v>
      </c>
      <c r="G8">
        <v>541</v>
      </c>
      <c r="H8">
        <v>42.953084354922403</v>
      </c>
      <c r="I8">
        <v>33</v>
      </c>
      <c r="J8">
        <v>29.7</v>
      </c>
      <c r="K8">
        <v>29.7</v>
      </c>
      <c r="L8">
        <v>0</v>
      </c>
    </row>
    <row r="9" spans="1:12">
      <c r="A9">
        <v>2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>
        <v>3</v>
      </c>
      <c r="B10">
        <v>1</v>
      </c>
      <c r="C10">
        <v>53</v>
      </c>
      <c r="D10">
        <v>51</v>
      </c>
      <c r="E10">
        <v>38</v>
      </c>
      <c r="F10">
        <v>714780</v>
      </c>
      <c r="G10">
        <v>8031</v>
      </c>
      <c r="H10">
        <v>37</v>
      </c>
      <c r="I10">
        <v>56.031686100000002</v>
      </c>
      <c r="J10">
        <v>31.35</v>
      </c>
      <c r="K10">
        <v>31.35</v>
      </c>
      <c r="L10">
        <v>0</v>
      </c>
    </row>
    <row r="11" spans="1:12">
      <c r="A11">
        <v>3</v>
      </c>
      <c r="B11">
        <v>2</v>
      </c>
      <c r="C11">
        <v>56.033810437500001</v>
      </c>
      <c r="D11">
        <v>29</v>
      </c>
      <c r="E11">
        <v>30</v>
      </c>
      <c r="F11">
        <v>100320</v>
      </c>
      <c r="G11">
        <v>1543</v>
      </c>
      <c r="H11">
        <v>33</v>
      </c>
      <c r="I11">
        <v>34</v>
      </c>
      <c r="J11">
        <v>13.2</v>
      </c>
      <c r="K11">
        <v>13.2</v>
      </c>
      <c r="L11">
        <v>0</v>
      </c>
    </row>
    <row r="12" spans="1:12">
      <c r="A12">
        <v>3</v>
      </c>
      <c r="B12">
        <v>3</v>
      </c>
      <c r="C12">
        <v>33.75</v>
      </c>
      <c r="D12">
        <v>42</v>
      </c>
      <c r="E12">
        <v>35</v>
      </c>
      <c r="F12">
        <v>25080</v>
      </c>
      <c r="G12">
        <v>264</v>
      </c>
      <c r="H12">
        <v>26</v>
      </c>
      <c r="I12">
        <v>27</v>
      </c>
      <c r="J12">
        <v>13.2</v>
      </c>
      <c r="K12">
        <v>13.2</v>
      </c>
      <c r="L12">
        <v>0</v>
      </c>
    </row>
    <row r="13" spans="1:12">
      <c r="A13">
        <v>3</v>
      </c>
      <c r="B13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>
        <v>4</v>
      </c>
      <c r="B14">
        <v>1</v>
      </c>
      <c r="C14">
        <v>51.015689999999999</v>
      </c>
      <c r="D14">
        <v>27</v>
      </c>
      <c r="E14">
        <v>36</v>
      </c>
      <c r="F14">
        <v>679250</v>
      </c>
      <c r="G14">
        <v>7632</v>
      </c>
      <c r="H14">
        <v>51.736963932253602</v>
      </c>
      <c r="I14">
        <v>46.570642499999998</v>
      </c>
      <c r="J14">
        <v>36.299999999999997</v>
      </c>
      <c r="K14">
        <v>36.299999999999997</v>
      </c>
      <c r="L14">
        <v>0</v>
      </c>
    </row>
    <row r="15" spans="1:12">
      <c r="A15">
        <v>4</v>
      </c>
      <c r="B15">
        <v>2</v>
      </c>
      <c r="C15">
        <v>43.526484843749998</v>
      </c>
      <c r="D15">
        <v>63</v>
      </c>
      <c r="E15">
        <v>45</v>
      </c>
      <c r="F15">
        <v>135432</v>
      </c>
      <c r="G15">
        <v>2084</v>
      </c>
      <c r="H15">
        <v>34.079688255239603</v>
      </c>
      <c r="I15">
        <v>32.004817125000002</v>
      </c>
      <c r="J15">
        <v>18.149999999999999</v>
      </c>
      <c r="K15">
        <v>18.149999999999999</v>
      </c>
      <c r="L15">
        <v>0</v>
      </c>
    </row>
    <row r="16" spans="1:12">
      <c r="A16">
        <v>4</v>
      </c>
      <c r="B16">
        <v>3</v>
      </c>
      <c r="C16">
        <v>33</v>
      </c>
      <c r="D16">
        <v>48</v>
      </c>
      <c r="E16">
        <v>43</v>
      </c>
      <c r="F16">
        <v>56430</v>
      </c>
      <c r="G16">
        <v>594</v>
      </c>
      <c r="H16">
        <v>27</v>
      </c>
      <c r="I16">
        <v>28</v>
      </c>
      <c r="J16">
        <v>14.85</v>
      </c>
      <c r="K16">
        <v>14.85</v>
      </c>
      <c r="L16">
        <v>0</v>
      </c>
    </row>
    <row r="17" spans="1:12">
      <c r="A17">
        <v>4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>
      <c r="A18">
        <v>5</v>
      </c>
      <c r="B18">
        <v>1</v>
      </c>
      <c r="C18">
        <v>58.207680843749998</v>
      </c>
      <c r="D18">
        <v>39</v>
      </c>
      <c r="E18">
        <v>35</v>
      </c>
      <c r="F18">
        <v>180576</v>
      </c>
      <c r="G18">
        <v>2029</v>
      </c>
      <c r="H18">
        <v>31.951753453723299</v>
      </c>
      <c r="I18">
        <v>34</v>
      </c>
      <c r="J18">
        <v>26.4</v>
      </c>
      <c r="K18">
        <v>26.4</v>
      </c>
      <c r="L18">
        <v>0</v>
      </c>
    </row>
    <row r="19" spans="1:12">
      <c r="A19">
        <v>5</v>
      </c>
      <c r="B19">
        <v>2</v>
      </c>
      <c r="C19">
        <v>50.242815</v>
      </c>
      <c r="D19">
        <v>51</v>
      </c>
      <c r="E19">
        <v>39</v>
      </c>
      <c r="F19">
        <v>77748</v>
      </c>
      <c r="G19">
        <v>1196</v>
      </c>
      <c r="H19">
        <v>36.030627959197403</v>
      </c>
      <c r="I19">
        <v>39.799266000000003</v>
      </c>
      <c r="J19">
        <v>21.45</v>
      </c>
      <c r="K19">
        <v>21.45</v>
      </c>
      <c r="L19">
        <v>0</v>
      </c>
    </row>
    <row r="20" spans="1:12">
      <c r="A20">
        <v>5</v>
      </c>
      <c r="B20">
        <v>3</v>
      </c>
      <c r="C20">
        <v>31</v>
      </c>
      <c r="D20">
        <v>33</v>
      </c>
      <c r="E20">
        <v>40</v>
      </c>
      <c r="F20">
        <v>22572</v>
      </c>
      <c r="G20">
        <v>238</v>
      </c>
      <c r="H20">
        <v>49.462887821740402</v>
      </c>
      <c r="I20">
        <v>36</v>
      </c>
      <c r="J20">
        <v>18.149999999999999</v>
      </c>
      <c r="K20">
        <v>18.149999999999999</v>
      </c>
      <c r="L20">
        <v>0</v>
      </c>
    </row>
    <row r="21" spans="1:12">
      <c r="A21">
        <v>5</v>
      </c>
      <c r="B21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>
      <c r="A22">
        <v>6</v>
      </c>
      <c r="B22">
        <v>1</v>
      </c>
      <c r="C22">
        <v>47.389818937500003</v>
      </c>
      <c r="D22">
        <v>59</v>
      </c>
      <c r="E22">
        <v>37</v>
      </c>
      <c r="F22">
        <v>470250</v>
      </c>
      <c r="G22">
        <v>5284</v>
      </c>
      <c r="H22">
        <v>74.135409794294503</v>
      </c>
      <c r="I22">
        <v>36.470678325000002</v>
      </c>
      <c r="J22">
        <v>34.65</v>
      </c>
      <c r="K22">
        <v>34.65</v>
      </c>
      <c r="L22">
        <v>0</v>
      </c>
    </row>
    <row r="23" spans="1:12">
      <c r="A23">
        <v>6</v>
      </c>
      <c r="B23">
        <v>2</v>
      </c>
      <c r="C23">
        <v>42.170185687500002</v>
      </c>
      <c r="D23">
        <v>72</v>
      </c>
      <c r="E23">
        <v>42</v>
      </c>
      <c r="F23">
        <v>123393.60000000001</v>
      </c>
      <c r="G23">
        <v>1898</v>
      </c>
      <c r="H23">
        <v>63.914681686086901</v>
      </c>
      <c r="I23">
        <v>44.348284274999997</v>
      </c>
      <c r="J23">
        <v>29.7</v>
      </c>
      <c r="K23">
        <v>29.7</v>
      </c>
      <c r="L23">
        <v>0</v>
      </c>
    </row>
    <row r="24" spans="1:12">
      <c r="A24">
        <v>6</v>
      </c>
      <c r="B24">
        <v>3</v>
      </c>
      <c r="C24">
        <v>35</v>
      </c>
      <c r="D24">
        <v>33</v>
      </c>
      <c r="E24">
        <v>42</v>
      </c>
      <c r="F24">
        <v>30305</v>
      </c>
      <c r="G24">
        <v>319</v>
      </c>
      <c r="H24">
        <v>48.8985466891939</v>
      </c>
      <c r="I24">
        <v>33</v>
      </c>
      <c r="J24">
        <v>19.8</v>
      </c>
      <c r="K24">
        <v>19.8</v>
      </c>
      <c r="L24">
        <v>0</v>
      </c>
    </row>
    <row r="25" spans="1:12">
      <c r="A25">
        <v>6</v>
      </c>
      <c r="B25"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>
      <c r="A26">
        <v>7</v>
      </c>
      <c r="B26">
        <v>1</v>
      </c>
      <c r="C26">
        <v>52.522647749999997</v>
      </c>
      <c r="D26">
        <v>38</v>
      </c>
      <c r="E26">
        <v>42</v>
      </c>
      <c r="F26">
        <v>391875</v>
      </c>
      <c r="G26">
        <v>4403</v>
      </c>
      <c r="H26">
        <v>35.827110643611697</v>
      </c>
      <c r="I26">
        <v>53.063854650000003</v>
      </c>
      <c r="J26">
        <v>34.65</v>
      </c>
      <c r="K26">
        <v>34.65</v>
      </c>
      <c r="L26">
        <v>0</v>
      </c>
    </row>
    <row r="27" spans="1:12">
      <c r="A27">
        <v>7</v>
      </c>
      <c r="B27">
        <v>2</v>
      </c>
      <c r="C27">
        <v>52.715356874999998</v>
      </c>
      <c r="D27">
        <v>35</v>
      </c>
      <c r="E27">
        <v>40</v>
      </c>
      <c r="F27">
        <v>94050</v>
      </c>
      <c r="G27">
        <v>1447</v>
      </c>
      <c r="H27">
        <v>30.198295180119</v>
      </c>
      <c r="I27">
        <v>22.519712250000001</v>
      </c>
      <c r="J27">
        <v>14.85</v>
      </c>
      <c r="K27">
        <v>14.85</v>
      </c>
      <c r="L27">
        <v>0</v>
      </c>
    </row>
    <row r="28" spans="1:12">
      <c r="A28">
        <v>7</v>
      </c>
      <c r="B28">
        <v>3</v>
      </c>
      <c r="C28">
        <v>31</v>
      </c>
      <c r="D28">
        <v>48</v>
      </c>
      <c r="E28">
        <v>36</v>
      </c>
      <c r="F28">
        <v>16929</v>
      </c>
      <c r="G28">
        <v>178</v>
      </c>
      <c r="H28">
        <v>41.265919611481998</v>
      </c>
      <c r="I28">
        <v>39</v>
      </c>
      <c r="J28">
        <v>14.85</v>
      </c>
      <c r="K28">
        <v>14.85</v>
      </c>
      <c r="L28">
        <v>0</v>
      </c>
    </row>
    <row r="29" spans="1:12">
      <c r="A29">
        <v>7</v>
      </c>
      <c r="B29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>
      <c r="A30">
        <v>8</v>
      </c>
      <c r="B30">
        <v>1</v>
      </c>
      <c r="C30">
        <v>45</v>
      </c>
      <c r="D30">
        <v>66</v>
      </c>
      <c r="E30">
        <v>37</v>
      </c>
      <c r="F30">
        <v>141075</v>
      </c>
      <c r="G30">
        <v>1585</v>
      </c>
      <c r="H30">
        <v>41</v>
      </c>
      <c r="I30">
        <v>47</v>
      </c>
      <c r="J30">
        <v>34.65</v>
      </c>
      <c r="K30">
        <v>34.65</v>
      </c>
      <c r="L30">
        <v>0</v>
      </c>
    </row>
    <row r="31" spans="1:12">
      <c r="A31">
        <v>8</v>
      </c>
      <c r="B31">
        <v>2</v>
      </c>
      <c r="C31">
        <v>58.827489046875002</v>
      </c>
      <c r="D31">
        <v>45</v>
      </c>
      <c r="E31">
        <v>47</v>
      </c>
      <c r="F31">
        <v>49658.400000000001</v>
      </c>
      <c r="G31">
        <v>764</v>
      </c>
      <c r="H31">
        <v>44.605861068498697</v>
      </c>
      <c r="I31">
        <v>36</v>
      </c>
      <c r="J31">
        <v>23.1</v>
      </c>
      <c r="K31">
        <v>23.1</v>
      </c>
      <c r="L31">
        <v>0</v>
      </c>
    </row>
    <row r="32" spans="1:12">
      <c r="A32">
        <v>8</v>
      </c>
      <c r="B32">
        <v>3</v>
      </c>
      <c r="C32">
        <v>35</v>
      </c>
      <c r="D32">
        <v>56</v>
      </c>
      <c r="E32">
        <v>41</v>
      </c>
      <c r="F32">
        <v>6186.4</v>
      </c>
      <c r="G32">
        <v>65</v>
      </c>
      <c r="H32">
        <v>48.693079203459803</v>
      </c>
      <c r="I32">
        <v>35</v>
      </c>
      <c r="J32">
        <v>26.4</v>
      </c>
      <c r="K32">
        <v>26.4</v>
      </c>
      <c r="L32">
        <v>0</v>
      </c>
    </row>
    <row r="33" spans="1:12">
      <c r="A33">
        <v>8</v>
      </c>
      <c r="B33">
        <v>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>
      <c r="A34">
        <v>9</v>
      </c>
      <c r="B34">
        <v>1</v>
      </c>
      <c r="C34">
        <v>41.1884595</v>
      </c>
      <c r="D34">
        <v>60</v>
      </c>
      <c r="E34">
        <v>45</v>
      </c>
      <c r="F34">
        <v>116622</v>
      </c>
      <c r="G34">
        <v>1310</v>
      </c>
      <c r="H34">
        <v>34.649047404029801</v>
      </c>
      <c r="I34">
        <v>41.419339200000003</v>
      </c>
      <c r="J34">
        <v>44.55</v>
      </c>
      <c r="K34">
        <v>44.55</v>
      </c>
      <c r="L34">
        <v>0</v>
      </c>
    </row>
    <row r="35" spans="1:12">
      <c r="A35">
        <v>9</v>
      </c>
      <c r="B35">
        <v>2</v>
      </c>
      <c r="C35">
        <v>54.581176687499998</v>
      </c>
      <c r="D35">
        <v>60</v>
      </c>
      <c r="E35">
        <v>46</v>
      </c>
      <c r="F35">
        <v>52366.6</v>
      </c>
      <c r="G35">
        <v>806</v>
      </c>
      <c r="H35">
        <v>45.026164711021899</v>
      </c>
      <c r="I35">
        <v>41.601480449999997</v>
      </c>
      <c r="J35">
        <v>19.8</v>
      </c>
      <c r="K35">
        <v>19.8</v>
      </c>
      <c r="L35">
        <v>0</v>
      </c>
    </row>
    <row r="36" spans="1:12">
      <c r="A36">
        <v>9</v>
      </c>
      <c r="B36">
        <v>3</v>
      </c>
      <c r="C36">
        <v>35</v>
      </c>
      <c r="D36">
        <v>45</v>
      </c>
      <c r="E36">
        <v>36</v>
      </c>
      <c r="F36">
        <v>15466</v>
      </c>
      <c r="G36">
        <v>163</v>
      </c>
      <c r="H36">
        <v>53.039824126338097</v>
      </c>
      <c r="I36">
        <v>35</v>
      </c>
      <c r="J36">
        <v>26.4</v>
      </c>
      <c r="K36">
        <v>26.4</v>
      </c>
      <c r="L36">
        <v>0</v>
      </c>
    </row>
    <row r="37" spans="1:12">
      <c r="A37">
        <v>9</v>
      </c>
      <c r="B37">
        <v>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>
      <c r="A38">
        <v>10</v>
      </c>
      <c r="B38">
        <v>1</v>
      </c>
      <c r="C38">
        <v>47.851195500000003</v>
      </c>
      <c r="D38">
        <v>40</v>
      </c>
      <c r="E38">
        <v>33</v>
      </c>
      <c r="F38">
        <v>1429560</v>
      </c>
      <c r="G38">
        <v>16062</v>
      </c>
      <c r="H38">
        <v>46.285965830817197</v>
      </c>
      <c r="I38">
        <v>32.556673199999999</v>
      </c>
      <c r="J38">
        <v>31.35</v>
      </c>
      <c r="K38">
        <v>31.35</v>
      </c>
      <c r="L38">
        <v>0</v>
      </c>
    </row>
    <row r="39" spans="1:12">
      <c r="A39">
        <v>10</v>
      </c>
      <c r="B39">
        <v>2</v>
      </c>
      <c r="C39">
        <v>40.703016374999997</v>
      </c>
      <c r="D39">
        <v>43</v>
      </c>
      <c r="E39">
        <v>40</v>
      </c>
      <c r="F39">
        <v>135850</v>
      </c>
      <c r="G39">
        <v>2090</v>
      </c>
      <c r="H39">
        <v>31.4039024539948</v>
      </c>
      <c r="I39">
        <v>29</v>
      </c>
      <c r="J39">
        <v>16.5</v>
      </c>
      <c r="K39">
        <v>16.5</v>
      </c>
      <c r="L39">
        <v>0</v>
      </c>
    </row>
    <row r="40" spans="1:12">
      <c r="A40">
        <v>10</v>
      </c>
      <c r="B40">
        <v>3</v>
      </c>
      <c r="C40">
        <v>29</v>
      </c>
      <c r="D40">
        <v>44</v>
      </c>
      <c r="E40">
        <v>45</v>
      </c>
      <c r="F40">
        <v>146300</v>
      </c>
      <c r="G40">
        <v>1540</v>
      </c>
      <c r="H40">
        <v>50.8331028360967</v>
      </c>
      <c r="I40">
        <v>30</v>
      </c>
      <c r="J40">
        <v>24.75</v>
      </c>
      <c r="K40">
        <v>24.75</v>
      </c>
      <c r="L40">
        <v>0</v>
      </c>
    </row>
    <row r="41" spans="1:12">
      <c r="A41">
        <v>10</v>
      </c>
      <c r="B4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sqref="A1:J40"/>
    </sheetView>
  </sheetViews>
  <sheetFormatPr defaultRowHeight="13.5"/>
  <sheetData>
    <row r="1" spans="1:10" ht="15">
      <c r="A1" s="22">
        <v>51.7</v>
      </c>
      <c r="B1" s="22">
        <v>55.000000000000007</v>
      </c>
      <c r="C1" s="22">
        <v>36.300000000000004</v>
      </c>
      <c r="D1" s="22">
        <v>43.013650198292183</v>
      </c>
      <c r="E1" s="22">
        <v>43.38528084</v>
      </c>
      <c r="F1">
        <v>28.05</v>
      </c>
      <c r="G1">
        <f t="shared" ref="G1:G40" si="0">F1</f>
        <v>28.05</v>
      </c>
      <c r="H1">
        <v>0</v>
      </c>
      <c r="I1">
        <v>1065900</v>
      </c>
      <c r="J1">
        <v>11976</v>
      </c>
    </row>
    <row r="2" spans="1:10" ht="15">
      <c r="A2" s="22">
        <v>56.878650056250009</v>
      </c>
      <c r="B2" s="22">
        <v>20.900000000000002</v>
      </c>
      <c r="C2" s="22">
        <v>42.900000000000006</v>
      </c>
      <c r="D2" s="22">
        <v>37.707426308460597</v>
      </c>
      <c r="E2" s="22">
        <v>36.441390397500001</v>
      </c>
      <c r="F2">
        <v>11.55</v>
      </c>
      <c r="G2">
        <f t="shared" si="0"/>
        <v>11.55</v>
      </c>
      <c r="H2">
        <v>0</v>
      </c>
      <c r="I2">
        <v>146300</v>
      </c>
      <c r="J2">
        <v>2251</v>
      </c>
    </row>
    <row r="3" spans="1:10" ht="15">
      <c r="A3" s="22">
        <v>64.232858250000007</v>
      </c>
      <c r="B3" s="22">
        <v>61.600000000000009</v>
      </c>
      <c r="C3" s="22">
        <v>52.800000000000004</v>
      </c>
      <c r="D3" s="22">
        <v>81.236856285838883</v>
      </c>
      <c r="E3" s="22">
        <v>39.422577150000002</v>
      </c>
      <c r="F3">
        <v>16.5</v>
      </c>
      <c r="G3">
        <f t="shared" si="0"/>
        <v>16.5</v>
      </c>
      <c r="H3">
        <v>0</v>
      </c>
      <c r="I3">
        <v>198550</v>
      </c>
      <c r="J3">
        <v>2090</v>
      </c>
    </row>
    <row r="4" spans="1:10" ht="15">
      <c r="A4" s="22">
        <v>0</v>
      </c>
      <c r="B4" s="22">
        <v>0</v>
      </c>
      <c r="C4" s="22">
        <v>0</v>
      </c>
      <c r="D4" s="22">
        <v>0</v>
      </c>
      <c r="E4" s="22">
        <v>0</v>
      </c>
      <c r="F4">
        <v>0</v>
      </c>
      <c r="G4">
        <f t="shared" si="0"/>
        <v>0</v>
      </c>
      <c r="H4">
        <v>0</v>
      </c>
      <c r="I4">
        <v>0</v>
      </c>
      <c r="J4">
        <v>0</v>
      </c>
    </row>
    <row r="5" spans="1:10" ht="15">
      <c r="A5" s="22">
        <v>55.000000000000007</v>
      </c>
      <c r="B5" s="22">
        <v>38.5</v>
      </c>
      <c r="C5" s="22">
        <v>40.700000000000003</v>
      </c>
      <c r="D5" s="22">
        <v>50.927800000000005</v>
      </c>
      <c r="E5" s="22">
        <v>55.000000000000007</v>
      </c>
      <c r="F5">
        <v>28.05</v>
      </c>
      <c r="G5">
        <f t="shared" si="0"/>
        <v>28.05</v>
      </c>
      <c r="H5">
        <v>0</v>
      </c>
      <c r="I5">
        <v>319770</v>
      </c>
      <c r="J5">
        <v>3593</v>
      </c>
    </row>
    <row r="6" spans="1:10" ht="15">
      <c r="A6" s="22">
        <v>47.381119500000004</v>
      </c>
      <c r="B6" s="22">
        <v>62.7</v>
      </c>
      <c r="C6" s="22">
        <v>50.6</v>
      </c>
      <c r="D6" s="22">
        <v>74.81141710843967</v>
      </c>
      <c r="E6" s="22">
        <v>57.532779150000003</v>
      </c>
      <c r="F6">
        <v>26.4</v>
      </c>
      <c r="G6">
        <f t="shared" si="0"/>
        <v>26.4</v>
      </c>
      <c r="H6">
        <v>0</v>
      </c>
      <c r="I6">
        <v>154660</v>
      </c>
      <c r="J6">
        <v>2379</v>
      </c>
    </row>
    <row r="7" spans="1:10" ht="15">
      <c r="A7" s="22">
        <v>36.300000000000004</v>
      </c>
      <c r="B7" s="22">
        <v>60.500000000000007</v>
      </c>
      <c r="C7" s="22">
        <v>53.900000000000006</v>
      </c>
      <c r="D7" s="22">
        <v>47.248392790414648</v>
      </c>
      <c r="E7" s="22">
        <v>36.300000000000004</v>
      </c>
      <c r="F7">
        <v>29.7</v>
      </c>
      <c r="G7">
        <f t="shared" si="0"/>
        <v>29.7</v>
      </c>
      <c r="H7">
        <v>0</v>
      </c>
      <c r="I7">
        <v>51414</v>
      </c>
      <c r="J7">
        <v>541</v>
      </c>
    </row>
    <row r="8" spans="1:10" ht="15">
      <c r="A8" s="22">
        <v>0</v>
      </c>
      <c r="B8" s="22">
        <v>0</v>
      </c>
      <c r="C8" s="22">
        <v>0</v>
      </c>
      <c r="D8" s="22">
        <v>0</v>
      </c>
      <c r="E8" s="22">
        <v>0</v>
      </c>
      <c r="F8">
        <v>0</v>
      </c>
      <c r="G8">
        <f t="shared" si="0"/>
        <v>0</v>
      </c>
      <c r="H8">
        <v>0</v>
      </c>
      <c r="I8">
        <v>0</v>
      </c>
      <c r="J8">
        <v>0</v>
      </c>
    </row>
    <row r="9" spans="1:10" ht="15">
      <c r="A9" s="22">
        <v>58.300000000000004</v>
      </c>
      <c r="B9" s="22">
        <v>56.1</v>
      </c>
      <c r="C9" s="22">
        <v>41.800000000000004</v>
      </c>
      <c r="D9" s="22">
        <v>40.700000000000003</v>
      </c>
      <c r="E9" s="22">
        <v>61.634854710000006</v>
      </c>
      <c r="F9">
        <v>31.35</v>
      </c>
      <c r="G9">
        <f t="shared" si="0"/>
        <v>31.35</v>
      </c>
      <c r="H9">
        <v>0</v>
      </c>
      <c r="I9">
        <v>714780</v>
      </c>
      <c r="J9">
        <v>8031</v>
      </c>
    </row>
    <row r="10" spans="1:10" ht="15">
      <c r="A10" s="22">
        <v>61.637191481250007</v>
      </c>
      <c r="B10" s="25">
        <v>31.900000000000002</v>
      </c>
      <c r="C10" s="22">
        <v>33</v>
      </c>
      <c r="D10" s="22">
        <v>36.300000000000004</v>
      </c>
      <c r="E10" s="22">
        <v>37.400000000000006</v>
      </c>
      <c r="F10">
        <v>13.2</v>
      </c>
      <c r="G10">
        <f t="shared" si="0"/>
        <v>13.2</v>
      </c>
      <c r="H10">
        <v>0</v>
      </c>
      <c r="I10">
        <v>100320</v>
      </c>
      <c r="J10">
        <v>1543</v>
      </c>
    </row>
    <row r="11" spans="1:10" ht="15">
      <c r="A11" s="22">
        <v>37.125</v>
      </c>
      <c r="B11" s="22">
        <v>46.2</v>
      </c>
      <c r="C11" s="22">
        <v>38.5</v>
      </c>
      <c r="D11" s="22">
        <v>28.6</v>
      </c>
      <c r="E11" s="22">
        <v>29.700000000000003</v>
      </c>
      <c r="F11">
        <v>13.2</v>
      </c>
      <c r="G11">
        <f t="shared" si="0"/>
        <v>13.2</v>
      </c>
      <c r="H11">
        <v>0</v>
      </c>
      <c r="I11">
        <v>25080</v>
      </c>
      <c r="J11">
        <v>264</v>
      </c>
    </row>
    <row r="12" spans="1:10" ht="15">
      <c r="A12" s="22">
        <v>0</v>
      </c>
      <c r="B12" s="22">
        <v>0</v>
      </c>
      <c r="C12" s="22">
        <v>0</v>
      </c>
      <c r="D12" s="22">
        <v>0</v>
      </c>
      <c r="E12" s="22">
        <v>0</v>
      </c>
      <c r="F12">
        <v>0</v>
      </c>
      <c r="G12">
        <f t="shared" si="0"/>
        <v>0</v>
      </c>
      <c r="H12">
        <v>0</v>
      </c>
      <c r="I12">
        <v>0</v>
      </c>
      <c r="J12">
        <v>0</v>
      </c>
    </row>
    <row r="13" spans="1:10" ht="15">
      <c r="A13" s="22">
        <v>56.117259000000004</v>
      </c>
      <c r="B13" s="22">
        <v>29.700000000000003</v>
      </c>
      <c r="C13" s="22">
        <v>39.6</v>
      </c>
      <c r="D13" s="22">
        <v>56.910660325478965</v>
      </c>
      <c r="E13" s="22">
        <v>51.227706750000003</v>
      </c>
      <c r="F13">
        <v>36.299999999999997</v>
      </c>
      <c r="G13">
        <f t="shared" si="0"/>
        <v>36.299999999999997</v>
      </c>
      <c r="H13">
        <v>0</v>
      </c>
      <c r="I13">
        <v>679250</v>
      </c>
      <c r="J13">
        <v>7632</v>
      </c>
    </row>
    <row r="14" spans="1:10" ht="15">
      <c r="A14" s="22">
        <v>47.879133328125</v>
      </c>
      <c r="B14" s="22">
        <v>69.300000000000011</v>
      </c>
      <c r="C14" s="22">
        <v>49.500000000000007</v>
      </c>
      <c r="D14" s="22">
        <v>37.487657080763569</v>
      </c>
      <c r="E14" s="22">
        <v>35.205298837500003</v>
      </c>
      <c r="F14">
        <v>18.149999999999999</v>
      </c>
      <c r="G14">
        <f t="shared" si="0"/>
        <v>18.149999999999999</v>
      </c>
      <c r="H14">
        <v>0</v>
      </c>
      <c r="I14">
        <v>135432</v>
      </c>
      <c r="J14">
        <v>2084</v>
      </c>
    </row>
    <row r="15" spans="1:10" ht="15">
      <c r="A15" s="22">
        <v>36.300000000000004</v>
      </c>
      <c r="B15" s="22">
        <v>52.800000000000004</v>
      </c>
      <c r="C15" s="22">
        <v>47.300000000000004</v>
      </c>
      <c r="D15" s="22">
        <v>29.700000000000003</v>
      </c>
      <c r="E15" s="22">
        <v>30.800000000000004</v>
      </c>
      <c r="F15">
        <v>14.85</v>
      </c>
      <c r="G15">
        <f t="shared" si="0"/>
        <v>14.85</v>
      </c>
      <c r="H15">
        <v>0</v>
      </c>
      <c r="I15">
        <v>56430</v>
      </c>
      <c r="J15">
        <v>594</v>
      </c>
    </row>
    <row r="16" spans="1:10" ht="15">
      <c r="A16" s="22">
        <v>0</v>
      </c>
      <c r="B16" s="22">
        <v>0</v>
      </c>
      <c r="C16" s="22">
        <v>0</v>
      </c>
      <c r="D16" s="22">
        <v>0</v>
      </c>
      <c r="E16" s="22">
        <v>0</v>
      </c>
      <c r="F16">
        <v>0</v>
      </c>
      <c r="G16">
        <f t="shared" si="0"/>
        <v>0</v>
      </c>
      <c r="H16">
        <v>0</v>
      </c>
      <c r="I16">
        <v>0</v>
      </c>
      <c r="J16">
        <v>0</v>
      </c>
    </row>
    <row r="17" spans="1:10" ht="15">
      <c r="A17" s="22">
        <v>64.028448928125002</v>
      </c>
      <c r="B17" s="22">
        <v>42.900000000000006</v>
      </c>
      <c r="C17" s="22">
        <v>38.5</v>
      </c>
      <c r="D17" s="22">
        <v>35.146928799095633</v>
      </c>
      <c r="E17" s="22">
        <v>37.400000000000006</v>
      </c>
      <c r="F17">
        <v>26.4</v>
      </c>
      <c r="G17">
        <f t="shared" si="0"/>
        <v>26.4</v>
      </c>
      <c r="H17">
        <v>0</v>
      </c>
      <c r="I17">
        <v>180576</v>
      </c>
      <c r="J17">
        <v>2029</v>
      </c>
    </row>
    <row r="18" spans="1:10" ht="15">
      <c r="A18" s="22">
        <v>55.267096500000008</v>
      </c>
      <c r="B18" s="22">
        <v>56.1</v>
      </c>
      <c r="C18" s="22">
        <v>42.900000000000006</v>
      </c>
      <c r="D18" s="22">
        <v>39.633690755117144</v>
      </c>
      <c r="E18" s="22">
        <v>43.779192600000009</v>
      </c>
      <c r="F18">
        <v>21.45</v>
      </c>
      <c r="G18">
        <f t="shared" si="0"/>
        <v>21.45</v>
      </c>
      <c r="H18">
        <v>0</v>
      </c>
      <c r="I18">
        <v>77748</v>
      </c>
      <c r="J18">
        <v>1196</v>
      </c>
    </row>
    <row r="19" spans="1:10" ht="15">
      <c r="A19" s="22">
        <v>34.1</v>
      </c>
      <c r="B19" s="22">
        <v>36.300000000000004</v>
      </c>
      <c r="C19" s="22">
        <v>44</v>
      </c>
      <c r="D19" s="22">
        <v>54.409176603914446</v>
      </c>
      <c r="E19" s="22">
        <v>39.6</v>
      </c>
      <c r="F19">
        <v>18.149999999999999</v>
      </c>
      <c r="G19">
        <f t="shared" si="0"/>
        <v>18.149999999999999</v>
      </c>
      <c r="H19">
        <v>0</v>
      </c>
      <c r="I19">
        <v>22572</v>
      </c>
      <c r="J19">
        <v>238</v>
      </c>
    </row>
    <row r="20" spans="1:10" ht="15">
      <c r="A20" s="22">
        <v>0</v>
      </c>
      <c r="B20" s="22">
        <v>0</v>
      </c>
      <c r="C20" s="22">
        <v>0</v>
      </c>
      <c r="D20" s="22">
        <v>0</v>
      </c>
      <c r="E20" s="22">
        <v>0</v>
      </c>
      <c r="F20">
        <v>0</v>
      </c>
      <c r="G20">
        <f t="shared" si="0"/>
        <v>0</v>
      </c>
      <c r="H20">
        <v>0</v>
      </c>
      <c r="I20">
        <v>0</v>
      </c>
      <c r="J20">
        <v>0</v>
      </c>
    </row>
    <row r="21" spans="1:10" ht="15">
      <c r="A21" s="22">
        <v>52.128800831250004</v>
      </c>
      <c r="B21" s="22">
        <v>64.900000000000006</v>
      </c>
      <c r="C21" s="22">
        <v>40.700000000000003</v>
      </c>
      <c r="D21" s="22">
        <v>81.548950773723959</v>
      </c>
      <c r="E21" s="22">
        <v>40.117746157500008</v>
      </c>
      <c r="F21">
        <v>34.65</v>
      </c>
      <c r="G21">
        <f t="shared" si="0"/>
        <v>34.65</v>
      </c>
      <c r="H21">
        <v>0</v>
      </c>
      <c r="I21">
        <v>470250</v>
      </c>
      <c r="J21">
        <v>5284</v>
      </c>
    </row>
    <row r="22" spans="1:10" ht="15">
      <c r="A22" s="22">
        <v>46.387204256250008</v>
      </c>
      <c r="B22" s="22">
        <v>79.2</v>
      </c>
      <c r="C22" s="22">
        <v>46.2</v>
      </c>
      <c r="D22" s="22">
        <v>70.30614985469559</v>
      </c>
      <c r="E22" s="22">
        <v>48.783112702499999</v>
      </c>
      <c r="F22">
        <v>29.7</v>
      </c>
      <c r="G22">
        <f t="shared" si="0"/>
        <v>29.7</v>
      </c>
      <c r="H22">
        <v>0</v>
      </c>
      <c r="I22">
        <v>123393.60000000001</v>
      </c>
      <c r="J22">
        <v>1898</v>
      </c>
    </row>
    <row r="23" spans="1:10" ht="15">
      <c r="A23" s="22">
        <v>38.5</v>
      </c>
      <c r="B23" s="22">
        <v>36.300000000000004</v>
      </c>
      <c r="C23" s="22">
        <v>46.2</v>
      </c>
      <c r="D23" s="22">
        <v>53.788401358113298</v>
      </c>
      <c r="E23" s="22">
        <v>36.300000000000004</v>
      </c>
      <c r="F23">
        <v>19.8</v>
      </c>
      <c r="G23">
        <f t="shared" si="0"/>
        <v>19.8</v>
      </c>
      <c r="H23">
        <v>0</v>
      </c>
      <c r="I23">
        <v>30305</v>
      </c>
      <c r="J23">
        <v>319</v>
      </c>
    </row>
    <row r="24" spans="1:10" ht="15">
      <c r="A24" s="22">
        <v>0</v>
      </c>
      <c r="B24" s="22">
        <v>0</v>
      </c>
      <c r="C24" s="22">
        <v>0</v>
      </c>
      <c r="D24" s="22">
        <v>0</v>
      </c>
      <c r="E24" s="22">
        <v>0</v>
      </c>
      <c r="F24">
        <v>0</v>
      </c>
      <c r="G24">
        <f t="shared" si="0"/>
        <v>0</v>
      </c>
      <c r="H24">
        <v>0</v>
      </c>
      <c r="I24">
        <v>0</v>
      </c>
      <c r="J24">
        <v>0</v>
      </c>
    </row>
    <row r="25" spans="1:10" ht="15">
      <c r="A25" s="22">
        <v>57.774912525000005</v>
      </c>
      <c r="B25" s="22">
        <v>41.800000000000004</v>
      </c>
      <c r="C25" s="22">
        <v>46.2</v>
      </c>
      <c r="D25" s="22">
        <v>39.409821707972867</v>
      </c>
      <c r="E25" s="22">
        <v>58.370240115000009</v>
      </c>
      <c r="F25">
        <v>34.65</v>
      </c>
      <c r="G25">
        <f t="shared" si="0"/>
        <v>34.65</v>
      </c>
      <c r="H25">
        <v>0</v>
      </c>
      <c r="I25">
        <v>391875</v>
      </c>
      <c r="J25">
        <v>4403</v>
      </c>
    </row>
    <row r="26" spans="1:10" ht="15">
      <c r="A26" s="22">
        <v>57.986892562500003</v>
      </c>
      <c r="B26" s="22">
        <v>38.5</v>
      </c>
      <c r="C26" s="22">
        <v>44</v>
      </c>
      <c r="D26" s="22">
        <v>33.2181246981309</v>
      </c>
      <c r="E26" s="22">
        <v>24.771683475000003</v>
      </c>
      <c r="F26">
        <v>14.85</v>
      </c>
      <c r="G26">
        <f t="shared" si="0"/>
        <v>14.85</v>
      </c>
      <c r="H26">
        <v>0</v>
      </c>
      <c r="I26">
        <v>94050</v>
      </c>
      <c r="J26">
        <v>1447</v>
      </c>
    </row>
    <row r="27" spans="1:10" ht="15">
      <c r="A27" s="22">
        <v>34.1</v>
      </c>
      <c r="B27" s="22">
        <v>52.800000000000004</v>
      </c>
      <c r="C27" s="22">
        <v>39.6</v>
      </c>
      <c r="D27" s="22">
        <v>45.392511572630198</v>
      </c>
      <c r="E27" s="22">
        <v>42.900000000000006</v>
      </c>
      <c r="F27">
        <v>14.85</v>
      </c>
      <c r="G27">
        <f t="shared" si="0"/>
        <v>14.85</v>
      </c>
      <c r="H27">
        <v>0</v>
      </c>
      <c r="I27">
        <v>16929</v>
      </c>
      <c r="J27">
        <v>178</v>
      </c>
    </row>
    <row r="28" spans="1:10" ht="15">
      <c r="A28" s="22">
        <v>0</v>
      </c>
      <c r="B28" s="22">
        <v>0</v>
      </c>
      <c r="C28" s="22">
        <v>0</v>
      </c>
      <c r="D28" s="22">
        <v>0</v>
      </c>
      <c r="E28" s="22">
        <v>0</v>
      </c>
      <c r="F28">
        <v>0</v>
      </c>
      <c r="G28">
        <f t="shared" si="0"/>
        <v>0</v>
      </c>
      <c r="H28">
        <v>0</v>
      </c>
      <c r="I28">
        <v>0</v>
      </c>
      <c r="J28">
        <v>0</v>
      </c>
    </row>
    <row r="29" spans="1:10" ht="15">
      <c r="A29" s="22">
        <v>49.500000000000007</v>
      </c>
      <c r="B29" s="22">
        <v>72.600000000000009</v>
      </c>
      <c r="C29" s="22">
        <v>40.700000000000003</v>
      </c>
      <c r="D29" s="22">
        <v>45.1</v>
      </c>
      <c r="E29" s="22">
        <v>51.7</v>
      </c>
      <c r="F29">
        <v>34.65</v>
      </c>
      <c r="G29">
        <f t="shared" si="0"/>
        <v>34.65</v>
      </c>
      <c r="H29">
        <v>0</v>
      </c>
      <c r="I29">
        <v>141075</v>
      </c>
      <c r="J29">
        <v>1585</v>
      </c>
    </row>
    <row r="30" spans="1:10" ht="15">
      <c r="A30" s="22">
        <v>64.710237951562505</v>
      </c>
      <c r="B30" s="22">
        <v>49.500000000000007</v>
      </c>
      <c r="C30" s="22">
        <v>51.7</v>
      </c>
      <c r="D30" s="22">
        <v>49.066447175348571</v>
      </c>
      <c r="E30" s="22">
        <v>39.6</v>
      </c>
      <c r="F30">
        <v>23.1</v>
      </c>
      <c r="G30">
        <f t="shared" si="0"/>
        <v>23.1</v>
      </c>
      <c r="H30">
        <v>0</v>
      </c>
      <c r="I30">
        <v>49658.400000000001</v>
      </c>
      <c r="J30">
        <v>764</v>
      </c>
    </row>
    <row r="31" spans="1:10" ht="15">
      <c r="A31" s="22">
        <v>38.5</v>
      </c>
      <c r="B31" s="22">
        <v>61.600000000000009</v>
      </c>
      <c r="C31" s="22">
        <v>45.1</v>
      </c>
      <c r="D31" s="22">
        <v>53.562387123805784</v>
      </c>
      <c r="E31" s="22">
        <v>38.5</v>
      </c>
      <c r="F31">
        <v>26.4</v>
      </c>
      <c r="G31">
        <f t="shared" si="0"/>
        <v>26.4</v>
      </c>
      <c r="H31">
        <v>0</v>
      </c>
      <c r="I31">
        <v>6186.4</v>
      </c>
      <c r="J31">
        <v>65</v>
      </c>
    </row>
    <row r="32" spans="1:10" ht="15">
      <c r="A32" s="22">
        <v>0</v>
      </c>
      <c r="B32" s="22">
        <v>0</v>
      </c>
      <c r="C32" s="22">
        <v>0</v>
      </c>
      <c r="D32" s="22">
        <v>0</v>
      </c>
      <c r="E32" s="22">
        <v>0</v>
      </c>
      <c r="F32">
        <v>0</v>
      </c>
      <c r="G32">
        <f t="shared" si="0"/>
        <v>0</v>
      </c>
      <c r="H32">
        <v>0</v>
      </c>
      <c r="I32">
        <v>0</v>
      </c>
      <c r="J32">
        <v>0</v>
      </c>
    </row>
    <row r="33" spans="1:10" ht="15">
      <c r="A33" s="22">
        <v>45.307305450000001</v>
      </c>
      <c r="B33" s="22">
        <v>66</v>
      </c>
      <c r="C33" s="22">
        <v>49.500000000000007</v>
      </c>
      <c r="D33" s="22">
        <v>38.113952144432787</v>
      </c>
      <c r="E33" s="22">
        <v>45.56127312000001</v>
      </c>
      <c r="F33">
        <v>44.55</v>
      </c>
      <c r="G33">
        <f t="shared" si="0"/>
        <v>44.55</v>
      </c>
      <c r="H33">
        <v>0</v>
      </c>
      <c r="I33">
        <v>116622</v>
      </c>
      <c r="J33">
        <v>1310</v>
      </c>
    </row>
    <row r="34" spans="1:10" ht="15">
      <c r="A34" s="22">
        <v>60.039294356250004</v>
      </c>
      <c r="B34" s="22">
        <v>66</v>
      </c>
      <c r="C34" s="22">
        <v>50.6</v>
      </c>
      <c r="D34" s="22">
        <v>49.528781182124092</v>
      </c>
      <c r="E34" s="22">
        <v>45.761628495000004</v>
      </c>
      <c r="F34">
        <v>19.8</v>
      </c>
      <c r="G34">
        <f t="shared" si="0"/>
        <v>19.8</v>
      </c>
      <c r="H34">
        <v>0</v>
      </c>
      <c r="I34">
        <v>52366.6</v>
      </c>
      <c r="J34">
        <v>806</v>
      </c>
    </row>
    <row r="35" spans="1:10" ht="15">
      <c r="A35" s="22">
        <v>38.5</v>
      </c>
      <c r="B35" s="22">
        <v>49.500000000000007</v>
      </c>
      <c r="C35" s="22">
        <v>39.6</v>
      </c>
      <c r="D35" s="22">
        <v>58.343806538971911</v>
      </c>
      <c r="E35" s="22">
        <v>38.5</v>
      </c>
      <c r="F35">
        <v>26.4</v>
      </c>
      <c r="G35">
        <f t="shared" si="0"/>
        <v>26.4</v>
      </c>
      <c r="H35">
        <v>0</v>
      </c>
      <c r="I35">
        <v>15466</v>
      </c>
      <c r="J35">
        <v>163</v>
      </c>
    </row>
    <row r="36" spans="1:10" ht="15">
      <c r="A36" s="22">
        <v>0</v>
      </c>
      <c r="B36" s="22">
        <v>0</v>
      </c>
      <c r="C36" s="22">
        <v>0</v>
      </c>
      <c r="D36" s="22">
        <v>0</v>
      </c>
      <c r="E36" s="22">
        <v>0</v>
      </c>
      <c r="F36">
        <v>0</v>
      </c>
      <c r="G36">
        <f t="shared" si="0"/>
        <v>0</v>
      </c>
      <c r="H36">
        <v>0</v>
      </c>
      <c r="I36">
        <v>0</v>
      </c>
      <c r="J36">
        <v>0</v>
      </c>
    </row>
    <row r="37" spans="1:10" ht="15">
      <c r="A37" s="22">
        <v>52.636315050000007</v>
      </c>
      <c r="B37" s="22">
        <v>44</v>
      </c>
      <c r="C37" s="22">
        <v>36.300000000000004</v>
      </c>
      <c r="D37" s="22">
        <v>50.914562413898921</v>
      </c>
      <c r="E37" s="22">
        <v>35.812340519999999</v>
      </c>
      <c r="F37">
        <v>31.35</v>
      </c>
      <c r="G37">
        <f t="shared" si="0"/>
        <v>31.35</v>
      </c>
      <c r="H37">
        <v>0</v>
      </c>
      <c r="I37">
        <v>1429560</v>
      </c>
      <c r="J37">
        <v>16062</v>
      </c>
    </row>
    <row r="38" spans="1:10" ht="15">
      <c r="A38" s="22">
        <v>44.773318012499999</v>
      </c>
      <c r="B38" s="22">
        <v>47.300000000000004</v>
      </c>
      <c r="C38" s="22">
        <v>44</v>
      </c>
      <c r="D38" s="22">
        <v>34.544292699394283</v>
      </c>
      <c r="E38" s="22">
        <v>31.900000000000002</v>
      </c>
      <c r="F38">
        <v>16.5</v>
      </c>
      <c r="G38">
        <f t="shared" si="0"/>
        <v>16.5</v>
      </c>
      <c r="H38">
        <v>0</v>
      </c>
      <c r="I38">
        <v>135850</v>
      </c>
      <c r="J38">
        <v>2090</v>
      </c>
    </row>
    <row r="39" spans="1:10" ht="15">
      <c r="A39" s="22">
        <v>31.900000000000002</v>
      </c>
      <c r="B39" s="22">
        <v>48.400000000000006</v>
      </c>
      <c r="C39" s="22">
        <v>49.500000000000007</v>
      </c>
      <c r="D39" s="22">
        <v>55.916413119706377</v>
      </c>
      <c r="E39" s="22">
        <v>33</v>
      </c>
      <c r="F39">
        <v>24.75</v>
      </c>
      <c r="G39">
        <f t="shared" si="0"/>
        <v>24.75</v>
      </c>
      <c r="H39">
        <v>0</v>
      </c>
      <c r="I39">
        <v>146300</v>
      </c>
      <c r="J39">
        <v>1540</v>
      </c>
    </row>
    <row r="40" spans="1:10" ht="15">
      <c r="A40" s="22">
        <v>0</v>
      </c>
      <c r="B40" s="22">
        <v>0</v>
      </c>
      <c r="C40" s="22">
        <v>0</v>
      </c>
      <c r="D40" s="22">
        <v>0</v>
      </c>
      <c r="E40" s="22">
        <v>0</v>
      </c>
      <c r="F40">
        <v>0</v>
      </c>
      <c r="G40">
        <f t="shared" si="0"/>
        <v>0</v>
      </c>
      <c r="H40">
        <v>0</v>
      </c>
      <c r="I40">
        <v>0</v>
      </c>
      <c r="J40">
        <v>0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H9" sqref="H9"/>
    </sheetView>
  </sheetViews>
  <sheetFormatPr defaultRowHeight="13.5"/>
  <cols>
    <col min="1" max="1" width="10.375"/>
    <col min="2" max="2" width="13.375"/>
    <col min="3" max="3" width="12.875"/>
    <col min="4" max="4" width="10.375"/>
    <col min="5" max="5" width="19.5"/>
    <col min="6" max="6" width="13.375"/>
    <col min="7" max="7" width="10.375"/>
    <col min="8" max="1025" width="7.375"/>
  </cols>
  <sheetData>
    <row r="1" spans="1:8" ht="14.25">
      <c r="A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9" t="s">
        <v>40</v>
      </c>
      <c r="H1" s="9" t="s">
        <v>41</v>
      </c>
    </row>
    <row r="2" spans="1:8" ht="14.25">
      <c r="A2">
        <v>1</v>
      </c>
      <c r="B2" s="10" t="s">
        <v>42</v>
      </c>
      <c r="C2" s="10" t="s">
        <v>43</v>
      </c>
      <c r="D2" s="10">
        <v>2000</v>
      </c>
      <c r="E2" s="11">
        <v>89</v>
      </c>
      <c r="F2" s="11">
        <v>44</v>
      </c>
      <c r="G2" s="12" t="s">
        <v>44</v>
      </c>
      <c r="H2" s="8" t="s">
        <v>45</v>
      </c>
    </row>
    <row r="3" spans="1:8" ht="14.25">
      <c r="A3">
        <v>2</v>
      </c>
      <c r="B3" s="10" t="s">
        <v>46</v>
      </c>
      <c r="C3" s="10" t="s">
        <v>47</v>
      </c>
      <c r="D3" s="10">
        <v>2003</v>
      </c>
      <c r="E3" s="11">
        <v>65</v>
      </c>
      <c r="F3" s="11">
        <v>31</v>
      </c>
      <c r="G3" s="12" t="s">
        <v>48</v>
      </c>
      <c r="H3" s="8" t="s">
        <v>45</v>
      </c>
    </row>
    <row r="4" spans="1:8" ht="14.25">
      <c r="A4">
        <v>3</v>
      </c>
      <c r="B4" s="10" t="s">
        <v>49</v>
      </c>
      <c r="C4" s="10" t="s">
        <v>50</v>
      </c>
      <c r="D4" s="10">
        <v>2011</v>
      </c>
      <c r="E4" s="11">
        <v>95</v>
      </c>
      <c r="F4" s="11">
        <v>30</v>
      </c>
      <c r="G4" s="12" t="s">
        <v>48</v>
      </c>
      <c r="H4" s="8" t="s">
        <v>45</v>
      </c>
    </row>
    <row r="5" spans="1:8" ht="14.25">
      <c r="A5">
        <v>4</v>
      </c>
      <c r="B5" s="10" t="s">
        <v>51</v>
      </c>
      <c r="C5" s="10" t="s">
        <v>52</v>
      </c>
      <c r="D5" s="10">
        <v>2017</v>
      </c>
      <c r="E5" s="11">
        <v>55</v>
      </c>
      <c r="F5" s="11">
        <v>11</v>
      </c>
      <c r="G5" s="12" t="s">
        <v>53</v>
      </c>
      <c r="H5" s="8" t="s">
        <v>54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Normal="100" workbookViewId="0">
      <selection activeCell="G5" sqref="G5"/>
    </sheetView>
  </sheetViews>
  <sheetFormatPr defaultRowHeight="13.5"/>
  <cols>
    <col min="1" max="1" width="10.25"/>
    <col min="2" max="2" width="14.125" customWidth="1"/>
    <col min="3" max="3" width="12.625"/>
    <col min="4" max="5" width="12.375"/>
    <col min="6" max="6" width="19.125" customWidth="1"/>
    <col min="7" max="7" width="21.875"/>
    <col min="8" max="8" width="21.875" style="13"/>
    <col min="9" max="10" width="25.5" style="13"/>
    <col min="11" max="11" width="15.625" style="13"/>
    <col min="12" max="12" width="7.375"/>
    <col min="13" max="13" width="16.125"/>
    <col min="14" max="1025" width="7.375"/>
  </cols>
  <sheetData>
    <row r="1" spans="1:11" ht="14.25">
      <c r="A1" s="14" t="s">
        <v>55</v>
      </c>
      <c r="B1" s="15" t="s">
        <v>56</v>
      </c>
      <c r="C1" s="15" t="s">
        <v>57</v>
      </c>
      <c r="D1" s="14" t="s">
        <v>41</v>
      </c>
      <c r="E1" s="14" t="s">
        <v>58</v>
      </c>
      <c r="F1" s="15" t="s">
        <v>34</v>
      </c>
      <c r="G1" s="15" t="s">
        <v>59</v>
      </c>
      <c r="H1" s="16" t="s">
        <v>60</v>
      </c>
      <c r="I1" s="16" t="s">
        <v>61</v>
      </c>
      <c r="J1" s="16" t="s">
        <v>62</v>
      </c>
      <c r="K1" s="16" t="s">
        <v>63</v>
      </c>
    </row>
    <row r="2" spans="1:11" ht="14.25">
      <c r="A2" s="17" t="s">
        <v>64</v>
      </c>
      <c r="B2" s="18">
        <v>1</v>
      </c>
      <c r="C2" s="18" t="s">
        <v>65</v>
      </c>
      <c r="D2" s="17" t="s">
        <v>66</v>
      </c>
      <c r="E2" s="17" t="s">
        <v>43</v>
      </c>
      <c r="F2" s="18">
        <v>1</v>
      </c>
      <c r="G2" s="18">
        <f>ROUND(H2*0.9,0)</f>
        <v>9000000</v>
      </c>
      <c r="H2" s="19">
        <v>10000000</v>
      </c>
      <c r="I2" s="19">
        <f>H2*1</f>
        <v>10000000</v>
      </c>
      <c r="J2" s="19">
        <f>I2*0.8</f>
        <v>8000000</v>
      </c>
      <c r="K2" s="19">
        <f>J2*0.8</f>
        <v>6400000</v>
      </c>
    </row>
    <row r="3" spans="1:11" ht="14.25">
      <c r="A3" s="17" t="s">
        <v>64</v>
      </c>
      <c r="B3" s="18">
        <v>1</v>
      </c>
      <c r="C3" s="18" t="s">
        <v>65</v>
      </c>
      <c r="D3" s="17" t="s">
        <v>66</v>
      </c>
      <c r="E3" s="17" t="s">
        <v>47</v>
      </c>
      <c r="F3" s="18">
        <v>2</v>
      </c>
      <c r="G3" s="18">
        <f>ROUND(H3*0.9,0)</f>
        <v>1800000</v>
      </c>
      <c r="H3" s="19">
        <v>2000000</v>
      </c>
      <c r="I3" s="19">
        <f>H3*0.8</f>
        <v>1600000</v>
      </c>
      <c r="J3" s="19">
        <f>I3*0.6</f>
        <v>960000</v>
      </c>
      <c r="K3" s="19">
        <f>J3*0.8</f>
        <v>768000</v>
      </c>
    </row>
    <row r="4" spans="1:11" ht="14.25">
      <c r="A4" s="17" t="s">
        <v>64</v>
      </c>
      <c r="B4" s="18">
        <v>1</v>
      </c>
      <c r="C4" s="18" t="s">
        <v>65</v>
      </c>
      <c r="D4" s="17" t="s">
        <v>66</v>
      </c>
      <c r="E4" s="17" t="s">
        <v>50</v>
      </c>
      <c r="F4" s="18">
        <v>3</v>
      </c>
      <c r="G4" s="18">
        <f t="shared" ref="G4:G41" si="0">ROUND(H4*0.9,0)</f>
        <v>1710000</v>
      </c>
      <c r="H4" s="19">
        <v>1900000</v>
      </c>
      <c r="I4" s="19">
        <f>H4*1.3</f>
        <v>2470000</v>
      </c>
      <c r="J4" s="19">
        <f>I4*0.9</f>
        <v>2223000</v>
      </c>
      <c r="K4" s="19">
        <f>J4*0.9</f>
        <v>2000700</v>
      </c>
    </row>
    <row r="5" spans="1:11" ht="14.25">
      <c r="A5" s="17" t="s">
        <v>64</v>
      </c>
      <c r="B5" s="18">
        <v>1</v>
      </c>
      <c r="C5" s="18" t="s">
        <v>65</v>
      </c>
      <c r="D5" s="17" t="s">
        <v>66</v>
      </c>
      <c r="E5" s="20" t="s">
        <v>52</v>
      </c>
      <c r="F5" s="18">
        <v>4</v>
      </c>
      <c r="G5" s="18">
        <f t="shared" si="0"/>
        <v>180000</v>
      </c>
      <c r="H5" s="19">
        <v>200000</v>
      </c>
      <c r="I5" s="19">
        <f>H5*1.05</f>
        <v>210000</v>
      </c>
      <c r="J5" s="19">
        <f>I5*1.5</f>
        <v>315000</v>
      </c>
      <c r="K5" s="19">
        <f>J5*1.3</f>
        <v>409500</v>
      </c>
    </row>
    <row r="6" spans="1:11" ht="14.25">
      <c r="A6" s="17" t="s">
        <v>67</v>
      </c>
      <c r="B6" s="18">
        <v>2</v>
      </c>
      <c r="C6" s="18" t="s">
        <v>65</v>
      </c>
      <c r="D6" s="17" t="s">
        <v>68</v>
      </c>
      <c r="E6" s="17" t="s">
        <v>43</v>
      </c>
      <c r="F6" s="18">
        <v>1</v>
      </c>
      <c r="G6" s="18">
        <f t="shared" si="0"/>
        <v>2700000</v>
      </c>
      <c r="H6" s="19">
        <v>3000000</v>
      </c>
      <c r="I6" s="19">
        <f>H6*1.05</f>
        <v>3150000</v>
      </c>
      <c r="J6" s="19">
        <f>I6*1.05</f>
        <v>3307500</v>
      </c>
      <c r="K6" s="19">
        <f>J6*1.05</f>
        <v>3472875</v>
      </c>
    </row>
    <row r="7" spans="1:11" ht="14.25">
      <c r="A7" s="17" t="s">
        <v>67</v>
      </c>
      <c r="B7" s="18">
        <v>2</v>
      </c>
      <c r="C7" s="18" t="s">
        <v>65</v>
      </c>
      <c r="D7" s="17" t="s">
        <v>68</v>
      </c>
      <c r="E7" s="17" t="s">
        <v>47</v>
      </c>
      <c r="F7" s="18">
        <v>2</v>
      </c>
      <c r="G7" s="18">
        <f t="shared" si="0"/>
        <v>900000</v>
      </c>
      <c r="H7" s="19">
        <v>1000000</v>
      </c>
      <c r="I7" s="19">
        <f>H7*1.1</f>
        <v>1100000</v>
      </c>
      <c r="J7" s="19">
        <f>I7*1.1</f>
        <v>1210000</v>
      </c>
      <c r="K7" s="19">
        <f>J7*1.1</f>
        <v>1331000</v>
      </c>
    </row>
    <row r="8" spans="1:11" ht="14.25">
      <c r="A8" s="17" t="s">
        <v>67</v>
      </c>
      <c r="B8" s="18">
        <v>2</v>
      </c>
      <c r="C8" s="18" t="s">
        <v>65</v>
      </c>
      <c r="D8" s="17" t="s">
        <v>68</v>
      </c>
      <c r="E8" s="17" t="s">
        <v>50</v>
      </c>
      <c r="F8" s="18">
        <v>3</v>
      </c>
      <c r="G8" s="18">
        <f t="shared" si="0"/>
        <v>270000</v>
      </c>
      <c r="H8" s="19">
        <v>300000</v>
      </c>
      <c r="I8" s="19">
        <f>H8*1.02</f>
        <v>306000</v>
      </c>
      <c r="J8" s="19">
        <f>I8*1.02</f>
        <v>312120</v>
      </c>
      <c r="K8" s="19">
        <f>J8*1.02</f>
        <v>318362.40000000002</v>
      </c>
    </row>
    <row r="9" spans="1:11" ht="14.25">
      <c r="A9" s="17" t="s">
        <v>67</v>
      </c>
      <c r="B9" s="18">
        <v>2</v>
      </c>
      <c r="C9" s="18" t="s">
        <v>65</v>
      </c>
      <c r="D9" s="17" t="s">
        <v>68</v>
      </c>
      <c r="E9" s="20" t="s">
        <v>52</v>
      </c>
      <c r="F9" s="18">
        <v>4</v>
      </c>
      <c r="G9" s="18">
        <f t="shared" si="0"/>
        <v>90000</v>
      </c>
      <c r="H9" s="19">
        <v>100000</v>
      </c>
      <c r="I9" s="19">
        <f>H9*1.05</f>
        <v>105000</v>
      </c>
      <c r="J9" s="19">
        <f>I9*1.5</f>
        <v>157500</v>
      </c>
      <c r="K9" s="19">
        <f>J9*1.3</f>
        <v>204750</v>
      </c>
    </row>
    <row r="10" spans="1:11" ht="14.25">
      <c r="A10" s="17" t="s">
        <v>69</v>
      </c>
      <c r="B10" s="18">
        <v>3</v>
      </c>
      <c r="C10" s="18" t="s">
        <v>70</v>
      </c>
      <c r="D10" s="17" t="s">
        <v>66</v>
      </c>
      <c r="E10" s="17" t="s">
        <v>43</v>
      </c>
      <c r="F10" s="18">
        <v>1</v>
      </c>
      <c r="G10" s="18">
        <f t="shared" si="0"/>
        <v>5400000</v>
      </c>
      <c r="H10" s="19">
        <v>6000000</v>
      </c>
      <c r="I10" s="19">
        <f>H10*1.6</f>
        <v>9600000</v>
      </c>
      <c r="J10" s="19">
        <f>I10*1.2</f>
        <v>11520000</v>
      </c>
      <c r="K10" s="19">
        <f>J10*1.1</f>
        <v>12672000.000000002</v>
      </c>
    </row>
    <row r="11" spans="1:11" ht="14.25">
      <c r="A11" s="17" t="s">
        <v>69</v>
      </c>
      <c r="B11" s="18">
        <v>3</v>
      </c>
      <c r="C11" s="18" t="s">
        <v>70</v>
      </c>
      <c r="D11" s="17" t="s">
        <v>66</v>
      </c>
      <c r="E11" s="17" t="s">
        <v>47</v>
      </c>
      <c r="F11" s="18">
        <v>2</v>
      </c>
      <c r="G11" s="18">
        <f t="shared" si="0"/>
        <v>1080000</v>
      </c>
      <c r="H11" s="19">
        <v>1200000</v>
      </c>
      <c r="I11" s="19">
        <f>H11*0.9</f>
        <v>1080000</v>
      </c>
      <c r="J11" s="19">
        <f>I11*0.9</f>
        <v>972000</v>
      </c>
      <c r="K11" s="19">
        <f>J11*0.9</f>
        <v>874800</v>
      </c>
    </row>
    <row r="12" spans="1:11" ht="14.25">
      <c r="A12" s="17" t="s">
        <v>69</v>
      </c>
      <c r="B12" s="18">
        <v>3</v>
      </c>
      <c r="C12" s="18" t="s">
        <v>70</v>
      </c>
      <c r="D12" s="17" t="s">
        <v>66</v>
      </c>
      <c r="E12" s="17" t="s">
        <v>50</v>
      </c>
      <c r="F12" s="18">
        <v>3</v>
      </c>
      <c r="G12" s="18">
        <f t="shared" si="0"/>
        <v>270000</v>
      </c>
      <c r="H12" s="19">
        <v>300000</v>
      </c>
      <c r="I12" s="19">
        <f>H12*1.5</f>
        <v>450000</v>
      </c>
      <c r="J12" s="19">
        <f>I12*1.5</f>
        <v>675000</v>
      </c>
      <c r="K12" s="19">
        <f>J12*1.5</f>
        <v>1012500</v>
      </c>
    </row>
    <row r="13" spans="1:11" ht="14.25">
      <c r="A13" s="17" t="s">
        <v>69</v>
      </c>
      <c r="B13" s="18">
        <v>3</v>
      </c>
      <c r="C13" s="18" t="s">
        <v>70</v>
      </c>
      <c r="D13" s="17" t="s">
        <v>66</v>
      </c>
      <c r="E13" s="20" t="s">
        <v>52</v>
      </c>
      <c r="F13" s="18">
        <v>4</v>
      </c>
      <c r="G13" s="18">
        <f t="shared" si="0"/>
        <v>900000</v>
      </c>
      <c r="H13" s="19">
        <v>1000000</v>
      </c>
      <c r="I13" s="19">
        <f>H13*1.2</f>
        <v>1200000</v>
      </c>
      <c r="J13" s="19">
        <f>I13*1.3</f>
        <v>1560000</v>
      </c>
      <c r="K13" s="19">
        <f>J13*1.3</f>
        <v>2028000</v>
      </c>
    </row>
    <row r="14" spans="1:11" ht="14.25">
      <c r="A14" s="17" t="s">
        <v>71</v>
      </c>
      <c r="B14" s="18">
        <v>4</v>
      </c>
      <c r="C14" s="18" t="s">
        <v>65</v>
      </c>
      <c r="D14" s="17" t="s">
        <v>68</v>
      </c>
      <c r="E14" s="17" t="s">
        <v>43</v>
      </c>
      <c r="F14" s="18">
        <v>1</v>
      </c>
      <c r="G14" s="18">
        <f t="shared" si="0"/>
        <v>4500000</v>
      </c>
      <c r="H14" s="19">
        <v>5000000</v>
      </c>
      <c r="I14" s="19">
        <f>H14*1.2</f>
        <v>6000000</v>
      </c>
      <c r="J14" s="19">
        <f>I14*1.2</f>
        <v>7200000</v>
      </c>
      <c r="K14" s="19">
        <f>J14*1.2</f>
        <v>8640000</v>
      </c>
    </row>
    <row r="15" spans="1:11" ht="14.25">
      <c r="A15" s="17" t="s">
        <v>71</v>
      </c>
      <c r="B15" s="18">
        <v>4</v>
      </c>
      <c r="C15" s="18" t="s">
        <v>65</v>
      </c>
      <c r="D15" s="17" t="s">
        <v>68</v>
      </c>
      <c r="E15" s="17" t="s">
        <v>47</v>
      </c>
      <c r="F15" s="18">
        <v>2</v>
      </c>
      <c r="G15" s="18">
        <f t="shared" si="0"/>
        <v>1080000</v>
      </c>
      <c r="H15" s="19">
        <v>1200000</v>
      </c>
      <c r="I15" s="19">
        <f>H15*1.1</f>
        <v>1320000</v>
      </c>
      <c r="J15" s="19">
        <f>I15*1.1</f>
        <v>1452000.0000000002</v>
      </c>
      <c r="K15" s="19">
        <f>J15*1</f>
        <v>1452000.0000000002</v>
      </c>
    </row>
    <row r="16" spans="1:11" ht="14.25">
      <c r="A16" s="17" t="s">
        <v>71</v>
      </c>
      <c r="B16" s="18">
        <v>4</v>
      </c>
      <c r="C16" s="18" t="s">
        <v>65</v>
      </c>
      <c r="D16" s="17" t="s">
        <v>68</v>
      </c>
      <c r="E16" s="17" t="s">
        <v>50</v>
      </c>
      <c r="F16" s="18">
        <v>3</v>
      </c>
      <c r="G16" s="18">
        <f t="shared" si="0"/>
        <v>540000</v>
      </c>
      <c r="H16" s="19">
        <v>600000</v>
      </c>
      <c r="I16" s="19">
        <f>H16*1.1</f>
        <v>660000</v>
      </c>
      <c r="J16" s="19">
        <f>I16*1.1</f>
        <v>726000.00000000012</v>
      </c>
      <c r="K16" s="19">
        <f>J16*1.5</f>
        <v>1089000.0000000002</v>
      </c>
    </row>
    <row r="17" spans="1:11" ht="14.25">
      <c r="A17" s="17" t="s">
        <v>71</v>
      </c>
      <c r="B17" s="18">
        <v>4</v>
      </c>
      <c r="C17" s="18" t="s">
        <v>65</v>
      </c>
      <c r="D17" s="17" t="s">
        <v>68</v>
      </c>
      <c r="E17" s="20" t="s">
        <v>52</v>
      </c>
      <c r="F17" s="18">
        <v>4</v>
      </c>
      <c r="G17" s="18">
        <f t="shared" si="0"/>
        <v>108000</v>
      </c>
      <c r="H17" s="19">
        <v>120000</v>
      </c>
      <c r="I17" s="19">
        <f t="shared" ref="I17:I23" si="1">H17*1.1</f>
        <v>132000</v>
      </c>
      <c r="J17" s="19">
        <f>I17*1.5</f>
        <v>198000</v>
      </c>
      <c r="K17" s="19">
        <f>J17*1.3</f>
        <v>257400</v>
      </c>
    </row>
    <row r="18" spans="1:11" ht="14.25">
      <c r="A18" s="20" t="s">
        <v>72</v>
      </c>
      <c r="B18" s="18">
        <v>5</v>
      </c>
      <c r="C18" s="18" t="s">
        <v>65</v>
      </c>
      <c r="D18" s="17" t="s">
        <v>68</v>
      </c>
      <c r="E18" s="17" t="s">
        <v>43</v>
      </c>
      <c r="F18" s="18">
        <v>1</v>
      </c>
      <c r="G18" s="18">
        <f t="shared" si="0"/>
        <v>1620000</v>
      </c>
      <c r="H18" s="19">
        <v>1800000</v>
      </c>
      <c r="I18" s="19">
        <f t="shared" si="1"/>
        <v>1980000.0000000002</v>
      </c>
      <c r="J18" s="19">
        <f t="shared" ref="J18:K20" si="2">I18*1.1</f>
        <v>2178000.0000000005</v>
      </c>
      <c r="K18" s="19">
        <f t="shared" si="2"/>
        <v>2395800.0000000009</v>
      </c>
    </row>
    <row r="19" spans="1:11" ht="14.25">
      <c r="A19" s="20" t="s">
        <v>72</v>
      </c>
      <c r="B19" s="18">
        <v>5</v>
      </c>
      <c r="C19" s="18" t="s">
        <v>65</v>
      </c>
      <c r="D19" s="17" t="s">
        <v>68</v>
      </c>
      <c r="E19" s="17" t="s">
        <v>47</v>
      </c>
      <c r="F19" s="18">
        <v>2</v>
      </c>
      <c r="G19" s="18">
        <f t="shared" si="0"/>
        <v>540000</v>
      </c>
      <c r="H19" s="19">
        <v>600000</v>
      </c>
      <c r="I19" s="19">
        <f t="shared" si="1"/>
        <v>660000</v>
      </c>
      <c r="J19" s="19">
        <f t="shared" si="2"/>
        <v>726000.00000000012</v>
      </c>
      <c r="K19" s="19">
        <f t="shared" si="2"/>
        <v>798600.00000000023</v>
      </c>
    </row>
    <row r="20" spans="1:11" ht="14.25">
      <c r="A20" s="20" t="s">
        <v>72</v>
      </c>
      <c r="B20" s="18">
        <v>5</v>
      </c>
      <c r="C20" s="18" t="s">
        <v>65</v>
      </c>
      <c r="D20" s="17" t="s">
        <v>68</v>
      </c>
      <c r="E20" s="17" t="s">
        <v>50</v>
      </c>
      <c r="F20" s="18">
        <v>3</v>
      </c>
      <c r="G20" s="18">
        <f t="shared" si="0"/>
        <v>180000</v>
      </c>
      <c r="H20" s="19">
        <v>200000</v>
      </c>
      <c r="I20" s="19">
        <f t="shared" si="1"/>
        <v>220000.00000000003</v>
      </c>
      <c r="J20" s="19">
        <f t="shared" si="2"/>
        <v>242000.00000000006</v>
      </c>
      <c r="K20" s="19">
        <f t="shared" si="2"/>
        <v>266200.00000000006</v>
      </c>
    </row>
    <row r="21" spans="1:11" ht="14.25">
      <c r="A21" s="20" t="s">
        <v>72</v>
      </c>
      <c r="B21" s="18">
        <v>5</v>
      </c>
      <c r="C21" s="18" t="s">
        <v>65</v>
      </c>
      <c r="D21" s="17" t="s">
        <v>68</v>
      </c>
      <c r="E21" s="20" t="s">
        <v>52</v>
      </c>
      <c r="F21" s="18">
        <v>4</v>
      </c>
      <c r="G21" s="18">
        <f t="shared" si="0"/>
        <v>54000</v>
      </c>
      <c r="H21" s="19">
        <v>60000</v>
      </c>
      <c r="I21" s="19">
        <f t="shared" si="1"/>
        <v>66000</v>
      </c>
      <c r="J21" s="19">
        <f>I21*1.5</f>
        <v>99000</v>
      </c>
      <c r="K21" s="19">
        <f>J21*1.3</f>
        <v>128700</v>
      </c>
    </row>
    <row r="22" spans="1:11" ht="14.25">
      <c r="A22" s="17" t="s">
        <v>73</v>
      </c>
      <c r="B22" s="18">
        <v>6</v>
      </c>
      <c r="C22" s="18" t="s">
        <v>70</v>
      </c>
      <c r="D22" s="17" t="s">
        <v>68</v>
      </c>
      <c r="E22" s="17" t="s">
        <v>43</v>
      </c>
      <c r="F22" s="18">
        <v>1</v>
      </c>
      <c r="G22" s="18">
        <f t="shared" si="0"/>
        <v>3240000</v>
      </c>
      <c r="H22" s="19">
        <v>3600000</v>
      </c>
      <c r="I22" s="19">
        <f t="shared" si="1"/>
        <v>3960000.0000000005</v>
      </c>
      <c r="J22" s="19">
        <f>I22*0.6</f>
        <v>2376000</v>
      </c>
      <c r="K22" s="19">
        <f>J22*0.9</f>
        <v>2138400</v>
      </c>
    </row>
    <row r="23" spans="1:11" ht="14.25">
      <c r="A23" s="17" t="s">
        <v>73</v>
      </c>
      <c r="B23" s="18">
        <v>6</v>
      </c>
      <c r="C23" s="18" t="s">
        <v>70</v>
      </c>
      <c r="D23" s="17" t="s">
        <v>68</v>
      </c>
      <c r="E23" s="17" t="s">
        <v>47</v>
      </c>
      <c r="F23" s="18">
        <v>2</v>
      </c>
      <c r="G23" s="18">
        <f t="shared" si="0"/>
        <v>648000</v>
      </c>
      <c r="H23" s="19">
        <v>720000</v>
      </c>
      <c r="I23" s="19">
        <f t="shared" si="1"/>
        <v>792000.00000000012</v>
      </c>
      <c r="J23" s="19">
        <f>I23*1.1</f>
        <v>871200.00000000023</v>
      </c>
      <c r="K23" s="19">
        <f>J23*1.1</f>
        <v>958320.00000000035</v>
      </c>
    </row>
    <row r="24" spans="1:11" ht="14.25">
      <c r="A24" s="17" t="s">
        <v>73</v>
      </c>
      <c r="B24" s="18">
        <v>6</v>
      </c>
      <c r="C24" s="18" t="s">
        <v>70</v>
      </c>
      <c r="D24" s="17" t="s">
        <v>68</v>
      </c>
      <c r="E24" s="17" t="s">
        <v>50</v>
      </c>
      <c r="F24" s="18">
        <v>3</v>
      </c>
      <c r="G24" s="18">
        <f t="shared" si="0"/>
        <v>225000</v>
      </c>
      <c r="H24" s="19">
        <v>250000</v>
      </c>
      <c r="I24" s="19">
        <f>H24*1.2</f>
        <v>300000</v>
      </c>
      <c r="J24" s="19">
        <f>I24*1.2</f>
        <v>360000</v>
      </c>
      <c r="K24" s="19">
        <f>J24*1.2</f>
        <v>432000</v>
      </c>
    </row>
    <row r="25" spans="1:11" ht="14.25">
      <c r="A25" s="17" t="s">
        <v>73</v>
      </c>
      <c r="B25" s="18">
        <v>6</v>
      </c>
      <c r="C25" s="18" t="s">
        <v>70</v>
      </c>
      <c r="D25" s="17" t="s">
        <v>68</v>
      </c>
      <c r="E25" s="20" t="s">
        <v>52</v>
      </c>
      <c r="F25" s="18">
        <v>4</v>
      </c>
      <c r="G25" s="18">
        <f t="shared" si="0"/>
        <v>0</v>
      </c>
      <c r="H25" s="19"/>
      <c r="I25" s="19"/>
      <c r="J25" s="19"/>
      <c r="K25" s="19"/>
    </row>
    <row r="26" spans="1:11" ht="14.25">
      <c r="A26" s="17" t="s">
        <v>74</v>
      </c>
      <c r="B26" s="18">
        <v>7</v>
      </c>
      <c r="C26" s="18" t="s">
        <v>65</v>
      </c>
      <c r="D26" s="17" t="s">
        <v>75</v>
      </c>
      <c r="E26" s="17" t="s">
        <v>43</v>
      </c>
      <c r="F26" s="18">
        <v>1</v>
      </c>
      <c r="G26" s="18">
        <f t="shared" si="0"/>
        <v>2700000</v>
      </c>
      <c r="H26" s="19">
        <v>3000000</v>
      </c>
      <c r="I26" s="19">
        <f>H26*1.1</f>
        <v>3300000.0000000005</v>
      </c>
      <c r="J26" s="19">
        <f>I26*1.1</f>
        <v>3630000.0000000009</v>
      </c>
      <c r="K26" s="19">
        <f>J26*1.1</f>
        <v>3993000.0000000014</v>
      </c>
    </row>
    <row r="27" spans="1:11" ht="14.25">
      <c r="A27" s="17" t="s">
        <v>74</v>
      </c>
      <c r="B27" s="18">
        <v>7</v>
      </c>
      <c r="C27" s="18" t="s">
        <v>65</v>
      </c>
      <c r="D27" s="17" t="s">
        <v>75</v>
      </c>
      <c r="E27" s="17" t="s">
        <v>47</v>
      </c>
      <c r="F27" s="18">
        <v>2</v>
      </c>
      <c r="G27" s="18">
        <f t="shared" si="0"/>
        <v>900000</v>
      </c>
      <c r="H27" s="19">
        <v>1000000</v>
      </c>
      <c r="I27" s="19">
        <f>H27*1.4</f>
        <v>1400000</v>
      </c>
      <c r="J27" s="19">
        <f>I27*1.3</f>
        <v>1820000</v>
      </c>
      <c r="K27" s="19">
        <f>J27*1.3</f>
        <v>2366000</v>
      </c>
    </row>
    <row r="28" spans="1:11" ht="14.25">
      <c r="A28" s="17" t="s">
        <v>74</v>
      </c>
      <c r="B28" s="18">
        <v>7</v>
      </c>
      <c r="C28" s="18" t="s">
        <v>65</v>
      </c>
      <c r="D28" s="17" t="s">
        <v>75</v>
      </c>
      <c r="E28" s="17" t="s">
        <v>50</v>
      </c>
      <c r="F28" s="18">
        <v>3</v>
      </c>
      <c r="G28" s="18">
        <f t="shared" si="0"/>
        <v>162000</v>
      </c>
      <c r="H28" s="19">
        <v>180000</v>
      </c>
      <c r="I28" s="19">
        <f>H28*1.2</f>
        <v>216000</v>
      </c>
      <c r="J28" s="19">
        <f>I28*1.2</f>
        <v>259200</v>
      </c>
      <c r="K28" s="19">
        <f>J28*1.2</f>
        <v>311040</v>
      </c>
    </row>
    <row r="29" spans="1:11" ht="14.25">
      <c r="A29" s="17" t="s">
        <v>74</v>
      </c>
      <c r="B29" s="18">
        <v>7</v>
      </c>
      <c r="C29" s="18" t="s">
        <v>65</v>
      </c>
      <c r="D29" s="17" t="s">
        <v>75</v>
      </c>
      <c r="E29" s="20" t="s">
        <v>52</v>
      </c>
      <c r="F29" s="18">
        <v>4</v>
      </c>
      <c r="G29" s="18">
        <f t="shared" si="0"/>
        <v>0</v>
      </c>
      <c r="H29" s="19"/>
      <c r="I29" s="19"/>
      <c r="J29" s="19">
        <f>I29*1.2</f>
        <v>0</v>
      </c>
      <c r="K29" s="19">
        <f>J29*1.2</f>
        <v>0</v>
      </c>
    </row>
    <row r="30" spans="1:11" ht="14.25">
      <c r="A30" s="20" t="s">
        <v>76</v>
      </c>
      <c r="B30" s="18">
        <v>8</v>
      </c>
      <c r="C30" s="18" t="s">
        <v>65</v>
      </c>
      <c r="D30" s="17" t="s">
        <v>75</v>
      </c>
      <c r="E30" s="17" t="s">
        <v>43</v>
      </c>
      <c r="F30" s="18">
        <v>1</v>
      </c>
      <c r="G30" s="18">
        <f t="shared" si="0"/>
        <v>972000</v>
      </c>
      <c r="H30" s="19">
        <v>1080000</v>
      </c>
      <c r="I30" s="19">
        <f>H30*1.1</f>
        <v>1188000</v>
      </c>
      <c r="J30" s="19">
        <f t="shared" ref="J30:K31" si="3">I30*1.1</f>
        <v>1306800</v>
      </c>
      <c r="K30" s="19">
        <f t="shared" si="3"/>
        <v>1437480</v>
      </c>
    </row>
    <row r="31" spans="1:11" ht="14.25">
      <c r="A31" s="20" t="s">
        <v>76</v>
      </c>
      <c r="B31" s="18">
        <v>8</v>
      </c>
      <c r="C31" s="18" t="s">
        <v>65</v>
      </c>
      <c r="D31" s="17" t="s">
        <v>75</v>
      </c>
      <c r="E31" s="17" t="s">
        <v>47</v>
      </c>
      <c r="F31" s="18">
        <v>2</v>
      </c>
      <c r="G31" s="18">
        <f t="shared" si="0"/>
        <v>324000</v>
      </c>
      <c r="H31" s="19">
        <v>360000</v>
      </c>
      <c r="I31" s="19">
        <f>H31*1.1</f>
        <v>396000.00000000006</v>
      </c>
      <c r="J31" s="19">
        <f t="shared" si="3"/>
        <v>435600.00000000012</v>
      </c>
      <c r="K31" s="19">
        <f t="shared" si="3"/>
        <v>479160.00000000017</v>
      </c>
    </row>
    <row r="32" spans="1:11" ht="14.25">
      <c r="A32" s="20" t="s">
        <v>76</v>
      </c>
      <c r="B32" s="18">
        <v>8</v>
      </c>
      <c r="C32" s="18" t="s">
        <v>65</v>
      </c>
      <c r="D32" s="17" t="s">
        <v>75</v>
      </c>
      <c r="E32" s="17" t="s">
        <v>50</v>
      </c>
      <c r="F32" s="18">
        <v>3</v>
      </c>
      <c r="G32" s="18">
        <f t="shared" si="0"/>
        <v>36000</v>
      </c>
      <c r="H32" s="19">
        <v>40000</v>
      </c>
      <c r="I32" s="19">
        <f>H32*1.05</f>
        <v>42000</v>
      </c>
      <c r="J32" s="19">
        <f>I32*1.05</f>
        <v>44100</v>
      </c>
      <c r="K32" s="19">
        <f>J32*1.05</f>
        <v>46305</v>
      </c>
    </row>
    <row r="33" spans="1:11" ht="14.25">
      <c r="A33" s="20" t="s">
        <v>76</v>
      </c>
      <c r="B33" s="18">
        <v>8</v>
      </c>
      <c r="C33" s="18" t="s">
        <v>65</v>
      </c>
      <c r="D33" s="17" t="s">
        <v>75</v>
      </c>
      <c r="E33" s="20" t="s">
        <v>52</v>
      </c>
      <c r="F33" s="18">
        <v>4</v>
      </c>
      <c r="G33" s="18">
        <f t="shared" si="0"/>
        <v>0</v>
      </c>
      <c r="H33" s="19"/>
      <c r="I33" s="19">
        <f>H33*1.3</f>
        <v>0</v>
      </c>
      <c r="J33" s="19"/>
      <c r="K33" s="19"/>
    </row>
    <row r="34" spans="1:11" ht="14.25">
      <c r="A34" s="17" t="s">
        <v>77</v>
      </c>
      <c r="B34" s="18">
        <v>9</v>
      </c>
      <c r="C34" s="18" t="s">
        <v>70</v>
      </c>
      <c r="D34" s="17" t="s">
        <v>75</v>
      </c>
      <c r="E34" s="17" t="s">
        <v>43</v>
      </c>
      <c r="F34" s="18">
        <v>1</v>
      </c>
      <c r="G34" s="18">
        <f t="shared" si="0"/>
        <v>648000</v>
      </c>
      <c r="H34" s="19">
        <v>720000</v>
      </c>
      <c r="I34" s="19">
        <f>H34*1.3</f>
        <v>936000</v>
      </c>
      <c r="J34" s="19">
        <f>I34*1.3</f>
        <v>1216800</v>
      </c>
      <c r="K34" s="19">
        <f>J34*1.3</f>
        <v>1581840</v>
      </c>
    </row>
    <row r="35" spans="1:11" ht="14.25">
      <c r="A35" s="17" t="s">
        <v>77</v>
      </c>
      <c r="B35" s="18">
        <v>9</v>
      </c>
      <c r="C35" s="18" t="s">
        <v>70</v>
      </c>
      <c r="D35" s="17" t="s">
        <v>75</v>
      </c>
      <c r="E35" s="17" t="s">
        <v>47</v>
      </c>
      <c r="F35" s="18">
        <v>2</v>
      </c>
      <c r="G35" s="18">
        <f t="shared" si="0"/>
        <v>388800</v>
      </c>
      <c r="H35" s="19">
        <v>432000</v>
      </c>
      <c r="I35" s="19">
        <f>H35</f>
        <v>432000</v>
      </c>
      <c r="J35" s="19">
        <f t="shared" ref="J35:K36" si="4">I35</f>
        <v>432000</v>
      </c>
      <c r="K35" s="19">
        <f t="shared" si="4"/>
        <v>432000</v>
      </c>
    </row>
    <row r="36" spans="1:11" ht="14.25">
      <c r="A36" s="17" t="s">
        <v>77</v>
      </c>
      <c r="B36" s="18">
        <v>9</v>
      </c>
      <c r="C36" s="18" t="s">
        <v>70</v>
      </c>
      <c r="D36" s="17" t="s">
        <v>75</v>
      </c>
      <c r="E36" s="17" t="s">
        <v>50</v>
      </c>
      <c r="F36" s="18">
        <v>3</v>
      </c>
      <c r="G36" s="18">
        <f t="shared" si="0"/>
        <v>90000</v>
      </c>
      <c r="H36" s="19">
        <v>100000</v>
      </c>
      <c r="I36" s="19">
        <f>H36</f>
        <v>100000</v>
      </c>
      <c r="J36" s="19">
        <f t="shared" si="4"/>
        <v>100000</v>
      </c>
      <c r="K36" s="19">
        <f t="shared" si="4"/>
        <v>100000</v>
      </c>
    </row>
    <row r="37" spans="1:11" ht="14.25">
      <c r="A37" s="17" t="s">
        <v>77</v>
      </c>
      <c r="B37" s="18">
        <v>9</v>
      </c>
      <c r="C37" s="18" t="s">
        <v>70</v>
      </c>
      <c r="D37" s="17" t="s">
        <v>75</v>
      </c>
      <c r="E37" s="20" t="s">
        <v>52</v>
      </c>
      <c r="F37" s="18">
        <v>4</v>
      </c>
      <c r="G37" s="18">
        <f t="shared" si="0"/>
        <v>261000</v>
      </c>
      <c r="H37" s="19">
        <v>290000</v>
      </c>
      <c r="I37" s="19">
        <f>H37*1.5</f>
        <v>435000</v>
      </c>
      <c r="J37" s="19">
        <f>I37*1.3</f>
        <v>565500</v>
      </c>
      <c r="K37" s="19">
        <f>J37*1.3</f>
        <v>735150</v>
      </c>
    </row>
    <row r="38" spans="1:11" ht="14.25">
      <c r="A38" s="17" t="s">
        <v>78</v>
      </c>
      <c r="B38" s="18">
        <v>10</v>
      </c>
      <c r="C38" s="18" t="s">
        <v>65</v>
      </c>
      <c r="D38" s="17" t="s">
        <v>66</v>
      </c>
      <c r="E38" s="17" t="s">
        <v>43</v>
      </c>
      <c r="F38" s="18">
        <v>1</v>
      </c>
      <c r="G38" s="18">
        <f t="shared" si="0"/>
        <v>10800000</v>
      </c>
      <c r="H38" s="19">
        <v>12000000</v>
      </c>
      <c r="I38" s="19">
        <f>H38*0.9</f>
        <v>10800000</v>
      </c>
      <c r="J38" s="19">
        <f t="shared" ref="J38:K39" si="5">I38*0.9</f>
        <v>9720000</v>
      </c>
      <c r="K38" s="19">
        <f t="shared" si="5"/>
        <v>8748000</v>
      </c>
    </row>
    <row r="39" spans="1:11" ht="14.25">
      <c r="A39" s="17" t="s">
        <v>78</v>
      </c>
      <c r="B39" s="18">
        <v>10</v>
      </c>
      <c r="C39" s="18" t="s">
        <v>65</v>
      </c>
      <c r="D39" s="17" t="s">
        <v>66</v>
      </c>
      <c r="E39" s="17" t="s">
        <v>47</v>
      </c>
      <c r="F39" s="18">
        <v>2</v>
      </c>
      <c r="G39" s="18">
        <f t="shared" si="0"/>
        <v>1170000</v>
      </c>
      <c r="H39" s="19">
        <v>1300000</v>
      </c>
      <c r="I39" s="19">
        <f>H39*0.9</f>
        <v>1170000</v>
      </c>
      <c r="J39" s="19">
        <f t="shared" si="5"/>
        <v>1053000</v>
      </c>
      <c r="K39" s="19">
        <f t="shared" si="5"/>
        <v>947700</v>
      </c>
    </row>
    <row r="40" spans="1:11" ht="14.25">
      <c r="A40" s="17" t="s">
        <v>78</v>
      </c>
      <c r="B40" s="18">
        <v>10</v>
      </c>
      <c r="C40" s="18" t="s">
        <v>65</v>
      </c>
      <c r="D40" s="17" t="s">
        <v>66</v>
      </c>
      <c r="E40" s="17" t="s">
        <v>50</v>
      </c>
      <c r="F40" s="18">
        <v>3</v>
      </c>
      <c r="G40" s="18">
        <f t="shared" si="0"/>
        <v>900000</v>
      </c>
      <c r="H40" s="19">
        <v>1000000</v>
      </c>
      <c r="I40" s="19">
        <f>H40*1.4</f>
        <v>1400000</v>
      </c>
      <c r="J40" s="19">
        <f>I40*1.4</f>
        <v>1959999.9999999998</v>
      </c>
      <c r="K40" s="19">
        <f>J40*1.4</f>
        <v>2743999.9999999995</v>
      </c>
    </row>
    <row r="41" spans="1:11" ht="14.25">
      <c r="A41" s="17" t="s">
        <v>78</v>
      </c>
      <c r="B41" s="18">
        <v>10</v>
      </c>
      <c r="C41" s="18" t="s">
        <v>65</v>
      </c>
      <c r="D41" s="17" t="s">
        <v>66</v>
      </c>
      <c r="E41" s="20" t="s">
        <v>52</v>
      </c>
      <c r="F41" s="18">
        <v>4</v>
      </c>
      <c r="G41" s="18">
        <f t="shared" si="0"/>
        <v>270000</v>
      </c>
      <c r="H41" s="19">
        <v>300000</v>
      </c>
      <c r="I41" s="19">
        <f>H41*1.1</f>
        <v>330000</v>
      </c>
      <c r="J41" s="19">
        <f>I41*1.5</f>
        <v>495000</v>
      </c>
      <c r="K41" s="19">
        <f>J41*1.3</f>
        <v>643500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44"/>
  <sheetViews>
    <sheetView tabSelected="1" zoomScaleNormal="100" workbookViewId="0">
      <selection activeCell="B5" sqref="B5"/>
    </sheetView>
  </sheetViews>
  <sheetFormatPr defaultRowHeight="15"/>
  <cols>
    <col min="1" max="1" width="13" style="21"/>
    <col min="2" max="2" width="10.375" style="21"/>
    <col min="3" max="3" width="19.25" style="22"/>
    <col min="4" max="4" width="19.125" style="22"/>
    <col min="5" max="5" width="15.875" style="22"/>
    <col min="6" max="6" width="21.5" style="22"/>
    <col min="7" max="7" width="19" style="22"/>
    <col min="9" max="9" width="22.375"/>
    <col min="10" max="10" width="13.125"/>
    <col min="11" max="1022" width="7.375"/>
  </cols>
  <sheetData>
    <row r="1" spans="1:1021" s="1" customFormat="1" ht="35.25" customHeight="1">
      <c r="A1" s="23" t="s">
        <v>56</v>
      </c>
      <c r="B1" s="23" t="s">
        <v>34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AMD1"/>
      <c r="AME1"/>
      <c r="AMF1"/>
      <c r="AMG1"/>
    </row>
    <row r="2" spans="1:1021">
      <c r="A2" s="21">
        <v>1</v>
      </c>
      <c r="B2" s="21">
        <v>1</v>
      </c>
      <c r="C2">
        <v>47</v>
      </c>
      <c r="D2">
        <v>50</v>
      </c>
      <c r="E2">
        <v>33</v>
      </c>
      <c r="F2">
        <v>1065900</v>
      </c>
      <c r="G2">
        <v>11976</v>
      </c>
      <c r="H2">
        <v>39.103318362083797</v>
      </c>
      <c r="I2">
        <v>39.441164399999998</v>
      </c>
      <c r="J2">
        <v>28.05</v>
      </c>
      <c r="K2">
        <v>28.05</v>
      </c>
      <c r="L2">
        <v>0</v>
      </c>
    </row>
    <row r="3" spans="1:1021">
      <c r="A3" s="21">
        <v>1</v>
      </c>
      <c r="B3" s="21">
        <v>2</v>
      </c>
      <c r="C3">
        <v>51.707863687500002</v>
      </c>
      <c r="D3">
        <v>19</v>
      </c>
      <c r="E3">
        <v>39</v>
      </c>
      <c r="F3">
        <v>146300</v>
      </c>
      <c r="G3">
        <v>2251</v>
      </c>
      <c r="H3">
        <v>34.279478462236902</v>
      </c>
      <c r="I3">
        <v>33.128536724999996</v>
      </c>
      <c r="J3">
        <v>11.55</v>
      </c>
      <c r="K3">
        <v>11.55</v>
      </c>
      <c r="L3">
        <v>0</v>
      </c>
    </row>
    <row r="4" spans="1:1021">
      <c r="A4" s="21">
        <v>1</v>
      </c>
      <c r="B4" s="21">
        <v>3</v>
      </c>
      <c r="C4">
        <v>58.393507499999998</v>
      </c>
      <c r="D4">
        <v>56</v>
      </c>
      <c r="E4">
        <v>48</v>
      </c>
      <c r="F4">
        <v>198550</v>
      </c>
      <c r="G4">
        <v>2090</v>
      </c>
      <c r="H4">
        <v>73.851687532580797</v>
      </c>
      <c r="I4">
        <v>35.838706500000001</v>
      </c>
      <c r="J4">
        <v>16.5</v>
      </c>
      <c r="K4">
        <v>16.5</v>
      </c>
      <c r="L4">
        <v>0</v>
      </c>
    </row>
    <row r="5" spans="1:1021">
      <c r="A5" s="21">
        <v>1</v>
      </c>
      <c r="B5" s="21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021">
      <c r="A6" s="21">
        <v>2</v>
      </c>
      <c r="B6" s="21">
        <v>1</v>
      </c>
      <c r="C6">
        <v>50</v>
      </c>
      <c r="D6">
        <v>35</v>
      </c>
      <c r="E6">
        <v>37</v>
      </c>
      <c r="F6">
        <v>319770</v>
      </c>
      <c r="G6">
        <v>3593</v>
      </c>
      <c r="H6">
        <v>46.298000000000002</v>
      </c>
      <c r="I6">
        <v>50</v>
      </c>
      <c r="J6">
        <v>28.05</v>
      </c>
      <c r="K6">
        <v>28.05</v>
      </c>
      <c r="L6">
        <v>0</v>
      </c>
    </row>
    <row r="7" spans="1:1021">
      <c r="A7" s="21">
        <v>2</v>
      </c>
      <c r="B7" s="21">
        <v>2</v>
      </c>
      <c r="C7">
        <v>43.073745000000002</v>
      </c>
      <c r="D7">
        <v>57</v>
      </c>
      <c r="E7">
        <v>46</v>
      </c>
      <c r="F7">
        <v>154660</v>
      </c>
      <c r="G7">
        <v>2379</v>
      </c>
      <c r="H7">
        <v>68.010379189490607</v>
      </c>
      <c r="I7">
        <v>52.302526499999999</v>
      </c>
      <c r="J7">
        <v>26.4</v>
      </c>
      <c r="K7">
        <v>26.4</v>
      </c>
      <c r="L7">
        <v>0</v>
      </c>
    </row>
    <row r="8" spans="1:1021">
      <c r="A8" s="21">
        <v>2</v>
      </c>
      <c r="B8" s="21">
        <v>3</v>
      </c>
      <c r="C8">
        <v>33</v>
      </c>
      <c r="D8">
        <v>55</v>
      </c>
      <c r="E8">
        <v>49</v>
      </c>
      <c r="F8">
        <v>51414</v>
      </c>
      <c r="G8">
        <v>541</v>
      </c>
      <c r="H8">
        <v>42.953084354922403</v>
      </c>
      <c r="I8">
        <v>33</v>
      </c>
      <c r="J8">
        <v>29.7</v>
      </c>
      <c r="K8">
        <v>29.7</v>
      </c>
      <c r="L8">
        <v>0</v>
      </c>
    </row>
    <row r="9" spans="1:1021">
      <c r="A9" s="21">
        <v>2</v>
      </c>
      <c r="B9" s="21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021">
      <c r="A10" s="21">
        <v>3</v>
      </c>
      <c r="B10" s="21">
        <v>1</v>
      </c>
      <c r="C10">
        <v>53</v>
      </c>
      <c r="D10">
        <v>51</v>
      </c>
      <c r="E10">
        <v>38</v>
      </c>
      <c r="F10">
        <v>714780</v>
      </c>
      <c r="G10">
        <v>8031</v>
      </c>
      <c r="H10">
        <v>37</v>
      </c>
      <c r="I10">
        <v>56.031686100000002</v>
      </c>
      <c r="J10">
        <v>31.35</v>
      </c>
      <c r="K10">
        <v>31.35</v>
      </c>
      <c r="L10">
        <v>0</v>
      </c>
    </row>
    <row r="11" spans="1:1021">
      <c r="A11" s="21">
        <v>3</v>
      </c>
      <c r="B11" s="21">
        <v>2</v>
      </c>
      <c r="C11">
        <v>56.033810437500001</v>
      </c>
      <c r="D11">
        <v>29</v>
      </c>
      <c r="E11">
        <v>30</v>
      </c>
      <c r="F11">
        <v>100320</v>
      </c>
      <c r="G11">
        <v>1543</v>
      </c>
      <c r="H11">
        <v>33</v>
      </c>
      <c r="I11">
        <v>34</v>
      </c>
      <c r="J11">
        <v>13.2</v>
      </c>
      <c r="K11">
        <v>13.2</v>
      </c>
      <c r="L11">
        <v>0</v>
      </c>
    </row>
    <row r="12" spans="1:1021">
      <c r="A12" s="21">
        <v>3</v>
      </c>
      <c r="B12" s="21">
        <v>3</v>
      </c>
      <c r="C12">
        <v>33.75</v>
      </c>
      <c r="D12">
        <v>42</v>
      </c>
      <c r="E12">
        <v>35</v>
      </c>
      <c r="F12">
        <v>25080</v>
      </c>
      <c r="G12">
        <v>264</v>
      </c>
      <c r="H12">
        <v>26</v>
      </c>
      <c r="I12">
        <v>27</v>
      </c>
      <c r="J12">
        <v>13.2</v>
      </c>
      <c r="K12">
        <v>13.2</v>
      </c>
      <c r="L12">
        <v>0</v>
      </c>
    </row>
    <row r="13" spans="1:1021">
      <c r="A13" s="21">
        <v>3</v>
      </c>
      <c r="B13" s="21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021">
      <c r="A14" s="21">
        <v>4</v>
      </c>
      <c r="B14" s="21">
        <v>1</v>
      </c>
      <c r="C14">
        <v>51.015689999999999</v>
      </c>
      <c r="D14">
        <v>27</v>
      </c>
      <c r="E14">
        <v>36</v>
      </c>
      <c r="F14">
        <v>679250</v>
      </c>
      <c r="G14">
        <v>7632</v>
      </c>
      <c r="H14">
        <v>51.736963932253602</v>
      </c>
      <c r="I14">
        <v>46.570642499999998</v>
      </c>
      <c r="J14">
        <v>36.299999999999997</v>
      </c>
      <c r="K14">
        <v>36.299999999999997</v>
      </c>
      <c r="L14">
        <v>0</v>
      </c>
    </row>
    <row r="15" spans="1:1021">
      <c r="A15" s="21">
        <v>4</v>
      </c>
      <c r="B15" s="21">
        <v>2</v>
      </c>
      <c r="C15">
        <v>43.526484843749998</v>
      </c>
      <c r="D15">
        <v>63</v>
      </c>
      <c r="E15">
        <v>45</v>
      </c>
      <c r="F15">
        <v>135432</v>
      </c>
      <c r="G15">
        <v>2084</v>
      </c>
      <c r="H15">
        <v>34.079688255239603</v>
      </c>
      <c r="I15">
        <v>32.004817125000002</v>
      </c>
      <c r="J15">
        <v>18.149999999999999</v>
      </c>
      <c r="K15">
        <v>18.149999999999999</v>
      </c>
      <c r="L15">
        <v>0</v>
      </c>
    </row>
    <row r="16" spans="1:1021">
      <c r="A16" s="21">
        <v>4</v>
      </c>
      <c r="B16" s="21">
        <v>3</v>
      </c>
      <c r="C16">
        <v>33</v>
      </c>
      <c r="D16">
        <v>48</v>
      </c>
      <c r="E16">
        <v>43</v>
      </c>
      <c r="F16">
        <v>56430</v>
      </c>
      <c r="G16">
        <v>594</v>
      </c>
      <c r="H16">
        <v>27</v>
      </c>
      <c r="I16">
        <v>28</v>
      </c>
      <c r="J16">
        <v>14.85</v>
      </c>
      <c r="K16">
        <v>14.85</v>
      </c>
      <c r="L16">
        <v>0</v>
      </c>
    </row>
    <row r="17" spans="1:12">
      <c r="A17" s="21">
        <v>4</v>
      </c>
      <c r="B17" s="21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>
      <c r="A18" s="21">
        <v>5</v>
      </c>
      <c r="B18" s="21">
        <v>1</v>
      </c>
      <c r="C18">
        <v>58.207680843749998</v>
      </c>
      <c r="D18">
        <v>39</v>
      </c>
      <c r="E18">
        <v>35</v>
      </c>
      <c r="F18">
        <v>180576</v>
      </c>
      <c r="G18">
        <v>2029</v>
      </c>
      <c r="H18">
        <v>31.951753453723299</v>
      </c>
      <c r="I18">
        <v>34</v>
      </c>
      <c r="J18">
        <v>26.4</v>
      </c>
      <c r="K18">
        <v>26.4</v>
      </c>
      <c r="L18">
        <v>0</v>
      </c>
    </row>
    <row r="19" spans="1:12">
      <c r="A19" s="21">
        <v>5</v>
      </c>
      <c r="B19" s="21">
        <v>2</v>
      </c>
      <c r="C19">
        <v>50.242815</v>
      </c>
      <c r="D19">
        <v>51</v>
      </c>
      <c r="E19">
        <v>39</v>
      </c>
      <c r="F19">
        <v>77748</v>
      </c>
      <c r="G19">
        <v>1196</v>
      </c>
      <c r="H19">
        <v>36.030627959197403</v>
      </c>
      <c r="I19">
        <v>39.799266000000003</v>
      </c>
      <c r="J19">
        <v>21.45</v>
      </c>
      <c r="K19">
        <v>21.45</v>
      </c>
      <c r="L19">
        <v>0</v>
      </c>
    </row>
    <row r="20" spans="1:12">
      <c r="A20" s="21">
        <v>5</v>
      </c>
      <c r="B20" s="21">
        <v>3</v>
      </c>
      <c r="C20">
        <v>31</v>
      </c>
      <c r="D20">
        <v>33</v>
      </c>
      <c r="E20">
        <v>40</v>
      </c>
      <c r="F20">
        <v>22572</v>
      </c>
      <c r="G20">
        <v>238</v>
      </c>
      <c r="H20">
        <v>49.462887821740402</v>
      </c>
      <c r="I20">
        <v>36</v>
      </c>
      <c r="J20">
        <v>18.149999999999999</v>
      </c>
      <c r="K20">
        <v>18.149999999999999</v>
      </c>
      <c r="L20">
        <v>0</v>
      </c>
    </row>
    <row r="21" spans="1:12">
      <c r="A21" s="21">
        <v>5</v>
      </c>
      <c r="B21" s="21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>
      <c r="A22" s="21">
        <v>6</v>
      </c>
      <c r="B22" s="21">
        <v>1</v>
      </c>
      <c r="C22">
        <v>47.389818937500003</v>
      </c>
      <c r="D22">
        <v>59</v>
      </c>
      <c r="E22">
        <v>37</v>
      </c>
      <c r="F22">
        <v>470250</v>
      </c>
      <c r="G22">
        <v>5284</v>
      </c>
      <c r="H22">
        <v>74.135409794294503</v>
      </c>
      <c r="I22">
        <v>36.470678325000002</v>
      </c>
      <c r="J22">
        <v>34.65</v>
      </c>
      <c r="K22">
        <v>34.65</v>
      </c>
      <c r="L22">
        <v>0</v>
      </c>
    </row>
    <row r="23" spans="1:12">
      <c r="A23" s="21">
        <v>6</v>
      </c>
      <c r="B23" s="21">
        <v>2</v>
      </c>
      <c r="C23">
        <v>42.170185687500002</v>
      </c>
      <c r="D23">
        <v>72</v>
      </c>
      <c r="E23">
        <v>42</v>
      </c>
      <c r="F23">
        <v>123393.60000000001</v>
      </c>
      <c r="G23">
        <v>1898</v>
      </c>
      <c r="H23">
        <v>63.914681686086901</v>
      </c>
      <c r="I23">
        <v>44.348284274999997</v>
      </c>
      <c r="J23">
        <v>29.7</v>
      </c>
      <c r="K23">
        <v>29.7</v>
      </c>
      <c r="L23">
        <v>0</v>
      </c>
    </row>
    <row r="24" spans="1:12">
      <c r="A24" s="21">
        <v>6</v>
      </c>
      <c r="B24" s="21">
        <v>3</v>
      </c>
      <c r="C24">
        <v>35</v>
      </c>
      <c r="D24">
        <v>33</v>
      </c>
      <c r="E24">
        <v>42</v>
      </c>
      <c r="F24">
        <v>30305</v>
      </c>
      <c r="G24">
        <v>319</v>
      </c>
      <c r="H24">
        <v>48.8985466891939</v>
      </c>
      <c r="I24">
        <v>33</v>
      </c>
      <c r="J24">
        <v>19.8</v>
      </c>
      <c r="K24">
        <v>19.8</v>
      </c>
      <c r="L24">
        <v>0</v>
      </c>
    </row>
    <row r="25" spans="1:12">
      <c r="A25" s="21">
        <v>6</v>
      </c>
      <c r="B25" s="21"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>
      <c r="A26" s="21">
        <v>7</v>
      </c>
      <c r="B26" s="21">
        <v>1</v>
      </c>
      <c r="C26">
        <v>52.522647749999997</v>
      </c>
      <c r="D26">
        <v>38</v>
      </c>
      <c r="E26">
        <v>42</v>
      </c>
      <c r="F26">
        <v>391875</v>
      </c>
      <c r="G26">
        <v>4403</v>
      </c>
      <c r="H26">
        <v>35.827110643611697</v>
      </c>
      <c r="I26">
        <v>53.063854650000003</v>
      </c>
      <c r="J26">
        <v>34.65</v>
      </c>
      <c r="K26">
        <v>34.65</v>
      </c>
      <c r="L26">
        <v>0</v>
      </c>
    </row>
    <row r="27" spans="1:12">
      <c r="A27" s="21">
        <v>7</v>
      </c>
      <c r="B27" s="21">
        <v>2</v>
      </c>
      <c r="C27">
        <v>52.715356874999998</v>
      </c>
      <c r="D27">
        <v>35</v>
      </c>
      <c r="E27">
        <v>40</v>
      </c>
      <c r="F27">
        <v>94050</v>
      </c>
      <c r="G27">
        <v>1447</v>
      </c>
      <c r="H27">
        <v>30.198295180119</v>
      </c>
      <c r="I27">
        <v>22.519712250000001</v>
      </c>
      <c r="J27">
        <v>14.85</v>
      </c>
      <c r="K27">
        <v>14.85</v>
      </c>
      <c r="L27">
        <v>0</v>
      </c>
    </row>
    <row r="28" spans="1:12">
      <c r="A28" s="21">
        <v>7</v>
      </c>
      <c r="B28" s="21">
        <v>3</v>
      </c>
      <c r="C28">
        <v>31</v>
      </c>
      <c r="D28">
        <v>48</v>
      </c>
      <c r="E28">
        <v>36</v>
      </c>
      <c r="F28">
        <v>16929</v>
      </c>
      <c r="G28">
        <v>178</v>
      </c>
      <c r="H28">
        <v>41.265919611481998</v>
      </c>
      <c r="I28">
        <v>39</v>
      </c>
      <c r="J28">
        <v>14.85</v>
      </c>
      <c r="K28">
        <v>14.85</v>
      </c>
      <c r="L28">
        <v>0</v>
      </c>
    </row>
    <row r="29" spans="1:12">
      <c r="A29" s="21">
        <v>7</v>
      </c>
      <c r="B29" s="21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>
      <c r="A30" s="21">
        <v>8</v>
      </c>
      <c r="B30" s="21">
        <v>1</v>
      </c>
      <c r="C30">
        <v>45</v>
      </c>
      <c r="D30">
        <v>66</v>
      </c>
      <c r="E30">
        <v>37</v>
      </c>
      <c r="F30">
        <v>141075</v>
      </c>
      <c r="G30">
        <v>1585</v>
      </c>
      <c r="H30">
        <v>41</v>
      </c>
      <c r="I30">
        <v>47</v>
      </c>
      <c r="J30">
        <v>34.65</v>
      </c>
      <c r="K30">
        <v>34.65</v>
      </c>
      <c r="L30">
        <v>0</v>
      </c>
    </row>
    <row r="31" spans="1:12">
      <c r="A31" s="21">
        <v>8</v>
      </c>
      <c r="B31" s="21">
        <v>2</v>
      </c>
      <c r="C31">
        <v>58.827489046875002</v>
      </c>
      <c r="D31">
        <v>45</v>
      </c>
      <c r="E31">
        <v>47</v>
      </c>
      <c r="F31">
        <v>49658.400000000001</v>
      </c>
      <c r="G31">
        <v>764</v>
      </c>
      <c r="H31">
        <v>44.605861068498697</v>
      </c>
      <c r="I31">
        <v>36</v>
      </c>
      <c r="J31">
        <v>23.1</v>
      </c>
      <c r="K31">
        <v>23.1</v>
      </c>
      <c r="L31">
        <v>0</v>
      </c>
    </row>
    <row r="32" spans="1:12">
      <c r="A32" s="21">
        <v>8</v>
      </c>
      <c r="B32" s="21">
        <v>3</v>
      </c>
      <c r="C32">
        <v>35</v>
      </c>
      <c r="D32">
        <v>56</v>
      </c>
      <c r="E32">
        <v>41</v>
      </c>
      <c r="F32">
        <v>6186.4</v>
      </c>
      <c r="G32">
        <v>65</v>
      </c>
      <c r="H32">
        <v>48.693079203459803</v>
      </c>
      <c r="I32">
        <v>35</v>
      </c>
      <c r="J32">
        <v>26.4</v>
      </c>
      <c r="K32">
        <v>26.4</v>
      </c>
      <c r="L32">
        <v>0</v>
      </c>
    </row>
    <row r="33" spans="1:12">
      <c r="A33" s="21">
        <v>8</v>
      </c>
      <c r="B33" s="21">
        <v>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>
      <c r="A34" s="21">
        <v>9</v>
      </c>
      <c r="B34" s="21">
        <v>1</v>
      </c>
      <c r="C34">
        <v>41.1884595</v>
      </c>
      <c r="D34">
        <v>60</v>
      </c>
      <c r="E34">
        <v>45</v>
      </c>
      <c r="F34">
        <v>116622</v>
      </c>
      <c r="G34">
        <v>1310</v>
      </c>
      <c r="H34">
        <v>34.649047404029801</v>
      </c>
      <c r="I34">
        <v>41.419339200000003</v>
      </c>
      <c r="J34">
        <v>44.55</v>
      </c>
      <c r="K34">
        <v>44.55</v>
      </c>
      <c r="L34">
        <v>0</v>
      </c>
    </row>
    <row r="35" spans="1:12">
      <c r="A35" s="21">
        <v>9</v>
      </c>
      <c r="B35" s="21">
        <v>2</v>
      </c>
      <c r="C35">
        <v>54.581176687499998</v>
      </c>
      <c r="D35">
        <v>60</v>
      </c>
      <c r="E35">
        <v>46</v>
      </c>
      <c r="F35">
        <v>52366.6</v>
      </c>
      <c r="G35">
        <v>806</v>
      </c>
      <c r="H35">
        <v>45.026164711021899</v>
      </c>
      <c r="I35">
        <v>41.601480449999997</v>
      </c>
      <c r="J35">
        <v>19.8</v>
      </c>
      <c r="K35">
        <v>19.8</v>
      </c>
      <c r="L35">
        <v>0</v>
      </c>
    </row>
    <row r="36" spans="1:12">
      <c r="A36" s="21">
        <v>9</v>
      </c>
      <c r="B36" s="21">
        <v>3</v>
      </c>
      <c r="C36">
        <v>35</v>
      </c>
      <c r="D36">
        <v>45</v>
      </c>
      <c r="E36">
        <v>36</v>
      </c>
      <c r="F36">
        <v>15466</v>
      </c>
      <c r="G36">
        <v>163</v>
      </c>
      <c r="H36">
        <v>53.039824126338097</v>
      </c>
      <c r="I36">
        <v>35</v>
      </c>
      <c r="J36">
        <v>26.4</v>
      </c>
      <c r="K36">
        <v>26.4</v>
      </c>
      <c r="L36">
        <v>0</v>
      </c>
    </row>
    <row r="37" spans="1:12">
      <c r="A37" s="21">
        <v>9</v>
      </c>
      <c r="B37" s="21">
        <v>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>
      <c r="A38" s="21">
        <v>10</v>
      </c>
      <c r="B38" s="21">
        <v>1</v>
      </c>
      <c r="C38">
        <v>47.851195500000003</v>
      </c>
      <c r="D38">
        <v>40</v>
      </c>
      <c r="E38">
        <v>33</v>
      </c>
      <c r="F38">
        <v>1429560</v>
      </c>
      <c r="G38">
        <v>16062</v>
      </c>
      <c r="H38">
        <v>46.285965830817197</v>
      </c>
      <c r="I38">
        <v>32.556673199999999</v>
      </c>
      <c r="J38">
        <v>31.35</v>
      </c>
      <c r="K38">
        <v>31.35</v>
      </c>
      <c r="L38">
        <v>0</v>
      </c>
    </row>
    <row r="39" spans="1:12">
      <c r="A39" s="21">
        <v>10</v>
      </c>
      <c r="B39" s="21">
        <v>2</v>
      </c>
      <c r="C39">
        <v>40.703016374999997</v>
      </c>
      <c r="D39">
        <v>43</v>
      </c>
      <c r="E39">
        <v>40</v>
      </c>
      <c r="F39">
        <v>135850</v>
      </c>
      <c r="G39">
        <v>2090</v>
      </c>
      <c r="H39">
        <v>31.4039024539948</v>
      </c>
      <c r="I39">
        <v>29</v>
      </c>
      <c r="J39">
        <v>16.5</v>
      </c>
      <c r="K39">
        <v>16.5</v>
      </c>
      <c r="L39">
        <v>0</v>
      </c>
    </row>
    <row r="40" spans="1:12">
      <c r="A40" s="21">
        <v>10</v>
      </c>
      <c r="B40" s="21">
        <v>3</v>
      </c>
      <c r="C40">
        <v>29</v>
      </c>
      <c r="D40">
        <v>44</v>
      </c>
      <c r="E40">
        <v>45</v>
      </c>
      <c r="F40">
        <v>146300</v>
      </c>
      <c r="G40">
        <v>1540</v>
      </c>
      <c r="H40">
        <v>50.8331028360967</v>
      </c>
      <c r="I40">
        <v>30</v>
      </c>
      <c r="J40">
        <v>24.75</v>
      </c>
      <c r="K40">
        <v>24.75</v>
      </c>
      <c r="L40">
        <v>0</v>
      </c>
    </row>
    <row r="41" spans="1:12">
      <c r="A41" s="21">
        <v>10</v>
      </c>
      <c r="B41" s="2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4" spans="1:12">
      <c r="H44" s="22"/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7" zoomScaleNormal="100" workbookViewId="0">
      <selection activeCell="B8" sqref="B8"/>
    </sheetView>
  </sheetViews>
  <sheetFormatPr defaultRowHeight="13.5"/>
  <cols>
    <col min="1" max="1" width="37.625"/>
    <col min="2" max="2" width="43.375"/>
    <col min="3" max="3" width="13.5" customWidth="1"/>
    <col min="4" max="4" width="19.5"/>
    <col min="5" max="5" width="22.5"/>
    <col min="6" max="6" width="31.5"/>
    <col min="7" max="1026" width="10.375"/>
  </cols>
  <sheetData>
    <row r="1" spans="1:6" ht="27">
      <c r="A1" s="26"/>
      <c r="B1" s="27" t="s">
        <v>60</v>
      </c>
      <c r="C1" s="27" t="s">
        <v>121</v>
      </c>
      <c r="D1" s="27" t="s">
        <v>61</v>
      </c>
      <c r="E1" s="27" t="s">
        <v>62</v>
      </c>
      <c r="F1" s="27" t="s">
        <v>63</v>
      </c>
    </row>
    <row r="2" spans="1:6" ht="67.5">
      <c r="A2" s="28" t="s">
        <v>64</v>
      </c>
      <c r="B2" s="27" t="s">
        <v>90</v>
      </c>
      <c r="C2" s="31">
        <v>544229</v>
      </c>
      <c r="D2" s="27" t="s">
        <v>91</v>
      </c>
      <c r="E2" s="29" t="s">
        <v>92</v>
      </c>
      <c r="F2" s="27"/>
    </row>
    <row r="3" spans="1:6" ht="54">
      <c r="A3" s="28" t="s">
        <v>67</v>
      </c>
      <c r="B3" s="27" t="s">
        <v>99</v>
      </c>
      <c r="C3" s="31">
        <v>630562</v>
      </c>
      <c r="D3" s="27" t="s">
        <v>91</v>
      </c>
      <c r="E3" s="27"/>
      <c r="F3" s="27"/>
    </row>
    <row r="4" spans="1:6" ht="67.5">
      <c r="A4" s="28" t="s">
        <v>69</v>
      </c>
      <c r="B4" s="27" t="s">
        <v>120</v>
      </c>
      <c r="C4" s="31">
        <v>972416</v>
      </c>
      <c r="D4" s="27" t="s">
        <v>93</v>
      </c>
      <c r="E4" s="27"/>
      <c r="F4" s="27"/>
    </row>
    <row r="5" spans="1:6" ht="54">
      <c r="A5" s="28" t="s">
        <v>71</v>
      </c>
      <c r="B5" s="27" t="s">
        <v>94</v>
      </c>
      <c r="C5" s="31">
        <v>941416</v>
      </c>
      <c r="D5" s="27"/>
      <c r="E5" s="27" t="s">
        <v>95</v>
      </c>
      <c r="F5" s="27" t="s">
        <v>96</v>
      </c>
    </row>
    <row r="6" spans="1:6" ht="54">
      <c r="A6" s="28" t="s">
        <v>72</v>
      </c>
      <c r="B6" s="27" t="s">
        <v>101</v>
      </c>
      <c r="C6" s="31">
        <v>190637</v>
      </c>
      <c r="D6" s="27"/>
      <c r="E6" s="27" t="s">
        <v>91</v>
      </c>
      <c r="F6" s="27"/>
    </row>
    <row r="7" spans="1:6" ht="54">
      <c r="A7" s="28" t="s">
        <v>73</v>
      </c>
      <c r="B7" s="27" t="s">
        <v>97</v>
      </c>
      <c r="C7" s="31">
        <v>280972</v>
      </c>
      <c r="D7" s="27"/>
      <c r="E7" s="27" t="s">
        <v>98</v>
      </c>
      <c r="F7" s="27"/>
    </row>
    <row r="8" spans="1:6" ht="54">
      <c r="A8" s="28" t="s">
        <v>74</v>
      </c>
      <c r="B8" s="29" t="s">
        <v>100</v>
      </c>
      <c r="C8" s="31">
        <v>539951</v>
      </c>
      <c r="D8" s="27"/>
      <c r="E8" s="27"/>
      <c r="F8" s="27"/>
    </row>
    <row r="9" spans="1:6" ht="54">
      <c r="A9" s="28" t="s">
        <v>77</v>
      </c>
      <c r="B9" s="29" t="s">
        <v>102</v>
      </c>
      <c r="C9" s="31">
        <v>182941</v>
      </c>
      <c r="D9" s="27" t="s">
        <v>91</v>
      </c>
      <c r="E9" s="27"/>
      <c r="F9" s="27"/>
    </row>
    <row r="10" spans="1:6" ht="27">
      <c r="A10" s="28" t="s">
        <v>76</v>
      </c>
      <c r="B10" s="29" t="s">
        <v>103</v>
      </c>
      <c r="C10" s="31">
        <v>1860563</v>
      </c>
      <c r="D10" s="27"/>
      <c r="E10" s="27"/>
      <c r="F10" s="27"/>
    </row>
    <row r="11" spans="1:6" ht="54">
      <c r="A11" s="28" t="s">
        <v>78</v>
      </c>
      <c r="B11" s="27" t="s">
        <v>89</v>
      </c>
      <c r="C11" s="31">
        <v>1584190</v>
      </c>
      <c r="D11" s="27"/>
      <c r="E11" s="29"/>
      <c r="F11" s="27"/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/>
  </sheetViews>
  <sheetFormatPr defaultRowHeight="13.5"/>
  <cols>
    <col min="1" max="1025" width="10.375"/>
  </cols>
  <sheetData>
    <row r="1" spans="1:2">
      <c r="A1" t="s">
        <v>104</v>
      </c>
      <c r="B1" t="s">
        <v>105</v>
      </c>
    </row>
    <row r="2" spans="1:2">
      <c r="A2" t="s">
        <v>59</v>
      </c>
      <c r="B2">
        <v>9190000</v>
      </c>
    </row>
    <row r="3" spans="1:2">
      <c r="A3" t="s">
        <v>60</v>
      </c>
      <c r="B3">
        <f>B2*1.1</f>
        <v>10109000</v>
      </c>
    </row>
    <row r="4" spans="1:2">
      <c r="A4" t="s">
        <v>61</v>
      </c>
      <c r="B4">
        <f>B3*1.1</f>
        <v>11119900</v>
      </c>
    </row>
    <row r="5" spans="1:2">
      <c r="A5" t="s">
        <v>62</v>
      </c>
      <c r="B5">
        <f>B4*1.1</f>
        <v>12231890.000000002</v>
      </c>
    </row>
    <row r="6" spans="1:2">
      <c r="A6" t="s">
        <v>63</v>
      </c>
      <c r="B6">
        <f>B5*1.1</f>
        <v>13455079.000000004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>
      <selection activeCell="B6" sqref="B6"/>
    </sheetView>
  </sheetViews>
  <sheetFormatPr defaultRowHeight="13.5"/>
  <cols>
    <col min="1" max="1025" width="10.375"/>
  </cols>
  <sheetData>
    <row r="1" spans="1:2">
      <c r="A1" t="s">
        <v>104</v>
      </c>
      <c r="B1" t="s">
        <v>106</v>
      </c>
    </row>
    <row r="2" spans="1:2">
      <c r="A2" t="s">
        <v>59</v>
      </c>
      <c r="B2">
        <v>600000</v>
      </c>
    </row>
    <row r="3" spans="1:2">
      <c r="A3" t="s">
        <v>60</v>
      </c>
      <c r="B3">
        <v>600000</v>
      </c>
    </row>
    <row r="4" spans="1:2">
      <c r="A4" t="s">
        <v>61</v>
      </c>
      <c r="B4">
        <f>B3*1.1</f>
        <v>660000</v>
      </c>
    </row>
    <row r="5" spans="1:2">
      <c r="A5" t="s">
        <v>62</v>
      </c>
      <c r="B5">
        <v>700000</v>
      </c>
    </row>
    <row r="6" spans="1:2">
      <c r="A6" t="s">
        <v>63</v>
      </c>
      <c r="B6">
        <v>800000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H1" zoomScaleNormal="100" workbookViewId="0">
      <selection activeCell="K1" sqref="K1"/>
    </sheetView>
  </sheetViews>
  <sheetFormatPr defaultRowHeight="13.5"/>
  <cols>
    <col min="1" max="1" width="3.5"/>
    <col min="2" max="2" width="10.375"/>
    <col min="3" max="3" width="10"/>
    <col min="4" max="4" width="8.375"/>
    <col min="5" max="5" width="11"/>
    <col min="6" max="6" width="19.5"/>
    <col min="7" max="7" width="22.5"/>
    <col min="8" max="8" width="22.875"/>
    <col min="9" max="9" width="24.625"/>
    <col min="10" max="10" width="16.625"/>
    <col min="11" max="11" width="17.125"/>
    <col min="12" max="12" width="16.375"/>
    <col min="13" max="13" width="22.5"/>
    <col min="14" max="14" width="15.25"/>
    <col min="15" max="1025" width="11.125"/>
  </cols>
  <sheetData>
    <row r="1" spans="1:14">
      <c r="B1" t="s">
        <v>56</v>
      </c>
      <c r="C1" t="s">
        <v>34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</row>
    <row r="2" spans="1:14">
      <c r="A2">
        <v>1</v>
      </c>
      <c r="B2">
        <v>1</v>
      </c>
      <c r="C2">
        <v>1</v>
      </c>
      <c r="D2">
        <v>969000</v>
      </c>
      <c r="E2">
        <v>10888</v>
      </c>
      <c r="F2">
        <v>14.234469000000001</v>
      </c>
      <c r="G2">
        <v>50</v>
      </c>
      <c r="H2">
        <v>39.103318362083797</v>
      </c>
      <c r="I2">
        <v>17</v>
      </c>
      <c r="J2">
        <v>17.529406399999999</v>
      </c>
      <c r="K2">
        <v>17</v>
      </c>
      <c r="L2">
        <v>5</v>
      </c>
      <c r="M2">
        <v>60</v>
      </c>
      <c r="N2">
        <v>30</v>
      </c>
    </row>
    <row r="3" spans="1:14">
      <c r="A3">
        <v>2</v>
      </c>
      <c r="B3">
        <v>1</v>
      </c>
      <c r="C3">
        <v>2</v>
      </c>
      <c r="D3">
        <v>133000</v>
      </c>
      <c r="E3">
        <v>2046</v>
      </c>
      <c r="F3">
        <v>15.3208485</v>
      </c>
      <c r="G3">
        <v>19</v>
      </c>
      <c r="H3">
        <v>34.279478462236902</v>
      </c>
      <c r="I3">
        <v>44</v>
      </c>
      <c r="J3">
        <v>14.723794099999999</v>
      </c>
      <c r="K3">
        <v>7</v>
      </c>
      <c r="L3">
        <v>5</v>
      </c>
      <c r="M3">
        <v>60</v>
      </c>
      <c r="N3">
        <v>30</v>
      </c>
    </row>
    <row r="4" spans="1:14">
      <c r="A4">
        <v>3</v>
      </c>
      <c r="B4">
        <v>1</v>
      </c>
      <c r="C4">
        <v>3</v>
      </c>
      <c r="D4">
        <v>180500</v>
      </c>
      <c r="E4">
        <v>1900</v>
      </c>
      <c r="F4">
        <v>7.6896800000000001</v>
      </c>
      <c r="G4">
        <v>56</v>
      </c>
      <c r="H4">
        <v>73.851687532580797</v>
      </c>
      <c r="I4">
        <v>53</v>
      </c>
      <c r="J4">
        <v>15.928314</v>
      </c>
      <c r="K4">
        <v>10</v>
      </c>
      <c r="L4">
        <v>5</v>
      </c>
      <c r="M4">
        <v>60</v>
      </c>
      <c r="N4">
        <v>30</v>
      </c>
    </row>
    <row r="5" spans="1:14">
      <c r="A5">
        <v>4</v>
      </c>
      <c r="B5">
        <v>1</v>
      </c>
      <c r="C5">
        <v>4</v>
      </c>
      <c r="D5">
        <v>0</v>
      </c>
      <c r="E5">
        <v>0</v>
      </c>
      <c r="F5">
        <v>0</v>
      </c>
      <c r="G5">
        <v>6</v>
      </c>
      <c r="H5">
        <v>0</v>
      </c>
      <c r="I5">
        <v>0</v>
      </c>
      <c r="J5">
        <v>0.25409999999999999</v>
      </c>
      <c r="K5">
        <v>0</v>
      </c>
      <c r="L5">
        <v>5</v>
      </c>
      <c r="M5">
        <v>60</v>
      </c>
      <c r="N5">
        <v>30</v>
      </c>
    </row>
    <row r="6" spans="1:14">
      <c r="A6">
        <v>5</v>
      </c>
      <c r="B6">
        <v>2</v>
      </c>
      <c r="C6">
        <v>1</v>
      </c>
      <c r="D6">
        <v>290700</v>
      </c>
      <c r="E6">
        <v>3266</v>
      </c>
      <c r="F6">
        <v>8.4685725000000005</v>
      </c>
      <c r="G6">
        <v>35</v>
      </c>
      <c r="H6">
        <v>46.298000000000002</v>
      </c>
      <c r="I6">
        <v>37</v>
      </c>
      <c r="J6">
        <v>10.716466</v>
      </c>
      <c r="K6">
        <v>17</v>
      </c>
      <c r="L6">
        <v>3</v>
      </c>
      <c r="M6">
        <v>29</v>
      </c>
      <c r="N6">
        <v>52</v>
      </c>
    </row>
    <row r="7" spans="1:14">
      <c r="A7">
        <v>6</v>
      </c>
      <c r="B7">
        <v>2</v>
      </c>
      <c r="C7">
        <v>2</v>
      </c>
      <c r="D7">
        <v>140600</v>
      </c>
      <c r="E7">
        <v>2163</v>
      </c>
      <c r="F7">
        <v>28.71583</v>
      </c>
      <c r="G7">
        <v>57</v>
      </c>
      <c r="H7">
        <v>68.010379189490607</v>
      </c>
      <c r="I7">
        <v>55</v>
      </c>
      <c r="J7">
        <v>34.868350999999997</v>
      </c>
      <c r="K7">
        <v>16</v>
      </c>
      <c r="L7">
        <v>3</v>
      </c>
      <c r="M7">
        <v>29</v>
      </c>
      <c r="N7">
        <v>52</v>
      </c>
    </row>
    <row r="8" spans="1:14">
      <c r="A8">
        <v>7</v>
      </c>
      <c r="B8">
        <v>2</v>
      </c>
      <c r="C8">
        <v>3</v>
      </c>
      <c r="D8">
        <v>46740</v>
      </c>
      <c r="E8">
        <v>492</v>
      </c>
      <c r="F8">
        <v>1.5131049999999999</v>
      </c>
      <c r="G8">
        <v>70</v>
      </c>
      <c r="H8">
        <v>42.953084354922403</v>
      </c>
      <c r="I8">
        <v>54</v>
      </c>
      <c r="J8">
        <v>10.559358</v>
      </c>
      <c r="K8">
        <v>18</v>
      </c>
      <c r="L8">
        <v>3</v>
      </c>
      <c r="M8">
        <v>29</v>
      </c>
      <c r="N8">
        <v>52</v>
      </c>
    </row>
    <row r="9" spans="1:14">
      <c r="A9">
        <v>8</v>
      </c>
      <c r="B9">
        <v>2</v>
      </c>
      <c r="C9">
        <v>4</v>
      </c>
      <c r="D9">
        <v>0</v>
      </c>
      <c r="E9">
        <v>0</v>
      </c>
      <c r="F9">
        <v>0</v>
      </c>
      <c r="G9">
        <v>6</v>
      </c>
      <c r="H9">
        <v>0</v>
      </c>
      <c r="I9">
        <v>0</v>
      </c>
      <c r="J9">
        <v>0.35074</v>
      </c>
      <c r="K9">
        <v>0</v>
      </c>
      <c r="L9">
        <v>3</v>
      </c>
      <c r="M9">
        <v>29</v>
      </c>
      <c r="N9">
        <v>52</v>
      </c>
    </row>
    <row r="10" spans="1:14">
      <c r="A10">
        <v>9</v>
      </c>
      <c r="B10">
        <v>3</v>
      </c>
      <c r="C10">
        <v>1</v>
      </c>
      <c r="D10">
        <v>649800</v>
      </c>
      <c r="E10">
        <v>7301</v>
      </c>
      <c r="F10">
        <v>39.907794000000003</v>
      </c>
      <c r="G10">
        <v>51</v>
      </c>
      <c r="H10">
        <v>15.4567154887156</v>
      </c>
      <c r="I10">
        <v>42</v>
      </c>
      <c r="J10">
        <v>37.354457400000001</v>
      </c>
      <c r="K10">
        <v>19</v>
      </c>
      <c r="L10">
        <v>4</v>
      </c>
      <c r="M10">
        <v>46</v>
      </c>
      <c r="N10">
        <v>42</v>
      </c>
    </row>
    <row r="11" spans="1:14">
      <c r="A11">
        <v>10</v>
      </c>
      <c r="B11">
        <v>3</v>
      </c>
      <c r="C11">
        <v>2</v>
      </c>
      <c r="D11">
        <v>91200</v>
      </c>
      <c r="E11">
        <v>1403</v>
      </c>
      <c r="F11">
        <v>7.3789379999999998</v>
      </c>
      <c r="G11">
        <v>29</v>
      </c>
      <c r="H11">
        <v>3.1981541802065698</v>
      </c>
      <c r="I11">
        <v>17</v>
      </c>
      <c r="J11">
        <v>8.2239848000000002</v>
      </c>
      <c r="K11">
        <v>8</v>
      </c>
      <c r="L11">
        <v>4</v>
      </c>
      <c r="M11">
        <v>46</v>
      </c>
      <c r="N11">
        <v>42</v>
      </c>
    </row>
    <row r="12" spans="1:14">
      <c r="A12">
        <v>11</v>
      </c>
      <c r="B12">
        <v>3</v>
      </c>
      <c r="C12">
        <v>3</v>
      </c>
      <c r="D12">
        <v>22800</v>
      </c>
      <c r="E12">
        <v>240</v>
      </c>
      <c r="F12">
        <v>1.7078420000000001</v>
      </c>
      <c r="G12">
        <v>42</v>
      </c>
      <c r="H12">
        <v>6.2365154770117499</v>
      </c>
      <c r="I12">
        <v>40</v>
      </c>
      <c r="J12">
        <v>5.7286431999999996</v>
      </c>
      <c r="K12">
        <v>8</v>
      </c>
      <c r="L12">
        <v>4</v>
      </c>
      <c r="M12">
        <v>46</v>
      </c>
      <c r="N12">
        <v>42</v>
      </c>
    </row>
    <row r="13" spans="1:14">
      <c r="A13">
        <v>12</v>
      </c>
      <c r="B13">
        <v>3</v>
      </c>
      <c r="C13">
        <v>4</v>
      </c>
      <c r="D13">
        <v>0</v>
      </c>
      <c r="E13">
        <v>0</v>
      </c>
      <c r="F13">
        <v>0</v>
      </c>
      <c r="G13">
        <v>6</v>
      </c>
      <c r="H13">
        <v>0</v>
      </c>
      <c r="I13">
        <v>0</v>
      </c>
      <c r="J13">
        <v>0.44467499999999999</v>
      </c>
      <c r="K13">
        <v>0</v>
      </c>
      <c r="L13">
        <v>4</v>
      </c>
      <c r="M13">
        <v>46</v>
      </c>
      <c r="N13">
        <v>42</v>
      </c>
    </row>
    <row r="14" spans="1:14">
      <c r="A14">
        <v>13</v>
      </c>
      <c r="B14">
        <v>4</v>
      </c>
      <c r="C14">
        <v>1</v>
      </c>
      <c r="D14">
        <v>617500</v>
      </c>
      <c r="E14">
        <v>6938</v>
      </c>
      <c r="F14">
        <v>34.010460000000002</v>
      </c>
      <c r="G14">
        <v>21</v>
      </c>
      <c r="H14">
        <v>51.736963932253602</v>
      </c>
      <c r="I14">
        <v>23</v>
      </c>
      <c r="J14">
        <v>31.047094999999999</v>
      </c>
      <c r="K14">
        <v>22</v>
      </c>
      <c r="L14">
        <v>3</v>
      </c>
      <c r="M14">
        <v>29</v>
      </c>
      <c r="N14">
        <v>52</v>
      </c>
    </row>
    <row r="15" spans="1:14">
      <c r="A15">
        <v>14</v>
      </c>
      <c r="B15">
        <v>4</v>
      </c>
      <c r="C15">
        <v>2</v>
      </c>
      <c r="D15">
        <v>123120</v>
      </c>
      <c r="E15">
        <v>1894</v>
      </c>
      <c r="F15">
        <v>12.89673625</v>
      </c>
      <c r="G15">
        <v>63</v>
      </c>
      <c r="H15">
        <v>34.079688255239603</v>
      </c>
      <c r="I15">
        <v>50</v>
      </c>
      <c r="J15">
        <v>21.336544750000002</v>
      </c>
      <c r="K15">
        <v>11</v>
      </c>
      <c r="L15">
        <v>3</v>
      </c>
      <c r="M15">
        <v>29</v>
      </c>
      <c r="N15">
        <v>52</v>
      </c>
    </row>
    <row r="16" spans="1:14">
      <c r="A16">
        <v>15</v>
      </c>
      <c r="B16">
        <v>4</v>
      </c>
      <c r="C16">
        <v>3</v>
      </c>
      <c r="D16">
        <v>51300</v>
      </c>
      <c r="E16">
        <v>540</v>
      </c>
      <c r="F16">
        <v>0.86284499999999997</v>
      </c>
      <c r="G16">
        <v>48</v>
      </c>
      <c r="H16">
        <v>10.1092295834985</v>
      </c>
      <c r="I16">
        <v>48</v>
      </c>
      <c r="J16">
        <v>6.0511280000000003</v>
      </c>
      <c r="K16">
        <v>9</v>
      </c>
      <c r="L16">
        <v>3</v>
      </c>
      <c r="M16">
        <v>29</v>
      </c>
      <c r="N16">
        <v>52</v>
      </c>
    </row>
    <row r="17" spans="1:14">
      <c r="A17">
        <v>16</v>
      </c>
      <c r="B17">
        <v>4</v>
      </c>
      <c r="C17">
        <v>4</v>
      </c>
      <c r="D17">
        <v>0</v>
      </c>
      <c r="E17">
        <v>0</v>
      </c>
      <c r="F17">
        <v>0</v>
      </c>
      <c r="G17">
        <v>6</v>
      </c>
      <c r="H17">
        <v>0</v>
      </c>
      <c r="I17">
        <v>0</v>
      </c>
      <c r="J17">
        <v>0.35074</v>
      </c>
      <c r="K17">
        <v>0</v>
      </c>
      <c r="L17">
        <v>3</v>
      </c>
      <c r="M17">
        <v>29</v>
      </c>
      <c r="N17">
        <v>52</v>
      </c>
    </row>
    <row r="18" spans="1:14">
      <c r="A18">
        <v>17</v>
      </c>
      <c r="B18">
        <v>5</v>
      </c>
      <c r="C18">
        <v>1</v>
      </c>
      <c r="D18">
        <v>164160</v>
      </c>
      <c r="E18">
        <v>1844</v>
      </c>
      <c r="F18">
        <v>7.6652089999999999</v>
      </c>
      <c r="G18">
        <v>39</v>
      </c>
      <c r="H18">
        <v>31.951753453723299</v>
      </c>
      <c r="I18">
        <v>26</v>
      </c>
      <c r="J18">
        <v>13.038661899999999</v>
      </c>
      <c r="K18">
        <v>16</v>
      </c>
      <c r="L18">
        <v>4</v>
      </c>
      <c r="M18">
        <v>46</v>
      </c>
      <c r="N18">
        <v>42</v>
      </c>
    </row>
    <row r="19" spans="1:14">
      <c r="A19">
        <v>18</v>
      </c>
      <c r="B19">
        <v>5</v>
      </c>
      <c r="C19">
        <v>2</v>
      </c>
      <c r="D19">
        <v>70680</v>
      </c>
      <c r="E19">
        <v>1087</v>
      </c>
      <c r="F19">
        <v>22.33014</v>
      </c>
      <c r="G19">
        <v>51</v>
      </c>
      <c r="H19">
        <v>36.030627959197403</v>
      </c>
      <c r="I19">
        <v>39</v>
      </c>
      <c r="J19">
        <v>26.532844000000001</v>
      </c>
      <c r="K19">
        <v>13</v>
      </c>
      <c r="L19">
        <v>4</v>
      </c>
      <c r="M19">
        <v>46</v>
      </c>
      <c r="N19">
        <v>42</v>
      </c>
    </row>
    <row r="20" spans="1:14">
      <c r="A20">
        <v>19</v>
      </c>
      <c r="B20">
        <v>5</v>
      </c>
      <c r="C20">
        <v>3</v>
      </c>
      <c r="D20">
        <v>20520</v>
      </c>
      <c r="E20">
        <v>216</v>
      </c>
      <c r="F20">
        <v>1.938042</v>
      </c>
      <c r="G20">
        <v>33</v>
      </c>
      <c r="H20">
        <v>27.479382123189101</v>
      </c>
      <c r="I20">
        <v>45</v>
      </c>
      <c r="J20">
        <v>8.3581447000000004</v>
      </c>
      <c r="K20">
        <v>11</v>
      </c>
      <c r="L20">
        <v>4</v>
      </c>
      <c r="M20">
        <v>46</v>
      </c>
      <c r="N20">
        <v>42</v>
      </c>
    </row>
    <row r="21" spans="1:14">
      <c r="A21">
        <v>20</v>
      </c>
      <c r="B21">
        <v>5</v>
      </c>
      <c r="C21">
        <v>4</v>
      </c>
      <c r="D21">
        <v>0</v>
      </c>
      <c r="E21">
        <v>0</v>
      </c>
      <c r="F21">
        <v>0</v>
      </c>
      <c r="G21">
        <v>6</v>
      </c>
      <c r="H21">
        <v>0</v>
      </c>
      <c r="I21">
        <v>0</v>
      </c>
      <c r="J21">
        <v>0.44467499999999999</v>
      </c>
      <c r="K21">
        <v>0</v>
      </c>
      <c r="L21">
        <v>4</v>
      </c>
      <c r="M21">
        <v>46</v>
      </c>
      <c r="N21">
        <v>42</v>
      </c>
    </row>
    <row r="22" spans="1:14">
      <c r="A22">
        <v>21</v>
      </c>
      <c r="B22">
        <v>6</v>
      </c>
      <c r="C22">
        <v>1</v>
      </c>
      <c r="D22">
        <v>427500</v>
      </c>
      <c r="E22">
        <v>4803</v>
      </c>
      <c r="F22">
        <v>21.062141749999999</v>
      </c>
      <c r="G22">
        <v>59</v>
      </c>
      <c r="H22">
        <v>74.135409794294503</v>
      </c>
      <c r="I22">
        <v>37</v>
      </c>
      <c r="J22">
        <v>24.313785549999999</v>
      </c>
      <c r="K22">
        <v>21</v>
      </c>
      <c r="L22">
        <v>2</v>
      </c>
      <c r="M22">
        <v>25</v>
      </c>
      <c r="N22">
        <v>50</v>
      </c>
    </row>
    <row r="23" spans="1:14">
      <c r="A23">
        <v>22</v>
      </c>
      <c r="B23">
        <v>6</v>
      </c>
      <c r="C23">
        <v>2</v>
      </c>
      <c r="D23">
        <v>112176</v>
      </c>
      <c r="E23">
        <v>1726</v>
      </c>
      <c r="F23">
        <v>18.742304749999999</v>
      </c>
      <c r="G23">
        <v>72</v>
      </c>
      <c r="H23">
        <v>63.914681686086901</v>
      </c>
      <c r="I23">
        <v>47</v>
      </c>
      <c r="J23">
        <v>29.565522850000001</v>
      </c>
      <c r="K23">
        <v>18</v>
      </c>
      <c r="L23">
        <v>2</v>
      </c>
      <c r="M23">
        <v>25</v>
      </c>
      <c r="N23">
        <v>50</v>
      </c>
    </row>
    <row r="24" spans="1:14">
      <c r="A24">
        <v>23</v>
      </c>
      <c r="B24">
        <v>6</v>
      </c>
      <c r="C24">
        <v>3</v>
      </c>
      <c r="D24">
        <v>27550</v>
      </c>
      <c r="E24">
        <v>290</v>
      </c>
      <c r="F24">
        <v>1.8884827500000001</v>
      </c>
      <c r="G24">
        <v>33</v>
      </c>
      <c r="H24">
        <v>27.165859271774401</v>
      </c>
      <c r="I24">
        <v>47</v>
      </c>
      <c r="J24">
        <v>6.6657606500000002</v>
      </c>
      <c r="K24">
        <v>12</v>
      </c>
      <c r="L24">
        <v>2</v>
      </c>
      <c r="M24">
        <v>25</v>
      </c>
      <c r="N24">
        <v>50</v>
      </c>
    </row>
    <row r="25" spans="1:14">
      <c r="A25">
        <v>24</v>
      </c>
      <c r="B25">
        <v>6</v>
      </c>
      <c r="C25">
        <v>4</v>
      </c>
      <c r="D25">
        <v>0</v>
      </c>
      <c r="E25">
        <v>0</v>
      </c>
      <c r="F25">
        <v>0</v>
      </c>
      <c r="G25">
        <v>6</v>
      </c>
      <c r="H25">
        <v>0</v>
      </c>
      <c r="I25">
        <v>0</v>
      </c>
      <c r="J25">
        <v>0.35074</v>
      </c>
      <c r="K25">
        <v>0</v>
      </c>
      <c r="L25">
        <v>2</v>
      </c>
      <c r="M25">
        <v>25</v>
      </c>
      <c r="N25">
        <v>50</v>
      </c>
    </row>
    <row r="26" spans="1:14">
      <c r="A26">
        <v>25</v>
      </c>
      <c r="B26">
        <v>7</v>
      </c>
      <c r="C26">
        <v>1</v>
      </c>
      <c r="D26">
        <v>356250</v>
      </c>
      <c r="E26">
        <v>4003</v>
      </c>
      <c r="F26">
        <v>35.015098500000001</v>
      </c>
      <c r="G26">
        <v>38</v>
      </c>
      <c r="H26">
        <v>35.827110643611697</v>
      </c>
      <c r="I26">
        <v>47</v>
      </c>
      <c r="J26">
        <v>35.375903100000002</v>
      </c>
      <c r="K26">
        <v>21</v>
      </c>
      <c r="L26">
        <v>2</v>
      </c>
      <c r="M26">
        <v>25</v>
      </c>
      <c r="N26">
        <v>50</v>
      </c>
    </row>
    <row r="27" spans="1:14">
      <c r="A27">
        <v>26</v>
      </c>
      <c r="B27">
        <v>7</v>
      </c>
      <c r="C27">
        <v>2</v>
      </c>
      <c r="D27">
        <v>85500</v>
      </c>
      <c r="E27">
        <v>1315</v>
      </c>
      <c r="F27">
        <v>10.41291</v>
      </c>
      <c r="G27">
        <v>35</v>
      </c>
      <c r="H27">
        <v>30.198295180119</v>
      </c>
      <c r="I27">
        <v>40</v>
      </c>
      <c r="J27">
        <v>10.008761</v>
      </c>
      <c r="K27">
        <v>9</v>
      </c>
      <c r="L27">
        <v>2</v>
      </c>
      <c r="M27">
        <v>25</v>
      </c>
      <c r="N27">
        <v>50</v>
      </c>
    </row>
    <row r="28" spans="1:14">
      <c r="A28">
        <v>27</v>
      </c>
      <c r="B28">
        <v>7</v>
      </c>
      <c r="C28">
        <v>3</v>
      </c>
      <c r="D28">
        <v>15390</v>
      </c>
      <c r="E28">
        <v>162</v>
      </c>
      <c r="F28">
        <v>1.01922975</v>
      </c>
      <c r="G28">
        <v>48</v>
      </c>
      <c r="H28">
        <v>22.925510895267799</v>
      </c>
      <c r="I28">
        <v>41</v>
      </c>
      <c r="J28">
        <v>7.0739828500000002</v>
      </c>
      <c r="K28">
        <v>9</v>
      </c>
      <c r="L28">
        <v>2</v>
      </c>
      <c r="M28">
        <v>25</v>
      </c>
      <c r="N28">
        <v>50</v>
      </c>
    </row>
    <row r="29" spans="1:14">
      <c r="A29">
        <v>28</v>
      </c>
      <c r="B29">
        <v>7</v>
      </c>
      <c r="C29">
        <v>4</v>
      </c>
      <c r="D29">
        <v>0</v>
      </c>
      <c r="E29">
        <v>0</v>
      </c>
      <c r="F29">
        <v>0</v>
      </c>
      <c r="G29">
        <v>6</v>
      </c>
      <c r="H29">
        <v>0</v>
      </c>
      <c r="I29">
        <v>0</v>
      </c>
      <c r="J29">
        <v>0.35074</v>
      </c>
      <c r="K29">
        <v>0</v>
      </c>
      <c r="L29">
        <v>2</v>
      </c>
      <c r="M29">
        <v>25</v>
      </c>
      <c r="N29">
        <v>50</v>
      </c>
    </row>
    <row r="30" spans="1:14">
      <c r="A30">
        <v>29</v>
      </c>
      <c r="B30">
        <v>8</v>
      </c>
      <c r="C30">
        <v>1</v>
      </c>
      <c r="D30">
        <v>128250</v>
      </c>
      <c r="E30">
        <v>1441</v>
      </c>
      <c r="F30">
        <v>4.3194879999999998</v>
      </c>
      <c r="G30">
        <v>66</v>
      </c>
      <c r="H30">
        <v>0</v>
      </c>
      <c r="I30">
        <v>32</v>
      </c>
      <c r="J30">
        <v>16.602825800000002</v>
      </c>
      <c r="K30">
        <v>21</v>
      </c>
      <c r="L30">
        <v>5</v>
      </c>
      <c r="M30">
        <v>60</v>
      </c>
      <c r="N30">
        <v>30</v>
      </c>
    </row>
    <row r="31" spans="1:14">
      <c r="A31">
        <v>30</v>
      </c>
      <c r="B31">
        <v>8</v>
      </c>
      <c r="C31">
        <v>2</v>
      </c>
      <c r="D31">
        <v>45144</v>
      </c>
      <c r="E31">
        <v>695</v>
      </c>
      <c r="F31">
        <v>11.620244749999999</v>
      </c>
      <c r="G31">
        <v>45</v>
      </c>
      <c r="H31">
        <v>44.605861068498697</v>
      </c>
      <c r="I31">
        <v>52</v>
      </c>
      <c r="J31">
        <v>20.628966850000001</v>
      </c>
      <c r="K31">
        <v>14</v>
      </c>
      <c r="L31">
        <v>5</v>
      </c>
      <c r="M31">
        <v>60</v>
      </c>
      <c r="N31">
        <v>30</v>
      </c>
    </row>
    <row r="32" spans="1:14">
      <c r="A32">
        <v>31</v>
      </c>
      <c r="B32">
        <v>8</v>
      </c>
      <c r="C32">
        <v>3</v>
      </c>
      <c r="D32">
        <v>5624</v>
      </c>
      <c r="E32">
        <v>59</v>
      </c>
      <c r="F32">
        <v>0.98561049999999994</v>
      </c>
      <c r="G32">
        <v>56</v>
      </c>
      <c r="H32">
        <v>27.0517106685888</v>
      </c>
      <c r="I32">
        <v>46</v>
      </c>
      <c r="J32">
        <v>10.708806299999999</v>
      </c>
      <c r="K32">
        <v>16</v>
      </c>
      <c r="L32">
        <v>5</v>
      </c>
      <c r="M32">
        <v>60</v>
      </c>
      <c r="N32">
        <v>30</v>
      </c>
    </row>
    <row r="33" spans="1:14">
      <c r="A33">
        <v>32</v>
      </c>
      <c r="B33">
        <v>8</v>
      </c>
      <c r="C33">
        <v>4</v>
      </c>
      <c r="D33">
        <v>0</v>
      </c>
      <c r="E33">
        <v>0</v>
      </c>
      <c r="F33">
        <v>0</v>
      </c>
      <c r="G33">
        <v>6</v>
      </c>
      <c r="H33">
        <v>0</v>
      </c>
      <c r="I33">
        <v>0</v>
      </c>
      <c r="J33">
        <v>0.25409999999999999</v>
      </c>
      <c r="K33">
        <v>0</v>
      </c>
      <c r="L33">
        <v>5</v>
      </c>
      <c r="M33">
        <v>60</v>
      </c>
      <c r="N33">
        <v>30</v>
      </c>
    </row>
    <row r="34" spans="1:14">
      <c r="A34">
        <v>33</v>
      </c>
      <c r="B34">
        <v>9</v>
      </c>
      <c r="C34">
        <v>1</v>
      </c>
      <c r="D34">
        <v>106020</v>
      </c>
      <c r="E34">
        <v>1191</v>
      </c>
      <c r="F34">
        <v>8.1359919999999999</v>
      </c>
      <c r="G34">
        <v>60</v>
      </c>
      <c r="H34">
        <v>34.649047404029801</v>
      </c>
      <c r="I34">
        <v>50</v>
      </c>
      <c r="J34">
        <v>18.408595200000001</v>
      </c>
      <c r="K34">
        <v>27</v>
      </c>
      <c r="L34">
        <v>3</v>
      </c>
      <c r="M34">
        <v>50</v>
      </c>
      <c r="N34">
        <v>53</v>
      </c>
    </row>
    <row r="35" spans="1:14">
      <c r="A35">
        <v>34</v>
      </c>
      <c r="B35">
        <v>9</v>
      </c>
      <c r="C35">
        <v>2</v>
      </c>
      <c r="D35">
        <v>47606</v>
      </c>
      <c r="E35">
        <v>732</v>
      </c>
      <c r="F35">
        <v>16.172200499999999</v>
      </c>
      <c r="G35">
        <v>60</v>
      </c>
      <c r="H35">
        <v>45.026164711021899</v>
      </c>
      <c r="I35">
        <v>51</v>
      </c>
      <c r="J35">
        <v>27.7343203</v>
      </c>
      <c r="K35">
        <v>12</v>
      </c>
      <c r="L35">
        <v>3</v>
      </c>
      <c r="M35">
        <v>50</v>
      </c>
      <c r="N35">
        <v>53</v>
      </c>
    </row>
    <row r="36" spans="1:14">
      <c r="A36">
        <v>35</v>
      </c>
      <c r="B36">
        <v>9</v>
      </c>
      <c r="C36">
        <v>3</v>
      </c>
      <c r="D36">
        <v>14060</v>
      </c>
      <c r="E36">
        <v>148</v>
      </c>
      <c r="F36">
        <v>0.96636675000000005</v>
      </c>
      <c r="G36">
        <v>45</v>
      </c>
      <c r="H36">
        <v>29.466568959076699</v>
      </c>
      <c r="I36">
        <v>36</v>
      </c>
      <c r="J36">
        <v>6.75370005</v>
      </c>
      <c r="K36">
        <v>16</v>
      </c>
      <c r="L36">
        <v>3</v>
      </c>
      <c r="M36">
        <v>50</v>
      </c>
      <c r="N36">
        <v>53</v>
      </c>
    </row>
    <row r="37" spans="1:14">
      <c r="A37">
        <v>36</v>
      </c>
      <c r="B37">
        <v>9</v>
      </c>
      <c r="C37">
        <v>4</v>
      </c>
      <c r="D37">
        <v>0</v>
      </c>
      <c r="E37">
        <v>0</v>
      </c>
      <c r="F37">
        <v>0</v>
      </c>
      <c r="G37">
        <v>6</v>
      </c>
      <c r="H37">
        <v>0</v>
      </c>
      <c r="I37">
        <v>0</v>
      </c>
      <c r="J37">
        <v>0.35074</v>
      </c>
      <c r="K37">
        <v>0</v>
      </c>
      <c r="L37">
        <v>3</v>
      </c>
      <c r="M37">
        <v>50</v>
      </c>
      <c r="N37">
        <v>53</v>
      </c>
    </row>
    <row r="38" spans="1:14">
      <c r="A38">
        <v>37</v>
      </c>
      <c r="B38">
        <v>10</v>
      </c>
      <c r="C38">
        <v>1</v>
      </c>
      <c r="D38">
        <v>1299600</v>
      </c>
      <c r="E38">
        <v>14602</v>
      </c>
      <c r="F38">
        <v>21.267198</v>
      </c>
      <c r="G38">
        <v>40</v>
      </c>
      <c r="H38">
        <v>25.714425461565099</v>
      </c>
      <c r="I38">
        <v>25</v>
      </c>
      <c r="J38">
        <v>21.704448800000002</v>
      </c>
      <c r="K38">
        <v>19</v>
      </c>
      <c r="L38">
        <v>3</v>
      </c>
      <c r="M38">
        <v>50</v>
      </c>
      <c r="N38">
        <v>53</v>
      </c>
    </row>
    <row r="39" spans="1:14">
      <c r="A39">
        <v>38</v>
      </c>
      <c r="B39">
        <v>10</v>
      </c>
      <c r="C39">
        <v>2</v>
      </c>
      <c r="D39">
        <v>123500</v>
      </c>
      <c r="E39">
        <v>1900</v>
      </c>
      <c r="F39">
        <v>8.0401019999999992</v>
      </c>
      <c r="G39">
        <v>43</v>
      </c>
      <c r="H39">
        <v>31.4039024539948</v>
      </c>
      <c r="I39">
        <v>40</v>
      </c>
      <c r="J39">
        <v>12.3736262</v>
      </c>
      <c r="K39">
        <v>10</v>
      </c>
      <c r="L39">
        <v>3</v>
      </c>
      <c r="M39">
        <v>50</v>
      </c>
      <c r="N39">
        <v>53</v>
      </c>
    </row>
    <row r="40" spans="1:14">
      <c r="A40">
        <v>39</v>
      </c>
      <c r="B40">
        <v>10</v>
      </c>
      <c r="C40">
        <v>3</v>
      </c>
      <c r="D40">
        <v>133000</v>
      </c>
      <c r="E40">
        <v>1400</v>
      </c>
      <c r="F40">
        <v>2.2769504999999999</v>
      </c>
      <c r="G40">
        <v>44</v>
      </c>
      <c r="H40">
        <v>50.8331028360967</v>
      </c>
      <c r="I40">
        <v>50</v>
      </c>
      <c r="J40">
        <v>10.018664299999999</v>
      </c>
      <c r="K40">
        <v>15</v>
      </c>
      <c r="L40">
        <v>3</v>
      </c>
      <c r="M40">
        <v>50</v>
      </c>
      <c r="N40">
        <v>53</v>
      </c>
    </row>
    <row r="41" spans="1:14">
      <c r="A41">
        <v>40</v>
      </c>
      <c r="B41">
        <v>10</v>
      </c>
      <c r="C41">
        <v>4</v>
      </c>
      <c r="D41">
        <v>0</v>
      </c>
      <c r="E41">
        <v>0</v>
      </c>
      <c r="F41">
        <v>0</v>
      </c>
      <c r="G41">
        <v>6</v>
      </c>
      <c r="H41">
        <v>0</v>
      </c>
      <c r="I41">
        <v>0</v>
      </c>
      <c r="J41">
        <v>0.35074</v>
      </c>
      <c r="K41">
        <v>0</v>
      </c>
      <c r="L41">
        <v>3</v>
      </c>
      <c r="M41">
        <v>50</v>
      </c>
      <c r="N41">
        <v>53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I1" zoomScaleNormal="100" workbookViewId="0">
      <selection activeCell="M20" sqref="M20"/>
    </sheetView>
  </sheetViews>
  <sheetFormatPr defaultRowHeight="13.5"/>
  <cols>
    <col min="1" max="1" width="3.5"/>
    <col min="2" max="2" width="10.375"/>
    <col min="3" max="3" width="10"/>
    <col min="4" max="4" width="8.5"/>
    <col min="5" max="5" width="11.125"/>
    <col min="6" max="6" width="19.5"/>
    <col min="7" max="7" width="22.5"/>
    <col min="8" max="9" width="39.875"/>
    <col min="10" max="10" width="16.75"/>
    <col min="11" max="11" width="17.375"/>
    <col min="12" max="12" width="16.375"/>
    <col min="13" max="13" width="22.5"/>
    <col min="14" max="14" width="15.25"/>
    <col min="15" max="1025" width="11.375"/>
  </cols>
  <sheetData>
    <row r="1" spans="1:14" s="30" customFormat="1" ht="15">
      <c r="B1" s="30" t="s">
        <v>56</v>
      </c>
      <c r="C1" s="30" t="s">
        <v>34</v>
      </c>
      <c r="D1" s="30" t="s">
        <v>107</v>
      </c>
      <c r="E1" s="30" t="s">
        <v>108</v>
      </c>
      <c r="F1" s="30" t="s">
        <v>109</v>
      </c>
      <c r="G1" s="30" t="s">
        <v>110</v>
      </c>
      <c r="H1" s="30" t="s">
        <v>111</v>
      </c>
      <c r="I1" s="30" t="s">
        <v>112</v>
      </c>
      <c r="J1" s="30" t="s">
        <v>113</v>
      </c>
      <c r="K1" s="30" t="s">
        <v>114</v>
      </c>
      <c r="L1" s="30" t="s">
        <v>115</v>
      </c>
      <c r="M1" s="30" t="s">
        <v>116</v>
      </c>
      <c r="N1" s="30" t="s">
        <v>117</v>
      </c>
    </row>
    <row r="2" spans="1:14">
      <c r="A2">
        <v>1</v>
      </c>
      <c r="B2">
        <v>1</v>
      </c>
      <c r="C2">
        <v>1</v>
      </c>
      <c r="D2">
        <v>912000</v>
      </c>
      <c r="E2">
        <v>10247</v>
      </c>
      <c r="F2">
        <v>13.62025166265</v>
      </c>
      <c r="G2">
        <v>56</v>
      </c>
      <c r="H2">
        <v>54.744645706917296</v>
      </c>
      <c r="I2">
        <v>17</v>
      </c>
      <c r="J2">
        <v>15.16304303695</v>
      </c>
      <c r="K2">
        <v>16</v>
      </c>
      <c r="L2">
        <v>15</v>
      </c>
      <c r="M2">
        <v>60</v>
      </c>
      <c r="N2">
        <v>30</v>
      </c>
    </row>
    <row r="3" spans="1:14">
      <c r="A3">
        <v>2</v>
      </c>
      <c r="B3">
        <v>1</v>
      </c>
      <c r="C3">
        <v>2</v>
      </c>
      <c r="D3">
        <v>133000</v>
      </c>
      <c r="E3">
        <v>2046</v>
      </c>
      <c r="F3">
        <v>12.361626612225001</v>
      </c>
      <c r="G3">
        <v>25</v>
      </c>
      <c r="H3">
        <v>45.468300232311002</v>
      </c>
      <c r="I3">
        <v>44</v>
      </c>
      <c r="J3">
        <v>12.115095064885001</v>
      </c>
      <c r="K3">
        <v>7</v>
      </c>
      <c r="L3">
        <v>15</v>
      </c>
      <c r="M3">
        <v>60</v>
      </c>
      <c r="N3">
        <v>30</v>
      </c>
    </row>
    <row r="4" spans="1:14">
      <c r="A4">
        <v>3</v>
      </c>
      <c r="B4">
        <v>1</v>
      </c>
      <c r="C4">
        <v>3</v>
      </c>
      <c r="D4">
        <v>180500</v>
      </c>
      <c r="E4">
        <v>1900</v>
      </c>
      <c r="F4">
        <v>4.2939173119999996</v>
      </c>
      <c r="G4">
        <v>62</v>
      </c>
      <c r="H4">
        <v>101.427907657246</v>
      </c>
      <c r="I4">
        <v>51</v>
      </c>
      <c r="J4">
        <v>9.2480243653999992</v>
      </c>
      <c r="K4">
        <v>10</v>
      </c>
      <c r="L4">
        <v>15</v>
      </c>
      <c r="M4">
        <v>60</v>
      </c>
      <c r="N4">
        <v>30</v>
      </c>
    </row>
    <row r="5" spans="1:14">
      <c r="A5">
        <v>4</v>
      </c>
      <c r="B5">
        <v>1</v>
      </c>
      <c r="C5">
        <v>4</v>
      </c>
      <c r="D5">
        <v>0</v>
      </c>
      <c r="E5">
        <v>0</v>
      </c>
      <c r="F5">
        <v>0</v>
      </c>
      <c r="G5">
        <v>12</v>
      </c>
      <c r="H5">
        <v>0</v>
      </c>
      <c r="I5">
        <v>0</v>
      </c>
      <c r="J5">
        <v>0.27140209999999998</v>
      </c>
      <c r="K5">
        <v>0</v>
      </c>
      <c r="L5">
        <v>15</v>
      </c>
      <c r="M5">
        <v>60</v>
      </c>
      <c r="N5">
        <v>30</v>
      </c>
    </row>
    <row r="6" spans="1:14">
      <c r="A6">
        <v>5</v>
      </c>
      <c r="B6">
        <v>2</v>
      </c>
      <c r="C6">
        <v>1</v>
      </c>
      <c r="D6">
        <v>273600</v>
      </c>
      <c r="E6">
        <v>3074</v>
      </c>
      <c r="F6">
        <v>6.8166715767187496</v>
      </c>
      <c r="G6">
        <v>41</v>
      </c>
      <c r="H6">
        <v>61.242994400000001</v>
      </c>
      <c r="I6">
        <v>37</v>
      </c>
      <c r="J6">
        <v>8.0439657238312492</v>
      </c>
      <c r="K6">
        <v>16</v>
      </c>
      <c r="L6">
        <v>5</v>
      </c>
      <c r="M6">
        <v>29</v>
      </c>
      <c r="N6">
        <v>52</v>
      </c>
    </row>
    <row r="7" spans="1:14">
      <c r="A7">
        <v>6</v>
      </c>
      <c r="B7">
        <v>2</v>
      </c>
      <c r="C7">
        <v>2</v>
      </c>
      <c r="D7">
        <v>155800</v>
      </c>
      <c r="E7">
        <v>2397</v>
      </c>
      <c r="F7">
        <v>22.136315451249999</v>
      </c>
      <c r="G7">
        <v>63</v>
      </c>
      <c r="H7">
        <v>75.446180647541595</v>
      </c>
      <c r="I7">
        <v>52</v>
      </c>
      <c r="J7">
        <v>27.833635587700002</v>
      </c>
      <c r="K7">
        <v>18</v>
      </c>
      <c r="L7">
        <v>5</v>
      </c>
      <c r="M7">
        <v>29</v>
      </c>
      <c r="N7">
        <v>52</v>
      </c>
    </row>
    <row r="8" spans="1:14">
      <c r="A8">
        <v>7</v>
      </c>
      <c r="B8">
        <v>2</v>
      </c>
      <c r="C8">
        <v>3</v>
      </c>
      <c r="D8">
        <v>44460</v>
      </c>
      <c r="E8">
        <v>468</v>
      </c>
      <c r="F8">
        <v>0.491191710625</v>
      </c>
      <c r="G8">
        <v>76</v>
      </c>
      <c r="H8">
        <v>31.515291606697399</v>
      </c>
      <c r="I8">
        <v>52</v>
      </c>
      <c r="J8">
        <v>5.2813005659750001</v>
      </c>
      <c r="K8">
        <v>17</v>
      </c>
      <c r="L8">
        <v>5</v>
      </c>
      <c r="M8">
        <v>29</v>
      </c>
      <c r="N8">
        <v>52</v>
      </c>
    </row>
    <row r="9" spans="1:14">
      <c r="A9">
        <v>8</v>
      </c>
      <c r="B9">
        <v>2</v>
      </c>
      <c r="C9">
        <v>4</v>
      </c>
      <c r="D9">
        <v>0</v>
      </c>
      <c r="E9">
        <v>0</v>
      </c>
      <c r="F9">
        <v>0</v>
      </c>
      <c r="G9">
        <v>12</v>
      </c>
      <c r="H9">
        <v>0</v>
      </c>
      <c r="I9">
        <v>0</v>
      </c>
      <c r="J9">
        <v>0.37355793999999998</v>
      </c>
      <c r="K9">
        <v>0</v>
      </c>
      <c r="L9">
        <v>5</v>
      </c>
      <c r="M9">
        <v>29</v>
      </c>
      <c r="N9">
        <v>52</v>
      </c>
    </row>
    <row r="10" spans="1:14">
      <c r="A10">
        <v>9</v>
      </c>
      <c r="B10">
        <v>3</v>
      </c>
      <c r="C10">
        <v>1</v>
      </c>
      <c r="D10">
        <v>741000</v>
      </c>
      <c r="E10">
        <v>8326</v>
      </c>
      <c r="F10">
        <v>37.844561050199999</v>
      </c>
      <c r="G10">
        <v>57</v>
      </c>
      <c r="H10">
        <v>21.6394016842018</v>
      </c>
      <c r="I10">
        <v>42</v>
      </c>
      <c r="J10">
        <v>37.645519967689999</v>
      </c>
      <c r="K10">
        <v>22</v>
      </c>
      <c r="L10">
        <v>12</v>
      </c>
      <c r="M10">
        <v>46</v>
      </c>
      <c r="N10">
        <v>42</v>
      </c>
    </row>
    <row r="11" spans="1:14">
      <c r="A11">
        <v>10</v>
      </c>
      <c r="B11">
        <v>3</v>
      </c>
      <c r="C11">
        <v>2</v>
      </c>
      <c r="D11">
        <v>79800</v>
      </c>
      <c r="E11">
        <v>1228</v>
      </c>
      <c r="F11">
        <v>5.9337729926999998</v>
      </c>
      <c r="G11">
        <v>35</v>
      </c>
      <c r="H11">
        <v>4.0066475569627897</v>
      </c>
      <c r="I11">
        <v>17</v>
      </c>
      <c r="J11">
        <v>6.6097868062199998</v>
      </c>
      <c r="K11">
        <v>7</v>
      </c>
      <c r="L11">
        <v>12</v>
      </c>
      <c r="M11">
        <v>46</v>
      </c>
      <c r="N11">
        <v>42</v>
      </c>
    </row>
    <row r="12" spans="1:14">
      <c r="A12">
        <v>11</v>
      </c>
      <c r="B12">
        <v>3</v>
      </c>
      <c r="C12">
        <v>3</v>
      </c>
      <c r="D12">
        <v>19950</v>
      </c>
      <c r="E12">
        <v>210</v>
      </c>
      <c r="F12">
        <v>0.6091018493</v>
      </c>
      <c r="G12">
        <v>48</v>
      </c>
      <c r="H12">
        <v>4.7197949130024899</v>
      </c>
      <c r="I12">
        <v>40</v>
      </c>
      <c r="J12">
        <v>2.7943857268599999</v>
      </c>
      <c r="K12">
        <v>7</v>
      </c>
      <c r="L12">
        <v>12</v>
      </c>
      <c r="M12">
        <v>46</v>
      </c>
      <c r="N12">
        <v>42</v>
      </c>
    </row>
    <row r="13" spans="1:14">
      <c r="A13">
        <v>12</v>
      </c>
      <c r="B13">
        <v>3</v>
      </c>
      <c r="C13">
        <v>4</v>
      </c>
      <c r="D13">
        <v>0</v>
      </c>
      <c r="E13">
        <v>0</v>
      </c>
      <c r="F13">
        <v>0</v>
      </c>
      <c r="G13">
        <v>12</v>
      </c>
      <c r="H13">
        <v>0</v>
      </c>
      <c r="I13">
        <v>0</v>
      </c>
      <c r="J13">
        <v>0.47495367500000002</v>
      </c>
      <c r="K13">
        <v>0</v>
      </c>
      <c r="L13">
        <v>12</v>
      </c>
      <c r="M13">
        <v>46</v>
      </c>
      <c r="N13">
        <v>42</v>
      </c>
    </row>
    <row r="14" spans="1:14">
      <c r="A14">
        <v>13</v>
      </c>
      <c r="B14">
        <v>4</v>
      </c>
      <c r="C14">
        <v>1</v>
      </c>
      <c r="D14">
        <v>641250</v>
      </c>
      <c r="E14">
        <v>7205</v>
      </c>
      <c r="F14">
        <v>29.94621003</v>
      </c>
      <c r="G14">
        <v>27</v>
      </c>
      <c r="H14">
        <v>72.431749505154997</v>
      </c>
      <c r="I14">
        <v>23</v>
      </c>
      <c r="J14">
        <v>27.858011339499999</v>
      </c>
      <c r="K14">
        <v>23</v>
      </c>
      <c r="L14">
        <v>5</v>
      </c>
      <c r="M14">
        <v>29</v>
      </c>
      <c r="N14">
        <v>52</v>
      </c>
    </row>
    <row r="15" spans="1:14">
      <c r="A15">
        <v>14</v>
      </c>
      <c r="B15">
        <v>4</v>
      </c>
      <c r="C15">
        <v>2</v>
      </c>
      <c r="D15">
        <v>123120</v>
      </c>
      <c r="E15">
        <v>1894</v>
      </c>
      <c r="F15">
        <v>9.2485719832812503</v>
      </c>
      <c r="G15">
        <v>69</v>
      </c>
      <c r="H15">
        <v>33.8070507491977</v>
      </c>
      <c r="I15">
        <v>50</v>
      </c>
      <c r="J15">
        <v>14.9636521336312</v>
      </c>
      <c r="K15">
        <v>11</v>
      </c>
      <c r="L15">
        <v>5</v>
      </c>
      <c r="M15">
        <v>29</v>
      </c>
      <c r="N15">
        <v>52</v>
      </c>
    </row>
    <row r="16" spans="1:14">
      <c r="A16">
        <v>15</v>
      </c>
      <c r="B16">
        <v>4</v>
      </c>
      <c r="C16">
        <v>3</v>
      </c>
      <c r="D16">
        <v>45600</v>
      </c>
      <c r="E16">
        <v>480</v>
      </c>
      <c r="F16">
        <v>0.28010105812500002</v>
      </c>
      <c r="G16">
        <v>54</v>
      </c>
      <c r="H16">
        <v>7.6668397161252599</v>
      </c>
      <c r="I16">
        <v>48</v>
      </c>
      <c r="J16">
        <v>2.749145515675</v>
      </c>
      <c r="K16">
        <v>8</v>
      </c>
      <c r="L16">
        <v>5</v>
      </c>
      <c r="M16">
        <v>29</v>
      </c>
      <c r="N16">
        <v>52</v>
      </c>
    </row>
    <row r="17" spans="1:14">
      <c r="A17">
        <v>16</v>
      </c>
      <c r="B17">
        <v>4</v>
      </c>
      <c r="C17">
        <v>4</v>
      </c>
      <c r="D17">
        <v>0</v>
      </c>
      <c r="E17">
        <v>0</v>
      </c>
      <c r="F17">
        <v>0</v>
      </c>
      <c r="G17">
        <v>12</v>
      </c>
      <c r="H17">
        <v>0</v>
      </c>
      <c r="I17">
        <v>0</v>
      </c>
      <c r="J17">
        <v>0.37355793999999998</v>
      </c>
      <c r="K17">
        <v>0</v>
      </c>
      <c r="L17">
        <v>5</v>
      </c>
      <c r="M17">
        <v>29</v>
      </c>
      <c r="N17">
        <v>52</v>
      </c>
    </row>
    <row r="18" spans="1:14">
      <c r="A18">
        <v>17</v>
      </c>
      <c r="B18">
        <v>5</v>
      </c>
      <c r="C18">
        <v>1</v>
      </c>
      <c r="D18">
        <v>153900</v>
      </c>
      <c r="E18">
        <v>1729</v>
      </c>
      <c r="F18">
        <v>5.7205454766999999</v>
      </c>
      <c r="G18">
        <v>45</v>
      </c>
      <c r="H18">
        <v>31.951753453723299</v>
      </c>
      <c r="I18">
        <v>26</v>
      </c>
      <c r="J18">
        <v>8.4045329295699993</v>
      </c>
      <c r="K18">
        <v>15</v>
      </c>
      <c r="L18">
        <v>12</v>
      </c>
      <c r="M18">
        <v>46</v>
      </c>
      <c r="N18">
        <v>42</v>
      </c>
    </row>
    <row r="19" spans="1:14">
      <c r="A19">
        <v>18</v>
      </c>
      <c r="B19">
        <v>5</v>
      </c>
      <c r="C19">
        <v>2</v>
      </c>
      <c r="D19">
        <v>75240</v>
      </c>
      <c r="E19">
        <v>1158</v>
      </c>
      <c r="F19">
        <v>16.784449730999999</v>
      </c>
      <c r="G19">
        <v>57</v>
      </c>
      <c r="H19">
        <v>28.766853362623198</v>
      </c>
      <c r="I19">
        <v>39</v>
      </c>
      <c r="J19">
        <v>20.783072062799999</v>
      </c>
      <c r="K19">
        <v>14</v>
      </c>
      <c r="L19">
        <v>12</v>
      </c>
      <c r="M19">
        <v>46</v>
      </c>
      <c r="N19">
        <v>42</v>
      </c>
    </row>
    <row r="20" spans="1:14">
      <c r="A20">
        <v>19</v>
      </c>
      <c r="B20">
        <v>5</v>
      </c>
      <c r="C20">
        <v>3</v>
      </c>
      <c r="D20">
        <v>19000</v>
      </c>
      <c r="E20">
        <v>200</v>
      </c>
      <c r="F20">
        <v>0.71009858879999999</v>
      </c>
      <c r="G20">
        <v>39</v>
      </c>
      <c r="H20">
        <v>20.130610218244801</v>
      </c>
      <c r="I20">
        <v>45</v>
      </c>
      <c r="J20">
        <v>3.601529969115</v>
      </c>
      <c r="K20">
        <v>10</v>
      </c>
      <c r="L20">
        <v>12</v>
      </c>
      <c r="M20">
        <v>46</v>
      </c>
      <c r="N20">
        <v>42</v>
      </c>
    </row>
    <row r="21" spans="1:14">
      <c r="A21">
        <v>20</v>
      </c>
      <c r="B21">
        <v>5</v>
      </c>
      <c r="C21">
        <v>4</v>
      </c>
      <c r="D21">
        <v>0</v>
      </c>
      <c r="E21">
        <v>0</v>
      </c>
      <c r="F21">
        <v>0</v>
      </c>
      <c r="G21">
        <v>12</v>
      </c>
      <c r="H21">
        <v>0</v>
      </c>
      <c r="I21">
        <v>0</v>
      </c>
      <c r="J21">
        <v>0.47495367500000002</v>
      </c>
      <c r="K21">
        <v>0</v>
      </c>
      <c r="L21">
        <v>12</v>
      </c>
      <c r="M21">
        <v>46</v>
      </c>
      <c r="N21">
        <v>42</v>
      </c>
    </row>
    <row r="22" spans="1:14">
      <c r="A22">
        <v>21</v>
      </c>
      <c r="B22">
        <v>6</v>
      </c>
      <c r="C22">
        <v>1</v>
      </c>
      <c r="D22">
        <v>444600</v>
      </c>
      <c r="E22">
        <v>4996</v>
      </c>
      <c r="F22">
        <v>18.292733386646901</v>
      </c>
      <c r="G22">
        <v>65</v>
      </c>
      <c r="H22">
        <v>101.0910447955</v>
      </c>
      <c r="I22">
        <v>37</v>
      </c>
      <c r="J22">
        <v>21.3590963744006</v>
      </c>
      <c r="K22">
        <v>22</v>
      </c>
      <c r="L22">
        <v>6</v>
      </c>
      <c r="M22">
        <v>25</v>
      </c>
      <c r="N22">
        <v>50</v>
      </c>
    </row>
    <row r="23" spans="1:14">
      <c r="A23">
        <v>22</v>
      </c>
      <c r="B23">
        <v>6</v>
      </c>
      <c r="C23">
        <v>2</v>
      </c>
      <c r="D23">
        <v>117648</v>
      </c>
      <c r="E23">
        <v>1810</v>
      </c>
      <c r="F23">
        <v>14.5969754969187</v>
      </c>
      <c r="G23">
        <v>78</v>
      </c>
      <c r="H23">
        <v>61.102435691899103</v>
      </c>
      <c r="I23">
        <v>47</v>
      </c>
      <c r="J23">
        <v>22.370192655786202</v>
      </c>
      <c r="K23">
        <v>19</v>
      </c>
      <c r="L23">
        <v>6</v>
      </c>
      <c r="M23">
        <v>25</v>
      </c>
      <c r="N23">
        <v>50</v>
      </c>
    </row>
    <row r="24" spans="1:14">
      <c r="A24">
        <v>23</v>
      </c>
      <c r="B24">
        <v>6</v>
      </c>
      <c r="C24">
        <v>3</v>
      </c>
      <c r="D24">
        <v>25650</v>
      </c>
      <c r="E24">
        <v>270</v>
      </c>
      <c r="F24">
        <v>0.62334094370625004</v>
      </c>
      <c r="G24">
        <v>39</v>
      </c>
      <c r="H24">
        <v>19.497325283056401</v>
      </c>
      <c r="I24">
        <v>47</v>
      </c>
      <c r="J24">
        <v>2.9023649539562499</v>
      </c>
      <c r="K24">
        <v>11</v>
      </c>
      <c r="L24">
        <v>6</v>
      </c>
      <c r="M24">
        <v>25</v>
      </c>
      <c r="N24">
        <v>50</v>
      </c>
    </row>
    <row r="25" spans="1:14">
      <c r="A25">
        <v>24</v>
      </c>
      <c r="B25">
        <v>6</v>
      </c>
      <c r="C25">
        <v>4</v>
      </c>
      <c r="D25">
        <v>0</v>
      </c>
      <c r="E25">
        <v>0</v>
      </c>
      <c r="F25">
        <v>0</v>
      </c>
      <c r="G25">
        <v>12</v>
      </c>
      <c r="H25">
        <v>0</v>
      </c>
      <c r="I25">
        <v>0</v>
      </c>
      <c r="J25">
        <v>0.37355793999999998</v>
      </c>
      <c r="K25">
        <v>0</v>
      </c>
      <c r="L25">
        <v>6</v>
      </c>
      <c r="M25">
        <v>25</v>
      </c>
      <c r="N25">
        <v>50</v>
      </c>
    </row>
    <row r="26" spans="1:14">
      <c r="A26">
        <v>25</v>
      </c>
      <c r="B26">
        <v>7</v>
      </c>
      <c r="C26">
        <v>1</v>
      </c>
      <c r="D26">
        <v>384750</v>
      </c>
      <c r="E26">
        <v>4323</v>
      </c>
      <c r="F26">
        <v>29.533484829824999</v>
      </c>
      <c r="G26">
        <v>44</v>
      </c>
      <c r="H26">
        <v>49.380506600090001</v>
      </c>
      <c r="I26">
        <v>47</v>
      </c>
      <c r="J26">
        <v>30.436796018165001</v>
      </c>
      <c r="K26">
        <v>23</v>
      </c>
      <c r="L26">
        <v>6</v>
      </c>
      <c r="M26">
        <v>25</v>
      </c>
      <c r="N26">
        <v>50</v>
      </c>
    </row>
    <row r="27" spans="1:14">
      <c r="A27">
        <v>26</v>
      </c>
      <c r="B27">
        <v>7</v>
      </c>
      <c r="C27">
        <v>2</v>
      </c>
      <c r="D27">
        <v>85500</v>
      </c>
      <c r="E27">
        <v>1315</v>
      </c>
      <c r="F27">
        <v>7.5761729932500002</v>
      </c>
      <c r="G27">
        <v>41</v>
      </c>
      <c r="H27">
        <v>25.6886830998879</v>
      </c>
      <c r="I27">
        <v>40</v>
      </c>
      <c r="J27">
        <v>8.2567114472499998</v>
      </c>
      <c r="K27">
        <v>9</v>
      </c>
      <c r="L27">
        <v>6</v>
      </c>
      <c r="M27">
        <v>25</v>
      </c>
      <c r="N27">
        <v>50</v>
      </c>
    </row>
    <row r="28" spans="1:14">
      <c r="A28">
        <v>27</v>
      </c>
      <c r="B28">
        <v>7</v>
      </c>
      <c r="C28">
        <v>3</v>
      </c>
      <c r="D28">
        <v>13680</v>
      </c>
      <c r="E28">
        <v>144</v>
      </c>
      <c r="F28">
        <v>0.33642225973125001</v>
      </c>
      <c r="G28">
        <v>54</v>
      </c>
      <c r="H28">
        <v>16.8207748511565</v>
      </c>
      <c r="I28">
        <v>41</v>
      </c>
      <c r="J28">
        <v>3.1727482199737498</v>
      </c>
      <c r="K28">
        <v>8</v>
      </c>
      <c r="L28">
        <v>6</v>
      </c>
      <c r="M28">
        <v>25</v>
      </c>
      <c r="N28">
        <v>50</v>
      </c>
    </row>
    <row r="29" spans="1:14">
      <c r="A29">
        <v>28</v>
      </c>
      <c r="B29">
        <v>7</v>
      </c>
      <c r="C29">
        <v>4</v>
      </c>
      <c r="D29">
        <v>0</v>
      </c>
      <c r="E29">
        <v>0</v>
      </c>
      <c r="F29">
        <v>0</v>
      </c>
      <c r="G29">
        <v>12</v>
      </c>
      <c r="H29">
        <v>0</v>
      </c>
      <c r="I29">
        <v>0</v>
      </c>
      <c r="J29">
        <v>0.37355793999999998</v>
      </c>
      <c r="K29">
        <v>0</v>
      </c>
      <c r="L29">
        <v>6</v>
      </c>
      <c r="M29">
        <v>25</v>
      </c>
      <c r="N29">
        <v>50</v>
      </c>
    </row>
    <row r="30" spans="1:14">
      <c r="A30">
        <v>29</v>
      </c>
      <c r="B30">
        <v>8</v>
      </c>
      <c r="C30">
        <v>1</v>
      </c>
      <c r="D30">
        <v>123120</v>
      </c>
      <c r="E30">
        <v>1383</v>
      </c>
      <c r="F30">
        <v>2.8253771007999999</v>
      </c>
      <c r="G30">
        <v>72</v>
      </c>
      <c r="H30">
        <v>0</v>
      </c>
      <c r="I30">
        <v>32</v>
      </c>
      <c r="J30">
        <v>9.1406994396000005</v>
      </c>
      <c r="K30">
        <v>20</v>
      </c>
      <c r="L30">
        <v>15</v>
      </c>
      <c r="M30">
        <v>60</v>
      </c>
      <c r="N30">
        <v>30</v>
      </c>
    </row>
    <row r="31" spans="1:14">
      <c r="A31">
        <v>30</v>
      </c>
      <c r="B31">
        <v>8</v>
      </c>
      <c r="C31">
        <v>2</v>
      </c>
      <c r="D31">
        <v>45144</v>
      </c>
      <c r="E31">
        <v>695</v>
      </c>
      <c r="F31">
        <v>7.2914130745062504</v>
      </c>
      <c r="G31">
        <v>51</v>
      </c>
      <c r="H31">
        <v>31.657416826900199</v>
      </c>
      <c r="I31">
        <v>51</v>
      </c>
      <c r="J31">
        <v>12.241603374506299</v>
      </c>
      <c r="K31">
        <v>14</v>
      </c>
      <c r="L31">
        <v>15</v>
      </c>
      <c r="M31">
        <v>60</v>
      </c>
      <c r="N31">
        <v>30</v>
      </c>
    </row>
    <row r="32" spans="1:14">
      <c r="A32">
        <v>31</v>
      </c>
      <c r="B32">
        <v>8</v>
      </c>
      <c r="C32">
        <v>3</v>
      </c>
      <c r="D32">
        <v>5320</v>
      </c>
      <c r="E32">
        <v>56</v>
      </c>
      <c r="F32">
        <v>0.33495972842499999</v>
      </c>
      <c r="G32">
        <v>62</v>
      </c>
      <c r="H32">
        <v>18.683714835105299</v>
      </c>
      <c r="I32">
        <v>46</v>
      </c>
      <c r="J32">
        <v>4.7519638367450003</v>
      </c>
      <c r="K32">
        <v>15</v>
      </c>
      <c r="L32">
        <v>15</v>
      </c>
      <c r="M32">
        <v>60</v>
      </c>
      <c r="N32">
        <v>30</v>
      </c>
    </row>
    <row r="33" spans="1:14">
      <c r="A33">
        <v>32</v>
      </c>
      <c r="B33">
        <v>8</v>
      </c>
      <c r="C33">
        <v>4</v>
      </c>
      <c r="D33">
        <v>0</v>
      </c>
      <c r="E33">
        <v>0</v>
      </c>
      <c r="F33">
        <v>0</v>
      </c>
      <c r="G33">
        <v>12</v>
      </c>
      <c r="H33">
        <v>0</v>
      </c>
      <c r="I33">
        <v>0</v>
      </c>
      <c r="J33">
        <v>0.27140209999999998</v>
      </c>
      <c r="K33">
        <v>0</v>
      </c>
      <c r="L33">
        <v>15</v>
      </c>
      <c r="M33">
        <v>60</v>
      </c>
      <c r="N33">
        <v>30</v>
      </c>
    </row>
    <row r="34" spans="1:14">
      <c r="A34">
        <v>33</v>
      </c>
      <c r="B34">
        <v>9</v>
      </c>
      <c r="C34">
        <v>1</v>
      </c>
      <c r="D34">
        <v>106020</v>
      </c>
      <c r="E34">
        <v>1191</v>
      </c>
      <c r="F34">
        <v>5.3994510908000004</v>
      </c>
      <c r="G34">
        <v>66</v>
      </c>
      <c r="H34">
        <v>26.333276027062599</v>
      </c>
      <c r="I34">
        <v>50</v>
      </c>
      <c r="J34">
        <v>11.22603118376</v>
      </c>
      <c r="K34">
        <v>27</v>
      </c>
      <c r="L34">
        <v>12</v>
      </c>
      <c r="M34">
        <v>50</v>
      </c>
      <c r="N34">
        <v>53</v>
      </c>
    </row>
    <row r="35" spans="1:14">
      <c r="A35">
        <v>34</v>
      </c>
      <c r="B35">
        <v>9</v>
      </c>
      <c r="C35">
        <v>2</v>
      </c>
      <c r="D35">
        <v>50890</v>
      </c>
      <c r="E35">
        <v>783</v>
      </c>
      <c r="F35">
        <v>11.154168837356201</v>
      </c>
      <c r="G35">
        <v>66</v>
      </c>
      <c r="H35">
        <v>32.676130961713</v>
      </c>
      <c r="I35">
        <v>50</v>
      </c>
      <c r="J35">
        <v>18.585408076083802</v>
      </c>
      <c r="K35">
        <v>13</v>
      </c>
      <c r="L35">
        <v>12</v>
      </c>
      <c r="M35">
        <v>50</v>
      </c>
      <c r="N35">
        <v>53</v>
      </c>
    </row>
    <row r="36" spans="1:14">
      <c r="A36">
        <v>35</v>
      </c>
      <c r="B36">
        <v>9</v>
      </c>
      <c r="C36">
        <v>3</v>
      </c>
      <c r="D36">
        <v>12540</v>
      </c>
      <c r="E36">
        <v>132</v>
      </c>
      <c r="F36">
        <v>0.33487023804374999</v>
      </c>
      <c r="G36">
        <v>51</v>
      </c>
      <c r="H36">
        <v>20.037266892172202</v>
      </c>
      <c r="I36">
        <v>36</v>
      </c>
      <c r="J36">
        <v>2.9859347664087501</v>
      </c>
      <c r="K36">
        <v>14</v>
      </c>
      <c r="L36">
        <v>12</v>
      </c>
      <c r="M36">
        <v>50</v>
      </c>
      <c r="N36">
        <v>53</v>
      </c>
    </row>
    <row r="37" spans="1:14">
      <c r="A37">
        <v>36</v>
      </c>
      <c r="B37">
        <v>9</v>
      </c>
      <c r="C37">
        <v>4</v>
      </c>
      <c r="D37">
        <v>0</v>
      </c>
      <c r="E37">
        <v>0</v>
      </c>
      <c r="F37">
        <v>0</v>
      </c>
      <c r="G37">
        <v>12</v>
      </c>
      <c r="H37">
        <v>0</v>
      </c>
      <c r="I37">
        <v>0</v>
      </c>
      <c r="J37">
        <v>0.37355793999999998</v>
      </c>
      <c r="K37">
        <v>0</v>
      </c>
      <c r="L37">
        <v>12</v>
      </c>
      <c r="M37">
        <v>50</v>
      </c>
      <c r="N37">
        <v>53</v>
      </c>
    </row>
    <row r="38" spans="1:14">
      <c r="A38">
        <v>37</v>
      </c>
      <c r="B38">
        <v>10</v>
      </c>
      <c r="C38">
        <v>1</v>
      </c>
      <c r="D38">
        <v>1299600</v>
      </c>
      <c r="E38">
        <v>14602</v>
      </c>
      <c r="F38">
        <v>20.563253746200001</v>
      </c>
      <c r="G38">
        <v>46</v>
      </c>
      <c r="H38">
        <v>36.000195646191102</v>
      </c>
      <c r="I38">
        <v>25</v>
      </c>
      <c r="J38">
        <v>20.36795180396</v>
      </c>
      <c r="K38">
        <v>19</v>
      </c>
      <c r="L38">
        <v>12</v>
      </c>
      <c r="M38">
        <v>50</v>
      </c>
      <c r="N38">
        <v>53</v>
      </c>
    </row>
    <row r="39" spans="1:14">
      <c r="A39">
        <v>38</v>
      </c>
      <c r="B39">
        <v>10</v>
      </c>
      <c r="C39">
        <v>2</v>
      </c>
      <c r="D39">
        <v>123500</v>
      </c>
      <c r="E39">
        <v>1900</v>
      </c>
      <c r="F39">
        <v>6.1408289050500002</v>
      </c>
      <c r="G39">
        <v>49</v>
      </c>
      <c r="H39">
        <v>37.734929188720201</v>
      </c>
      <c r="I39">
        <v>40</v>
      </c>
      <c r="J39">
        <v>8.4845324443700001</v>
      </c>
      <c r="K39">
        <v>10</v>
      </c>
      <c r="L39">
        <v>12</v>
      </c>
      <c r="M39">
        <v>50</v>
      </c>
      <c r="N39">
        <v>53</v>
      </c>
    </row>
    <row r="40" spans="1:14">
      <c r="A40">
        <v>39</v>
      </c>
      <c r="B40">
        <v>10</v>
      </c>
      <c r="C40">
        <v>3</v>
      </c>
      <c r="D40">
        <v>125400</v>
      </c>
      <c r="E40">
        <v>1320</v>
      </c>
      <c r="F40">
        <v>0.94299904957500003</v>
      </c>
      <c r="G40">
        <v>50</v>
      </c>
      <c r="H40">
        <v>61.081056367853797</v>
      </c>
      <c r="I40">
        <v>50</v>
      </c>
      <c r="J40">
        <v>4.532677224295</v>
      </c>
      <c r="K40">
        <v>14</v>
      </c>
      <c r="L40">
        <v>12</v>
      </c>
      <c r="M40">
        <v>50</v>
      </c>
      <c r="N40">
        <v>53</v>
      </c>
    </row>
    <row r="41" spans="1:14">
      <c r="A41">
        <v>40</v>
      </c>
      <c r="B41">
        <v>10</v>
      </c>
      <c r="C41">
        <v>4</v>
      </c>
      <c r="D41">
        <v>0</v>
      </c>
      <c r="E41">
        <v>0</v>
      </c>
      <c r="F41">
        <v>0</v>
      </c>
      <c r="G41">
        <v>12</v>
      </c>
      <c r="H41">
        <v>0</v>
      </c>
      <c r="I41">
        <v>0</v>
      </c>
      <c r="J41">
        <v>0.37355793999999998</v>
      </c>
      <c r="K41">
        <v>0</v>
      </c>
      <c r="L41">
        <v>12</v>
      </c>
      <c r="M41">
        <v>50</v>
      </c>
      <c r="N41">
        <v>53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2047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20</vt:i4>
      </vt:variant>
    </vt:vector>
  </HeadingPairs>
  <TitlesOfParts>
    <vt:vector size="32" baseType="lpstr">
      <vt:lpstr>sales_rep</vt:lpstr>
      <vt:lpstr>product</vt:lpstr>
      <vt:lpstr>hospital</vt:lpstr>
      <vt:lpstr>pp_info</vt:lpstr>
      <vt:lpstr>news</vt:lpstr>
      <vt:lpstr>flm_target</vt:lpstr>
      <vt:lpstr>promotion_budget</vt:lpstr>
      <vt:lpstr>Sheet8</vt:lpstr>
      <vt:lpstr>Sheet9</vt:lpstr>
      <vt:lpstr>Sheet1</vt:lpstr>
      <vt:lpstr>Sheet2</vt:lpstr>
      <vt:lpstr>Sheet3</vt:lpstr>
      <vt:lpstr>pp_info!_FilterDatabase_0</vt:lpstr>
      <vt:lpstr>pp_info!_FilterDatabase_0_0</vt:lpstr>
      <vt:lpstr>pp_info!_FilterDatabase_0_0_0</vt:lpstr>
      <vt:lpstr>pp_info!_FilterDatabase_0_0_0_0</vt:lpstr>
      <vt:lpstr>pp_info!_FilterDatabase_0_0_0_0_0</vt:lpstr>
      <vt:lpstr>pp_info!_FilterDatabase_0_0_0_0_0_0</vt:lpstr>
      <vt:lpstr>pp_info!_FilterDatabase_0_0_0_0_0_0_0</vt:lpstr>
      <vt:lpstr>pp_info!_FilterDatabase_0_0_0_0_0_0_0_0</vt:lpstr>
      <vt:lpstr>pp_info!_FilterDatabase_0_0_0_0_0_0_0_0_0</vt:lpstr>
      <vt:lpstr>pp_info!_FilterDatabase_0_0_0_0_0_0_0_0_0_0</vt:lpstr>
      <vt:lpstr>pp_info!_FilterDatabase_0_0_0_0_0_0_0_0_0_0_0</vt:lpstr>
      <vt:lpstr>pp_info!_FilterDatabase_0_0_0_0_0_0_0_0_0_0_0_0</vt:lpstr>
      <vt:lpstr>pp_info!_FilterDatabase_0_0_0_0_0_0_0_0_0_0_0_0_0</vt:lpstr>
      <vt:lpstr>pp_info!_FilterDatabase_0_0_0_0_0_0_0_0_0_0_0_0_0_0</vt:lpstr>
      <vt:lpstr>pp_info!_FilterDatabase_0_0_0_0_0_0_0_0_0_0_0_0_0_0_0</vt:lpstr>
      <vt:lpstr>pp_info!_FilterDatabase_0_0_0_0_0_0_0_0_0_0_0_0_0_0_0_0</vt:lpstr>
      <vt:lpstr>pp_info!_FilterDatabase_0_0_0_0_0_0_0_0_0_0_0_0_0_0_0_0_0</vt:lpstr>
      <vt:lpstr>pp_info!_FilterDatabase_0_0_0_0_0_0_0_0_0_0_0_0_0_0_0_0_0_0</vt:lpstr>
      <vt:lpstr>pp_info!_FilterDatabase_0_0_0_0_0_0_0_0_0_0_0_0_0_0_0_0_0_0_0</vt:lpstr>
      <vt:lpstr>pp_info!_FilterDatabase_0_0_0_0_0_0_0_0_0_0_0_0_0_0_0_0_0_0_0_0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admin</cp:lastModifiedBy>
  <cp:revision>52</cp:revision>
  <dcterms:created xsi:type="dcterms:W3CDTF">2017-09-25T06:51:18Z</dcterms:created>
  <dcterms:modified xsi:type="dcterms:W3CDTF">2017-10-19T10:27:48Z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