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3.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rachel/Desktop/"/>
    </mc:Choice>
  </mc:AlternateContent>
  <xr:revisionPtr revIDLastSave="0" documentId="8_{1FEE8AF4-CCC1-0645-87B2-EB1B72E3833F}" xr6:coauthVersionLast="45" xr6:coauthVersionMax="45" xr10:uidLastSave="{00000000-0000-0000-0000-000000000000}"/>
  <bookViews>
    <workbookView xWindow="260" yWindow="460" windowWidth="15720" windowHeight="16960" activeTab="3" xr2:uid="{00000000-000D-0000-FFFF-FFFF00000000}"/>
  </bookViews>
  <sheets>
    <sheet name="Energy In Ireland Graphs" sheetId="5" r:id="rId1"/>
    <sheet name="Energy in Ireland Tables" sheetId="3" r:id="rId2"/>
    <sheet name="Sheet1" sheetId="6" r:id="rId3"/>
    <sheet name="Sheet2"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7" l="1"/>
  <c r="D15" i="7"/>
  <c r="E15" i="7"/>
  <c r="F15" i="7"/>
  <c r="G15" i="7"/>
  <c r="H15" i="7"/>
  <c r="I15" i="7"/>
  <c r="J15" i="7"/>
  <c r="K15" i="7"/>
  <c r="B15" i="7"/>
  <c r="B10" i="7"/>
  <c r="C10" i="7"/>
  <c r="D10" i="7"/>
  <c r="E10" i="7"/>
  <c r="F10" i="7"/>
  <c r="G10" i="7"/>
  <c r="H10" i="7"/>
  <c r="I10" i="7"/>
  <c r="J10" i="7"/>
  <c r="K10" i="7"/>
  <c r="B11" i="7"/>
  <c r="C11" i="7"/>
  <c r="D11" i="7"/>
  <c r="E11" i="7"/>
  <c r="F11" i="7"/>
  <c r="G11" i="7"/>
  <c r="H11" i="7"/>
  <c r="I11" i="7"/>
  <c r="J11" i="7"/>
  <c r="K11" i="7"/>
  <c r="B12" i="7"/>
  <c r="C12" i="7"/>
  <c r="D12" i="7"/>
  <c r="E12" i="7"/>
  <c r="F12" i="7"/>
  <c r="G12" i="7"/>
  <c r="H12" i="7"/>
  <c r="I12" i="7"/>
  <c r="J12" i="7"/>
  <c r="K12" i="7"/>
  <c r="B13" i="7"/>
  <c r="C13" i="7"/>
  <c r="D13" i="7"/>
  <c r="E13" i="7"/>
  <c r="F13" i="7"/>
  <c r="G13" i="7"/>
  <c r="H13" i="7"/>
  <c r="I13" i="7"/>
  <c r="J13" i="7"/>
  <c r="K13" i="7"/>
  <c r="B14" i="7"/>
  <c r="C14" i="7"/>
  <c r="D14" i="7"/>
  <c r="E14" i="7"/>
  <c r="F14" i="7"/>
  <c r="G14" i="7"/>
  <c r="H14" i="7"/>
  <c r="I14" i="7"/>
  <c r="J14" i="7"/>
  <c r="K14" i="7"/>
  <c r="C9" i="7"/>
  <c r="D9" i="7"/>
  <c r="E9" i="7"/>
  <c r="F9" i="7"/>
  <c r="G9" i="7"/>
  <c r="H9" i="7"/>
  <c r="I9" i="7"/>
  <c r="J9" i="7"/>
  <c r="K9" i="7"/>
  <c r="B9" i="7"/>
  <c r="C16" i="6"/>
  <c r="H16" i="6"/>
  <c r="D16" i="6"/>
  <c r="E16" i="6"/>
  <c r="J16" i="6"/>
  <c r="G16" i="6"/>
  <c r="K16" i="6"/>
  <c r="F16" i="6" l="1"/>
  <c r="B16" i="6"/>
  <c r="I16" i="6"/>
  <c r="AI2429" i="5"/>
  <c r="AH2429" i="5"/>
  <c r="AK2272" i="5"/>
  <c r="AK2273" i="5" s="1"/>
  <c r="AJ2272" i="5"/>
  <c r="AI2272" i="5"/>
  <c r="AJ2271" i="5"/>
  <c r="AM2271" i="5"/>
  <c r="AI2271" i="5"/>
  <c r="AL2271" i="5"/>
  <c r="W1637" i="5"/>
  <c r="AG1136" i="5"/>
  <c r="AC1136" i="5"/>
  <c r="Y1136" i="5"/>
  <c r="U1136" i="5"/>
  <c r="AG1134" i="5"/>
  <c r="AC1134" i="5"/>
  <c r="Y1134" i="5"/>
  <c r="U1134" i="5"/>
  <c r="AG1130" i="5"/>
  <c r="AF1136" i="5"/>
  <c r="AE1136" i="5"/>
  <c r="AD1136" i="5"/>
  <c r="AB1136" i="5"/>
  <c r="AA1136" i="5"/>
  <c r="Z1136" i="5"/>
  <c r="X1136" i="5"/>
  <c r="W1136" i="5"/>
  <c r="V1136" i="5"/>
  <c r="T1136" i="5"/>
  <c r="AG1132" i="5"/>
  <c r="AF1132" i="5"/>
  <c r="AE1132" i="5"/>
  <c r="AD1132" i="5"/>
  <c r="AC1132" i="5"/>
  <c r="AB1132" i="5"/>
  <c r="AA1132" i="5"/>
  <c r="Z1132" i="5"/>
  <c r="Y1132" i="5"/>
  <c r="X1132" i="5"/>
  <c r="W1132" i="5"/>
  <c r="V1132" i="5"/>
  <c r="U1132" i="5"/>
  <c r="T1132" i="5"/>
  <c r="AF1134" i="5"/>
  <c r="AE1134" i="5"/>
  <c r="AD1134" i="5"/>
  <c r="AB1134" i="5"/>
  <c r="AA1134" i="5"/>
  <c r="Z1134" i="5"/>
  <c r="X1134" i="5"/>
  <c r="W1134" i="5"/>
  <c r="V1134" i="5"/>
  <c r="T1134" i="5"/>
  <c r="AG1131" i="5"/>
  <c r="AF1131" i="5"/>
  <c r="AE1131" i="5"/>
  <c r="AD1131" i="5"/>
  <c r="AC1131" i="5"/>
  <c r="AB1131" i="5"/>
  <c r="AA1131" i="5"/>
  <c r="Z1131" i="5"/>
  <c r="Y1131" i="5"/>
  <c r="X1131" i="5"/>
  <c r="W1131" i="5"/>
  <c r="V1131" i="5"/>
  <c r="U1131" i="5"/>
  <c r="T1131" i="5"/>
  <c r="R1029" i="5"/>
  <c r="Z842" i="5"/>
  <c r="V842" i="5"/>
  <c r="R842" i="5"/>
  <c r="N842" i="5"/>
  <c r="J842" i="5"/>
  <c r="F842" i="5"/>
  <c r="AF757" i="5"/>
  <c r="AD757" i="5"/>
  <c r="AB757" i="5"/>
  <c r="AA757" i="5"/>
  <c r="Z757" i="5"/>
  <c r="X757" i="5"/>
  <c r="V757" i="5"/>
  <c r="T757" i="5"/>
  <c r="T760" i="5" s="1"/>
  <c r="S757" i="5"/>
  <c r="R757" i="5"/>
  <c r="P757" i="5"/>
  <c r="N757" i="5"/>
  <c r="L757" i="5"/>
  <c r="K757" i="5"/>
  <c r="J757" i="5"/>
  <c r="H757" i="5"/>
  <c r="F757" i="5"/>
  <c r="AG757" i="5"/>
  <c r="AE757" i="5"/>
  <c r="AC757" i="5"/>
  <c r="Y757" i="5"/>
  <c r="W757" i="5"/>
  <c r="U757" i="5"/>
  <c r="Q757" i="5"/>
  <c r="O757" i="5"/>
  <c r="M757" i="5"/>
  <c r="I757" i="5"/>
  <c r="G757" i="5"/>
  <c r="E757" i="5"/>
  <c r="AB760" i="5"/>
  <c r="AF550" i="5"/>
  <c r="AF539" i="5"/>
  <c r="AG468" i="5"/>
  <c r="AC468" i="5"/>
  <c r="Y468" i="5"/>
  <c r="U468" i="5"/>
  <c r="Q468" i="5"/>
  <c r="M468" i="5"/>
  <c r="I468" i="5"/>
  <c r="H468" i="5"/>
  <c r="E468" i="5"/>
  <c r="T468" i="5"/>
  <c r="W364" i="5"/>
  <c r="AE187" i="5"/>
  <c r="AA187" i="5"/>
  <c r="W187" i="5"/>
  <c r="T187" i="5"/>
  <c r="S187" i="5"/>
  <c r="O187" i="5"/>
  <c r="K187" i="5"/>
  <c r="G187" i="5"/>
  <c r="AF152" i="5"/>
  <c r="AB152" i="5"/>
  <c r="L152" i="5"/>
  <c r="H152" i="5"/>
  <c r="AD152" i="5"/>
  <c r="Z152" i="5"/>
  <c r="V152" i="5"/>
  <c r="R152" i="5"/>
  <c r="N152" i="5"/>
  <c r="J152" i="5"/>
  <c r="F152" i="5"/>
  <c r="G398" i="5" l="1"/>
  <c r="K398" i="5"/>
  <c r="O398" i="5"/>
  <c r="S398" i="5"/>
  <c r="W398" i="5"/>
  <c r="AA398" i="5"/>
  <c r="AE398" i="5"/>
  <c r="AC398" i="5"/>
  <c r="L468" i="5"/>
  <c r="P468" i="5"/>
  <c r="X468" i="5"/>
  <c r="AB468" i="5"/>
  <c r="AF468" i="5"/>
  <c r="H760" i="5"/>
  <c r="P760" i="5"/>
  <c r="X760" i="5"/>
  <c r="AF760" i="5"/>
  <c r="E1029" i="5"/>
  <c r="I1029" i="5"/>
  <c r="M1029" i="5"/>
  <c r="Q1029" i="5"/>
  <c r="U1029" i="5"/>
  <c r="Y1029" i="5"/>
  <c r="AC1029" i="5"/>
  <c r="AG1029" i="5"/>
  <c r="L2606" i="5"/>
  <c r="AB2606" i="5"/>
  <c r="J219" i="5"/>
  <c r="R219" i="5"/>
  <c r="Z219" i="5"/>
  <c r="F255" i="5"/>
  <c r="J255" i="5"/>
  <c r="G364" i="5"/>
  <c r="AA364" i="5"/>
  <c r="P152" i="5"/>
  <c r="X152" i="5"/>
  <c r="G219" i="5"/>
  <c r="W219" i="5"/>
  <c r="AE219" i="5"/>
  <c r="F1029" i="5"/>
  <c r="J1029" i="5"/>
  <c r="N1029" i="5"/>
  <c r="V1029" i="5"/>
  <c r="Z1029" i="5"/>
  <c r="AD1029" i="5"/>
  <c r="G2133" i="5"/>
  <c r="K2133" i="5"/>
  <c r="O2133" i="5"/>
  <c r="S2133" i="5"/>
  <c r="W2133" i="5"/>
  <c r="AA2133" i="5"/>
  <c r="AE2133" i="5"/>
  <c r="F2133" i="5"/>
  <c r="AD2133" i="5"/>
  <c r="L2750" i="5"/>
  <c r="F219" i="5"/>
  <c r="N219" i="5"/>
  <c r="V219" i="5"/>
  <c r="AD219" i="5"/>
  <c r="K219" i="5"/>
  <c r="N255" i="5"/>
  <c r="H187" i="5"/>
  <c r="L187" i="5"/>
  <c r="P187" i="5"/>
  <c r="X187" i="5"/>
  <c r="AB187" i="5"/>
  <c r="AF187" i="5"/>
  <c r="G468" i="5"/>
  <c r="K468" i="5"/>
  <c r="O468" i="5"/>
  <c r="S468" i="5"/>
  <c r="W468" i="5"/>
  <c r="AA468" i="5"/>
  <c r="AE468" i="5"/>
  <c r="G1637" i="5"/>
  <c r="O2713" i="5"/>
  <c r="AB2750" i="5"/>
  <c r="F115" i="5"/>
  <c r="R115" i="5"/>
  <c r="AD115" i="5"/>
  <c r="M115" i="5"/>
  <c r="O115" i="5"/>
  <c r="O152" i="5"/>
  <c r="W152" i="5"/>
  <c r="S219" i="5"/>
  <c r="J115" i="5"/>
  <c r="V115" i="5"/>
  <c r="E115" i="5"/>
  <c r="Q115" i="5"/>
  <c r="G115" i="5"/>
  <c r="G152" i="5"/>
  <c r="S152" i="5"/>
  <c r="AE152" i="5"/>
  <c r="O219" i="5"/>
  <c r="AA219" i="5"/>
  <c r="I398" i="5"/>
  <c r="N115" i="5"/>
  <c r="Z115" i="5"/>
  <c r="I115" i="5"/>
  <c r="K115" i="5"/>
  <c r="K152" i="5"/>
  <c r="AA152" i="5"/>
  <c r="H115" i="5"/>
  <c r="L115" i="5"/>
  <c r="P115" i="5"/>
  <c r="E152" i="5"/>
  <c r="I152" i="5"/>
  <c r="M152" i="5"/>
  <c r="Q152" i="5"/>
  <c r="U152" i="5"/>
  <c r="Y152" i="5"/>
  <c r="AC152" i="5"/>
  <c r="AG152" i="5"/>
  <c r="T152" i="5"/>
  <c r="F187" i="5"/>
  <c r="J187" i="5"/>
  <c r="N187" i="5"/>
  <c r="E219" i="5"/>
  <c r="I219" i="5"/>
  <c r="M219" i="5"/>
  <c r="Q219" i="5"/>
  <c r="U219" i="5"/>
  <c r="Y219" i="5"/>
  <c r="AC219" i="5"/>
  <c r="AG219" i="5"/>
  <c r="AG842" i="5"/>
  <c r="N2133" i="5"/>
  <c r="R2133" i="5"/>
  <c r="V2133" i="5"/>
  <c r="F364" i="5"/>
  <c r="J364" i="5"/>
  <c r="N364" i="5"/>
  <c r="R364" i="5"/>
  <c r="V364" i="5"/>
  <c r="Z364" i="5"/>
  <c r="AD364" i="5"/>
  <c r="K364" i="5"/>
  <c r="O364" i="5"/>
  <c r="S364" i="5"/>
  <c r="AE364" i="5"/>
  <c r="G842" i="5"/>
  <c r="K842" i="5"/>
  <c r="O842" i="5"/>
  <c r="S842" i="5"/>
  <c r="W842" i="5"/>
  <c r="AA842" i="5"/>
  <c r="AE842" i="5"/>
  <c r="H1637" i="5"/>
  <c r="L1637" i="5"/>
  <c r="P1637" i="5"/>
  <c r="T1637" i="5"/>
  <c r="X1637" i="5"/>
  <c r="AB1637" i="5"/>
  <c r="AF1637" i="5"/>
  <c r="K1637" i="5"/>
  <c r="O1637" i="5"/>
  <c r="S1637" i="5"/>
  <c r="AA1637" i="5"/>
  <c r="AE1637" i="5"/>
  <c r="H2133" i="5"/>
  <c r="L2133" i="5"/>
  <c r="P2133" i="5"/>
  <c r="T2133" i="5"/>
  <c r="X2133" i="5"/>
  <c r="AB2133" i="5"/>
  <c r="AF2133" i="5"/>
  <c r="J2133" i="5"/>
  <c r="Z2133" i="5"/>
  <c r="R255" i="5"/>
  <c r="V255" i="5"/>
  <c r="Z255" i="5"/>
  <c r="AD255" i="5"/>
  <c r="H255" i="5"/>
  <c r="L255" i="5"/>
  <c r="P255" i="5"/>
  <c r="T255" i="5"/>
  <c r="X255" i="5"/>
  <c r="AB255" i="5"/>
  <c r="AF255" i="5"/>
  <c r="F468" i="5"/>
  <c r="J468" i="5"/>
  <c r="N468" i="5"/>
  <c r="R468" i="5"/>
  <c r="V468" i="5"/>
  <c r="Z468" i="5"/>
  <c r="AD468" i="5"/>
  <c r="G760" i="5"/>
  <c r="K760" i="5"/>
  <c r="O760" i="5"/>
  <c r="S760" i="5"/>
  <c r="W760" i="5"/>
  <c r="AA760" i="5"/>
  <c r="AE760" i="5"/>
  <c r="F760" i="5"/>
  <c r="J760" i="5"/>
  <c r="N760" i="5"/>
  <c r="R760" i="5"/>
  <c r="V760" i="5"/>
  <c r="Z760" i="5"/>
  <c r="AD760" i="5"/>
  <c r="L760" i="5"/>
  <c r="G1029" i="5"/>
  <c r="K1029" i="5"/>
  <c r="O1029" i="5"/>
  <c r="S1029" i="5"/>
  <c r="W1029" i="5"/>
  <c r="AA1029" i="5"/>
  <c r="AE1029" i="5"/>
  <c r="H2095" i="5"/>
  <c r="L2095" i="5"/>
  <c r="P2095" i="5"/>
  <c r="T2095" i="5"/>
  <c r="X2095" i="5"/>
  <c r="AB2095" i="5"/>
  <c r="AF2095" i="5"/>
  <c r="E2095" i="5"/>
  <c r="I2095" i="5"/>
  <c r="M2095" i="5"/>
  <c r="Q2095" i="5"/>
  <c r="U2095" i="5"/>
  <c r="Y2095" i="5"/>
  <c r="AC2095" i="5"/>
  <c r="AG2095" i="5"/>
  <c r="E2133" i="5"/>
  <c r="I2133" i="5"/>
  <c r="M2133" i="5"/>
  <c r="Q2133" i="5"/>
  <c r="U2133" i="5"/>
  <c r="Y2133" i="5"/>
  <c r="AC2133" i="5"/>
  <c r="AG2133" i="5"/>
  <c r="F2606" i="5"/>
  <c r="J2606" i="5"/>
  <c r="N2606" i="5"/>
  <c r="R2606" i="5"/>
  <c r="V2606" i="5"/>
  <c r="Z2606" i="5"/>
  <c r="AD2606" i="5"/>
  <c r="H2606" i="5"/>
  <c r="P2606" i="5"/>
  <c r="T2606" i="5"/>
  <c r="X2606" i="5"/>
  <c r="AF2606" i="5"/>
  <c r="H364" i="5"/>
  <c r="L364" i="5"/>
  <c r="P364" i="5"/>
  <c r="T364" i="5"/>
  <c r="X364" i="5"/>
  <c r="AB364" i="5"/>
  <c r="AF364" i="5"/>
  <c r="F398" i="5"/>
  <c r="J398" i="5"/>
  <c r="N398" i="5"/>
  <c r="R398" i="5"/>
  <c r="V398" i="5"/>
  <c r="Z398" i="5"/>
  <c r="AD398" i="5"/>
  <c r="E398" i="5"/>
  <c r="M398" i="5"/>
  <c r="Q398" i="5"/>
  <c r="U398" i="5"/>
  <c r="Y398" i="5"/>
  <c r="AG398" i="5"/>
  <c r="H842" i="5"/>
  <c r="L842" i="5"/>
  <c r="P842" i="5"/>
  <c r="T842" i="5"/>
  <c r="X842" i="5"/>
  <c r="AB842" i="5"/>
  <c r="F1637" i="5"/>
  <c r="J1637" i="5"/>
  <c r="N1637" i="5"/>
  <c r="R1637" i="5"/>
  <c r="V1637" i="5"/>
  <c r="Z1637" i="5"/>
  <c r="AD1637" i="5"/>
  <c r="F2570" i="5"/>
  <c r="J2570" i="5"/>
  <c r="N2570" i="5"/>
  <c r="R2570" i="5"/>
  <c r="V2570" i="5"/>
  <c r="Z2570" i="5"/>
  <c r="AD2570" i="5"/>
  <c r="G2570" i="5"/>
  <c r="K2570" i="5"/>
  <c r="O2570" i="5"/>
  <c r="S2570" i="5"/>
  <c r="W2570" i="5"/>
  <c r="AA2570" i="5"/>
  <c r="AE2570" i="5"/>
  <c r="F2713" i="5"/>
  <c r="J2713" i="5"/>
  <c r="N2713" i="5"/>
  <c r="R2713" i="5"/>
  <c r="V2713" i="5"/>
  <c r="Z2713" i="5"/>
  <c r="AD2713" i="5"/>
  <c r="G2713" i="5"/>
  <c r="K2713" i="5"/>
  <c r="S2713" i="5"/>
  <c r="W2713" i="5"/>
  <c r="AA2713" i="5"/>
  <c r="AE2713" i="5"/>
  <c r="F2750" i="5"/>
  <c r="J2750" i="5"/>
  <c r="N2750" i="5"/>
  <c r="R2750" i="5"/>
  <c r="V2750" i="5"/>
  <c r="Z2750" i="5"/>
  <c r="AD2750" i="5"/>
  <c r="H2750" i="5"/>
  <c r="P2750" i="5"/>
  <c r="T2750" i="5"/>
  <c r="X2750" i="5"/>
  <c r="AF2750" i="5"/>
  <c r="T115" i="5"/>
  <c r="X115" i="5"/>
  <c r="AB115" i="5"/>
  <c r="AF115" i="5"/>
  <c r="F636" i="5"/>
  <c r="F702" i="5" s="1"/>
  <c r="J636" i="5"/>
  <c r="J702" i="5" s="1"/>
  <c r="N636" i="5"/>
  <c r="N702" i="5" s="1"/>
  <c r="R636" i="5"/>
  <c r="R702" i="5" s="1"/>
  <c r="V636" i="5"/>
  <c r="V702" i="5" s="1"/>
  <c r="Z636" i="5"/>
  <c r="Z702" i="5" s="1"/>
  <c r="AD636" i="5"/>
  <c r="AD702" i="5" s="1"/>
  <c r="E636" i="5"/>
  <c r="E703" i="5" s="1"/>
  <c r="I636" i="5"/>
  <c r="I701" i="5" s="1"/>
  <c r="M636" i="5"/>
  <c r="M703" i="5" s="1"/>
  <c r="Q636" i="5"/>
  <c r="Q701" i="5" s="1"/>
  <c r="U636" i="5"/>
  <c r="U703" i="5" s="1"/>
  <c r="Y636" i="5"/>
  <c r="Y701" i="5" s="1"/>
  <c r="AC636" i="5"/>
  <c r="AC703" i="5" s="1"/>
  <c r="AG636" i="5"/>
  <c r="AG701" i="5" s="1"/>
  <c r="K636" i="5"/>
  <c r="K707" i="5" s="1"/>
  <c r="O636" i="5"/>
  <c r="O703" i="5" s="1"/>
  <c r="S636" i="5"/>
  <c r="S703" i="5" s="1"/>
  <c r="AA636" i="5"/>
  <c r="AE636" i="5"/>
  <c r="J704" i="5"/>
  <c r="N704" i="5"/>
  <c r="R704" i="5"/>
  <c r="V704" i="5"/>
  <c r="AD704" i="5"/>
  <c r="M705" i="5"/>
  <c r="Q705" i="5"/>
  <c r="U705" i="5"/>
  <c r="Y705" i="5"/>
  <c r="AG705" i="5"/>
  <c r="AA707" i="5"/>
  <c r="AE707" i="5"/>
  <c r="J708" i="5"/>
  <c r="R708" i="5"/>
  <c r="V708" i="5"/>
  <c r="AD708" i="5"/>
  <c r="S710" i="5"/>
  <c r="AA710" i="5"/>
  <c r="AE710" i="5"/>
  <c r="U115" i="5"/>
  <c r="Y115" i="5"/>
  <c r="AC115" i="5"/>
  <c r="AG115" i="5"/>
  <c r="E187" i="5"/>
  <c r="I187" i="5"/>
  <c r="M187" i="5"/>
  <c r="Q187" i="5"/>
  <c r="U187" i="5"/>
  <c r="Y187" i="5"/>
  <c r="AC187" i="5"/>
  <c r="AG187" i="5"/>
  <c r="E364" i="5"/>
  <c r="I364" i="5"/>
  <c r="M364" i="5"/>
  <c r="Q364" i="5"/>
  <c r="U364" i="5"/>
  <c r="Y364" i="5"/>
  <c r="AC364" i="5"/>
  <c r="AG364" i="5"/>
  <c r="H398" i="5"/>
  <c r="L398" i="5"/>
  <c r="P398" i="5"/>
  <c r="T398" i="5"/>
  <c r="X398" i="5"/>
  <c r="AB398" i="5"/>
  <c r="AF398" i="5"/>
  <c r="AF553" i="5"/>
  <c r="G636" i="5"/>
  <c r="G707" i="5" s="1"/>
  <c r="W636" i="5"/>
  <c r="W702" i="5" s="1"/>
  <c r="S115" i="5"/>
  <c r="W115" i="5"/>
  <c r="AA115" i="5"/>
  <c r="AE115" i="5"/>
  <c r="G255" i="5"/>
  <c r="K255" i="5"/>
  <c r="O255" i="5"/>
  <c r="S255" i="5"/>
  <c r="W255" i="5"/>
  <c r="AA255" i="5"/>
  <c r="AE255" i="5"/>
  <c r="R187" i="5"/>
  <c r="V187" i="5"/>
  <c r="Z187" i="5"/>
  <c r="AD187" i="5"/>
  <c r="H219" i="5"/>
  <c r="L219" i="5"/>
  <c r="P219" i="5"/>
  <c r="T219" i="5"/>
  <c r="X219" i="5"/>
  <c r="AB219" i="5"/>
  <c r="AF219" i="5"/>
  <c r="E255" i="5"/>
  <c r="I255" i="5"/>
  <c r="M255" i="5"/>
  <c r="Q255" i="5"/>
  <c r="U255" i="5"/>
  <c r="Y255" i="5"/>
  <c r="AC255" i="5"/>
  <c r="AG255" i="5"/>
  <c r="M700" i="5"/>
  <c r="Q700" i="5"/>
  <c r="U700" i="5"/>
  <c r="Y700" i="5"/>
  <c r="AG700" i="5"/>
  <c r="G702" i="5"/>
  <c r="K702" i="5"/>
  <c r="O702" i="5"/>
  <c r="S702" i="5"/>
  <c r="AA702" i="5"/>
  <c r="AE702" i="5"/>
  <c r="J703" i="5"/>
  <c r="N703" i="5"/>
  <c r="R703" i="5"/>
  <c r="V703" i="5"/>
  <c r="AD703" i="5"/>
  <c r="M704" i="5"/>
  <c r="Q704" i="5"/>
  <c r="U704" i="5"/>
  <c r="Y704" i="5"/>
  <c r="AG704" i="5"/>
  <c r="S700" i="5"/>
  <c r="W700" i="5"/>
  <c r="AA700" i="5"/>
  <c r="AE700" i="5"/>
  <c r="N701" i="5"/>
  <c r="R701" i="5"/>
  <c r="V701" i="5"/>
  <c r="Z701" i="5"/>
  <c r="AD701" i="5"/>
  <c r="Q702" i="5"/>
  <c r="U702" i="5"/>
  <c r="Y702" i="5"/>
  <c r="AC702" i="5"/>
  <c r="AG702" i="5"/>
  <c r="G704" i="5"/>
  <c r="S704" i="5"/>
  <c r="AA704" i="5"/>
  <c r="AE704" i="5"/>
  <c r="F705" i="5"/>
  <c r="J705" i="5"/>
  <c r="N705" i="5"/>
  <c r="R705" i="5"/>
  <c r="V705" i="5"/>
  <c r="Z705" i="5"/>
  <c r="AD705" i="5"/>
  <c r="T1130" i="5"/>
  <c r="U1130" i="5"/>
  <c r="AC1130" i="5"/>
  <c r="Y1130" i="5"/>
  <c r="X1130" i="5"/>
  <c r="AB1130" i="5"/>
  <c r="AF1130" i="5"/>
  <c r="T1133" i="5"/>
  <c r="AA1133" i="5"/>
  <c r="AE1133" i="5"/>
  <c r="X1133" i="5"/>
  <c r="AB1133" i="5"/>
  <c r="AF1133" i="5"/>
  <c r="W1133" i="5"/>
  <c r="H636" i="5"/>
  <c r="H710" i="5" s="1"/>
  <c r="L636" i="5"/>
  <c r="L706" i="5" s="1"/>
  <c r="P636" i="5"/>
  <c r="P706" i="5" s="1"/>
  <c r="T636" i="5"/>
  <c r="T706" i="5" s="1"/>
  <c r="X636" i="5"/>
  <c r="X710" i="5" s="1"/>
  <c r="AB636" i="5"/>
  <c r="AB706" i="5" s="1"/>
  <c r="AF636" i="5"/>
  <c r="AF706" i="5" s="1"/>
  <c r="J706" i="5"/>
  <c r="N706" i="5"/>
  <c r="R706" i="5"/>
  <c r="V706" i="5"/>
  <c r="AD706" i="5"/>
  <c r="M707" i="5"/>
  <c r="Q707" i="5"/>
  <c r="U707" i="5"/>
  <c r="Y707" i="5"/>
  <c r="AG707" i="5"/>
  <c r="AB708" i="5"/>
  <c r="AF708" i="5"/>
  <c r="E710" i="5"/>
  <c r="M710" i="5"/>
  <c r="U710" i="5"/>
  <c r="AI2428" i="5"/>
  <c r="AH2428" i="5"/>
  <c r="M706" i="5"/>
  <c r="Q706" i="5"/>
  <c r="U706" i="5"/>
  <c r="Y706" i="5"/>
  <c r="AG706" i="5"/>
  <c r="L707" i="5"/>
  <c r="AB707" i="5"/>
  <c r="AA708" i="5"/>
  <c r="AE708" i="5"/>
  <c r="L710" i="5"/>
  <c r="T710" i="5"/>
  <c r="AB710" i="5"/>
  <c r="E842" i="5"/>
  <c r="I842" i="5"/>
  <c r="M842" i="5"/>
  <c r="Q842" i="5"/>
  <c r="U842" i="5"/>
  <c r="Y842" i="5"/>
  <c r="AC842" i="5"/>
  <c r="E760" i="5"/>
  <c r="I760" i="5"/>
  <c r="M760" i="5"/>
  <c r="Q760" i="5"/>
  <c r="U760" i="5"/>
  <c r="Y760" i="5"/>
  <c r="AC760" i="5"/>
  <c r="AG760" i="5"/>
  <c r="V1130" i="5"/>
  <c r="Z1130" i="5"/>
  <c r="AD1130" i="5"/>
  <c r="V1133" i="5"/>
  <c r="Z1133" i="5"/>
  <c r="AD1133" i="5"/>
  <c r="K706" i="5"/>
  <c r="O706" i="5"/>
  <c r="S706" i="5"/>
  <c r="AA706" i="5"/>
  <c r="AE706" i="5"/>
  <c r="J707" i="5"/>
  <c r="N707" i="5"/>
  <c r="R707" i="5"/>
  <c r="V707" i="5"/>
  <c r="AD707" i="5"/>
  <c r="M708" i="5"/>
  <c r="Q708" i="5"/>
  <c r="U708" i="5"/>
  <c r="Y708" i="5"/>
  <c r="AG708" i="5"/>
  <c r="J710" i="5"/>
  <c r="N710" i="5"/>
  <c r="R710" i="5"/>
  <c r="V710" i="5"/>
  <c r="AD710" i="5"/>
  <c r="AD842" i="5"/>
  <c r="U1133" i="5"/>
  <c r="Y1133" i="5"/>
  <c r="AC1133" i="5"/>
  <c r="AG1133" i="5"/>
  <c r="E2606" i="5"/>
  <c r="I2606" i="5"/>
  <c r="M2606" i="5"/>
  <c r="Q2606" i="5"/>
  <c r="U2606" i="5"/>
  <c r="Y2606" i="5"/>
  <c r="AC2606" i="5"/>
  <c r="AG2606" i="5"/>
  <c r="E2750" i="5"/>
  <c r="I2750" i="5"/>
  <c r="M2750" i="5"/>
  <c r="Q2750" i="5"/>
  <c r="U2750" i="5"/>
  <c r="Y2750" i="5"/>
  <c r="AC2750" i="5"/>
  <c r="AG2750" i="5"/>
  <c r="F2095" i="5"/>
  <c r="J2095" i="5"/>
  <c r="N2095" i="5"/>
  <c r="R2095" i="5"/>
  <c r="V2095" i="5"/>
  <c r="Z2095" i="5"/>
  <c r="AD2095" i="5"/>
  <c r="H2570" i="5"/>
  <c r="L2570" i="5"/>
  <c r="P2570" i="5"/>
  <c r="T2570" i="5"/>
  <c r="X2570" i="5"/>
  <c r="AB2570" i="5"/>
  <c r="AF2570" i="5"/>
  <c r="H2713" i="5"/>
  <c r="L2713" i="5"/>
  <c r="P2713" i="5"/>
  <c r="T2713" i="5"/>
  <c r="X2713" i="5"/>
  <c r="AB2713" i="5"/>
  <c r="AF2713" i="5"/>
  <c r="AF842" i="5"/>
  <c r="H1029" i="5"/>
  <c r="L1029" i="5"/>
  <c r="P1029" i="5"/>
  <c r="T1029" i="5"/>
  <c r="X1029" i="5"/>
  <c r="AB1029" i="5"/>
  <c r="AF1029" i="5"/>
  <c r="W1130" i="5"/>
  <c r="AA1130" i="5"/>
  <c r="AE1130" i="5"/>
  <c r="E1637" i="5"/>
  <c r="I1637" i="5"/>
  <c r="M1637" i="5"/>
  <c r="Q1637" i="5"/>
  <c r="U1637" i="5"/>
  <c r="Y1637" i="5"/>
  <c r="AC1637" i="5"/>
  <c r="AG1637" i="5"/>
  <c r="G2095" i="5"/>
  <c r="K2095" i="5"/>
  <c r="O2095" i="5"/>
  <c r="S2095" i="5"/>
  <c r="W2095" i="5"/>
  <c r="AA2095" i="5"/>
  <c r="AE2095" i="5"/>
  <c r="AJ2273" i="5"/>
  <c r="AI2273" i="5"/>
  <c r="E2570" i="5"/>
  <c r="I2570" i="5"/>
  <c r="M2570" i="5"/>
  <c r="Q2570" i="5"/>
  <c r="U2570" i="5"/>
  <c r="Y2570" i="5"/>
  <c r="AC2570" i="5"/>
  <c r="AG2570" i="5"/>
  <c r="G2606" i="5"/>
  <c r="K2606" i="5"/>
  <c r="O2606" i="5"/>
  <c r="S2606" i="5"/>
  <c r="W2606" i="5"/>
  <c r="AA2606" i="5"/>
  <c r="AE2606" i="5"/>
  <c r="E2713" i="5"/>
  <c r="I2713" i="5"/>
  <c r="M2713" i="5"/>
  <c r="Q2713" i="5"/>
  <c r="U2713" i="5"/>
  <c r="Y2713" i="5"/>
  <c r="AC2713" i="5"/>
  <c r="AG2713" i="5"/>
  <c r="G2750" i="5"/>
  <c r="K2750" i="5"/>
  <c r="O2750" i="5"/>
  <c r="S2750" i="5"/>
  <c r="W2750" i="5"/>
  <c r="AA2750" i="5"/>
  <c r="AE2750" i="5"/>
  <c r="AL2272" i="5"/>
  <c r="AL2273" i="5" s="1"/>
  <c r="E706" i="5" l="1"/>
  <c r="E700" i="5"/>
  <c r="O710" i="5"/>
  <c r="F703" i="5"/>
  <c r="I706" i="5"/>
  <c r="F707" i="5"/>
  <c r="S707" i="5"/>
  <c r="I705" i="5"/>
  <c r="F704" i="5"/>
  <c r="I704" i="5"/>
  <c r="E708" i="5"/>
  <c r="W708" i="5"/>
  <c r="P708" i="5"/>
  <c r="I707" i="5"/>
  <c r="F706" i="5"/>
  <c r="K700" i="5"/>
  <c r="E704" i="5"/>
  <c r="AC700" i="5"/>
  <c r="S708" i="5"/>
  <c r="AC710" i="5"/>
  <c r="L708" i="5"/>
  <c r="E707" i="5"/>
  <c r="O704" i="5"/>
  <c r="M702" i="5"/>
  <c r="J701" i="5"/>
  <c r="Z708" i="5"/>
  <c r="O707" i="5"/>
  <c r="E705" i="5"/>
  <c r="I700" i="5"/>
  <c r="F708" i="5"/>
  <c r="I708" i="5"/>
  <c r="T708" i="5"/>
  <c r="W704" i="5"/>
  <c r="O700" i="5"/>
  <c r="K710" i="5"/>
  <c r="F710" i="5"/>
  <c r="AC706" i="5"/>
  <c r="AC708" i="5"/>
  <c r="Z707" i="5"/>
  <c r="W706" i="5"/>
  <c r="O708" i="5"/>
  <c r="K704" i="5"/>
  <c r="I702" i="5"/>
  <c r="F701" i="5"/>
  <c r="AC704" i="5"/>
  <c r="Z703" i="5"/>
  <c r="T707" i="5"/>
  <c r="Z710" i="5"/>
  <c r="K708" i="5"/>
  <c r="AC707" i="5"/>
  <c r="Z706" i="5"/>
  <c r="E702" i="5"/>
  <c r="AC705" i="5"/>
  <c r="Z704" i="5"/>
  <c r="AF710" i="5"/>
  <c r="P710" i="5"/>
  <c r="X707" i="5"/>
  <c r="H707" i="5"/>
  <c r="G708" i="5"/>
  <c r="X708" i="5"/>
  <c r="G700" i="5"/>
  <c r="H708" i="5"/>
  <c r="G706" i="5"/>
  <c r="AF707" i="5"/>
  <c r="P707" i="5"/>
  <c r="U701" i="5"/>
  <c r="M701" i="5"/>
  <c r="E701" i="5"/>
  <c r="X704" i="5"/>
  <c r="X700" i="5"/>
  <c r="H704" i="5"/>
  <c r="H700" i="5"/>
  <c r="T703" i="5"/>
  <c r="X705" i="5"/>
  <c r="H705" i="5"/>
  <c r="AB701" i="5"/>
  <c r="L701" i="5"/>
  <c r="W705" i="5"/>
  <c r="W701" i="5"/>
  <c r="W710" i="5"/>
  <c r="G710" i="5"/>
  <c r="AA705" i="5"/>
  <c r="AA701" i="5"/>
  <c r="K703" i="5"/>
  <c r="X702" i="5"/>
  <c r="H702" i="5"/>
  <c r="AC701" i="5"/>
  <c r="T704" i="5"/>
  <c r="T700" i="5"/>
  <c r="AF703" i="5"/>
  <c r="P703" i="5"/>
  <c r="T705" i="5"/>
  <c r="X701" i="5"/>
  <c r="H701" i="5"/>
  <c r="G705" i="5"/>
  <c r="G701" i="5"/>
  <c r="W707" i="5"/>
  <c r="AA703" i="5"/>
  <c r="O701" i="5"/>
  <c r="O705" i="5"/>
  <c r="G703" i="5"/>
  <c r="T702" i="5"/>
  <c r="AG710" i="5"/>
  <c r="AG703" i="5"/>
  <c r="Y710" i="5"/>
  <c r="Y703" i="5"/>
  <c r="Q703" i="5"/>
  <c r="Q710" i="5"/>
  <c r="I710" i="5"/>
  <c r="I703" i="5"/>
  <c r="AD700" i="5"/>
  <c r="V700" i="5"/>
  <c r="N700" i="5"/>
  <c r="F700" i="5"/>
  <c r="H706" i="5"/>
  <c r="AF700" i="5"/>
  <c r="AF704" i="5"/>
  <c r="P700" i="5"/>
  <c r="P704" i="5"/>
  <c r="AB703" i="5"/>
  <c r="L703" i="5"/>
  <c r="AF705" i="5"/>
  <c r="P705" i="5"/>
  <c r="T701" i="5"/>
  <c r="AE701" i="5"/>
  <c r="AE705" i="5"/>
  <c r="W703" i="5"/>
  <c r="AF702" i="5"/>
  <c r="P702" i="5"/>
  <c r="AB700" i="5"/>
  <c r="AB704" i="5"/>
  <c r="L700" i="5"/>
  <c r="L704" i="5"/>
  <c r="X703" i="5"/>
  <c r="H703" i="5"/>
  <c r="AB705" i="5"/>
  <c r="L705" i="5"/>
  <c r="AF701" i="5"/>
  <c r="P701" i="5"/>
  <c r="X706" i="5"/>
  <c r="AE703" i="5"/>
  <c r="S701" i="5"/>
  <c r="S705" i="5"/>
  <c r="K705" i="5"/>
  <c r="K701" i="5"/>
  <c r="AB702" i="5"/>
  <c r="L702" i="5"/>
  <c r="Z700" i="5"/>
  <c r="R700" i="5"/>
  <c r="J700" i="5"/>
  <c r="N708" i="5"/>
  <c r="B8"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Dineen Denis</author>
  </authors>
  <commentList>
    <comment ref="E108" authorId="0" shapeId="0" xr:uid="{00000000-0006-0000-0000-000001000000}">
      <text>
        <r>
          <rPr>
            <b/>
            <sz val="9"/>
            <color indexed="81"/>
            <rFont val="Tahoma"/>
            <family val="2"/>
          </rPr>
          <t>Dineen Denis:</t>
        </r>
        <r>
          <rPr>
            <sz val="9"/>
            <color indexed="81"/>
            <rFont val="Tahoma"/>
            <family val="2"/>
          </rPr>
          <t xml:space="preserve">
#dd #25/01/2018 #There is a weakness in this formula in that if a column is inserted in any of the data sheets being referenced this will give the wrong answer and will be very diffiult to spot. Using the MATCH formula to the year would be a better solution, but would make the formula more difficult to read and potentially involve creating a named range for the years row on each sheetdefining timeseries </t>
        </r>
      </text>
    </comment>
    <comment ref="B432" authorId="0" shapeId="0" xr:uid="{00000000-0006-0000-0000-000002000000}">
      <text>
        <r>
          <rPr>
            <b/>
            <sz val="9"/>
            <color indexed="81"/>
            <rFont val="Tahoma"/>
            <family val="2"/>
          </rPr>
          <t>Dineen Denis:</t>
        </r>
        <r>
          <rPr>
            <sz val="9"/>
            <color indexed="81"/>
            <rFont val="Tahoma"/>
            <family val="2"/>
          </rPr>
          <t xml:space="preserve">
NB Where net imports are less than zero (i.e. Net export) this is counted here as zero.</t>
        </r>
      </text>
    </comment>
  </commentList>
</comments>
</file>

<file path=xl/sharedStrings.xml><?xml version="1.0" encoding="utf-8"?>
<sst xmlns="http://schemas.openxmlformats.org/spreadsheetml/2006/main" count="2162" uniqueCount="616">
  <si>
    <t>Quantity</t>
  </si>
  <si>
    <t xml:space="preserve">unit </t>
  </si>
  <si>
    <t>note</t>
  </si>
  <si>
    <t>Oil</t>
  </si>
  <si>
    <t>ktoe</t>
  </si>
  <si>
    <t>Gas</t>
  </si>
  <si>
    <t>Renewables</t>
  </si>
  <si>
    <t>Coal</t>
  </si>
  <si>
    <t>Peat</t>
  </si>
  <si>
    <t>Wastes Non-Renewable</t>
  </si>
  <si>
    <t>Net Electricity Imports</t>
  </si>
  <si>
    <t>Total</t>
  </si>
  <si>
    <t>Graphs and Tables in Energy in Ireland</t>
  </si>
  <si>
    <t>Notes</t>
  </si>
  <si>
    <t>Timeseries</t>
  </si>
  <si>
    <t>Timeseries Index number</t>
  </si>
  <si>
    <t>BasicTimeSeries Index Number</t>
  </si>
  <si>
    <t>Figure 2: Index of Gross Domestic Product, Total Primary Energy Requirement (TPER) and energy-related CO₂</t>
  </si>
  <si>
    <t>Energy flow in Ireland</t>
  </si>
  <si>
    <t>2018 Shares</t>
  </si>
  <si>
    <t>TPER</t>
  </si>
  <si>
    <t>Nat. Gas</t>
  </si>
  <si>
    <t>Non-Renewable Wastes</t>
  </si>
  <si>
    <t>Wind</t>
  </si>
  <si>
    <t>Hydo</t>
  </si>
  <si>
    <t>Biokmass &amp; Other Renewables</t>
  </si>
  <si>
    <t>Transformation losses</t>
  </si>
  <si>
    <t>Briquetting</t>
  </si>
  <si>
    <t>Natural Gas Own Use/Loss</t>
  </si>
  <si>
    <t>Oil Refining</t>
  </si>
  <si>
    <t>Electricity Transformation &amp; Distribution Losses</t>
  </si>
  <si>
    <t>TFC</t>
  </si>
  <si>
    <t>Net Electricity Exports</t>
  </si>
  <si>
    <t>Agriculture &amp; Fisheries</t>
  </si>
  <si>
    <t>Commercial/Public</t>
  </si>
  <si>
    <t>Industry</t>
  </si>
  <si>
    <t>Residential</t>
  </si>
  <si>
    <t>Transport</t>
  </si>
  <si>
    <t>Figure 3: Total Final Consumption by fuel</t>
  </si>
  <si>
    <t>Total Final Consumption by fuel</t>
  </si>
  <si>
    <t>Electricity</t>
  </si>
  <si>
    <t>Figure 4: Total Final Energy Consumption by sector</t>
  </si>
  <si>
    <t>Total Final Energy Consumption by sector</t>
  </si>
  <si>
    <t>Services</t>
  </si>
  <si>
    <t>Figure 5: Final energy in heat, transport and electricity</t>
  </si>
  <si>
    <t>Total by Mode</t>
  </si>
  <si>
    <t>Heat</t>
  </si>
  <si>
    <t>Figure 6: Final consumption of heat by sector</t>
  </si>
  <si>
    <t>Thermal by Sector (excl elec)</t>
  </si>
  <si>
    <t>Figure 7: Final consumption of heat by fuel</t>
  </si>
  <si>
    <t>Thermal by Fuel  (excl elec) Weather Corrected</t>
  </si>
  <si>
    <t>Figure 8: Final consumption of oil for heat</t>
  </si>
  <si>
    <t>Oil for heat by sector</t>
  </si>
  <si>
    <t>Agriculture</t>
  </si>
  <si>
    <t>Figure 9: Transport energy demand by mode</t>
  </si>
  <si>
    <t>Transport by sub sector (excl elec)</t>
  </si>
  <si>
    <t>Heavy Goods Vehicles</t>
  </si>
  <si>
    <t>Light Goods Vehicles</t>
  </si>
  <si>
    <t>Private Car</t>
  </si>
  <si>
    <t>Public Passenger</t>
  </si>
  <si>
    <t>Rail</t>
  </si>
  <si>
    <t>Fuel Tourism</t>
  </si>
  <si>
    <t>Navigation</t>
  </si>
  <si>
    <t>Aviation</t>
  </si>
  <si>
    <t>Pipeline</t>
  </si>
  <si>
    <t>Unspecified</t>
  </si>
  <si>
    <t>Public passenger + rail</t>
  </si>
  <si>
    <t>Navigation + pipeline</t>
  </si>
  <si>
    <t>Figure 10: Final consumption of transport by fuel</t>
  </si>
  <si>
    <t>Transport detailed split (excl electricity)</t>
  </si>
  <si>
    <t>Diesel</t>
  </si>
  <si>
    <t>Petrol</t>
  </si>
  <si>
    <t>Jet Kerosene</t>
  </si>
  <si>
    <t>Fuel Oil</t>
  </si>
  <si>
    <t>LPG</t>
  </si>
  <si>
    <t>Liquid Biofuels</t>
  </si>
  <si>
    <t>Natural gas</t>
  </si>
  <si>
    <t>Figure 11: Final consumption of electricity by sector</t>
  </si>
  <si>
    <t>Final consumption of electricity by sector</t>
  </si>
  <si>
    <t>Figure 12: Total Primary Energy Requirement</t>
  </si>
  <si>
    <t>Total Primary Energy Requirement</t>
  </si>
  <si>
    <t>Figure 13: Total Primary Energy Requirement by sector</t>
  </si>
  <si>
    <t>Total Primary Energy Requirement by sector</t>
  </si>
  <si>
    <t>Fisheries</t>
  </si>
  <si>
    <t>Figure 14: Primary energy by mode of application</t>
  </si>
  <si>
    <t>Primary energy by mode of application</t>
  </si>
  <si>
    <t>Figure 15: Primary energy by mode and fuel</t>
  </si>
  <si>
    <t>Fuel</t>
  </si>
  <si>
    <t>unit</t>
  </si>
  <si>
    <t>Mode</t>
  </si>
  <si>
    <t>%</t>
  </si>
  <si>
    <t>Natural Gas</t>
  </si>
  <si>
    <t>Hydro</t>
  </si>
  <si>
    <t>Other Renewables</t>
  </si>
  <si>
    <t>NR Wastes</t>
  </si>
  <si>
    <t>Net Imports</t>
  </si>
  <si>
    <t>Losses from combustible electricity generation</t>
  </si>
  <si>
    <t>Wastes</t>
  </si>
  <si>
    <t>Figure 16: Primary energy inputs to transformation processes</t>
  </si>
  <si>
    <t>All Transformation inputs</t>
  </si>
  <si>
    <t>Public Thermal Power plants</t>
  </si>
  <si>
    <t>Oil refining</t>
  </si>
  <si>
    <t>Peat briquetting</t>
  </si>
  <si>
    <t>CHP</t>
  </si>
  <si>
    <t>Pumped Hydro</t>
  </si>
  <si>
    <t>Total transformation inputs</t>
  </si>
  <si>
    <t>Figure 17: Flow of energy in electricity generation</t>
  </si>
  <si>
    <t>Flow of energy in electricity generation</t>
  </si>
  <si>
    <t>Primary energy inputs</t>
  </si>
  <si>
    <t>Landfillgas, biomass, biogas &amp; wastes</t>
  </si>
  <si>
    <t>Net positive electricity Imports</t>
  </si>
  <si>
    <t>Transformation, own use and transmission losses</t>
  </si>
  <si>
    <t>Own use and transmission losses</t>
  </si>
  <si>
    <t>Electricity transformation</t>
  </si>
  <si>
    <t>Final electricity consumption</t>
  </si>
  <si>
    <t>Net positive electricity exports</t>
  </si>
  <si>
    <t>Figure 18: Flow of energy in electricity generation – outputs by fuel</t>
  </si>
  <si>
    <t>Flow of energy in electricity generation – outputs by fuel</t>
  </si>
  <si>
    <t>% of primary inputs</t>
  </si>
  <si>
    <t>Electricity generated by fuel type</t>
  </si>
  <si>
    <t>% of electricity generated</t>
  </si>
  <si>
    <t>Net electricity imports</t>
  </si>
  <si>
    <t xml:space="preserve">Figure 19: Primary fuel mix for electricity generation </t>
  </si>
  <si>
    <t xml:space="preserve">Primary fuel mix for electricity generation </t>
  </si>
  <si>
    <t>Net positive Electricity Imports</t>
  </si>
  <si>
    <t>Total (excluding net exports)</t>
  </si>
  <si>
    <t>Figure 20: Change in fuel inputs to electricity generation</t>
  </si>
  <si>
    <t>Elec Gen Inputs by fuel</t>
  </si>
  <si>
    <t>Figure 21: Electricity generated by fuel type</t>
  </si>
  <si>
    <t>Elec Generated by Fuel</t>
  </si>
  <si>
    <t>Net positive electricity imports</t>
  </si>
  <si>
    <t>imports</t>
  </si>
  <si>
    <t>Total excluding net exports</t>
  </si>
  <si>
    <t>Figure 22: Change in electricity generation by source in 2018 compared with 2017</t>
  </si>
  <si>
    <t>Elec Gen Outputs by fuel</t>
  </si>
  <si>
    <t>Electricity imports</t>
  </si>
  <si>
    <t>Other renewables</t>
  </si>
  <si>
    <t>Figure 23: Efficiency of electricity supply</t>
  </si>
  <si>
    <t>Efficiency of electricity supply</t>
  </si>
  <si>
    <t>Figure 24: CO₂ emissions per kWh of electricity supplied; with contributions by fuel</t>
  </si>
  <si>
    <t>CO₂ emissions per kWh of electricity supplied; with contributions by fuel</t>
  </si>
  <si>
    <t>Unit</t>
  </si>
  <si>
    <t>Note</t>
  </si>
  <si>
    <r>
      <t>gCO</t>
    </r>
    <r>
      <rPr>
        <sz val="10"/>
        <rFont val="Calibri"/>
        <family val="2"/>
      </rPr>
      <t>₂</t>
    </r>
    <r>
      <rPr>
        <sz val="8"/>
        <rFont val="Arial"/>
        <family val="2"/>
      </rPr>
      <t>/kWh</t>
    </r>
  </si>
  <si>
    <t>This is not the gCO₂/kWh of electricity generated by this fuel, that figure would be much higher, this is the gCO₂ that are emitted from this fuel for each kWh of total electricity generated for all fuels, including zero carbon sources.</t>
  </si>
  <si>
    <t>Avoided emissions intensity</t>
  </si>
  <si>
    <t>Wind avoided</t>
  </si>
  <si>
    <r>
      <t>ktCO</t>
    </r>
    <r>
      <rPr>
        <sz val="10"/>
        <rFont val="Calibri"/>
        <family val="2"/>
      </rPr>
      <t>₂</t>
    </r>
    <r>
      <rPr>
        <sz val="10"/>
        <rFont val="Arial"/>
        <family val="2"/>
      </rPr>
      <t xml:space="preserve"> avoided/kWh</t>
    </r>
  </si>
  <si>
    <t>Hydro avoided</t>
  </si>
  <si>
    <t>Other avoided</t>
  </si>
  <si>
    <t>Figure 25: CHP fuel input and thermal/electricity output</t>
  </si>
  <si>
    <t>CHP fuel input and thermal/electricity output</t>
  </si>
  <si>
    <t xml:space="preserve">Electricity </t>
  </si>
  <si>
    <t>GWh</t>
  </si>
  <si>
    <t xml:space="preserve">Heat </t>
  </si>
  <si>
    <t>Fuel Input</t>
  </si>
  <si>
    <t>Useful Heat</t>
  </si>
  <si>
    <t>Figure 26: CHP electricity as percentage of total electricity generation</t>
  </si>
  <si>
    <t>CHP electricity as percentage of total electricity generation</t>
  </si>
  <si>
    <t>Gross electricity</t>
  </si>
  <si>
    <t>CHP elec output</t>
  </si>
  <si>
    <t>CHP as % of gross electricity generated</t>
  </si>
  <si>
    <t>Figure 27: Outputs from oil refining</t>
  </si>
  <si>
    <t>Oil refinery outputs by fuel</t>
  </si>
  <si>
    <t xml:space="preserve"> Fueloil</t>
  </si>
  <si>
    <t xml:space="preserve"> Gasoil / Diesel</t>
  </si>
  <si>
    <t xml:space="preserve"> Gasoline</t>
  </si>
  <si>
    <t xml:space="preserve"> Kerosene</t>
  </si>
  <si>
    <t xml:space="preserve"> Jet Kerosene</t>
  </si>
  <si>
    <t xml:space="preserve"> Refinery Gas</t>
  </si>
  <si>
    <t xml:space="preserve"> LPG</t>
  </si>
  <si>
    <t xml:space="preserve"> Naphta</t>
  </si>
  <si>
    <t>Figure 28: Index of modified domestic demand, final energy demand and energy price</t>
  </si>
  <si>
    <t>Figure 29: Index of final energy, primary energy and energy-related CO2</t>
  </si>
  <si>
    <t>Macro-economic indicators</t>
  </si>
  <si>
    <t>GDP</t>
  </si>
  <si>
    <t>Million€2017</t>
  </si>
  <si>
    <t>MDD</t>
  </si>
  <si>
    <t>Energy related CO2</t>
  </si>
  <si>
    <t>ktCO2</t>
  </si>
  <si>
    <t>Heating degree days</t>
  </si>
  <si>
    <t>HDD</t>
  </si>
  <si>
    <t>Index WRT 2005</t>
  </si>
  <si>
    <t>index relative to 2005</t>
  </si>
  <si>
    <t>Modified Domestic Demand</t>
  </si>
  <si>
    <t>Primary energy</t>
  </si>
  <si>
    <r>
      <t>Energy related CO</t>
    </r>
    <r>
      <rPr>
        <sz val="10"/>
        <rFont val="Calibri"/>
        <family val="2"/>
      </rPr>
      <t>₂</t>
    </r>
  </si>
  <si>
    <t>Final energy</t>
  </si>
  <si>
    <t>Energy price</t>
  </si>
  <si>
    <t>Degree days</t>
  </si>
  <si>
    <t>index relative to 2006</t>
  </si>
  <si>
    <t>Figure 30: CO2 intensity of primary energy by mode</t>
  </si>
  <si>
    <t>Primary energy CO2 intensity</t>
  </si>
  <si>
    <t>Figure 31: Deviation from average heating degree days and resulting weather adjustment</t>
  </si>
  <si>
    <t>Heating Degree Day Adjustment</t>
  </si>
  <si>
    <t>% Difference in Heating Degree Day from long term average</t>
  </si>
  <si>
    <t>% adjustments to residential energy use</t>
  </si>
  <si>
    <t>Figure 32: Primary, final and electricity intensities</t>
  </si>
  <si>
    <t>Primary Intensity</t>
  </si>
  <si>
    <t>Final Intensity</t>
  </si>
  <si>
    <t>Electricity Intensity</t>
  </si>
  <si>
    <t>Figure 33: Progress to targets 2017</t>
  </si>
  <si>
    <t>Progress Towards 2020 renewable energy targets</t>
  </si>
  <si>
    <t>RES-T</t>
  </si>
  <si>
    <t>RES-H</t>
  </si>
  <si>
    <t>RES-E</t>
  </si>
  <si>
    <t>Overall RES</t>
  </si>
  <si>
    <t>For data on Sankey see Figure 10</t>
  </si>
  <si>
    <t>Figure 34: Renewable energy (%) contribution to Gross Final Consumption (Directive 2009/28/EC)</t>
  </si>
  <si>
    <t>Renewable energy (%) contribution to Gross Final Consumption (Directive 2009/28/EC)</t>
  </si>
  <si>
    <t>Biomass</t>
  </si>
  <si>
    <t>Landfill Gas</t>
  </si>
  <si>
    <t>Biogas</t>
  </si>
  <si>
    <t>Solar</t>
  </si>
  <si>
    <t>Ambient</t>
  </si>
  <si>
    <t>Total Renewable</t>
  </si>
  <si>
    <t>Figure 35: Renewable energy (%) contribution to GFC by Mode</t>
  </si>
  <si>
    <t>Renewable energy (%) contribution to GFC by Mode</t>
  </si>
  <si>
    <t>Figure 36: Renewable energy contribution to Gross Electricity Consumption (RES-E normalised)</t>
  </si>
  <si>
    <t>Renewable energy contribution to Gross Electricity Consumption (RES-E normalised)</t>
  </si>
  <si>
    <t>Solar PV</t>
  </si>
  <si>
    <t>Total Normalised Renewable</t>
  </si>
  <si>
    <t>Figure 37: Installed wind generating capacity</t>
  </si>
  <si>
    <t>Installed wind generating capacity</t>
  </si>
  <si>
    <t>Annual wind installed capacity addition</t>
  </si>
  <si>
    <t>Total wind installed capacity</t>
  </si>
  <si>
    <t>Figure 38: Renewable energy contribution to thermal energy (RES-H)</t>
  </si>
  <si>
    <t>Renewable energy contribution to thermal energy (RES-H)</t>
  </si>
  <si>
    <t>Solar Thermal</t>
  </si>
  <si>
    <t>Figure 39: Composition of biomass used for heat in TFC in 2017</t>
  </si>
  <si>
    <t>Residential non-traded wood</t>
  </si>
  <si>
    <t>Residential traded wood (chips/pellets/
briquettes/logs)</t>
  </si>
  <si>
    <t>Non-residential traded wood (chips/pellets/
briquettes/logs)</t>
  </si>
  <si>
    <t>Boardmills, Sawmills and CHP</t>
  </si>
  <si>
    <t>Tallow</t>
  </si>
  <si>
    <t>Renewable portion of wastes</t>
  </si>
  <si>
    <t>Figure 40: Renewable energy as a proportion of (road and rail) transport (RES-T)</t>
  </si>
  <si>
    <t>Renewable energy as a proportion of (road and rail) transport (RES-T)</t>
  </si>
  <si>
    <t>RES-T including weightings</t>
  </si>
  <si>
    <t>RES-T Excluding weightings</t>
  </si>
  <si>
    <t>Figure 41: Avoided CO₂ from renewable energy</t>
  </si>
  <si>
    <t>Avoided CO₂ from renewable energy</t>
  </si>
  <si>
    <t>Solid Biomass (H)</t>
  </si>
  <si>
    <r>
      <t>ktCO</t>
    </r>
    <r>
      <rPr>
        <sz val="10"/>
        <rFont val="Calibri"/>
        <family val="2"/>
      </rPr>
      <t>₂</t>
    </r>
  </si>
  <si>
    <t>Biogas (H)</t>
  </si>
  <si>
    <t>Ambient (H)</t>
  </si>
  <si>
    <t>Solar Thermal (H)</t>
  </si>
  <si>
    <t>Liquid Biofuels (T)</t>
  </si>
  <si>
    <t>Hydro (E)</t>
  </si>
  <si>
    <t>Landfill Gas (E)</t>
  </si>
  <si>
    <t>Solid Biomass (E)</t>
  </si>
  <si>
    <t>Renewable Wastes (E)</t>
  </si>
  <si>
    <t>Wind (E)</t>
  </si>
  <si>
    <t>Total Elec</t>
  </si>
  <si>
    <t>Figure 42: Greenhouse Gas Emissions by Source</t>
  </si>
  <si>
    <t>Greenhouse Gas Emissions by Source</t>
  </si>
  <si>
    <t>Agriculture (excl energy)</t>
  </si>
  <si>
    <r>
      <t>ktCO</t>
    </r>
    <r>
      <rPr>
        <sz val="10"/>
        <rFont val="Calibri"/>
        <family val="2"/>
      </rPr>
      <t>₂eq</t>
    </r>
  </si>
  <si>
    <t>Energy related Non-ETS</t>
  </si>
  <si>
    <t>Other non-ETS</t>
  </si>
  <si>
    <t>ETS</t>
  </si>
  <si>
    <t>Figure 43: Energy-related CO2 emissions by sector</t>
  </si>
  <si>
    <t>Energy-related CO2 emissions by sector</t>
  </si>
  <si>
    <t>Agricultural</t>
  </si>
  <si>
    <t>Figure 44: Energy-related CO2 emissions by mode of energy application</t>
  </si>
  <si>
    <t>Energy-related CO2 emissions by mode of energy application</t>
  </si>
  <si>
    <t>Figure 45: Non-emissions trading energy-related CO2</t>
  </si>
  <si>
    <t>Non-emissions trading energy-related CO2</t>
  </si>
  <si>
    <t>2020 Target</t>
  </si>
  <si>
    <t>2030 Target</t>
  </si>
  <si>
    <t>Figure 46: Import dependency of Ireland and EU</t>
  </si>
  <si>
    <t>Import dependency of Ireland and EU</t>
  </si>
  <si>
    <t>Ireland</t>
  </si>
  <si>
    <t>EU</t>
  </si>
  <si>
    <t>Figure 47: Indigenous energy by fuel</t>
  </si>
  <si>
    <t>Indigenous energy by fuel</t>
  </si>
  <si>
    <t>Waste (Non-Renew)</t>
  </si>
  <si>
    <t>Figure 48: Imported energy by fuel</t>
  </si>
  <si>
    <t>Figure 49: Electricity prices to industry</t>
  </si>
  <si>
    <t>United States</t>
  </si>
  <si>
    <t>OECD Europe</t>
  </si>
  <si>
    <t>US$/Mwh (excel taxes)</t>
  </si>
  <si>
    <t>1Q2010</t>
  </si>
  <si>
    <t>2Q2010</t>
  </si>
  <si>
    <t>3Q2010</t>
  </si>
  <si>
    <t>4Q2010</t>
  </si>
  <si>
    <t>1Q2011</t>
  </si>
  <si>
    <t>2Q2011</t>
  </si>
  <si>
    <t>3Q2011</t>
  </si>
  <si>
    <t>4Q2011</t>
  </si>
  <si>
    <t>1Q2012</t>
  </si>
  <si>
    <t>2Q2012</t>
  </si>
  <si>
    <t>3Q2012</t>
  </si>
  <si>
    <t>4Q2012</t>
  </si>
  <si>
    <t>1Q2013</t>
  </si>
  <si>
    <t>2Q2013</t>
  </si>
  <si>
    <t>3Q2013</t>
  </si>
  <si>
    <t>4Q2013</t>
  </si>
  <si>
    <t>1Q2014</t>
  </si>
  <si>
    <t>2Q2014</t>
  </si>
  <si>
    <t>3Q2014</t>
  </si>
  <si>
    <t>4Q2014</t>
  </si>
  <si>
    <t>1Q2015</t>
  </si>
  <si>
    <t>2Q2015</t>
  </si>
  <si>
    <t>3Q2015</t>
  </si>
  <si>
    <t>4Q2015</t>
  </si>
  <si>
    <t>1Q2016</t>
  </si>
  <si>
    <t>2Q2016</t>
  </si>
  <si>
    <t>3Q2016</t>
  </si>
  <si>
    <t>4Q2016</t>
  </si>
  <si>
    <t>1Q2017</t>
  </si>
  <si>
    <t>2Q2017</t>
  </si>
  <si>
    <t>3Q2017</t>
  </si>
  <si>
    <t>4Q2017</t>
  </si>
  <si>
    <t>1Q2018</t>
  </si>
  <si>
    <t>2Q2018</t>
  </si>
  <si>
    <t>3Q2018</t>
  </si>
  <si>
    <t>4Q2018</t>
  </si>
  <si>
    <t>1Q2019</t>
  </si>
  <si>
    <t>2Q2019</t>
  </si>
  <si>
    <t>Figure 50: Oil prices to industry</t>
  </si>
  <si>
    <t>US$/1000 litres (excel taxes)</t>
  </si>
  <si>
    <t>Figure 51: Natural gas prices to industry</t>
  </si>
  <si>
    <t>Figure 52: Real energy price change to industry since 2010 in EU-15 (index)</t>
  </si>
  <si>
    <t>2018Q2</t>
  </si>
  <si>
    <t>Austria</t>
  </si>
  <si>
    <t>Belgium</t>
  </si>
  <si>
    <t>Denmark</t>
  </si>
  <si>
    <t>Finland</t>
  </si>
  <si>
    <t>France</t>
  </si>
  <si>
    <t>Germany</t>
  </si>
  <si>
    <t>Greece</t>
  </si>
  <si>
    <t>Italy</t>
  </si>
  <si>
    <t>Luxembourg</t>
  </si>
  <si>
    <t>Netherlands</t>
  </si>
  <si>
    <t>Portugal</t>
  </si>
  <si>
    <t>Spain</t>
  </si>
  <si>
    <t>Sweden</t>
  </si>
  <si>
    <t>United Kingdom</t>
  </si>
  <si>
    <t>Industrial electricity price index (real)</t>
  </si>
  <si>
    <t>index relative to 2010</t>
  </si>
  <si>
    <t>Industrial oil price index (real)</t>
  </si>
  <si>
    <t>Industrial gas price index (real)</t>
  </si>
  <si>
    <t>Figure 53: Industry final energy use by fuel</t>
  </si>
  <si>
    <t xml:space="preserve"> Industry final energy use by fuel</t>
  </si>
  <si>
    <t>Figure 54: Industry energy-related CO2 emissions by fuel</t>
  </si>
  <si>
    <t>Industry energy-related CO2 emissions by fuel</t>
  </si>
  <si>
    <t>Figure 55: Industry energy intensity</t>
  </si>
  <si>
    <t>Industry energy intensity</t>
  </si>
  <si>
    <t>goe/€2017</t>
  </si>
  <si>
    <t>Figure 56: Transport final energy use by Fuel</t>
  </si>
  <si>
    <t>Transport final energy use by Fuel</t>
  </si>
  <si>
    <t>Gasoline</t>
  </si>
  <si>
    <t>Figure 57: Transport energy demand by mode</t>
  </si>
  <si>
    <t>Transport energy demand by mode</t>
  </si>
  <si>
    <t>Figure 58: Total private annual vehicle kilometres</t>
  </si>
  <si>
    <t>Total private car annual mileage</t>
  </si>
  <si>
    <t>Petrol &amp; Diesel Combined</t>
  </si>
  <si>
    <t>billion km</t>
  </si>
  <si>
    <t>Private Petrol Cars</t>
  </si>
  <si>
    <t>Private Diesel Cars</t>
  </si>
  <si>
    <t>Figure 59: Shares of new private cars in each emissions band</t>
  </si>
  <si>
    <t>Shares of new private cars in each emissions band</t>
  </si>
  <si>
    <t>2019 YTD</t>
  </si>
  <si>
    <t>A (&lt;=120)</t>
  </si>
  <si>
    <r>
      <t>B (121-140</t>
    </r>
    <r>
      <rPr>
        <sz val="8"/>
        <color indexed="8"/>
        <rFont val="Myriad Pro"/>
        <family val="2"/>
      </rPr>
      <t>)</t>
    </r>
  </si>
  <si>
    <r>
      <t>C (141-155</t>
    </r>
    <r>
      <rPr>
        <sz val="8"/>
        <color indexed="8"/>
        <rFont val="Myriad Pro"/>
        <family val="2"/>
      </rPr>
      <t>)</t>
    </r>
  </si>
  <si>
    <r>
      <t>D (156-170</t>
    </r>
    <r>
      <rPr>
        <sz val="8"/>
        <color indexed="8"/>
        <rFont val="Myriad Pro"/>
        <family val="2"/>
      </rPr>
      <t>)</t>
    </r>
  </si>
  <si>
    <r>
      <t>E (171-190</t>
    </r>
    <r>
      <rPr>
        <sz val="8"/>
        <color indexed="8"/>
        <rFont val="Myriad Pro"/>
        <family val="2"/>
      </rPr>
      <t>)</t>
    </r>
  </si>
  <si>
    <r>
      <t>F (191-225</t>
    </r>
    <r>
      <rPr>
        <sz val="8"/>
        <color indexed="8"/>
        <rFont val="Myriad Pro"/>
        <family val="2"/>
      </rPr>
      <t>)</t>
    </r>
  </si>
  <si>
    <t>G (&gt;225)</t>
  </si>
  <si>
    <t>Figure 60: Specific CO2 emissions of new cars</t>
  </si>
  <si>
    <t>Specific CO2 emissions of new cars</t>
  </si>
  <si>
    <t>2019 (estimate)</t>
  </si>
  <si>
    <t>gCO2/km</t>
  </si>
  <si>
    <t>Figure 61: Specific CO2 emissions of new cars: international comparison – 2017</t>
  </si>
  <si>
    <t>Average CO2 Emissions - gCO2/km</t>
  </si>
  <si>
    <t>target</t>
  </si>
  <si>
    <t>Malta</t>
  </si>
  <si>
    <t>Croatia</t>
  </si>
  <si>
    <t>EU-28</t>
  </si>
  <si>
    <t>Slovenia</t>
  </si>
  <si>
    <t>Romania</t>
  </si>
  <si>
    <t>UK</t>
  </si>
  <si>
    <t>Cyprus</t>
  </si>
  <si>
    <t>Czech Republic</t>
  </si>
  <si>
    <t>Hungary</t>
  </si>
  <si>
    <t>Bulgaria</t>
  </si>
  <si>
    <t>Slovakia</t>
  </si>
  <si>
    <t>Lithuania</t>
  </si>
  <si>
    <t>Poland</t>
  </si>
  <si>
    <t>Latvia</t>
  </si>
  <si>
    <t>Estonia</t>
  </si>
  <si>
    <t>Figure 62: Weighted average test specific fuel consumption of new cars</t>
  </si>
  <si>
    <t>Weighted average test specific fuel consumption of new cars</t>
  </si>
  <si>
    <t>l/100km</t>
  </si>
  <si>
    <t>Figure 63: Road freight activity</t>
  </si>
  <si>
    <t>Road freight activity</t>
  </si>
  <si>
    <t>Tonne Kilometres</t>
  </si>
  <si>
    <t>index relative to 1991</t>
  </si>
  <si>
    <t xml:space="preserve">Tonnes Carried </t>
  </si>
  <si>
    <t>Vehicle Kilometres</t>
  </si>
  <si>
    <t>Figure 64: Road freight activity by main type of work done</t>
  </si>
  <si>
    <t>Delivery of construction materials</t>
  </si>
  <si>
    <t>Import &amp; export</t>
  </si>
  <si>
    <t>Delivery of goods to wholesalers, retail &amp; households</t>
  </si>
  <si>
    <t>Delivery of materials to factories</t>
  </si>
  <si>
    <t>Carriage of Agri-products</t>
  </si>
  <si>
    <t>Other</t>
  </si>
  <si>
    <t>Figure 65: Residential final energy</t>
  </si>
  <si>
    <t xml:space="preserve">Corrected &amp; uncorrected final energy </t>
  </si>
  <si>
    <t>Residential Final Energy Demand</t>
  </si>
  <si>
    <t>Weather Corrected Residential Final Energy Demand</t>
  </si>
  <si>
    <t>Figure 66: Residential final energy use by fuel</t>
  </si>
  <si>
    <t xml:space="preserve"> Residential final energy use by fuel</t>
  </si>
  <si>
    <t>Figure 67: Residential energy-related CO2 by fuel</t>
  </si>
  <si>
    <t>Residential energy-related CO2 by fuel</t>
  </si>
  <si>
    <t>Figure 68: Unit consumption of energy per dwelling (permanently occupied)</t>
  </si>
  <si>
    <t>Unit consumption of energy per dwelling (permanently occupied)</t>
  </si>
  <si>
    <t>Total energy</t>
  </si>
  <si>
    <t>kWh/dw</t>
  </si>
  <si>
    <t>Non-electric energy</t>
  </si>
  <si>
    <t>Total energy (Weather corrected)</t>
  </si>
  <si>
    <t>Non-electric (Weather corrected)</t>
  </si>
  <si>
    <t>Weather corrected electricity</t>
  </si>
  <si>
    <t>Figure 69: Unit energy-related CO2 emissions per dwelling</t>
  </si>
  <si>
    <t>Unit energy-related CO2 emissions per dwelling</t>
  </si>
  <si>
    <t>Total energy-related</t>
  </si>
  <si>
    <r>
      <t>tCO</t>
    </r>
    <r>
      <rPr>
        <sz val="10"/>
        <rFont val="Calibri"/>
        <family val="2"/>
      </rPr>
      <t>₂/dwelling</t>
    </r>
  </si>
  <si>
    <t>Non-electrical energy-related</t>
  </si>
  <si>
    <t>Electricity energy-related</t>
  </si>
  <si>
    <t>Figure 70: Commercial and public services final energy use by fuel</t>
  </si>
  <si>
    <t>Commercial and public services final energy use by fuel</t>
  </si>
  <si>
    <t>Figure 71: Commercial and public services sector CO2 emissions by fuel</t>
  </si>
  <si>
    <t>Commercial and public services sector CO2 emissions by fuel</t>
  </si>
  <si>
    <t>Figure 72: Energy intensity of commercial and public services sector</t>
  </si>
  <si>
    <t>Energy intensity of commercial and public services sector</t>
  </si>
  <si>
    <t>Total Intensity</t>
  </si>
  <si>
    <t>Fuel Intensity</t>
  </si>
  <si>
    <t>Figure 73: Unit consumption of energy and electricity per employee in the commercial and public services sector</t>
  </si>
  <si>
    <t>Unit consumption of energy and electricity per employee in the commercial and public services sector</t>
  </si>
  <si>
    <t>All energy use</t>
  </si>
  <si>
    <t>kWh/emp</t>
  </si>
  <si>
    <t>Non-electricity</t>
  </si>
  <si>
    <t>All energy use, weather corrected</t>
  </si>
  <si>
    <t>Table 1: Growth rates, quantities and shares of TFC fuels</t>
  </si>
  <si>
    <t>Growth Rates (%)</t>
  </si>
  <si>
    <t>Quantities (ktoe)</t>
  </si>
  <si>
    <t>Share (%)</t>
  </si>
  <si>
    <t>Overall</t>
  </si>
  <si>
    <t>per annum</t>
  </si>
  <si>
    <t>TFC Fuels</t>
  </si>
  <si>
    <t>1990 - 18</t>
  </si>
  <si>
    <t>2005 - 18</t>
  </si>
  <si>
    <t>2010 - 15</t>
  </si>
  <si>
    <t>2015 - 18</t>
  </si>
  <si>
    <t>Fossil Fuels (Total)</t>
  </si>
  <si>
    <t xml:space="preserve">Coal </t>
  </si>
  <si>
    <t xml:space="preserve">Peat </t>
  </si>
  <si>
    <t xml:space="preserve">Oil </t>
  </si>
  <si>
    <t xml:space="preserve">Natural Gas </t>
  </si>
  <si>
    <t>Wastes (NR)</t>
  </si>
  <si>
    <t>Combustible Fuels (Total)</t>
  </si>
  <si>
    <t>TFC climate corrected</t>
  </si>
  <si>
    <t>Table 2: Growth rates, quantities and shares of TFC by sector</t>
  </si>
  <si>
    <t>TFC Sectors</t>
  </si>
  <si>
    <t>Commercial / Public</t>
  </si>
  <si>
    <t>Agriculture / Fisheries</t>
  </si>
  <si>
    <t>Table 3: Growth rates, quantities and shares of final energy in heat, transport and electricity</t>
  </si>
  <si>
    <t>Quantity (ktoe)</t>
  </si>
  <si>
    <t>Table 4: Growth rates, quantities and shares of heat final energy by sector</t>
  </si>
  <si>
    <t>Table 5: Growth rates, quantities and shares of heat final energy by fuel</t>
  </si>
  <si>
    <t>Fossil Fuels</t>
  </si>
  <si>
    <t>Table 6: Growth rates, quantities and shares of transport final energy demand by mode</t>
  </si>
  <si>
    <t>Table 7: Growth rates, quantities and shares of final consumption in transport by fuel</t>
  </si>
  <si>
    <t>Share (%) Exlc electricity</t>
  </si>
  <si>
    <t>Transport TFC</t>
  </si>
  <si>
    <t>Total Oil</t>
  </si>
  <si>
    <t>Kerosene</t>
  </si>
  <si>
    <t>Table 8: Growth rates, quantities and shares of electricity final consumption by sector</t>
  </si>
  <si>
    <t>Final Electricity Consumption</t>
  </si>
  <si>
    <t>Table 9: Growth rates, quantities and shares of TPER fuels</t>
  </si>
  <si>
    <t>TPER Fuels</t>
  </si>
  <si>
    <t>Renewables (Total)</t>
  </si>
  <si>
    <t xml:space="preserve">Hydro </t>
  </si>
  <si>
    <t>Electricity Imports</t>
  </si>
  <si>
    <t>Table 10: Growth rates, quantities and shares of TPER by sector</t>
  </si>
  <si>
    <t>TPER Sectors</t>
  </si>
  <si>
    <t>Table 11: Growth rates, quantities and shares of electricity generation fuel mix (primary fuel inputs)</t>
  </si>
  <si>
    <t>Electricity Generation Fuel Mix</t>
  </si>
  <si>
    <t>Oil (Total)</t>
  </si>
  <si>
    <t>Fueloil</t>
  </si>
  <si>
    <t>Gasoil</t>
  </si>
  <si>
    <t>Table 12: Growth rates, quantities and shares of electricity generated by fuel</t>
  </si>
  <si>
    <t>Quantities (GWh)</t>
  </si>
  <si>
    <t>Electricity Generated by Fuel (GWh)</t>
  </si>
  <si>
    <t>Table 13: Number of CHP units and installed capacity by fuel</t>
  </si>
  <si>
    <t>No. of Units</t>
  </si>
  <si>
    <t>Installed Capacity MWe</t>
  </si>
  <si>
    <t>No. of Units %</t>
  </si>
  <si>
    <t>Installed Capacity %</t>
  </si>
  <si>
    <t>Solid Fuels</t>
  </si>
  <si>
    <t>Oil Fuels</t>
  </si>
  <si>
    <t>Table 14: GDP, Modified GNI, TPER and CO2 growth rates</t>
  </si>
  <si>
    <r>
      <t>Energy related CO</t>
    </r>
    <r>
      <rPr>
        <sz val="9"/>
        <rFont val="Calibri"/>
        <family val="2"/>
      </rPr>
      <t>₂</t>
    </r>
  </si>
  <si>
    <t>Table 15: Renewable energy progress to targets</t>
  </si>
  <si>
    <t>Progress towards targets</t>
  </si>
  <si>
    <t>Target</t>
  </si>
  <si>
    <t>Table 16: Renewable energy contribution to Gross Electricity Consumption (RES-E normalised)</t>
  </si>
  <si>
    <t>Table 17: Annual capacity factor for wind and hydro generation in Ireland</t>
  </si>
  <si>
    <t>Capacity factor</t>
  </si>
  <si>
    <t>Wind (Annual capacity factor based on 2 year average installed capacity)</t>
  </si>
  <si>
    <t>Wind (Renewable Energy Directive calculation of 5 year average capacity factor)</t>
  </si>
  <si>
    <t>Hydro (Annual % capacity factor)</t>
  </si>
  <si>
    <t>Hydro (Renewable Energy Directive 15 year average % capacity factor)</t>
  </si>
  <si>
    <t>Table 18: Biofuels growth in ktoe and as a proportion of road and rail transport energy</t>
  </si>
  <si>
    <t>Actual energy use</t>
  </si>
  <si>
    <t>Biodiesel</t>
  </si>
  <si>
    <t>Biogasoline</t>
  </si>
  <si>
    <t>Renewable Electricity</t>
  </si>
  <si>
    <t>Equivalent energy use including weightings</t>
  </si>
  <si>
    <t>RES-T Denominator: Transport final energy, using calorific values for petrol and diesel as per the renewable energy directive,including weighting for renewable electricity in rail, not including weightings for biofuels or electric road</t>
  </si>
  <si>
    <t>RES-T share, including weightings</t>
  </si>
  <si>
    <t>Table 19: Growth rates, quantities and shares of primary energy-related CO2 by sector</t>
  </si>
  <si>
    <t>Table 20: Growth rates, quantities and shares of energy-related CO2 emissions by mode of application</t>
  </si>
  <si>
    <r>
      <t>CO</t>
    </r>
    <r>
      <rPr>
        <b/>
        <vertAlign val="subscript"/>
        <sz val="10"/>
        <rFont val="Myriad Pro"/>
        <family val="2"/>
      </rPr>
      <t>2</t>
    </r>
    <r>
      <rPr>
        <b/>
        <sz val="10"/>
        <rFont val="Myriad Pro"/>
        <family val="2"/>
      </rPr>
      <t xml:space="preserve"> by Mode</t>
    </r>
  </si>
  <si>
    <t>Thermal</t>
  </si>
  <si>
    <t>Table 21: Growth rates, quantities and shares of ETS and non-ETS energy-related CO2 since 2005</t>
  </si>
  <si>
    <t>Emissions Trading</t>
  </si>
  <si>
    <r>
      <t>ETS CO</t>
    </r>
    <r>
      <rPr>
        <vertAlign val="subscript"/>
        <sz val="10"/>
        <rFont val="Myriad Pro"/>
        <family val="2"/>
      </rPr>
      <t>2</t>
    </r>
  </si>
  <si>
    <r>
      <t>non-ETS CO</t>
    </r>
    <r>
      <rPr>
        <vertAlign val="subscript"/>
        <sz val="10"/>
        <rFont val="Arial"/>
        <family val="2"/>
      </rPr>
      <t>2</t>
    </r>
  </si>
  <si>
    <r>
      <t>Total CO</t>
    </r>
    <r>
      <rPr>
        <vertAlign val="subscript"/>
        <sz val="10"/>
        <rFont val="Arial"/>
        <family val="2"/>
      </rPr>
      <t>2</t>
    </r>
  </si>
  <si>
    <t>Table 22: SO2 and NOx emissions and National Emissions Ceiling Directive limits for 2010 43</t>
  </si>
  <si>
    <t>1990 (kt)</t>
  </si>
  <si>
    <t>2017(kt)</t>
  </si>
  <si>
    <t>2010 ceiling (kt)</t>
  </si>
  <si>
    <t>% above ceiling</t>
  </si>
  <si>
    <r>
      <t>NO</t>
    </r>
    <r>
      <rPr>
        <vertAlign val="subscript"/>
        <sz val="10"/>
        <rFont val="Arial"/>
        <family val="2"/>
      </rPr>
      <t>x</t>
    </r>
  </si>
  <si>
    <r>
      <t>SO</t>
    </r>
    <r>
      <rPr>
        <vertAlign val="subscript"/>
        <sz val="10"/>
        <rFont val="Arial"/>
        <family val="2"/>
      </rPr>
      <t>2</t>
    </r>
  </si>
  <si>
    <t>-</t>
  </si>
  <si>
    <t>Table 23: Electricity price to industry increase since 2010 47</t>
  </si>
  <si>
    <t>2018Q2 relative to 2010</t>
  </si>
  <si>
    <t>Nominal prices</t>
  </si>
  <si>
    <t>Real prices</t>
  </si>
  <si>
    <t>Table 24: Oil price to industry increase since 2010 47</t>
  </si>
  <si>
    <t>Table 25: Natural gas price to industry Increase since 2010 48</t>
  </si>
  <si>
    <t>Table 26: Growth rates, quantities and shares of final consumption in industry</t>
  </si>
  <si>
    <t>Industry TFC</t>
  </si>
  <si>
    <t>Briquettes</t>
  </si>
  <si>
    <t>Table 27: Growth rates, quantities and shares of energy-related CO2 emissions in industry</t>
  </si>
  <si>
    <r>
      <t>Industry CO</t>
    </r>
    <r>
      <rPr>
        <b/>
        <vertAlign val="subscript"/>
        <sz val="9"/>
        <rFont val="Myriad Pro"/>
        <family val="2"/>
      </rPr>
      <t>2</t>
    </r>
  </si>
  <si>
    <t>Petroleum Coke</t>
  </si>
  <si>
    <t>Total Combustible Fuels</t>
  </si>
  <si>
    <t>Table 28: Growth rates, quantities and shares of final consumption in transport</t>
  </si>
  <si>
    <t>Table 29: Growth rates, quantities and shares of energy-related CO2 emissions in transport</t>
  </si>
  <si>
    <r>
      <t>Transport CO</t>
    </r>
    <r>
      <rPr>
        <b/>
        <vertAlign val="subscript"/>
        <sz val="9"/>
        <rFont val="Myriad Pro"/>
        <family val="2"/>
      </rPr>
      <t>2</t>
    </r>
  </si>
  <si>
    <t>Table 30: Growth rates, quantities and shares of transport final energy demand by mode</t>
  </si>
  <si>
    <t>2005 - 10</t>
  </si>
  <si>
    <t>Heavy Goods Vehicle</t>
  </si>
  <si>
    <t>Light Goods Vehicle</t>
  </si>
  <si>
    <t>Private car</t>
  </si>
  <si>
    <t>Public Passenger (road)</t>
  </si>
  <si>
    <t>Table 31: Road freight activity</t>
  </si>
  <si>
    <t>Growth (%)</t>
  </si>
  <si>
    <t>Average Annual</t>
  </si>
  <si>
    <t>Modified Domestic Demand (million € 2017)</t>
  </si>
  <si>
    <t>Table 32: Growth rates, quantities and shares of final consumption in residential sector</t>
  </si>
  <si>
    <t>Residential TFC</t>
  </si>
  <si>
    <t>Total Climate Corrected</t>
  </si>
  <si>
    <t>Table 33: Growth rates, quantities and shares of energy-related CO2 emissions in residential sector</t>
  </si>
  <si>
    <r>
      <t>Residential  CO</t>
    </r>
    <r>
      <rPr>
        <b/>
        <vertAlign val="subscript"/>
        <sz val="9"/>
        <rFont val="Myriad Pro"/>
        <family val="2"/>
      </rPr>
      <t>2</t>
    </r>
  </si>
  <si>
    <t>Total Weather Corrected</t>
  </si>
  <si>
    <t>Table 34: Growth rates and quantities of residential unit energy consumption and unit CO2 emissions</t>
  </si>
  <si>
    <t>Residential Unit Energy Consumption</t>
  </si>
  <si>
    <t>Total Energy</t>
  </si>
  <si>
    <t>Fossil Fuel Energy</t>
  </si>
  <si>
    <t>Electrical Energy</t>
  </si>
  <si>
    <t>Residential Unit Energy Consumption Weather Corrected</t>
  </si>
  <si>
    <t>Total Energy Climate Corrected</t>
  </si>
  <si>
    <t>Fossil Fuel Energy Climate Corrected</t>
  </si>
  <si>
    <t>Electrical Energy Climate Corrected</t>
  </si>
  <si>
    <r>
      <t>Residential Energy-Related CO</t>
    </r>
    <r>
      <rPr>
        <b/>
        <vertAlign val="subscript"/>
        <sz val="9"/>
        <rFont val="Myriad Pro"/>
        <family val="2"/>
      </rPr>
      <t>2</t>
    </r>
    <r>
      <rPr>
        <b/>
        <sz val="9"/>
        <rFont val="Myriad Pro"/>
        <family val="2"/>
      </rPr>
      <t xml:space="preserve"> Unit Emissions</t>
    </r>
  </si>
  <si>
    <r>
      <t>Total Energy CO</t>
    </r>
    <r>
      <rPr>
        <vertAlign val="subscript"/>
        <sz val="9"/>
        <rFont val="Myriad Pro"/>
        <family val="2"/>
      </rPr>
      <t>2</t>
    </r>
  </si>
  <si>
    <r>
      <t>Fossil Fuel Energy CO</t>
    </r>
    <r>
      <rPr>
        <vertAlign val="subscript"/>
        <sz val="9"/>
        <rFont val="Myriad Pro"/>
        <family val="2"/>
      </rPr>
      <t>2</t>
    </r>
  </si>
  <si>
    <r>
      <t>Electrical Energy CO</t>
    </r>
    <r>
      <rPr>
        <vertAlign val="subscript"/>
        <sz val="9"/>
        <rFont val="Myriad Pro"/>
        <family val="2"/>
      </rPr>
      <t>2</t>
    </r>
  </si>
  <si>
    <t>Table 35: Growth rates, quantities and shares of final consumption in the commercial and public services sector</t>
  </si>
  <si>
    <t>Commercial/Public TFC</t>
  </si>
  <si>
    <t>Table 36: Growth rates, quantities and shares of CO2 emissions in commercial and public services</t>
  </si>
  <si>
    <r>
      <t>Commercial/Public CO</t>
    </r>
    <r>
      <rPr>
        <b/>
        <vertAlign val="subscript"/>
        <sz val="9"/>
        <rFont val="Myriad Pro"/>
        <family val="2"/>
      </rPr>
      <t>2</t>
    </r>
  </si>
  <si>
    <t>Combustible Fuels</t>
  </si>
  <si>
    <t>Table 37: Growth rates and quantities of unit consumption per employee in commercial and public services</t>
  </si>
  <si>
    <t>Commercial/Public Energy per Employee</t>
  </si>
  <si>
    <t>Total kWh/employee</t>
  </si>
  <si>
    <t>Fuel kWh/employee</t>
  </si>
  <si>
    <t>Electricity kWh/employee</t>
  </si>
  <si>
    <t>Commercial/Public Energy per Employee (climate corrected)</t>
  </si>
  <si>
    <t>Total kWh/employee (cc)</t>
  </si>
  <si>
    <t>Fuel kWh/employee(cc)</t>
  </si>
  <si>
    <t>Electricity kWh/employee(cc)</t>
  </si>
  <si>
    <t>00-'18</t>
  </si>
  <si>
    <t>00-'05</t>
  </si>
  <si>
    <t>05-'10</t>
  </si>
  <si>
    <t>10-'15</t>
  </si>
  <si>
    <t>15-'18</t>
  </si>
  <si>
    <t>HGV</t>
  </si>
  <si>
    <t>LGV</t>
  </si>
  <si>
    <t>Public passenger+rail</t>
  </si>
  <si>
    <t>Navigation+pipeline</t>
  </si>
  <si>
    <t>Fuel tourism</t>
  </si>
  <si>
    <t>2005-2018</t>
  </si>
  <si>
    <t>2010-2015</t>
  </si>
  <si>
    <t>2015-2018</t>
  </si>
  <si>
    <t>2005-2010</t>
  </si>
  <si>
    <t>2017-2018</t>
  </si>
  <si>
    <t>kgoe/€2017</t>
  </si>
  <si>
    <t>kWh/€2017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</si>
</sst>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
    <numFmt numFmtId="167" formatCode="#,##0.000;[Red]\-#,##0.000"/>
    <numFmt numFmtId="168" formatCode="#,##0.0"/>
    <numFmt numFmtId="169" formatCode="0.000"/>
  </numFmts>
  <fonts count="35">
    <font>
      <sz val="11"/>
      <color theme="1"/>
      <name val="Calibri"/>
      <family val="2"/>
      <scheme val="minor"/>
    </font>
    <font>
      <sz val="11"/>
      <color theme="1"/>
      <name val="Calibri"/>
      <family val="2"/>
      <scheme val="minor"/>
    </font>
    <font>
      <b/>
      <sz val="11"/>
      <color theme="3"/>
      <name val="Calibri"/>
      <family val="2"/>
      <scheme val="minor"/>
    </font>
    <font>
      <sz val="11"/>
      <color theme="0"/>
      <name val="Calibri"/>
      <family val="2"/>
      <scheme val="minor"/>
    </font>
    <font>
      <b/>
      <sz val="20"/>
      <color theme="3"/>
      <name val="Calibri"/>
      <family val="2"/>
      <scheme val="minor"/>
    </font>
    <font>
      <b/>
      <sz val="16"/>
      <color theme="3"/>
      <name val="Calibri"/>
      <family val="2"/>
      <scheme val="minor"/>
    </font>
    <font>
      <sz val="10"/>
      <name val="Arial"/>
      <family val="2"/>
    </font>
    <font>
      <b/>
      <sz val="9"/>
      <color indexed="81"/>
      <name val="Tahoma"/>
      <family val="2"/>
    </font>
    <font>
      <sz val="9"/>
      <color indexed="81"/>
      <name val="Tahoma"/>
      <family val="2"/>
    </font>
    <font>
      <b/>
      <sz val="15"/>
      <color theme="3"/>
      <name val="Calibri"/>
      <family val="2"/>
      <scheme val="minor"/>
    </font>
    <font>
      <b/>
      <sz val="13"/>
      <color theme="3"/>
      <name val="Calibri"/>
      <family val="2"/>
      <scheme val="minor"/>
    </font>
    <font>
      <b/>
      <sz val="11"/>
      <color theme="1"/>
      <name val="Calibri"/>
      <family val="2"/>
      <scheme val="minor"/>
    </font>
    <font>
      <b/>
      <sz val="10"/>
      <name val="Arial"/>
      <family val="2"/>
    </font>
    <font>
      <b/>
      <sz val="10"/>
      <color rgb="FFFF0000"/>
      <name val="Arial"/>
      <family val="2"/>
    </font>
    <font>
      <sz val="11"/>
      <name val="Calibri"/>
      <family val="2"/>
      <scheme val="minor"/>
    </font>
    <font>
      <sz val="10"/>
      <name val="Calibri"/>
      <family val="2"/>
    </font>
    <font>
      <sz val="8"/>
      <name val="Arial"/>
      <family val="2"/>
    </font>
    <font>
      <sz val="12"/>
      <name val="Myriad Pro"/>
      <family val="2"/>
    </font>
    <font>
      <b/>
      <sz val="12"/>
      <name val="Myriad Pro"/>
      <family val="2"/>
    </font>
    <font>
      <sz val="10"/>
      <name val="Myriad Pro"/>
      <family val="2"/>
    </font>
    <font>
      <sz val="11"/>
      <color indexed="8"/>
      <name val="Calibri"/>
      <family val="2"/>
    </font>
    <font>
      <sz val="8"/>
      <color indexed="8"/>
      <name val="Myriad Pro"/>
      <family val="2"/>
    </font>
    <font>
      <b/>
      <sz val="12"/>
      <color theme="3"/>
      <name val="Calibri"/>
      <family val="2"/>
      <scheme val="minor"/>
    </font>
    <font>
      <sz val="9"/>
      <name val="Myriad Pro"/>
      <family val="2"/>
    </font>
    <font>
      <b/>
      <sz val="9"/>
      <name val="Myriad Pro"/>
      <family val="2"/>
    </font>
    <font>
      <sz val="9"/>
      <name val="Calibri"/>
      <family val="2"/>
    </font>
    <font>
      <b/>
      <sz val="10"/>
      <name val="Myriad Pro"/>
      <family val="2"/>
    </font>
    <font>
      <b/>
      <vertAlign val="subscript"/>
      <sz val="10"/>
      <name val="Myriad Pro"/>
      <family val="2"/>
    </font>
    <font>
      <vertAlign val="subscript"/>
      <sz val="10"/>
      <name val="Myriad Pro"/>
      <family val="2"/>
    </font>
    <font>
      <vertAlign val="subscript"/>
      <sz val="10"/>
      <name val="Arial"/>
      <family val="2"/>
    </font>
    <font>
      <b/>
      <vertAlign val="subscript"/>
      <sz val="9"/>
      <name val="Myriad Pro"/>
      <family val="2"/>
    </font>
    <font>
      <sz val="10"/>
      <name val="Times New Roman"/>
      <family val="1"/>
    </font>
    <font>
      <sz val="8"/>
      <name val="Myriad Pro"/>
      <family val="2"/>
    </font>
    <font>
      <b/>
      <sz val="8"/>
      <name val="Myriad Pro"/>
      <family val="2"/>
    </font>
    <font>
      <vertAlign val="subscript"/>
      <sz val="9"/>
      <name val="Myriad Pro"/>
      <family val="2"/>
    </font>
  </fonts>
  <fills count="11">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medium">
        <color theme="4" tint="0.399914548173467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2">
    <xf numFmtId="0" fontId="0" fillId="0" borderId="0"/>
    <xf numFmtId="0" fontId="2" fillId="0" borderId="3" applyNumberFormat="0" applyFill="0" applyAlignment="0" applyProtection="0"/>
    <xf numFmtId="0" fontId="3" fillId="2"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4" fillId="0" borderId="1" applyNumberFormat="0" applyFill="0" applyAlignment="0" applyProtection="0"/>
    <xf numFmtId="0" fontId="1" fillId="0" borderId="0"/>
    <xf numFmtId="0" fontId="5" fillId="0" borderId="2" applyNumberFormat="0" applyFill="0" applyAlignment="0" applyProtection="0"/>
    <xf numFmtId="0" fontId="1" fillId="6" borderId="0" applyNumberFormat="0" applyBorder="0" applyAlignment="0" applyProtection="0"/>
    <xf numFmtId="0" fontId="1" fillId="7"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9" fillId="0" borderId="1" applyNumberFormat="0" applyFill="0" applyAlignment="0" applyProtection="0"/>
    <xf numFmtId="0" fontId="10" fillId="0" borderId="2" applyNumberFormat="0" applyFill="0" applyAlignment="0" applyProtection="0"/>
    <xf numFmtId="0" fontId="1" fillId="3" borderId="0" applyNumberFormat="0" applyBorder="0" applyAlignment="0" applyProtection="0"/>
    <xf numFmtId="0" fontId="1" fillId="7" borderId="0" applyNumberFormat="0" applyBorder="0" applyAlignment="0" applyProtection="0"/>
    <xf numFmtId="0" fontId="6" fillId="0" borderId="0"/>
    <xf numFmtId="9" fontId="6" fillId="0" borderId="0" applyFont="0" applyFill="0" applyBorder="0" applyAlignment="0" applyProtection="0"/>
    <xf numFmtId="0" fontId="1" fillId="0" borderId="0"/>
    <xf numFmtId="0" fontId="20" fillId="0" borderId="0"/>
    <xf numFmtId="0" fontId="31" fillId="0" borderId="0"/>
  </cellStyleXfs>
  <cellXfs count="188">
    <xf numFmtId="0" fontId="0" fillId="0" borderId="0" xfId="0"/>
    <xf numFmtId="0" fontId="1" fillId="0" borderId="0" xfId="7"/>
    <xf numFmtId="0" fontId="5" fillId="0" borderId="2" xfId="8"/>
    <xf numFmtId="0" fontId="2" fillId="0" borderId="3" xfId="1"/>
    <xf numFmtId="0" fontId="3" fillId="2" borderId="3" xfId="2" applyBorder="1"/>
    <xf numFmtId="3" fontId="1" fillId="0" borderId="0" xfId="7" applyNumberFormat="1"/>
    <xf numFmtId="3" fontId="1" fillId="6" borderId="0" xfId="9" applyNumberFormat="1"/>
    <xf numFmtId="3" fontId="1" fillId="7" borderId="0" xfId="10" applyNumberFormat="1"/>
    <xf numFmtId="9" fontId="1" fillId="4" borderId="0" xfId="3" applyNumberFormat="1"/>
    <xf numFmtId="3" fontId="1" fillId="0" borderId="0" xfId="7" applyNumberFormat="1" applyFont="1"/>
    <xf numFmtId="3" fontId="1" fillId="6" borderId="0" xfId="5" applyNumberFormat="1"/>
    <xf numFmtId="3" fontId="1" fillId="0" borderId="0" xfId="7" applyNumberFormat="1" applyFont="1" applyFill="1"/>
    <xf numFmtId="0" fontId="1" fillId="3" borderId="0" xfId="11"/>
    <xf numFmtId="0" fontId="5" fillId="3" borderId="2" xfId="8" applyFill="1"/>
    <xf numFmtId="0" fontId="1" fillId="8" borderId="4" xfId="17" applyFont="1" applyFill="1" applyBorder="1"/>
    <xf numFmtId="0" fontId="6" fillId="0" borderId="0" xfId="17"/>
    <xf numFmtId="0" fontId="12" fillId="0" borderId="0" xfId="17" applyFont="1"/>
    <xf numFmtId="0" fontId="13" fillId="9" borderId="0" xfId="17" applyFont="1" applyFill="1"/>
    <xf numFmtId="0" fontId="13" fillId="9" borderId="0" xfId="17" applyFont="1" applyFill="1" applyBorder="1"/>
    <xf numFmtId="0" fontId="9" fillId="0" borderId="1" xfId="13" applyFill="1"/>
    <xf numFmtId="0" fontId="10" fillId="0" borderId="2" xfId="14"/>
    <xf numFmtId="0" fontId="6" fillId="0" borderId="0" xfId="17" applyBorder="1"/>
    <xf numFmtId="0" fontId="6" fillId="0" borderId="0" xfId="17" applyBorder="1" applyAlignment="1">
      <alignment vertical="center"/>
    </xf>
    <xf numFmtId="0" fontId="6" fillId="0" borderId="0" xfId="17" applyFill="1" applyBorder="1"/>
    <xf numFmtId="38" fontId="6" fillId="0" borderId="0" xfId="17" applyNumberFormat="1" applyBorder="1"/>
    <xf numFmtId="0" fontId="6" fillId="0" borderId="0" xfId="17" applyBorder="1" applyAlignment="1">
      <alignment vertical="center" wrapText="1"/>
    </xf>
    <xf numFmtId="3" fontId="1" fillId="6" borderId="0" xfId="5" applyNumberFormat="1" applyBorder="1"/>
    <xf numFmtId="10" fontId="1" fillId="3" borderId="0" xfId="15" applyNumberFormat="1" applyBorder="1"/>
    <xf numFmtId="0" fontId="6" fillId="0" borderId="0" xfId="17" applyBorder="1" applyAlignment="1">
      <alignment horizontal="left" indent="1"/>
    </xf>
    <xf numFmtId="3" fontId="1" fillId="7" borderId="0" xfId="16" applyNumberFormat="1" applyBorder="1"/>
    <xf numFmtId="3" fontId="6" fillId="0" borderId="0" xfId="17" applyNumberFormat="1" applyBorder="1" applyAlignment="1">
      <alignment vertical="center"/>
    </xf>
    <xf numFmtId="0" fontId="6" fillId="0" borderId="0" xfId="17" applyFill="1" applyBorder="1" applyAlignment="1">
      <alignment horizontal="left" indent="1"/>
    </xf>
    <xf numFmtId="0" fontId="6" fillId="0" borderId="0" xfId="17" applyFont="1" applyFill="1" applyBorder="1" applyAlignment="1">
      <alignment horizontal="left" indent="1"/>
    </xf>
    <xf numFmtId="3" fontId="1" fillId="3" borderId="0" xfId="15" applyNumberFormat="1"/>
    <xf numFmtId="9" fontId="1" fillId="3" borderId="0" xfId="15" applyNumberFormat="1" applyBorder="1"/>
    <xf numFmtId="0" fontId="6" fillId="0" borderId="0" xfId="17" applyFont="1" applyBorder="1" applyAlignment="1">
      <alignment horizontal="left" indent="1"/>
    </xf>
    <xf numFmtId="3" fontId="6" fillId="0" borderId="0" xfId="17" applyNumberFormat="1"/>
    <xf numFmtId="3" fontId="1" fillId="7" borderId="0" xfId="16" applyNumberFormat="1"/>
    <xf numFmtId="0" fontId="1" fillId="0" borderId="0" xfId="7" applyFill="1"/>
    <xf numFmtId="3" fontId="6" fillId="0" borderId="0" xfId="17" applyNumberFormat="1" applyFont="1"/>
    <xf numFmtId="0" fontId="6" fillId="0" borderId="0" xfId="17" applyFont="1"/>
    <xf numFmtId="3" fontId="1" fillId="3" borderId="0" xfId="11" applyNumberFormat="1"/>
    <xf numFmtId="3" fontId="1" fillId="4" borderId="0" xfId="12" applyNumberFormat="1"/>
    <xf numFmtId="3" fontId="1" fillId="4" borderId="0" xfId="3" applyNumberFormat="1"/>
    <xf numFmtId="1" fontId="1" fillId="6" borderId="0" xfId="5" applyNumberFormat="1"/>
    <xf numFmtId="165" fontId="6" fillId="0" borderId="0" xfId="17" applyNumberFormat="1"/>
    <xf numFmtId="164" fontId="1" fillId="3" borderId="0" xfId="15" applyNumberFormat="1"/>
    <xf numFmtId="0" fontId="6" fillId="0" borderId="0" xfId="17" applyAlignment="1">
      <alignment horizontal="left" indent="1"/>
    </xf>
    <xf numFmtId="164" fontId="1" fillId="6" borderId="0" xfId="5" applyNumberFormat="1"/>
    <xf numFmtId="0" fontId="12" fillId="0" borderId="0" xfId="17" applyFont="1" applyAlignment="1">
      <alignment horizontal="left"/>
    </xf>
    <xf numFmtId="164" fontId="0" fillId="0" borderId="0" xfId="18" applyNumberFormat="1" applyFont="1"/>
    <xf numFmtId="0" fontId="9" fillId="0" borderId="1" xfId="13"/>
    <xf numFmtId="3" fontId="3" fillId="5" borderId="0" xfId="4" applyNumberFormat="1"/>
    <xf numFmtId="3" fontId="1" fillId="0" borderId="0" xfId="7" applyNumberFormat="1" applyAlignment="1">
      <alignment horizontal="left" indent="1"/>
    </xf>
    <xf numFmtId="3" fontId="1" fillId="0" borderId="0" xfId="7" applyNumberFormat="1" applyFont="1" applyAlignment="1">
      <alignment horizontal="left" indent="1"/>
    </xf>
    <xf numFmtId="3" fontId="11" fillId="0" borderId="0" xfId="7" applyNumberFormat="1" applyFont="1"/>
    <xf numFmtId="9" fontId="1" fillId="3" borderId="0" xfId="15" applyNumberFormat="1"/>
    <xf numFmtId="0" fontId="6" fillId="0" borderId="0" xfId="17" applyFont="1" applyAlignment="1">
      <alignment horizontal="left" indent="1"/>
    </xf>
    <xf numFmtId="1" fontId="1" fillId="4" borderId="0" xfId="12" applyNumberFormat="1"/>
    <xf numFmtId="0" fontId="10" fillId="0" borderId="2" xfId="14" applyFill="1"/>
    <xf numFmtId="0" fontId="2" fillId="0" borderId="0" xfId="1" applyFill="1" applyBorder="1"/>
    <xf numFmtId="0" fontId="14" fillId="0" borderId="0" xfId="17" applyFont="1"/>
    <xf numFmtId="0" fontId="1" fillId="0" borderId="0" xfId="7" applyFont="1"/>
    <xf numFmtId="0" fontId="1" fillId="0" borderId="0" xfId="7" applyFont="1" applyFill="1"/>
    <xf numFmtId="0" fontId="6" fillId="0" borderId="0" xfId="17" applyAlignment="1">
      <alignment horizontal="right"/>
    </xf>
    <xf numFmtId="4" fontId="1" fillId="3" borderId="0" xfId="15" applyNumberFormat="1"/>
    <xf numFmtId="164" fontId="3" fillId="5" borderId="0" xfId="4" applyNumberFormat="1"/>
    <xf numFmtId="0" fontId="17" fillId="0" borderId="0" xfId="17" applyFont="1"/>
    <xf numFmtId="0" fontId="18" fillId="0" borderId="0" xfId="17" applyFont="1"/>
    <xf numFmtId="49" fontId="6" fillId="0" borderId="0" xfId="17" applyNumberFormat="1"/>
    <xf numFmtId="38" fontId="1" fillId="6" borderId="0" xfId="5" applyNumberFormat="1"/>
    <xf numFmtId="1" fontId="6" fillId="0" borderId="0" xfId="17" applyNumberFormat="1"/>
    <xf numFmtId="1" fontId="1" fillId="3" borderId="0" xfId="15" applyNumberFormat="1"/>
    <xf numFmtId="1" fontId="1" fillId="4" borderId="0" xfId="3" applyNumberFormat="1"/>
    <xf numFmtId="166" fontId="1" fillId="6" borderId="0" xfId="5" applyNumberFormat="1"/>
    <xf numFmtId="9" fontId="1" fillId="6" borderId="0" xfId="5" applyNumberFormat="1"/>
    <xf numFmtId="38" fontId="6" fillId="0" borderId="0" xfId="17" applyNumberFormat="1"/>
    <xf numFmtId="167" fontId="1" fillId="6" borderId="0" xfId="5" applyNumberFormat="1"/>
    <xf numFmtId="164" fontId="1" fillId="6" borderId="0" xfId="5" applyNumberFormat="1" applyBorder="1"/>
    <xf numFmtId="3" fontId="14" fillId="0" borderId="0" xfId="17" applyNumberFormat="1" applyFont="1"/>
    <xf numFmtId="164" fontId="1" fillId="4" borderId="0" xfId="3" applyNumberFormat="1"/>
    <xf numFmtId="0" fontId="1" fillId="0" borderId="0" xfId="19" applyFont="1"/>
    <xf numFmtId="9" fontId="0" fillId="0" borderId="0" xfId="18" applyFont="1"/>
    <xf numFmtId="3" fontId="1" fillId="0" borderId="0" xfId="7" applyNumberFormat="1" applyFill="1"/>
    <xf numFmtId="0" fontId="6" fillId="0" borderId="0" xfId="17" applyFill="1"/>
    <xf numFmtId="0" fontId="6" fillId="10" borderId="0" xfId="17" applyFill="1"/>
    <xf numFmtId="9" fontId="1" fillId="7" borderId="0" xfId="16" applyNumberFormat="1"/>
    <xf numFmtId="1" fontId="1" fillId="7" borderId="0" xfId="16" applyNumberFormat="1"/>
    <xf numFmtId="166" fontId="6" fillId="0" borderId="0" xfId="17" applyNumberFormat="1"/>
    <xf numFmtId="0" fontId="19" fillId="0" borderId="0" xfId="17" applyFont="1"/>
    <xf numFmtId="0" fontId="21" fillId="0" borderId="0" xfId="20" applyFont="1"/>
    <xf numFmtId="0" fontId="2" fillId="0" borderId="3" xfId="1" applyAlignment="1">
      <alignment vertical="center"/>
    </xf>
    <xf numFmtId="0" fontId="6" fillId="0" borderId="0" xfId="17" applyAlignment="1">
      <alignment vertical="center"/>
    </xf>
    <xf numFmtId="166" fontId="1" fillId="6" borderId="0" xfId="5" applyNumberFormat="1" applyAlignment="1">
      <alignment vertical="center"/>
    </xf>
    <xf numFmtId="0" fontId="1" fillId="6" borderId="0" xfId="5" applyAlignment="1">
      <alignment vertical="center"/>
    </xf>
    <xf numFmtId="0" fontId="6" fillId="0" borderId="0" xfId="17" applyAlignment="1"/>
    <xf numFmtId="0" fontId="19" fillId="0" borderId="0" xfId="17" applyFont="1" applyAlignment="1">
      <alignment vertical="center"/>
    </xf>
    <xf numFmtId="2" fontId="1" fillId="6" borderId="0" xfId="5" applyNumberFormat="1"/>
    <xf numFmtId="168" fontId="1" fillId="6" borderId="0" xfId="9" applyNumberFormat="1"/>
    <xf numFmtId="168" fontId="1" fillId="7" borderId="0" xfId="16" applyNumberFormat="1"/>
    <xf numFmtId="169" fontId="1" fillId="6" borderId="0" xfId="5" applyNumberFormat="1"/>
    <xf numFmtId="166" fontId="19" fillId="0" borderId="0" xfId="17" applyNumberFormat="1" applyFont="1"/>
    <xf numFmtId="3" fontId="19" fillId="0" borderId="0" xfId="17" applyNumberFormat="1" applyFont="1"/>
    <xf numFmtId="1" fontId="19" fillId="0" borderId="0" xfId="17" applyNumberFormat="1" applyFont="1"/>
    <xf numFmtId="0" fontId="22" fillId="0" borderId="1" xfId="13" applyFont="1" applyFill="1"/>
    <xf numFmtId="166" fontId="2" fillId="0" borderId="3" xfId="1" applyNumberFormat="1"/>
    <xf numFmtId="3" fontId="2" fillId="0" borderId="3" xfId="1" applyNumberFormat="1"/>
    <xf numFmtId="1" fontId="2" fillId="0" borderId="3" xfId="1" applyNumberFormat="1"/>
    <xf numFmtId="0" fontId="23" fillId="0" borderId="0" xfId="17" applyFont="1"/>
    <xf numFmtId="166" fontId="23" fillId="0" borderId="0" xfId="17" applyNumberFormat="1" applyFont="1" applyFill="1" applyAlignment="1">
      <alignment horizontal="center"/>
    </xf>
    <xf numFmtId="3" fontId="23" fillId="0" borderId="0" xfId="17" applyNumberFormat="1" applyFont="1" applyFill="1" applyAlignment="1">
      <alignment horizontal="center"/>
    </xf>
    <xf numFmtId="0" fontId="24" fillId="0" borderId="0" xfId="17" applyFont="1"/>
    <xf numFmtId="166" fontId="24" fillId="0" borderId="5" xfId="17" applyNumberFormat="1" applyFont="1" applyBorder="1" applyAlignment="1">
      <alignment horizontal="center"/>
    </xf>
    <xf numFmtId="0" fontId="24" fillId="0" borderId="5" xfId="17" applyNumberFormat="1" applyFont="1" applyBorder="1" applyAlignment="1">
      <alignment horizontal="center"/>
    </xf>
    <xf numFmtId="1" fontId="24" fillId="0" borderId="5" xfId="17" applyNumberFormat="1" applyFont="1" applyBorder="1" applyAlignment="1">
      <alignment horizontal="center"/>
    </xf>
    <xf numFmtId="166" fontId="23" fillId="0" borderId="0" xfId="17" applyNumberFormat="1" applyFont="1" applyAlignment="1">
      <alignment horizontal="center"/>
    </xf>
    <xf numFmtId="0" fontId="23" fillId="0" borderId="0" xfId="17" applyFont="1" applyAlignment="1"/>
    <xf numFmtId="0" fontId="23" fillId="0" borderId="0" xfId="17" applyFont="1" applyFill="1"/>
    <xf numFmtId="0" fontId="24" fillId="0" borderId="0" xfId="17" applyFont="1" applyFill="1"/>
    <xf numFmtId="9" fontId="23" fillId="0" borderId="0" xfId="18" applyFont="1" applyFill="1" applyAlignment="1">
      <alignment horizontal="center"/>
    </xf>
    <xf numFmtId="168" fontId="6" fillId="0" borderId="0" xfId="17" applyNumberFormat="1" applyFont="1" applyFill="1" applyAlignment="1">
      <alignment horizontal="center"/>
    </xf>
    <xf numFmtId="3" fontId="6" fillId="0" borderId="0" xfId="17" applyNumberFormat="1" applyFont="1" applyFill="1" applyAlignment="1">
      <alignment horizontal="center"/>
    </xf>
    <xf numFmtId="164" fontId="6" fillId="0" borderId="0" xfId="18" applyNumberFormat="1" applyFont="1"/>
    <xf numFmtId="0" fontId="23" fillId="0" borderId="0" xfId="17" applyFont="1" applyFill="1" applyAlignment="1">
      <alignment horizontal="left" indent="1"/>
    </xf>
    <xf numFmtId="4" fontId="23" fillId="0" borderId="0" xfId="17" applyNumberFormat="1" applyFont="1" applyFill="1" applyAlignment="1">
      <alignment horizontal="center"/>
    </xf>
    <xf numFmtId="0" fontId="2" fillId="0" borderId="0" xfId="1" applyBorder="1"/>
    <xf numFmtId="166" fontId="2" fillId="0" borderId="0" xfId="1" applyNumberFormat="1" applyBorder="1"/>
    <xf numFmtId="3" fontId="2" fillId="0" borderId="0" xfId="1" applyNumberFormat="1" applyBorder="1"/>
    <xf numFmtId="1" fontId="2" fillId="0" borderId="0" xfId="1" applyNumberFormat="1" applyBorder="1"/>
    <xf numFmtId="0" fontId="23" fillId="0" borderId="0" xfId="17" applyFont="1" applyAlignment="1">
      <alignment horizontal="left" indent="1"/>
    </xf>
    <xf numFmtId="2" fontId="23" fillId="0" borderId="0" xfId="17" applyNumberFormat="1" applyFont="1" applyFill="1" applyAlignment="1">
      <alignment horizontal="center"/>
    </xf>
    <xf numFmtId="166" fontId="23" fillId="0" borderId="5" xfId="17" applyNumberFormat="1" applyFont="1" applyFill="1" applyBorder="1" applyAlignment="1">
      <alignment horizontal="center"/>
    </xf>
    <xf numFmtId="1" fontId="23" fillId="0" borderId="0" xfId="17" applyNumberFormat="1" applyFont="1" applyFill="1" applyAlignment="1">
      <alignment horizontal="center"/>
    </xf>
    <xf numFmtId="166" fontId="24" fillId="0" borderId="6" xfId="17" applyNumberFormat="1" applyFont="1" applyBorder="1" applyAlignment="1"/>
    <xf numFmtId="0" fontId="24" fillId="0" borderId="0" xfId="17" applyNumberFormat="1" applyFont="1" applyAlignment="1">
      <alignment horizontal="center"/>
    </xf>
    <xf numFmtId="3" fontId="23" fillId="0" borderId="0" xfId="17" applyNumberFormat="1" applyFont="1" applyAlignment="1">
      <alignment horizontal="center"/>
    </xf>
    <xf numFmtId="3" fontId="24" fillId="0" borderId="5" xfId="17" applyNumberFormat="1" applyFont="1" applyFill="1" applyBorder="1" applyAlignment="1">
      <alignment horizontal="center"/>
    </xf>
    <xf numFmtId="164" fontId="23" fillId="0" borderId="0" xfId="18" applyNumberFormat="1" applyFont="1" applyFill="1" applyAlignment="1">
      <alignment horizontal="center"/>
    </xf>
    <xf numFmtId="0" fontId="6" fillId="0" borderId="0" xfId="17" applyFont="1" applyAlignment="1">
      <alignment wrapText="1"/>
    </xf>
    <xf numFmtId="168" fontId="23" fillId="0" borderId="0" xfId="17" applyNumberFormat="1" applyFont="1" applyFill="1" applyAlignment="1">
      <alignment horizontal="center"/>
    </xf>
    <xf numFmtId="10" fontId="23" fillId="0" borderId="0" xfId="18" applyNumberFormat="1" applyFont="1" applyFill="1" applyAlignment="1">
      <alignment horizontal="center"/>
    </xf>
    <xf numFmtId="0" fontId="26" fillId="0" borderId="0" xfId="17" applyFont="1"/>
    <xf numFmtId="0" fontId="6" fillId="0" borderId="5" xfId="17" applyBorder="1"/>
    <xf numFmtId="9" fontId="6" fillId="0" borderId="0" xfId="17" applyNumberFormat="1"/>
    <xf numFmtId="0" fontId="6" fillId="0" borderId="0" xfId="17" applyAlignment="1">
      <alignment horizontal="center"/>
    </xf>
    <xf numFmtId="169" fontId="23" fillId="0" borderId="0" xfId="17" applyNumberFormat="1" applyFont="1" applyFill="1" applyAlignment="1">
      <alignment horizontal="center"/>
    </xf>
    <xf numFmtId="0" fontId="23" fillId="0" borderId="0" xfId="17" applyFont="1" applyAlignment="1">
      <alignment horizontal="left"/>
    </xf>
    <xf numFmtId="0" fontId="32" fillId="0" borderId="0" xfId="21" applyFont="1"/>
    <xf numFmtId="0" fontId="32" fillId="0" borderId="0" xfId="17" applyFont="1"/>
    <xf numFmtId="0" fontId="33" fillId="0" borderId="0" xfId="21" applyFont="1"/>
    <xf numFmtId="0" fontId="14" fillId="0" borderId="0" xfId="17" applyFont="1" applyFill="1" applyAlignment="1">
      <alignment wrapText="1"/>
    </xf>
    <xf numFmtId="0" fontId="2" fillId="0" borderId="3" xfId="1" applyAlignment="1">
      <alignment horizontal="center"/>
    </xf>
    <xf numFmtId="0" fontId="24" fillId="0" borderId="5" xfId="17" applyFont="1" applyBorder="1" applyAlignment="1">
      <alignment horizontal="center"/>
    </xf>
    <xf numFmtId="3" fontId="24" fillId="0" borderId="5" xfId="17" applyNumberFormat="1" applyFont="1" applyBorder="1" applyAlignment="1">
      <alignment horizontal="center" vertical="center"/>
    </xf>
    <xf numFmtId="1" fontId="24" fillId="0" borderId="5" xfId="17" applyNumberFormat="1" applyFont="1" applyBorder="1" applyAlignment="1">
      <alignment horizontal="center" vertical="center"/>
    </xf>
    <xf numFmtId="0" fontId="24" fillId="0" borderId="6" xfId="17" applyFont="1" applyBorder="1" applyAlignment="1">
      <alignment horizontal="center"/>
    </xf>
    <xf numFmtId="0" fontId="24" fillId="0" borderId="8" xfId="17" applyFont="1" applyBorder="1" applyAlignment="1">
      <alignment horizontal="center"/>
    </xf>
    <xf numFmtId="0" fontId="24" fillId="0" borderId="7" xfId="17" applyFont="1" applyBorder="1" applyAlignment="1">
      <alignment horizontal="center"/>
    </xf>
    <xf numFmtId="3" fontId="24" fillId="0" borderId="9" xfId="17" applyNumberFormat="1" applyFont="1" applyBorder="1" applyAlignment="1">
      <alignment horizontal="center" vertical="center"/>
    </xf>
    <xf numFmtId="3" fontId="24" fillId="0" borderId="10" xfId="17" applyNumberFormat="1" applyFont="1" applyBorder="1" applyAlignment="1">
      <alignment horizontal="center" vertical="center"/>
    </xf>
    <xf numFmtId="3" fontId="24" fillId="0" borderId="11" xfId="17" applyNumberFormat="1" applyFont="1" applyBorder="1" applyAlignment="1">
      <alignment horizontal="center" vertical="center"/>
    </xf>
    <xf numFmtId="3" fontId="24" fillId="0" borderId="12" xfId="17" applyNumberFormat="1" applyFont="1" applyBorder="1" applyAlignment="1">
      <alignment horizontal="center" vertical="center"/>
    </xf>
    <xf numFmtId="0" fontId="12" fillId="0" borderId="6" xfId="17" applyFont="1" applyBorder="1" applyAlignment="1">
      <alignment horizontal="center"/>
    </xf>
    <xf numFmtId="0" fontId="12" fillId="0" borderId="8" xfId="17" applyFont="1" applyBorder="1" applyAlignment="1">
      <alignment horizontal="center"/>
    </xf>
    <xf numFmtId="0" fontId="12" fillId="0" borderId="7" xfId="17" applyFont="1" applyBorder="1" applyAlignment="1">
      <alignment horizontal="center"/>
    </xf>
    <xf numFmtId="1" fontId="24" fillId="0" borderId="9" xfId="17" applyNumberFormat="1" applyFont="1" applyBorder="1" applyAlignment="1">
      <alignment horizontal="center" vertical="center"/>
    </xf>
    <xf numFmtId="1" fontId="24" fillId="0" borderId="13" xfId="17" applyNumberFormat="1" applyFont="1" applyBorder="1" applyAlignment="1">
      <alignment horizontal="center" vertical="center"/>
    </xf>
    <xf numFmtId="1" fontId="24" fillId="0" borderId="10" xfId="17" applyNumberFormat="1" applyFont="1" applyBorder="1" applyAlignment="1">
      <alignment horizontal="center" vertical="center"/>
    </xf>
    <xf numFmtId="1" fontId="24" fillId="0" borderId="11" xfId="17" applyNumberFormat="1" applyFont="1" applyBorder="1" applyAlignment="1">
      <alignment horizontal="center" vertical="center"/>
    </xf>
    <xf numFmtId="1" fontId="24" fillId="0" borderId="14" xfId="17" applyNumberFormat="1" applyFont="1" applyBorder="1" applyAlignment="1">
      <alignment horizontal="center" vertical="center"/>
    </xf>
    <xf numFmtId="1" fontId="24" fillId="0" borderId="12" xfId="17" applyNumberFormat="1" applyFont="1" applyBorder="1" applyAlignment="1">
      <alignment horizontal="center" vertical="center"/>
    </xf>
    <xf numFmtId="1" fontId="24" fillId="0" borderId="6" xfId="17" applyNumberFormat="1" applyFont="1" applyBorder="1" applyAlignment="1">
      <alignment horizontal="center"/>
    </xf>
    <xf numFmtId="1" fontId="24" fillId="0" borderId="8" xfId="17" applyNumberFormat="1" applyFont="1" applyBorder="1" applyAlignment="1">
      <alignment horizontal="center"/>
    </xf>
    <xf numFmtId="1" fontId="24" fillId="0" borderId="7" xfId="17" applyNumberFormat="1" applyFont="1" applyBorder="1" applyAlignment="1">
      <alignment horizontal="center"/>
    </xf>
    <xf numFmtId="166" fontId="24" fillId="0" borderId="6" xfId="17" applyNumberFormat="1" applyFont="1" applyBorder="1" applyAlignment="1">
      <alignment horizontal="center"/>
    </xf>
    <xf numFmtId="166" fontId="24" fillId="0" borderId="7" xfId="17" applyNumberFormat="1" applyFont="1" applyBorder="1" applyAlignment="1">
      <alignment horizontal="center"/>
    </xf>
    <xf numFmtId="0" fontId="24" fillId="0" borderId="6" xfId="17" applyNumberFormat="1" applyFont="1" applyBorder="1" applyAlignment="1">
      <alignment horizontal="center"/>
    </xf>
    <xf numFmtId="0" fontId="24" fillId="0" borderId="8" xfId="17" applyNumberFormat="1" applyFont="1" applyBorder="1" applyAlignment="1">
      <alignment horizontal="center"/>
    </xf>
    <xf numFmtId="0" fontId="24" fillId="0" borderId="7" xfId="17" applyNumberFormat="1" applyFont="1" applyBorder="1" applyAlignment="1">
      <alignment horizontal="center"/>
    </xf>
    <xf numFmtId="166" fontId="24" fillId="0" borderId="5" xfId="17" applyNumberFormat="1" applyFont="1" applyBorder="1" applyAlignment="1">
      <alignment horizontal="center" vertical="center"/>
    </xf>
    <xf numFmtId="166" fontId="24" fillId="0" borderId="8" xfId="17" applyNumberFormat="1" applyFont="1" applyBorder="1" applyAlignment="1">
      <alignment horizontal="center"/>
    </xf>
    <xf numFmtId="49" fontId="23" fillId="0" borderId="5" xfId="17" applyNumberFormat="1" applyFont="1" applyFill="1" applyBorder="1" applyAlignment="1">
      <alignment horizontal="center"/>
    </xf>
    <xf numFmtId="166" fontId="24" fillId="0" borderId="5" xfId="17" applyNumberFormat="1" applyFont="1" applyFill="1" applyBorder="1" applyAlignment="1">
      <alignment horizontal="center"/>
    </xf>
    <xf numFmtId="166" fontId="24" fillId="0" borderId="9" xfId="17" applyNumberFormat="1" applyFont="1" applyBorder="1" applyAlignment="1">
      <alignment horizontal="center" vertical="center"/>
    </xf>
    <xf numFmtId="166" fontId="24" fillId="0" borderId="10" xfId="17" applyNumberFormat="1" applyFont="1" applyBorder="1" applyAlignment="1">
      <alignment horizontal="center" vertical="center"/>
    </xf>
    <xf numFmtId="166" fontId="24" fillId="0" borderId="11" xfId="17" applyNumberFormat="1" applyFont="1" applyBorder="1" applyAlignment="1">
      <alignment horizontal="center" vertical="center"/>
    </xf>
    <xf numFmtId="166" fontId="24" fillId="0" borderId="12" xfId="17" applyNumberFormat="1" applyFont="1" applyBorder="1" applyAlignment="1">
      <alignment horizontal="center" vertical="center"/>
    </xf>
    <xf numFmtId="169" fontId="0" fillId="0" borderId="0" xfId="0" applyNumberFormat="1"/>
  </cellXfs>
  <cellStyles count="22">
    <cellStyle name="20% - Accent1" xfId="15" builtinId="30"/>
    <cellStyle name="20% - Accent1 3" xfId="11" xr:uid="{00000000-0005-0000-0000-000001000000}"/>
    <cellStyle name="20% - Accent4" xfId="5" builtinId="42"/>
    <cellStyle name="20% - Accent4 2" xfId="9" xr:uid="{00000000-0005-0000-0000-000003000000}"/>
    <cellStyle name="40% - Accent1" xfId="3" builtinId="31"/>
    <cellStyle name="40% - Accent1 2" xfId="12" xr:uid="{00000000-0005-0000-0000-000005000000}"/>
    <cellStyle name="40% - Accent4" xfId="16" builtinId="43"/>
    <cellStyle name="40% - Accent4 2" xfId="10" xr:uid="{00000000-0005-0000-0000-000007000000}"/>
    <cellStyle name="60% - Accent1" xfId="4" builtinId="32"/>
    <cellStyle name="Accent1" xfId="2" builtinId="29"/>
    <cellStyle name="Heading 1" xfId="13" builtinId="16"/>
    <cellStyle name="Heading 1 2" xfId="6" xr:uid="{00000000-0005-0000-0000-00000B000000}"/>
    <cellStyle name="Heading 2" xfId="14" builtinId="17"/>
    <cellStyle name="Heading 2 2" xfId="8" xr:uid="{00000000-0005-0000-0000-00000D000000}"/>
    <cellStyle name="Heading 3" xfId="1" builtinId="18"/>
    <cellStyle name="Normal" xfId="0" builtinId="0"/>
    <cellStyle name="Normal 2 2" xfId="17" xr:uid="{00000000-0005-0000-0000-000010000000}"/>
    <cellStyle name="Normal 3 2" xfId="7" xr:uid="{00000000-0005-0000-0000-000011000000}"/>
    <cellStyle name="Normal 5" xfId="19" xr:uid="{00000000-0005-0000-0000-000012000000}"/>
    <cellStyle name="Normal_Data for July 2008 Report" xfId="20" xr:uid="{00000000-0005-0000-0000-000013000000}"/>
    <cellStyle name="Normal_Privcars1" xfId="21" xr:uid="{00000000-0005-0000-0000-000014000000}"/>
    <cellStyle name="Percent 2" xfId="18"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'Energy In Ireland Graphs'!$B$426</c:f>
              <c:strCache>
                <c:ptCount val="1"/>
                <c:pt idx="0">
                  <c:v>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Graphs'!$T$426:$AG$426</c:f>
              <c:numCache>
                <c:formatCode>#,##0</c:formatCode>
                <c:ptCount val="14"/>
                <c:pt idx="0">
                  <c:v>9129.8215336791764</c:v>
                </c:pt>
                <c:pt idx="1">
                  <c:v>8949.7737597603136</c:v>
                </c:pt>
                <c:pt idx="2">
                  <c:v>8977.2658931085498</c:v>
                </c:pt>
                <c:pt idx="3">
                  <c:v>8904.8956413084579</c:v>
                </c:pt>
                <c:pt idx="4">
                  <c:v>7729.6342908225979</c:v>
                </c:pt>
                <c:pt idx="5">
                  <c:v>7294.3480641830811</c:v>
                </c:pt>
                <c:pt idx="6">
                  <c:v>6794.9552200992248</c:v>
                </c:pt>
                <c:pt idx="7">
                  <c:v>6246.0602324399742</c:v>
                </c:pt>
                <c:pt idx="8">
                  <c:v>6303.4896426379446</c:v>
                </c:pt>
                <c:pt idx="9">
                  <c:v>6248.9646395911132</c:v>
                </c:pt>
                <c:pt idx="10">
                  <c:v>6651.4418327438216</c:v>
                </c:pt>
                <c:pt idx="11">
                  <c:v>6946.1573757774622</c:v>
                </c:pt>
                <c:pt idx="12">
                  <c:v>6920.7462709514512</c:v>
                </c:pt>
                <c:pt idx="13">
                  <c:v>7147.6935658195807</c:v>
                </c:pt>
              </c:numCache>
            </c:numRef>
          </c:val>
          <c:extLst>
            <c:ext xmlns:c16="http://schemas.microsoft.com/office/drawing/2014/chart" uri="{C3380CC4-5D6E-409C-BE32-E72D297353CC}">
              <c16:uniqueId val="{00000000-79B8-48A6-AB61-7695F1008CFA}"/>
            </c:ext>
          </c:extLst>
        </c:ser>
        <c:ser>
          <c:idx val="1"/>
          <c:order val="1"/>
          <c:tx>
            <c:strRef>
              <c:f>'Energy In Ireland Graphs'!$B$427</c:f>
              <c:strCache>
                <c:ptCount val="1"/>
                <c:pt idx="0">
                  <c:v>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Graphs'!$T$427:$AG$427</c:f>
              <c:numCache>
                <c:formatCode>#,##0</c:formatCode>
                <c:ptCount val="14"/>
                <c:pt idx="0">
                  <c:v>3503.2554345766534</c:v>
                </c:pt>
                <c:pt idx="1">
                  <c:v>3968.8471465113107</c:v>
                </c:pt>
                <c:pt idx="2">
                  <c:v>4255.1970234321316</c:v>
                </c:pt>
                <c:pt idx="3">
                  <c:v>4523.5913856049292</c:v>
                </c:pt>
                <c:pt idx="4">
                  <c:v>4295.2748447082722</c:v>
                </c:pt>
                <c:pt idx="5">
                  <c:v>4711.9128231128725</c:v>
                </c:pt>
                <c:pt idx="6">
                  <c:v>4146.983481862896</c:v>
                </c:pt>
                <c:pt idx="7">
                  <c:v>4040.9392971238017</c:v>
                </c:pt>
                <c:pt idx="8">
                  <c:v>3862.5600435215815</c:v>
                </c:pt>
                <c:pt idx="9">
                  <c:v>3731.3032087817996</c:v>
                </c:pt>
                <c:pt idx="10">
                  <c:v>3769.0771681468505</c:v>
                </c:pt>
                <c:pt idx="11">
                  <c:v>4250.8766086175829</c:v>
                </c:pt>
                <c:pt idx="12">
                  <c:v>4315.4605816909971</c:v>
                </c:pt>
                <c:pt idx="13">
                  <c:v>4480.2572507256682</c:v>
                </c:pt>
              </c:numCache>
            </c:numRef>
          </c:val>
          <c:extLst>
            <c:ext xmlns:c16="http://schemas.microsoft.com/office/drawing/2014/chart" uri="{C3380CC4-5D6E-409C-BE32-E72D297353CC}">
              <c16:uniqueId val="{00000001-79B8-48A6-AB61-7695F1008CFA}"/>
            </c:ext>
          </c:extLst>
        </c:ser>
        <c:ser>
          <c:idx val="2"/>
          <c:order val="2"/>
          <c:tx>
            <c:strRef>
              <c:f>'Energy In Ireland Graphs'!$B$428</c:f>
              <c:strCache>
                <c:ptCount val="1"/>
                <c:pt idx="0">
                  <c:v>Renewables</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Graphs'!$T$428:$AG$428</c:f>
              <c:numCache>
                <c:formatCode>#,##0</c:formatCode>
                <c:ptCount val="14"/>
                <c:pt idx="0">
                  <c:v>370.39198582020009</c:v>
                </c:pt>
                <c:pt idx="1">
                  <c:v>430.25624011438589</c:v>
                </c:pt>
                <c:pt idx="2">
                  <c:v>487.74936514708418</c:v>
                </c:pt>
                <c:pt idx="3">
                  <c:v>588.26391676120977</c:v>
                </c:pt>
                <c:pt idx="4">
                  <c:v>677.40339283755986</c:v>
                </c:pt>
                <c:pt idx="5">
                  <c:v>678.39013614321618</c:v>
                </c:pt>
                <c:pt idx="6">
                  <c:v>826.53866829809465</c:v>
                </c:pt>
                <c:pt idx="7">
                  <c:v>822.31460820175971</c:v>
                </c:pt>
                <c:pt idx="8">
                  <c:v>888.03068018416491</c:v>
                </c:pt>
                <c:pt idx="9">
                  <c:v>1003.5104759723123</c:v>
                </c:pt>
                <c:pt idx="10">
                  <c:v>1136.0199763062351</c:v>
                </c:pt>
                <c:pt idx="11">
                  <c:v>1132.6058023025337</c:v>
                </c:pt>
                <c:pt idx="12">
                  <c:v>1335.1066023484448</c:v>
                </c:pt>
                <c:pt idx="13">
                  <c:v>1471.3445636630058</c:v>
                </c:pt>
              </c:numCache>
            </c:numRef>
          </c:val>
          <c:extLst>
            <c:ext xmlns:c16="http://schemas.microsoft.com/office/drawing/2014/chart" uri="{C3380CC4-5D6E-409C-BE32-E72D297353CC}">
              <c16:uniqueId val="{00000002-79B8-48A6-AB61-7695F1008CFA}"/>
            </c:ext>
          </c:extLst>
        </c:ser>
        <c:ser>
          <c:idx val="3"/>
          <c:order val="3"/>
          <c:tx>
            <c:strRef>
              <c:f>'Energy In Ireland Graphs'!$B$429</c:f>
              <c:strCache>
                <c:ptCount val="1"/>
                <c:pt idx="0">
                  <c:v>Coal</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Graphs'!$T$429:$AG$429</c:f>
              <c:numCache>
                <c:formatCode>#,##0</c:formatCode>
                <c:ptCount val="14"/>
                <c:pt idx="0">
                  <c:v>1881.5144212618047</c:v>
                </c:pt>
                <c:pt idx="1">
                  <c:v>1630.6810110171771</c:v>
                </c:pt>
                <c:pt idx="2">
                  <c:v>1599.3947032274496</c:v>
                </c:pt>
                <c:pt idx="3">
                  <c:v>1409.7326187484821</c:v>
                </c:pt>
                <c:pt idx="4">
                  <c:v>1143.2227884655517</c:v>
                </c:pt>
                <c:pt idx="5">
                  <c:v>1232.9128883220642</c:v>
                </c:pt>
                <c:pt idx="6">
                  <c:v>1234.170202267786</c:v>
                </c:pt>
                <c:pt idx="7">
                  <c:v>1485.3920006733106</c:v>
                </c:pt>
                <c:pt idx="8">
                  <c:v>1310.4983658250489</c:v>
                </c:pt>
                <c:pt idx="9">
                  <c:v>1232.8312180258627</c:v>
                </c:pt>
                <c:pt idx="10">
                  <c:v>1425.7202878799719</c:v>
                </c:pt>
                <c:pt idx="11">
                  <c:v>1369.6322854133155</c:v>
                </c:pt>
                <c:pt idx="12">
                  <c:v>1099.0798358854659</c:v>
                </c:pt>
                <c:pt idx="13">
                  <c:v>724.62815194989457</c:v>
                </c:pt>
              </c:numCache>
            </c:numRef>
          </c:val>
          <c:extLst>
            <c:ext xmlns:c16="http://schemas.microsoft.com/office/drawing/2014/chart" uri="{C3380CC4-5D6E-409C-BE32-E72D297353CC}">
              <c16:uniqueId val="{00000003-79B8-48A6-AB61-7695F1008CFA}"/>
            </c:ext>
          </c:extLst>
        </c:ser>
        <c:ser>
          <c:idx val="4"/>
          <c:order val="4"/>
          <c:tx>
            <c:strRef>
              <c:f>'Energy In Ireland Graphs'!$B$430</c:f>
              <c:strCache>
                <c:ptCount val="1"/>
                <c:pt idx="0">
                  <c:v>Peat</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Graphs'!$T$430:$AG$430</c:f>
              <c:numCache>
                <c:formatCode>#,##0</c:formatCode>
                <c:ptCount val="14"/>
                <c:pt idx="0">
                  <c:v>791.37019445269846</c:v>
                </c:pt>
                <c:pt idx="1">
                  <c:v>758.96498122572939</c:v>
                </c:pt>
                <c:pt idx="2">
                  <c:v>750.02379179159141</c:v>
                </c:pt>
                <c:pt idx="3">
                  <c:v>871.97918401833977</c:v>
                </c:pt>
                <c:pt idx="4">
                  <c:v>863.54023724344393</c:v>
                </c:pt>
                <c:pt idx="5">
                  <c:v>764.93198765897557</c:v>
                </c:pt>
                <c:pt idx="6">
                  <c:v>724.17163624691079</c:v>
                </c:pt>
                <c:pt idx="7">
                  <c:v>789.83641409462939</c:v>
                </c:pt>
                <c:pt idx="8">
                  <c:v>741.66842600667781</c:v>
                </c:pt>
                <c:pt idx="9">
                  <c:v>776.85210934146835</c:v>
                </c:pt>
                <c:pt idx="10">
                  <c:v>766.83229915169227</c:v>
                </c:pt>
                <c:pt idx="11">
                  <c:v>734.21477763050666</c:v>
                </c:pt>
                <c:pt idx="12">
                  <c:v>694.94257299657852</c:v>
                </c:pt>
                <c:pt idx="13">
                  <c:v>685.95222908664709</c:v>
                </c:pt>
              </c:numCache>
            </c:numRef>
          </c:val>
          <c:extLst>
            <c:ext xmlns:c16="http://schemas.microsoft.com/office/drawing/2014/chart" uri="{C3380CC4-5D6E-409C-BE32-E72D297353CC}">
              <c16:uniqueId val="{00000004-79B8-48A6-AB61-7695F1008CFA}"/>
            </c:ext>
          </c:extLst>
        </c:ser>
        <c:ser>
          <c:idx val="5"/>
          <c:order val="5"/>
          <c:tx>
            <c:strRef>
              <c:f>'Energy In Ireland Graphs'!$B$431</c:f>
              <c:strCache>
                <c:ptCount val="1"/>
                <c:pt idx="0">
                  <c:v>Wastes Non-Renewable</c:v>
                </c:pt>
              </c:strCache>
            </c:strRef>
          </c:tx>
          <c:spPr>
            <a:solidFill>
              <a:schemeClr val="accent6"/>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Graphs'!$T$431:$AG$431</c:f>
              <c:numCache>
                <c:formatCode>#,##0</c:formatCode>
                <c:ptCount val="14"/>
                <c:pt idx="0">
                  <c:v>0</c:v>
                </c:pt>
                <c:pt idx="1">
                  <c:v>0</c:v>
                </c:pt>
                <c:pt idx="2">
                  <c:v>0</c:v>
                </c:pt>
                <c:pt idx="3">
                  <c:v>0</c:v>
                </c:pt>
                <c:pt idx="4">
                  <c:v>12.909895763940002</c:v>
                </c:pt>
                <c:pt idx="5">
                  <c:v>8.5507786244735993</c:v>
                </c:pt>
                <c:pt idx="6">
                  <c:v>14.180185863013453</c:v>
                </c:pt>
                <c:pt idx="7">
                  <c:v>45.712976097023905</c:v>
                </c:pt>
                <c:pt idx="8">
                  <c:v>61.378049965933769</c:v>
                </c:pt>
                <c:pt idx="9">
                  <c:v>66.090945085523018</c:v>
                </c:pt>
                <c:pt idx="10">
                  <c:v>68.785308110489211</c:v>
                </c:pt>
                <c:pt idx="11">
                  <c:v>66.642228958003329</c:v>
                </c:pt>
                <c:pt idx="12">
                  <c:v>113.24184816956344</c:v>
                </c:pt>
                <c:pt idx="13">
                  <c:v>145.43710297949829</c:v>
                </c:pt>
              </c:numCache>
            </c:numRef>
          </c:val>
          <c:extLst>
            <c:ext xmlns:c16="http://schemas.microsoft.com/office/drawing/2014/chart" uri="{C3380CC4-5D6E-409C-BE32-E72D297353CC}">
              <c16:uniqueId val="{00000005-79B8-48A6-AB61-7695F1008CFA}"/>
            </c:ext>
          </c:extLst>
        </c:ser>
        <c:ser>
          <c:idx val="6"/>
          <c:order val="6"/>
          <c:tx>
            <c:strRef>
              <c:f>'Energy In Ireland Graphs'!$B$432</c:f>
              <c:strCache>
                <c:ptCount val="1"/>
                <c:pt idx="0">
                  <c:v>Net Electricity Imports</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Graphs'!$T$432:$AG$432</c:f>
              <c:numCache>
                <c:formatCode>#,##0</c:formatCode>
                <c:ptCount val="14"/>
                <c:pt idx="0">
                  <c:v>175.79689999999999</c:v>
                </c:pt>
                <c:pt idx="1">
                  <c:v>152.89749473142857</c:v>
                </c:pt>
                <c:pt idx="2">
                  <c:v>114.41010111800001</c:v>
                </c:pt>
                <c:pt idx="3">
                  <c:v>38.718612894000003</c:v>
                </c:pt>
                <c:pt idx="4">
                  <c:v>65.682778553999995</c:v>
                </c:pt>
                <c:pt idx="5">
                  <c:v>40.448037118000009</c:v>
                </c:pt>
                <c:pt idx="6">
                  <c:v>42.14817722399998</c:v>
                </c:pt>
                <c:pt idx="7">
                  <c:v>35.558832885999983</c:v>
                </c:pt>
                <c:pt idx="8">
                  <c:v>192.8285636</c:v>
                </c:pt>
                <c:pt idx="9">
                  <c:v>184.81890199999998</c:v>
                </c:pt>
                <c:pt idx="10">
                  <c:v>57.909820000000011</c:v>
                </c:pt>
                <c:pt idx="11">
                  <c:v>-61.210379599999982</c:v>
                </c:pt>
                <c:pt idx="12">
                  <c:v>-58.35121500000001</c:v>
                </c:pt>
                <c:pt idx="13">
                  <c:v>-2.3847739799999772</c:v>
                </c:pt>
              </c:numCache>
            </c:numRef>
          </c:val>
          <c:extLst>
            <c:ext xmlns:c16="http://schemas.microsoft.com/office/drawing/2014/chart" uri="{C3380CC4-5D6E-409C-BE32-E72D297353CC}">
              <c16:uniqueId val="{00000006-79B8-48A6-AB61-7695F1008CFA}"/>
            </c:ext>
          </c:extLst>
        </c:ser>
        <c:dLbls>
          <c:showLegendKey val="0"/>
          <c:showVal val="0"/>
          <c:showCatName val="0"/>
          <c:showSerName val="0"/>
          <c:showPercent val="0"/>
          <c:showBubbleSize val="0"/>
        </c:dLbls>
        <c:axId val="815724144"/>
        <c:axId val="815730384"/>
      </c:area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endParaRPr lang="en-US"/>
          </a:p>
        </c:txPr>
        <c:crossAx val="815730384"/>
        <c:crosses val="autoZero"/>
        <c:auto val="1"/>
        <c:lblAlgn val="ctr"/>
        <c:lblOffset val="100"/>
        <c:tickLblSkip val="2"/>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r>
                  <a:rPr lang="en-US"/>
                  <a:t>Mtoe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endParaRPr lang="en-US"/>
          </a:p>
        </c:txPr>
        <c:crossAx val="815724144"/>
        <c:crosses val="autoZero"/>
        <c:crossBetween val="midCat"/>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chemeClr val="tx1"/>
          </a:solidFill>
          <a:latin typeface="Myriad Pro" panose="020B05030304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'Energy In Ireland Graphs'!$B$1382</c:f>
              <c:strCache>
                <c:ptCount val="1"/>
                <c:pt idx="0">
                  <c:v>Hydro</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Graphs'!$T$1382:$AG$1382</c:f>
              <c:numCache>
                <c:formatCode>0.0%</c:formatCode>
                <c:ptCount val="14"/>
                <c:pt idx="0">
                  <c:v>2.7472818680240929E-2</c:v>
                </c:pt>
                <c:pt idx="1">
                  <c:v>2.6188644322525427E-2</c:v>
                </c:pt>
                <c:pt idx="2">
                  <c:v>2.5080744866887567E-2</c:v>
                </c:pt>
                <c:pt idx="3">
                  <c:v>2.4921014583193138E-2</c:v>
                </c:pt>
                <c:pt idx="4">
                  <c:v>2.6217734173908613E-2</c:v>
                </c:pt>
                <c:pt idx="5">
                  <c:v>2.6316324445136163E-2</c:v>
                </c:pt>
                <c:pt idx="6">
                  <c:v>2.7186477127205618E-2</c:v>
                </c:pt>
                <c:pt idx="7">
                  <c:v>2.7555225294000944E-2</c:v>
                </c:pt>
                <c:pt idx="8">
                  <c:v>2.6500161986037121E-2</c:v>
                </c:pt>
                <c:pt idx="9">
                  <c:v>2.6029930444966678E-2</c:v>
                </c:pt>
                <c:pt idx="10">
                  <c:v>2.5188841227853392E-2</c:v>
                </c:pt>
                <c:pt idx="11">
                  <c:v>2.4758892334197004E-2</c:v>
                </c:pt>
                <c:pt idx="12">
                  <c:v>2.3894902057264966E-2</c:v>
                </c:pt>
                <c:pt idx="13">
                  <c:v>2.3440987515968896E-2</c:v>
                </c:pt>
              </c:numCache>
            </c:numRef>
          </c:val>
          <c:extLst>
            <c:ext xmlns:c16="http://schemas.microsoft.com/office/drawing/2014/chart" uri="{C3380CC4-5D6E-409C-BE32-E72D297353CC}">
              <c16:uniqueId val="{00000000-B13E-41C8-A930-DDD7D0F02F33}"/>
            </c:ext>
          </c:extLst>
        </c:ser>
        <c:ser>
          <c:idx val="1"/>
          <c:order val="1"/>
          <c:tx>
            <c:strRef>
              <c:f>'Energy In Ireland Graphs'!$B$1383</c:f>
              <c:strCache>
                <c:ptCount val="1"/>
                <c:pt idx="0">
                  <c:v>Wind</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Graphs'!$T$1383:$AG$1383</c:f>
              <c:numCache>
                <c:formatCode>0.0%</c:formatCode>
                <c:ptCount val="14"/>
                <c:pt idx="0">
                  <c:v>3.9762339591952148E-2</c:v>
                </c:pt>
                <c:pt idx="1">
                  <c:v>5.4359597664982412E-2</c:v>
                </c:pt>
                <c:pt idx="2">
                  <c:v>6.4214010250795969E-2</c:v>
                </c:pt>
                <c:pt idx="3">
                  <c:v>7.6115783885752603E-2</c:v>
                </c:pt>
                <c:pt idx="4">
                  <c:v>0.1052051050270076</c:v>
                </c:pt>
                <c:pt idx="5">
                  <c:v>0.11911099479540617</c:v>
                </c:pt>
                <c:pt idx="6">
                  <c:v>0.14316021505709808</c:v>
                </c:pt>
                <c:pt idx="7">
                  <c:v>0.15472815674317145</c:v>
                </c:pt>
                <c:pt idx="8">
                  <c:v>0.16850984774164751</c:v>
                </c:pt>
                <c:pt idx="9">
                  <c:v>0.1896057687345617</c:v>
                </c:pt>
                <c:pt idx="10">
                  <c:v>0.21340097291300034</c:v>
                </c:pt>
                <c:pt idx="11">
                  <c:v>0.22043637031128671</c:v>
                </c:pt>
                <c:pt idx="12">
                  <c:v>0.25224495342999165</c:v>
                </c:pt>
                <c:pt idx="13">
                  <c:v>0.28109112886538512</c:v>
                </c:pt>
              </c:numCache>
            </c:numRef>
          </c:val>
          <c:extLst>
            <c:ext xmlns:c16="http://schemas.microsoft.com/office/drawing/2014/chart" uri="{C3380CC4-5D6E-409C-BE32-E72D297353CC}">
              <c16:uniqueId val="{00000001-B13E-41C8-A930-DDD7D0F02F33}"/>
            </c:ext>
          </c:extLst>
        </c:ser>
        <c:ser>
          <c:idx val="2"/>
          <c:order val="2"/>
          <c:tx>
            <c:strRef>
              <c:f>'Energy In Ireland Graphs'!$B$1384</c:f>
              <c:strCache>
                <c:ptCount val="1"/>
                <c:pt idx="0">
                  <c:v>Biomass</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Graphs'!$T$1384:$AG$1384</c:f>
              <c:numCache>
                <c:formatCode>0.0%</c:formatCode>
                <c:ptCount val="14"/>
                <c:pt idx="0">
                  <c:v>2.8512805038601399E-4</c:v>
                </c:pt>
                <c:pt idx="1">
                  <c:v>2.7295203572839688E-4</c:v>
                </c:pt>
                <c:pt idx="2">
                  <c:v>4.6526989342650458E-4</c:v>
                </c:pt>
                <c:pt idx="3">
                  <c:v>1.0886839924586142E-3</c:v>
                </c:pt>
                <c:pt idx="4">
                  <c:v>2.2682282982552779E-3</c:v>
                </c:pt>
                <c:pt idx="5">
                  <c:v>3.8299981543854773E-3</c:v>
                </c:pt>
                <c:pt idx="6">
                  <c:v>4.9280759124199569E-3</c:v>
                </c:pt>
                <c:pt idx="7">
                  <c:v>8.9160252769431188E-3</c:v>
                </c:pt>
                <c:pt idx="8">
                  <c:v>1.0831760898116185E-2</c:v>
                </c:pt>
                <c:pt idx="9">
                  <c:v>1.2066564146583211E-2</c:v>
                </c:pt>
                <c:pt idx="10">
                  <c:v>9.5154331540908393E-3</c:v>
                </c:pt>
                <c:pt idx="11">
                  <c:v>1.5969499300910343E-2</c:v>
                </c:pt>
                <c:pt idx="12">
                  <c:v>1.7742540991908719E-2</c:v>
                </c:pt>
                <c:pt idx="13">
                  <c:v>2.1518673747039727E-2</c:v>
                </c:pt>
              </c:numCache>
            </c:numRef>
          </c:val>
          <c:extLst>
            <c:ext xmlns:c16="http://schemas.microsoft.com/office/drawing/2014/chart" uri="{C3380CC4-5D6E-409C-BE32-E72D297353CC}">
              <c16:uniqueId val="{00000002-B13E-41C8-A930-DDD7D0F02F33}"/>
            </c:ext>
          </c:extLst>
        </c:ser>
        <c:ser>
          <c:idx val="3"/>
          <c:order val="3"/>
          <c:tx>
            <c:strRef>
              <c:f>'Energy In Ireland Graphs'!$B$1385</c:f>
              <c:strCache>
                <c:ptCount val="1"/>
                <c:pt idx="0">
                  <c:v>Landfill Gas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Graphs'!$T$1385:$AG$1385</c:f>
              <c:numCache>
                <c:formatCode>0.0%</c:formatCode>
                <c:ptCount val="14"/>
                <c:pt idx="0">
                  <c:v>3.8430145361835161E-3</c:v>
                </c:pt>
                <c:pt idx="1">
                  <c:v>3.7489747674626602E-3</c:v>
                </c:pt>
                <c:pt idx="2">
                  <c:v>4.6866734448593262E-3</c:v>
                </c:pt>
                <c:pt idx="3">
                  <c:v>5.2356768302126589E-3</c:v>
                </c:pt>
                <c:pt idx="4">
                  <c:v>5.8747201049881214E-3</c:v>
                </c:pt>
                <c:pt idx="5">
                  <c:v>6.362950519028656E-3</c:v>
                </c:pt>
                <c:pt idx="6">
                  <c:v>6.4499634346763318E-3</c:v>
                </c:pt>
                <c:pt idx="7">
                  <c:v>6.2636058354175548E-3</c:v>
                </c:pt>
                <c:pt idx="8">
                  <c:v>5.60199472658637E-3</c:v>
                </c:pt>
                <c:pt idx="9">
                  <c:v>5.9886632390546528E-3</c:v>
                </c:pt>
                <c:pt idx="10">
                  <c:v>6.0881037895635136E-3</c:v>
                </c:pt>
                <c:pt idx="11">
                  <c:v>5.5505514316434908E-3</c:v>
                </c:pt>
                <c:pt idx="12">
                  <c:v>5.2716957477418622E-3</c:v>
                </c:pt>
                <c:pt idx="13">
                  <c:v>4.5079365263164658E-3</c:v>
                </c:pt>
              </c:numCache>
            </c:numRef>
          </c:val>
          <c:extLst>
            <c:ext xmlns:c16="http://schemas.microsoft.com/office/drawing/2014/chart" uri="{C3380CC4-5D6E-409C-BE32-E72D297353CC}">
              <c16:uniqueId val="{00000003-B13E-41C8-A930-DDD7D0F02F33}"/>
            </c:ext>
          </c:extLst>
        </c:ser>
        <c:ser>
          <c:idx val="4"/>
          <c:order val="4"/>
          <c:tx>
            <c:strRef>
              <c:f>'Energy In Ireland Graphs'!$B$1386</c:f>
              <c:strCache>
                <c:ptCount val="1"/>
                <c:pt idx="0">
                  <c:v>Biogas</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Graphs'!$T$1386:$AG$1386</c:f>
              <c:numCache>
                <c:formatCode>0.0%</c:formatCode>
                <c:ptCount val="14"/>
                <c:pt idx="0">
                  <c:v>5.7805990955096603E-4</c:v>
                </c:pt>
                <c:pt idx="1">
                  <c:v>4.2003555351123449E-4</c:v>
                </c:pt>
                <c:pt idx="2">
                  <c:v>5.6950961806638805E-4</c:v>
                </c:pt>
                <c:pt idx="3">
                  <c:v>5.5226686325884054E-4</c:v>
                </c:pt>
                <c:pt idx="4">
                  <c:v>6.0631246248102788E-4</c:v>
                </c:pt>
                <c:pt idx="5">
                  <c:v>7.8265636350756602E-4</c:v>
                </c:pt>
                <c:pt idx="6">
                  <c:v>7.7383500766315544E-4</c:v>
                </c:pt>
                <c:pt idx="7">
                  <c:v>8.8889640319538444E-4</c:v>
                </c:pt>
                <c:pt idx="8">
                  <c:v>1.0325685433543361E-3</c:v>
                </c:pt>
                <c:pt idx="9">
                  <c:v>1.2949481879594416E-3</c:v>
                </c:pt>
                <c:pt idx="10">
                  <c:v>1.0291316770666137E-3</c:v>
                </c:pt>
                <c:pt idx="11">
                  <c:v>1.4969668059179497E-3</c:v>
                </c:pt>
                <c:pt idx="12">
                  <c:v>1.4996179429537699E-3</c:v>
                </c:pt>
                <c:pt idx="13">
                  <c:v>1.4558158588046687E-3</c:v>
                </c:pt>
              </c:numCache>
            </c:numRef>
          </c:val>
          <c:extLst>
            <c:ext xmlns:c16="http://schemas.microsoft.com/office/drawing/2014/chart" uri="{C3380CC4-5D6E-409C-BE32-E72D297353CC}">
              <c16:uniqueId val="{00000004-B13E-41C8-A930-DDD7D0F02F33}"/>
            </c:ext>
          </c:extLst>
        </c:ser>
        <c:ser>
          <c:idx val="5"/>
          <c:order val="5"/>
          <c:tx>
            <c:strRef>
              <c:f>'Energy In Ireland Graphs'!$B$1387</c:f>
              <c:strCache>
                <c:ptCount val="1"/>
                <c:pt idx="0">
                  <c:v>Solar PV</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Graphs'!$T$1387:$AG$1387</c:f>
              <c:numCache>
                <c:formatCode>0.0%</c:formatCode>
                <c:ptCount val="14"/>
                <c:pt idx="0">
                  <c:v>0</c:v>
                </c:pt>
                <c:pt idx="1">
                  <c:v>0</c:v>
                </c:pt>
                <c:pt idx="2">
                  <c:v>0</c:v>
                </c:pt>
                <c:pt idx="3">
                  <c:v>0</c:v>
                </c:pt>
                <c:pt idx="4">
                  <c:v>1.4750834557300392E-5</c:v>
                </c:pt>
                <c:pt idx="5">
                  <c:v>1.6616940991725083E-5</c:v>
                </c:pt>
                <c:pt idx="6">
                  <c:v>1.9598646346732285E-5</c:v>
                </c:pt>
                <c:pt idx="7">
                  <c:v>2.343573971092696E-5</c:v>
                </c:pt>
                <c:pt idx="8">
                  <c:v>2.51396679908379E-5</c:v>
                </c:pt>
                <c:pt idx="9">
                  <c:v>8.7898714090129548E-5</c:v>
                </c:pt>
                <c:pt idx="10">
                  <c:v>1.1844771684246627E-4</c:v>
                </c:pt>
                <c:pt idx="11">
                  <c:v>2.0874761902772953E-4</c:v>
                </c:pt>
                <c:pt idx="12">
                  <c:v>3.6012931141347025E-4</c:v>
                </c:pt>
                <c:pt idx="13">
                  <c:v>5.3957172769326022E-4</c:v>
                </c:pt>
              </c:numCache>
            </c:numRef>
          </c:val>
          <c:extLst>
            <c:ext xmlns:c16="http://schemas.microsoft.com/office/drawing/2014/chart" uri="{C3380CC4-5D6E-409C-BE32-E72D297353CC}">
              <c16:uniqueId val="{00000005-B13E-41C8-A930-DDD7D0F02F33}"/>
            </c:ext>
          </c:extLst>
        </c:ser>
        <c:dLbls>
          <c:showLegendKey val="0"/>
          <c:showVal val="0"/>
          <c:showCatName val="0"/>
          <c:showSerName val="0"/>
          <c:showPercent val="0"/>
          <c:showBubbleSize val="0"/>
        </c:dLbls>
        <c:axId val="226194175"/>
        <c:axId val="226197503"/>
        <c:extLst/>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a:t>Share of RES-E</a:t>
                </a:r>
              </a:p>
            </c:rich>
          </c:tx>
          <c:layout>
            <c:manualLayout>
              <c:xMode val="edge"/>
              <c:yMode val="edge"/>
              <c:x val="7.8980124060983852E-3"/>
              <c:y val="0.2896564905391552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valAx>
      <c:spPr>
        <a:noFill/>
        <a:ln>
          <a:noFill/>
        </a:ln>
        <a:effectLst/>
      </c:spPr>
    </c:plotArea>
    <c:legend>
      <c:legendPos val="b"/>
      <c:layout>
        <c:manualLayout>
          <c:xMode val="edge"/>
          <c:yMode val="edge"/>
          <c:x val="6.5328858024691364E-2"/>
          <c:y val="0.91565185185185183"/>
          <c:w val="0.90485701469659807"/>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935009430356929E-2"/>
          <c:y val="4.3558474836016527E-2"/>
          <c:w val="0.88280801353922544"/>
          <c:h val="0.7990569917588114"/>
        </c:manualLayout>
      </c:layout>
      <c:areaChart>
        <c:grouping val="stacked"/>
        <c:varyColors val="0"/>
        <c:ser>
          <c:idx val="0"/>
          <c:order val="0"/>
          <c:tx>
            <c:strRef>
              <c:f>'Energy In Ireland Graphs'!$B$1447</c:f>
              <c:strCache>
                <c:ptCount val="1"/>
                <c:pt idx="0">
                  <c:v>Biomass</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Graphs'!$T$1447:$AG$1447</c:f>
              <c:numCache>
                <c:formatCode>0.0%</c:formatCode>
                <c:ptCount val="14"/>
                <c:pt idx="0">
                  <c:v>3.231386119215484E-2</c:v>
                </c:pt>
                <c:pt idx="1">
                  <c:v>3.4155458065565587E-2</c:v>
                </c:pt>
                <c:pt idx="2">
                  <c:v>3.4667219229785953E-2</c:v>
                </c:pt>
                <c:pt idx="3">
                  <c:v>3.1072419259843661E-2</c:v>
                </c:pt>
                <c:pt idx="4">
                  <c:v>3.583067709286427E-2</c:v>
                </c:pt>
                <c:pt idx="5">
                  <c:v>3.6565534782614172E-2</c:v>
                </c:pt>
                <c:pt idx="6">
                  <c:v>3.8639715179146765E-2</c:v>
                </c:pt>
                <c:pt idx="7">
                  <c:v>4.0002281538616409E-2</c:v>
                </c:pt>
                <c:pt idx="8">
                  <c:v>4.3223570404543811E-2</c:v>
                </c:pt>
                <c:pt idx="9">
                  <c:v>5.2664305706426613E-2</c:v>
                </c:pt>
                <c:pt idx="10">
                  <c:v>5.1314042096024651E-2</c:v>
                </c:pt>
                <c:pt idx="11">
                  <c:v>5.0904968006977434E-2</c:v>
                </c:pt>
                <c:pt idx="12">
                  <c:v>5.2867091645491915E-2</c:v>
                </c:pt>
                <c:pt idx="13">
                  <c:v>5.0499089953669876E-2</c:v>
                </c:pt>
              </c:numCache>
            </c:numRef>
          </c:val>
          <c:extLst>
            <c:ext xmlns:c16="http://schemas.microsoft.com/office/drawing/2014/chart" uri="{C3380CC4-5D6E-409C-BE32-E72D297353CC}">
              <c16:uniqueId val="{00000000-CA89-4DBE-809B-B06DF7FBCB3D}"/>
            </c:ext>
          </c:extLst>
        </c:ser>
        <c:ser>
          <c:idx val="1"/>
          <c:order val="1"/>
          <c:tx>
            <c:strRef>
              <c:f>'Energy In Ireland Graphs'!$B$1448</c:f>
              <c:strCache>
                <c:ptCount val="1"/>
                <c:pt idx="0">
                  <c:v>Biogas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Graphs'!$T$1448:$AG$1448</c:f>
              <c:numCache>
                <c:formatCode>0.0%</c:formatCode>
                <c:ptCount val="14"/>
                <c:pt idx="0">
                  <c:v>1.2737914556337521E-3</c:v>
                </c:pt>
                <c:pt idx="1">
                  <c:v>1.1558093162461773E-3</c:v>
                </c:pt>
                <c:pt idx="2">
                  <c:v>9.9776402567411664E-4</c:v>
                </c:pt>
                <c:pt idx="3">
                  <c:v>9.3504920892278735E-4</c:v>
                </c:pt>
                <c:pt idx="4">
                  <c:v>1.59104422638439E-3</c:v>
                </c:pt>
                <c:pt idx="5">
                  <c:v>1.6407374892502583E-3</c:v>
                </c:pt>
                <c:pt idx="6">
                  <c:v>2.0848477990928192E-3</c:v>
                </c:pt>
                <c:pt idx="7">
                  <c:v>1.9851556099227795E-3</c:v>
                </c:pt>
                <c:pt idx="8">
                  <c:v>1.6002223266802812E-3</c:v>
                </c:pt>
                <c:pt idx="9">
                  <c:v>1.9359483184776063E-3</c:v>
                </c:pt>
                <c:pt idx="10">
                  <c:v>2.0229694321609935E-3</c:v>
                </c:pt>
                <c:pt idx="11">
                  <c:v>2.0742086632406492E-3</c:v>
                </c:pt>
                <c:pt idx="12">
                  <c:v>2.1685463713999975E-3</c:v>
                </c:pt>
                <c:pt idx="13">
                  <c:v>2.0397790341251496E-3</c:v>
                </c:pt>
              </c:numCache>
            </c:numRef>
          </c:val>
          <c:extLst>
            <c:ext xmlns:c16="http://schemas.microsoft.com/office/drawing/2014/chart" uri="{C3380CC4-5D6E-409C-BE32-E72D297353CC}">
              <c16:uniqueId val="{00000001-CA89-4DBE-809B-B06DF7FBCB3D}"/>
            </c:ext>
          </c:extLst>
        </c:ser>
        <c:ser>
          <c:idx val="2"/>
          <c:order val="2"/>
          <c:tx>
            <c:strRef>
              <c:f>'Energy In Ireland Graphs'!$B$1449</c:f>
              <c:strCache>
                <c:ptCount val="1"/>
                <c:pt idx="0">
                  <c:v>Solar Thermal</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Graphs'!$T$1449:$AG$1449</c:f>
              <c:numCache>
                <c:formatCode>0.0%</c:formatCode>
                <c:ptCount val="14"/>
                <c:pt idx="0">
                  <c:v>8.4825906547936086E-5</c:v>
                </c:pt>
                <c:pt idx="1">
                  <c:v>1.2302887398540739E-4</c:v>
                </c:pt>
                <c:pt idx="2">
                  <c:v>2.7424141613298516E-4</c:v>
                </c:pt>
                <c:pt idx="3">
                  <c:v>5.9480431880935608E-4</c:v>
                </c:pt>
                <c:pt idx="4">
                  <c:v>1.0915233397461104E-3</c:v>
                </c:pt>
                <c:pt idx="5">
                  <c:v>1.4689531385653893E-3</c:v>
                </c:pt>
                <c:pt idx="6">
                  <c:v>1.9104417956992558E-3</c:v>
                </c:pt>
                <c:pt idx="7">
                  <c:v>2.1195899060772066E-3</c:v>
                </c:pt>
                <c:pt idx="8">
                  <c:v>2.2798880872970076E-3</c:v>
                </c:pt>
                <c:pt idx="9">
                  <c:v>2.5523797996953785E-3</c:v>
                </c:pt>
                <c:pt idx="10">
                  <c:v>2.6152737681033934E-3</c:v>
                </c:pt>
                <c:pt idx="11">
                  <c:v>2.6950492599459972E-3</c:v>
                </c:pt>
                <c:pt idx="12">
                  <c:v>2.8150273816103582E-3</c:v>
                </c:pt>
                <c:pt idx="13">
                  <c:v>2.8261070540587462E-3</c:v>
                </c:pt>
              </c:numCache>
            </c:numRef>
          </c:val>
          <c:extLst>
            <c:ext xmlns:c16="http://schemas.microsoft.com/office/drawing/2014/chart" uri="{C3380CC4-5D6E-409C-BE32-E72D297353CC}">
              <c16:uniqueId val="{00000002-CA89-4DBE-809B-B06DF7FBCB3D}"/>
            </c:ext>
          </c:extLst>
        </c:ser>
        <c:ser>
          <c:idx val="3"/>
          <c:order val="3"/>
          <c:tx>
            <c:strRef>
              <c:f>'Energy In Ireland Graphs'!$B$1450</c:f>
              <c:strCache>
                <c:ptCount val="1"/>
                <c:pt idx="0">
                  <c:v>Ambient</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Graphs'!$T$1450:$AG$1450</c:f>
              <c:numCache>
                <c:formatCode>0.0%</c:formatCode>
                <c:ptCount val="14"/>
                <c:pt idx="0">
                  <c:v>7.8009620976569405E-4</c:v>
                </c:pt>
                <c:pt idx="1">
                  <c:v>1.2777198092324962E-3</c:v>
                </c:pt>
                <c:pt idx="2">
                  <c:v>1.8938590065943393E-3</c:v>
                </c:pt>
                <c:pt idx="3">
                  <c:v>2.445723873674973E-3</c:v>
                </c:pt>
                <c:pt idx="4">
                  <c:v>2.9281499139652213E-3</c:v>
                </c:pt>
                <c:pt idx="5">
                  <c:v>3.0758630119481255E-3</c:v>
                </c:pt>
                <c:pt idx="6">
                  <c:v>3.8061191305073369E-3</c:v>
                </c:pt>
                <c:pt idx="7">
                  <c:v>4.2427231362903318E-3</c:v>
                </c:pt>
                <c:pt idx="8">
                  <c:v>4.5972561754099792E-3</c:v>
                </c:pt>
                <c:pt idx="9">
                  <c:v>5.4278161738749798E-3</c:v>
                </c:pt>
                <c:pt idx="10">
                  <c:v>6.1804725880851164E-3</c:v>
                </c:pt>
                <c:pt idx="11">
                  <c:v>7.2006090951119723E-3</c:v>
                </c:pt>
                <c:pt idx="12">
                  <c:v>8.6685658575837987E-3</c:v>
                </c:pt>
                <c:pt idx="13">
                  <c:v>9.2345548890871779E-3</c:v>
                </c:pt>
              </c:numCache>
            </c:numRef>
          </c:val>
          <c:extLst>
            <c:ext xmlns:c16="http://schemas.microsoft.com/office/drawing/2014/chart" uri="{C3380CC4-5D6E-409C-BE32-E72D297353CC}">
              <c16:uniqueId val="{00000003-CA89-4DBE-809B-B06DF7FBCB3D}"/>
            </c:ext>
          </c:extLst>
        </c:ser>
        <c:dLbls>
          <c:showLegendKey val="0"/>
          <c:showVal val="0"/>
          <c:showCatName val="0"/>
          <c:showSerName val="0"/>
          <c:showPercent val="0"/>
          <c:showBubbleSize val="0"/>
        </c:dLbls>
        <c:axId val="226194175"/>
        <c:axId val="226197503"/>
        <c:extLst/>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Share of RES-H</a:t>
                </a:r>
              </a:p>
            </c:rich>
          </c:tx>
          <c:layout>
            <c:manualLayout>
              <c:xMode val="edge"/>
              <c:yMode val="edge"/>
              <c:x val="5.9698695512992771E-3"/>
              <c:y val="0.310520790363381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valAx>
      <c:spPr>
        <a:noFill/>
        <a:ln>
          <a:noFill/>
        </a:ln>
        <a:effectLst/>
      </c:spPr>
    </c:plotArea>
    <c:legend>
      <c:legendPos val="b"/>
      <c:layout>
        <c:manualLayout>
          <c:xMode val="edge"/>
          <c:yMode val="edge"/>
          <c:x val="6.5328858024691364E-2"/>
          <c:y val="0.91565185185185183"/>
          <c:w val="0.90060543466206378"/>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Graphs'!$B$1520</c:f>
              <c:strCache>
                <c:ptCount val="1"/>
                <c:pt idx="0">
                  <c:v>RES-T including weightings</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Graphs'!$T$1520:$AG$1520</c:f>
              <c:numCache>
                <c:formatCode>0.0%</c:formatCode>
                <c:ptCount val="14"/>
                <c:pt idx="0">
                  <c:v>4.1806451375471217E-4</c:v>
                </c:pt>
                <c:pt idx="1">
                  <c:v>7.6345413853160589E-4</c:v>
                </c:pt>
                <c:pt idx="2">
                  <c:v>4.7811096645417718E-3</c:v>
                </c:pt>
                <c:pt idx="3">
                  <c:v>1.2642135325794182E-2</c:v>
                </c:pt>
                <c:pt idx="4">
                  <c:v>1.9122038794555422E-2</c:v>
                </c:pt>
                <c:pt idx="5">
                  <c:v>2.4578360104405995E-2</c:v>
                </c:pt>
                <c:pt idx="6">
                  <c:v>3.7994812139696882E-2</c:v>
                </c:pt>
                <c:pt idx="7">
                  <c:v>4.0249167287469891E-2</c:v>
                </c:pt>
                <c:pt idx="8">
                  <c:v>4.9069669780263274E-2</c:v>
                </c:pt>
                <c:pt idx="9">
                  <c:v>5.2472823220757039E-2</c:v>
                </c:pt>
                <c:pt idx="10">
                  <c:v>5.872646058339593E-2</c:v>
                </c:pt>
                <c:pt idx="11">
                  <c:v>5.1776797300666658E-2</c:v>
                </c:pt>
                <c:pt idx="12">
                  <c:v>7.4279067202892166E-2</c:v>
                </c:pt>
                <c:pt idx="13">
                  <c:v>7.1796617464112894E-2</c:v>
                </c:pt>
              </c:numCache>
            </c:numRef>
          </c:val>
          <c:smooth val="0"/>
          <c:extLst>
            <c:ext xmlns:c16="http://schemas.microsoft.com/office/drawing/2014/chart" uri="{C3380CC4-5D6E-409C-BE32-E72D297353CC}">
              <c16:uniqueId val="{00000000-0E97-4873-918B-6D973A903D75}"/>
            </c:ext>
          </c:extLst>
        </c:ser>
        <c:ser>
          <c:idx val="1"/>
          <c:order val="1"/>
          <c:tx>
            <c:strRef>
              <c:f>'Energy In Ireland Graphs'!$B$1521</c:f>
              <c:strCache>
                <c:ptCount val="1"/>
                <c:pt idx="0">
                  <c:v>RES-T Excluding weightings</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Graphs'!$T$1521:$AG$1521</c:f>
              <c:numCache>
                <c:formatCode>0.0%</c:formatCode>
                <c:ptCount val="14"/>
                <c:pt idx="0">
                  <c:v>3.2388345342573887E-4</c:v>
                </c:pt>
                <c:pt idx="1">
                  <c:v>6.6457702555253054E-4</c:v>
                </c:pt>
                <c:pt idx="2">
                  <c:v>4.6802715313102082E-3</c:v>
                </c:pt>
                <c:pt idx="3">
                  <c:v>1.2511238829127164E-2</c:v>
                </c:pt>
                <c:pt idx="4">
                  <c:v>1.8990499936216227E-2</c:v>
                </c:pt>
                <c:pt idx="5">
                  <c:v>2.4415965970824283E-2</c:v>
                </c:pt>
                <c:pt idx="6">
                  <c:v>2.6893637976792097E-2</c:v>
                </c:pt>
                <c:pt idx="7">
                  <c:v>2.4252966261091871E-2</c:v>
                </c:pt>
                <c:pt idx="8">
                  <c:v>2.8491869306429857E-2</c:v>
                </c:pt>
                <c:pt idx="9">
                  <c:v>3.1470150278249343E-2</c:v>
                </c:pt>
                <c:pt idx="10">
                  <c:v>3.3265902362910472E-2</c:v>
                </c:pt>
                <c:pt idx="11">
                  <c:v>2.9717747817757861E-2</c:v>
                </c:pt>
                <c:pt idx="12">
                  <c:v>4.0739826070353279E-2</c:v>
                </c:pt>
                <c:pt idx="13">
                  <c:v>3.8675399178228431E-2</c:v>
                </c:pt>
              </c:numCache>
            </c:numRef>
          </c:val>
          <c:smooth val="0"/>
          <c:extLst>
            <c:ext xmlns:c16="http://schemas.microsoft.com/office/drawing/2014/chart" uri="{C3380CC4-5D6E-409C-BE32-E72D297353CC}">
              <c16:uniqueId val="{00000001-0E97-4873-918B-6D973A903D75}"/>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Share</a:t>
                </a:r>
                <a:r>
                  <a:rPr lang="en-US" b="1" baseline="0"/>
                  <a:t> of</a:t>
                </a:r>
                <a:r>
                  <a:rPr lang="en-US" b="1"/>
                  <a:t> RES-T</a:t>
                </a:r>
              </a:p>
            </c:rich>
          </c:tx>
          <c:layout>
            <c:manualLayout>
              <c:xMode val="edge"/>
              <c:yMode val="edge"/>
              <c:x val="1.3978079729457332E-2"/>
              <c:y val="0.364665597375364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91122415013564217"/>
          <c:h val="6.146188108877003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'Energy In Ireland Graphs'!$B$1632</c:f>
              <c:strCache>
                <c:ptCount val="1"/>
                <c:pt idx="0">
                  <c:v>Transport</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Graphs'!$T$1632:$AG$1632</c:f>
              <c:numCache>
                <c:formatCode>#,##0</c:formatCode>
                <c:ptCount val="14"/>
                <c:pt idx="0">
                  <c:v>15298.690694718485</c:v>
                </c:pt>
                <c:pt idx="1">
                  <c:v>16358.836462966146</c:v>
                </c:pt>
                <c:pt idx="2">
                  <c:v>17141.957893386611</c:v>
                </c:pt>
                <c:pt idx="3">
                  <c:v>16225.591525223303</c:v>
                </c:pt>
                <c:pt idx="4">
                  <c:v>14411.542243398411</c:v>
                </c:pt>
                <c:pt idx="5">
                  <c:v>13571.48045113887</c:v>
                </c:pt>
                <c:pt idx="6">
                  <c:v>13038.649689195454</c:v>
                </c:pt>
                <c:pt idx="7">
                  <c:v>12340.541892935669</c:v>
                </c:pt>
                <c:pt idx="8">
                  <c:v>12823.837304749584</c:v>
                </c:pt>
                <c:pt idx="9">
                  <c:v>13316.46900826063</c:v>
                </c:pt>
                <c:pt idx="10">
                  <c:v>14082.820887796235</c:v>
                </c:pt>
                <c:pt idx="11">
                  <c:v>14669.994805371331</c:v>
                </c:pt>
                <c:pt idx="12">
                  <c:v>14845.392813768411</c:v>
                </c:pt>
                <c:pt idx="13">
                  <c:v>15276.968876116955</c:v>
                </c:pt>
              </c:numCache>
            </c:numRef>
          </c:val>
          <c:extLst>
            <c:ext xmlns:c16="http://schemas.microsoft.com/office/drawing/2014/chart" uri="{C3380CC4-5D6E-409C-BE32-E72D297353CC}">
              <c16:uniqueId val="{00000000-97D1-4292-AAF9-8DC4CCE6DD17}"/>
            </c:ext>
          </c:extLst>
        </c:ser>
        <c:ser>
          <c:idx val="1"/>
          <c:order val="1"/>
          <c:tx>
            <c:strRef>
              <c:f>'Energy In Ireland Graphs'!$B$1633</c:f>
              <c:strCache>
                <c:ptCount val="1"/>
                <c:pt idx="0">
                  <c:v>Residential</c:v>
                </c:pt>
              </c:strCache>
            </c:strRef>
          </c:tx>
          <c:spPr>
            <a:solidFill>
              <a:schemeClr val="accent2"/>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Graphs'!$T$1633:$AG$1633</c:f>
              <c:numCache>
                <c:formatCode>#,##0</c:formatCode>
                <c:ptCount val="14"/>
                <c:pt idx="0">
                  <c:v>11842.54172202991</c:v>
                </c:pt>
                <c:pt idx="1">
                  <c:v>11775.387294584498</c:v>
                </c:pt>
                <c:pt idx="2">
                  <c:v>11254.166957802725</c:v>
                </c:pt>
                <c:pt idx="3">
                  <c:v>11984.798242273677</c:v>
                </c:pt>
                <c:pt idx="4">
                  <c:v>11494.543745103463</c:v>
                </c:pt>
                <c:pt idx="5">
                  <c:v>12122.519187141294</c:v>
                </c:pt>
                <c:pt idx="6">
                  <c:v>10472.40393878083</c:v>
                </c:pt>
                <c:pt idx="7">
                  <c:v>10346.165485278119</c:v>
                </c:pt>
                <c:pt idx="8">
                  <c:v>9901.597946898095</c:v>
                </c:pt>
                <c:pt idx="9">
                  <c:v>9092.0053810870304</c:v>
                </c:pt>
                <c:pt idx="10">
                  <c:v>9556.5411087590201</c:v>
                </c:pt>
                <c:pt idx="11">
                  <c:v>9698.9667616618062</c:v>
                </c:pt>
                <c:pt idx="12">
                  <c:v>9110.2583391792377</c:v>
                </c:pt>
                <c:pt idx="13">
                  <c:v>9113.9386533682355</c:v>
                </c:pt>
              </c:numCache>
            </c:numRef>
          </c:val>
          <c:extLst>
            <c:ext xmlns:c16="http://schemas.microsoft.com/office/drawing/2014/chart" uri="{C3380CC4-5D6E-409C-BE32-E72D297353CC}">
              <c16:uniqueId val="{00000001-97D1-4292-AAF9-8DC4CCE6DD17}"/>
            </c:ext>
          </c:extLst>
        </c:ser>
        <c:ser>
          <c:idx val="2"/>
          <c:order val="2"/>
          <c:tx>
            <c:strRef>
              <c:f>'Energy In Ireland Graphs'!$B$1634</c:f>
              <c:strCache>
                <c:ptCount val="1"/>
                <c:pt idx="0">
                  <c:v>Industry</c:v>
                </c:pt>
              </c:strCache>
            </c:strRef>
          </c:tx>
          <c:spPr>
            <a:solidFill>
              <a:schemeClr val="accent3"/>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Graphs'!$T$1634:$AG$1634</c:f>
              <c:numCache>
                <c:formatCode>#,##0</c:formatCode>
                <c:ptCount val="14"/>
                <c:pt idx="0">
                  <c:v>10519.341934286829</c:v>
                </c:pt>
                <c:pt idx="1">
                  <c:v>10668.381984693009</c:v>
                </c:pt>
                <c:pt idx="2">
                  <c:v>9981.1075118271074</c:v>
                </c:pt>
                <c:pt idx="3">
                  <c:v>9447.3579942372944</c:v>
                </c:pt>
                <c:pt idx="4">
                  <c:v>8409.7705209639826</c:v>
                </c:pt>
                <c:pt idx="5">
                  <c:v>8751.9553845078808</c:v>
                </c:pt>
                <c:pt idx="6">
                  <c:v>8251.2855314508633</c:v>
                </c:pt>
                <c:pt idx="7">
                  <c:v>8385.590625902576</c:v>
                </c:pt>
                <c:pt idx="8">
                  <c:v>7884.4331051654553</c:v>
                </c:pt>
                <c:pt idx="9">
                  <c:v>7933.0947447563831</c:v>
                </c:pt>
                <c:pt idx="10">
                  <c:v>8331.519637119156</c:v>
                </c:pt>
                <c:pt idx="11">
                  <c:v>8743.6850664733829</c:v>
                </c:pt>
                <c:pt idx="12">
                  <c:v>8408.718662192121</c:v>
                </c:pt>
                <c:pt idx="13">
                  <c:v>8118.4962271680042</c:v>
                </c:pt>
              </c:numCache>
            </c:numRef>
          </c:val>
          <c:extLst>
            <c:ext xmlns:c16="http://schemas.microsoft.com/office/drawing/2014/chart" uri="{C3380CC4-5D6E-409C-BE32-E72D297353CC}">
              <c16:uniqueId val="{00000002-97D1-4292-AAF9-8DC4CCE6DD17}"/>
            </c:ext>
          </c:extLst>
        </c:ser>
        <c:ser>
          <c:idx val="3"/>
          <c:order val="3"/>
          <c:tx>
            <c:strRef>
              <c:f>'Energy In Ireland Graphs'!$B$1635</c:f>
              <c:strCache>
                <c:ptCount val="1"/>
                <c:pt idx="0">
                  <c:v>Services</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Graphs'!$T$1635:$AG$1635</c:f>
              <c:numCache>
                <c:formatCode>#,##0</c:formatCode>
                <c:ptCount val="14"/>
                <c:pt idx="0">
                  <c:v>7764.3646274016173</c:v>
                </c:pt>
                <c:pt idx="1">
                  <c:v>7098.9617523948145</c:v>
                </c:pt>
                <c:pt idx="2">
                  <c:v>7206.0075855801897</c:v>
                </c:pt>
                <c:pt idx="3">
                  <c:v>7780.8312937501451</c:v>
                </c:pt>
                <c:pt idx="4">
                  <c:v>6384.3131460432214</c:v>
                </c:pt>
                <c:pt idx="5">
                  <c:v>6046.4526643100835</c:v>
                </c:pt>
                <c:pt idx="6">
                  <c:v>5224.965841945198</c:v>
                </c:pt>
                <c:pt idx="7">
                  <c:v>5362.7112535342403</c:v>
                </c:pt>
                <c:pt idx="8">
                  <c:v>4830.1543859812455</c:v>
                </c:pt>
                <c:pt idx="9">
                  <c:v>4638.9632701042174</c:v>
                </c:pt>
                <c:pt idx="10">
                  <c:v>4906.1255983810042</c:v>
                </c:pt>
                <c:pt idx="11">
                  <c:v>5157.537013387564</c:v>
                </c:pt>
                <c:pt idx="12">
                  <c:v>5040.6771798549689</c:v>
                </c:pt>
                <c:pt idx="13">
                  <c:v>4860.2490619034288</c:v>
                </c:pt>
              </c:numCache>
            </c:numRef>
          </c:val>
          <c:extLst>
            <c:ext xmlns:c16="http://schemas.microsoft.com/office/drawing/2014/chart" uri="{C3380CC4-5D6E-409C-BE32-E72D297353CC}">
              <c16:uniqueId val="{00000003-97D1-4292-AAF9-8DC4CCE6DD17}"/>
            </c:ext>
          </c:extLst>
        </c:ser>
        <c:ser>
          <c:idx val="4"/>
          <c:order val="4"/>
          <c:tx>
            <c:strRef>
              <c:f>'Energy In Ireland Graphs'!$B$1636</c:f>
              <c:strCache>
                <c:ptCount val="1"/>
                <c:pt idx="0">
                  <c:v>Agricultural</c:v>
                </c:pt>
              </c:strCache>
            </c:strRef>
          </c:tx>
          <c:spPr>
            <a:solidFill>
              <a:schemeClr val="accent5"/>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Graphs'!$T$1636:$AG$1636</c:f>
              <c:numCache>
                <c:formatCode>#,##0</c:formatCode>
                <c:ptCount val="14"/>
                <c:pt idx="0">
                  <c:v>1414.0245568441894</c:v>
                </c:pt>
                <c:pt idx="1">
                  <c:v>1319.6255831805556</c:v>
                </c:pt>
                <c:pt idx="2">
                  <c:v>1218.0751930917386</c:v>
                </c:pt>
                <c:pt idx="3">
                  <c:v>1258.5552760769444</c:v>
                </c:pt>
                <c:pt idx="4">
                  <c:v>1107.1802842341722</c:v>
                </c:pt>
                <c:pt idx="5">
                  <c:v>1051.9328014264265</c:v>
                </c:pt>
                <c:pt idx="6">
                  <c:v>987.64988672214349</c:v>
                </c:pt>
                <c:pt idx="7">
                  <c:v>985.97927763740336</c:v>
                </c:pt>
                <c:pt idx="8">
                  <c:v>875.79915097217008</c:v>
                </c:pt>
                <c:pt idx="9">
                  <c:v>810.83826918695434</c:v>
                </c:pt>
                <c:pt idx="10">
                  <c:v>790.55261310894571</c:v>
                </c:pt>
                <c:pt idx="11">
                  <c:v>817.86692064697354</c:v>
                </c:pt>
                <c:pt idx="12">
                  <c:v>822.47734346348807</c:v>
                </c:pt>
                <c:pt idx="13">
                  <c:v>831.44750182186726</c:v>
                </c:pt>
              </c:numCache>
            </c:numRef>
          </c:val>
          <c:extLst>
            <c:ext xmlns:c16="http://schemas.microsoft.com/office/drawing/2014/chart" uri="{C3380CC4-5D6E-409C-BE32-E72D297353CC}">
              <c16:uniqueId val="{00000004-97D1-4292-AAF9-8DC4CCE6DD17}"/>
            </c:ext>
          </c:extLst>
        </c:ser>
        <c:dLbls>
          <c:showLegendKey val="0"/>
          <c:showVal val="0"/>
          <c:showCatName val="0"/>
          <c:showSerName val="0"/>
          <c:showPercent val="0"/>
          <c:showBubbleSize val="0"/>
        </c:dLbls>
        <c:axId val="619425712"/>
        <c:axId val="619426544"/>
      </c:area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MtCO₂</a:t>
                </a:r>
              </a:p>
            </c:rich>
          </c:tx>
          <c:layout>
            <c:manualLayout>
              <c:xMode val="edge"/>
              <c:yMode val="edge"/>
              <c:x val="1.1959572876881534E-2"/>
              <c:y val="0.368047598157011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dispUnits>
          <c:builtInUnit val="thousands"/>
        </c:dispUnits>
      </c:valAx>
      <c:spPr>
        <a:noFill/>
        <a:ln>
          <a:noFill/>
        </a:ln>
        <a:effectLst/>
      </c:spPr>
    </c:plotArea>
    <c:legend>
      <c:legendPos val="b"/>
      <c:layout>
        <c:manualLayout>
          <c:xMode val="edge"/>
          <c:yMode val="edge"/>
          <c:x val="4.611219135802469E-2"/>
          <c:y val="0.9109756172839506"/>
          <c:w val="0.91196714660609823"/>
          <c:h val="6.363509073230171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49545791521226E-2"/>
          <c:y val="4.3753409915894485E-2"/>
          <c:w val="0.89788986568356999"/>
          <c:h val="0.80611288692953775"/>
        </c:manualLayout>
      </c:layout>
      <c:barChart>
        <c:barDir val="col"/>
        <c:grouping val="clustered"/>
        <c:varyColors val="0"/>
        <c:ser>
          <c:idx val="0"/>
          <c:order val="0"/>
          <c:tx>
            <c:strRef>
              <c:f>'Energy In Ireland Graphs'!$B$1667</c:f>
              <c:strCache>
                <c:ptCount val="1"/>
                <c:pt idx="0">
                  <c:v>Electricity</c:v>
                </c:pt>
              </c:strCache>
            </c:strRef>
          </c:tx>
          <c:spPr>
            <a:solidFill>
              <a:schemeClr val="accent1"/>
            </a:solidFill>
            <a:ln>
              <a:noFill/>
            </a:ln>
            <a:effectLst/>
          </c:spPr>
          <c:invertIfNegative val="0"/>
          <c:cat>
            <c:numRef>
              <c:extLst>
                <c:ext xmlns:c15="http://schemas.microsoft.com/office/drawing/2012/chart" uri="{02D57815-91ED-43cb-92C2-25804820EDAC}">
                  <c15:fullRef>
                    <c15:sqref>'Energy In Ireland Graphs'!$O$4:$AG$4</c15:sqref>
                  </c15:fullRef>
                </c:ext>
              </c:extLst>
              <c:f>('Energy In Ireland Graphs'!$T$4,'Energy In Ireland Graphs'!$Y$4,'Energy In Ireland Graphs'!$AD$4,'Energy In Ireland Graphs'!$AG$4)</c:f>
              <c:numCache>
                <c:formatCode>General</c:formatCode>
                <c:ptCount val="4"/>
                <c:pt idx="0">
                  <c:v>2005</c:v>
                </c:pt>
                <c:pt idx="1">
                  <c:v>2010</c:v>
                </c:pt>
                <c:pt idx="2">
                  <c:v>2015</c:v>
                </c:pt>
                <c:pt idx="3">
                  <c:v>2018</c:v>
                </c:pt>
              </c:numCache>
            </c:numRef>
          </c:cat>
          <c:val>
            <c:numRef>
              <c:extLst>
                <c:ext xmlns:c15="http://schemas.microsoft.com/office/drawing/2012/chart" uri="{02D57815-91ED-43cb-92C2-25804820EDAC}">
                  <c15:fullRef>
                    <c15:sqref>'Energy In Ireland Graphs'!$O$1667:$AG$1667</c15:sqref>
                  </c15:fullRef>
                </c:ext>
              </c:extLst>
              <c:f>('Energy In Ireland Graphs'!$T$1667,'Energy In Ireland Graphs'!$Y$1667,'Energy In Ireland Graphs'!$AD$1667,'Energy In Ireland Graphs'!$AG$1667)</c:f>
              <c:numCache>
                <c:formatCode>#,##0</c:formatCode>
                <c:ptCount val="4"/>
                <c:pt idx="0">
                  <c:v>15324.838617223311</c:v>
                </c:pt>
                <c:pt idx="1">
                  <c:v>13408.802261974715</c:v>
                </c:pt>
                <c:pt idx="2">
                  <c:v>11942.863486171573</c:v>
                </c:pt>
                <c:pt idx="3">
                  <c:v>10302.904049711478</c:v>
                </c:pt>
              </c:numCache>
            </c:numRef>
          </c:val>
          <c:extLst>
            <c:ext xmlns:c16="http://schemas.microsoft.com/office/drawing/2014/chart" uri="{C3380CC4-5D6E-409C-BE32-E72D297353CC}">
              <c16:uniqueId val="{00000000-8EB2-41C7-9EAE-243368609140}"/>
            </c:ext>
          </c:extLst>
        </c:ser>
        <c:ser>
          <c:idx val="1"/>
          <c:order val="1"/>
          <c:tx>
            <c:strRef>
              <c:f>'Energy In Ireland Graphs'!$B$1668</c:f>
              <c:strCache>
                <c:ptCount val="1"/>
                <c:pt idx="0">
                  <c:v>Transport</c:v>
                </c:pt>
              </c:strCache>
            </c:strRef>
          </c:tx>
          <c:spPr>
            <a:solidFill>
              <a:schemeClr val="accent2"/>
            </a:solidFill>
            <a:ln>
              <a:noFill/>
            </a:ln>
            <a:effectLst/>
          </c:spPr>
          <c:invertIfNegative val="0"/>
          <c:cat>
            <c:numRef>
              <c:extLst>
                <c:ext xmlns:c15="http://schemas.microsoft.com/office/drawing/2012/chart" uri="{02D57815-91ED-43cb-92C2-25804820EDAC}">
                  <c15:fullRef>
                    <c15:sqref>'Energy In Ireland Graphs'!$O$4:$AG$4</c15:sqref>
                  </c15:fullRef>
                </c:ext>
              </c:extLst>
              <c:f>('Energy In Ireland Graphs'!$T$4,'Energy In Ireland Graphs'!$Y$4,'Energy In Ireland Graphs'!$AD$4,'Energy In Ireland Graphs'!$AG$4)</c:f>
              <c:numCache>
                <c:formatCode>General</c:formatCode>
                <c:ptCount val="4"/>
                <c:pt idx="0">
                  <c:v>2005</c:v>
                </c:pt>
                <c:pt idx="1">
                  <c:v>2010</c:v>
                </c:pt>
                <c:pt idx="2">
                  <c:v>2015</c:v>
                </c:pt>
                <c:pt idx="3">
                  <c:v>2018</c:v>
                </c:pt>
              </c:numCache>
            </c:numRef>
          </c:cat>
          <c:val>
            <c:numRef>
              <c:extLst>
                <c:ext xmlns:c15="http://schemas.microsoft.com/office/drawing/2012/chart" uri="{02D57815-91ED-43cb-92C2-25804820EDAC}">
                  <c15:fullRef>
                    <c15:sqref>'Energy In Ireland Graphs'!$O$1668:$AG$1668</c15:sqref>
                  </c15:fullRef>
                </c:ext>
              </c:extLst>
              <c:f>('Energy In Ireland Graphs'!$T$1668,'Energy In Ireland Graphs'!$Y$1668,'Energy In Ireland Graphs'!$AD$1668,'Energy In Ireland Graphs'!$AG$1668)</c:f>
              <c:numCache>
                <c:formatCode>#,##0</c:formatCode>
                <c:ptCount val="4"/>
                <c:pt idx="0">
                  <c:v>15261.263376374738</c:v>
                </c:pt>
                <c:pt idx="1">
                  <c:v>13547.343277021213</c:v>
                </c:pt>
                <c:pt idx="2">
                  <c:v>14062.394686214349</c:v>
                </c:pt>
                <c:pt idx="3">
                  <c:v>15254.288526938557</c:v>
                </c:pt>
              </c:numCache>
            </c:numRef>
          </c:val>
          <c:extLst>
            <c:ext xmlns:c16="http://schemas.microsoft.com/office/drawing/2014/chart" uri="{C3380CC4-5D6E-409C-BE32-E72D297353CC}">
              <c16:uniqueId val="{00000001-8EB2-41C7-9EAE-243368609140}"/>
            </c:ext>
          </c:extLst>
        </c:ser>
        <c:ser>
          <c:idx val="2"/>
          <c:order val="2"/>
          <c:tx>
            <c:strRef>
              <c:f>'Energy In Ireland Graphs'!$B$1669</c:f>
              <c:strCache>
                <c:ptCount val="1"/>
                <c:pt idx="0">
                  <c:v>Heat</c:v>
                </c:pt>
              </c:strCache>
            </c:strRef>
          </c:tx>
          <c:spPr>
            <a:solidFill>
              <a:schemeClr val="accent3"/>
            </a:solidFill>
            <a:ln>
              <a:noFill/>
            </a:ln>
            <a:effectLst/>
          </c:spPr>
          <c:invertIfNegative val="0"/>
          <c:cat>
            <c:numRef>
              <c:extLst>
                <c:ext xmlns:c15="http://schemas.microsoft.com/office/drawing/2012/chart" uri="{02D57815-91ED-43cb-92C2-25804820EDAC}">
                  <c15:fullRef>
                    <c15:sqref>'Energy In Ireland Graphs'!$O$4:$AG$4</c15:sqref>
                  </c15:fullRef>
                </c:ext>
              </c:extLst>
              <c:f>('Energy In Ireland Graphs'!$T$4,'Energy In Ireland Graphs'!$Y$4,'Energy In Ireland Graphs'!$AD$4,'Energy In Ireland Graphs'!$AG$4)</c:f>
              <c:numCache>
                <c:formatCode>General</c:formatCode>
                <c:ptCount val="4"/>
                <c:pt idx="0">
                  <c:v>2005</c:v>
                </c:pt>
                <c:pt idx="1">
                  <c:v>2010</c:v>
                </c:pt>
                <c:pt idx="2">
                  <c:v>2015</c:v>
                </c:pt>
                <c:pt idx="3">
                  <c:v>2018</c:v>
                </c:pt>
              </c:numCache>
            </c:numRef>
          </c:cat>
          <c:val>
            <c:numRef>
              <c:extLst>
                <c:ext xmlns:c15="http://schemas.microsoft.com/office/drawing/2012/chart" uri="{02D57815-91ED-43cb-92C2-25804820EDAC}">
                  <c15:fullRef>
                    <c15:sqref>'Energy In Ireland Graphs'!$O$1669:$AG$1669</c15:sqref>
                  </c15:fullRef>
                </c:ext>
              </c:extLst>
              <c:f>('Energy In Ireland Graphs'!$T$1669,'Energy In Ireland Graphs'!$Y$1669,'Energy In Ireland Graphs'!$AD$1669,'Energy In Ireland Graphs'!$AG$1669)</c:f>
              <c:numCache>
                <c:formatCode>#,##0</c:formatCode>
                <c:ptCount val="4"/>
                <c:pt idx="0">
                  <c:v>16797.899463906368</c:v>
                </c:pt>
                <c:pt idx="1">
                  <c:v>15062.763368392245</c:v>
                </c:pt>
                <c:pt idx="2">
                  <c:v>12368.893548470349</c:v>
                </c:pt>
                <c:pt idx="3">
                  <c:v>13200.087950749416</c:v>
                </c:pt>
              </c:numCache>
            </c:numRef>
          </c:val>
          <c:extLst>
            <c:ext xmlns:c16="http://schemas.microsoft.com/office/drawing/2014/chart" uri="{C3380CC4-5D6E-409C-BE32-E72D297353CC}">
              <c16:uniqueId val="{00000002-8EB2-41C7-9EAE-243368609140}"/>
            </c:ext>
          </c:extLst>
        </c:ser>
        <c:dLbls>
          <c:showLegendKey val="0"/>
          <c:showVal val="0"/>
          <c:showCatName val="0"/>
          <c:showSerName val="0"/>
          <c:showPercent val="0"/>
          <c:showBubbleSize val="0"/>
        </c:dLbls>
        <c:gapWidth val="150"/>
        <c:axId val="619425712"/>
        <c:axId val="619426544"/>
      </c:bar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GB" b="1"/>
                  <a:t>MtCO₂</a:t>
                </a:r>
              </a:p>
            </c:rich>
          </c:tx>
          <c:layout>
            <c:manualLayout>
              <c:xMode val="edge"/>
              <c:yMode val="edge"/>
              <c:x val="5.9892514158841866E-3"/>
              <c:y val="0.3674569215263643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between"/>
        <c:dispUnits>
          <c:builtInUnit val="thousands"/>
        </c:dispUnits>
      </c:valAx>
      <c:spPr>
        <a:noFill/>
        <a:ln>
          <a:noFill/>
        </a:ln>
        <a:effectLst/>
      </c:spPr>
    </c:plotArea>
    <c:legend>
      <c:legendPos val="b"/>
      <c:layout>
        <c:manualLayout>
          <c:xMode val="edge"/>
          <c:yMode val="edge"/>
          <c:x val="4.4115788421283629E-2"/>
          <c:y val="0.92596685013658453"/>
          <c:w val="0.93894116268232486"/>
          <c:h val="6.390889145976376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47827447202744E-2"/>
          <c:y val="4.337228352744267E-2"/>
          <c:w val="0.9004582638590154"/>
          <c:h val="0.73674277183515269"/>
        </c:manualLayout>
      </c:layout>
      <c:areaChart>
        <c:grouping val="stacked"/>
        <c:varyColors val="0"/>
        <c:ser>
          <c:idx val="0"/>
          <c:order val="0"/>
          <c:tx>
            <c:strRef>
              <c:f>'Energy In Ireland Graphs'!$B$1700</c:f>
              <c:strCache>
                <c:ptCount val="1"/>
                <c:pt idx="0">
                  <c:v>Transport</c:v>
                </c:pt>
              </c:strCache>
            </c:strRef>
          </c:tx>
          <c:spPr>
            <a:solidFill>
              <a:schemeClr val="accent1"/>
            </a:solidFill>
            <a:ln>
              <a:noFill/>
            </a:ln>
            <a:effectLst/>
          </c:spP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Graphs'!$T$1700:$AF$1700</c:f>
              <c:numCache>
                <c:formatCode>#,##0</c:formatCode>
                <c:ptCount val="13"/>
                <c:pt idx="0">
                  <c:v>12774.524826726212</c:v>
                </c:pt>
                <c:pt idx="1">
                  <c:v>13458.842135905526</c:v>
                </c:pt>
                <c:pt idx="2">
                  <c:v>14074.578081826454</c:v>
                </c:pt>
                <c:pt idx="3">
                  <c:v>13371.290640219033</c:v>
                </c:pt>
                <c:pt idx="4">
                  <c:v>12158.354894973207</c:v>
                </c:pt>
                <c:pt idx="5">
                  <c:v>11241.154944783217</c:v>
                </c:pt>
                <c:pt idx="6">
                  <c:v>10947.826530718557</c:v>
                </c:pt>
                <c:pt idx="7">
                  <c:v>10578.647105420736</c:v>
                </c:pt>
                <c:pt idx="8">
                  <c:v>10798.924682442663</c:v>
                </c:pt>
                <c:pt idx="9">
                  <c:v>11074.572719378102</c:v>
                </c:pt>
                <c:pt idx="10">
                  <c:v>11545.500788674752</c:v>
                </c:pt>
                <c:pt idx="11">
                  <c:v>12065.168425791751</c:v>
                </c:pt>
                <c:pt idx="12">
                  <c:v>11785.316247686933</c:v>
                </c:pt>
              </c:numCache>
            </c:numRef>
          </c:val>
          <c:extLst>
            <c:ext xmlns:c16="http://schemas.microsoft.com/office/drawing/2014/chart" uri="{C3380CC4-5D6E-409C-BE32-E72D297353CC}">
              <c16:uniqueId val="{00000000-919A-4B0E-B33E-90A668314201}"/>
            </c:ext>
          </c:extLst>
        </c:ser>
        <c:ser>
          <c:idx val="1"/>
          <c:order val="1"/>
          <c:tx>
            <c:strRef>
              <c:f>'Energy In Ireland Graphs'!$B$1701</c:f>
              <c:strCache>
                <c:ptCount val="1"/>
                <c:pt idx="0">
                  <c:v>Residential</c:v>
                </c:pt>
              </c:strCache>
            </c:strRef>
          </c:tx>
          <c:spPr>
            <a:solidFill>
              <a:schemeClr val="accent2"/>
            </a:solidFill>
            <a:ln w="25400">
              <a:noFill/>
            </a:ln>
            <a:effectLst/>
          </c:spP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Graphs'!$T$1701:$AF$1701</c:f>
              <c:numCache>
                <c:formatCode>#,##0</c:formatCode>
                <c:ptCount val="13"/>
                <c:pt idx="0">
                  <c:v>7069.384533777642</c:v>
                </c:pt>
                <c:pt idx="1">
                  <c:v>6960.4723115452725</c:v>
                </c:pt>
                <c:pt idx="2">
                  <c:v>6737.2744127581818</c:v>
                </c:pt>
                <c:pt idx="3">
                  <c:v>7319.0105385916449</c:v>
                </c:pt>
                <c:pt idx="4">
                  <c:v>7253.1112849330084</c:v>
                </c:pt>
                <c:pt idx="5">
                  <c:v>7595.1243454097666</c:v>
                </c:pt>
                <c:pt idx="6">
                  <c:v>6422.8279282381845</c:v>
                </c:pt>
                <c:pt idx="7">
                  <c:v>6050.4291642890039</c:v>
                </c:pt>
                <c:pt idx="8">
                  <c:v>6201.5366262317548</c:v>
                </c:pt>
                <c:pt idx="9">
                  <c:v>5578.2869451165716</c:v>
                </c:pt>
                <c:pt idx="10">
                  <c:v>5873.6756850157562</c:v>
                </c:pt>
                <c:pt idx="11">
                  <c:v>5888.6353671942552</c:v>
                </c:pt>
                <c:pt idx="12">
                  <c:v>5598.221711162988</c:v>
                </c:pt>
              </c:numCache>
            </c:numRef>
          </c:val>
          <c:extLst>
            <c:ext xmlns:c16="http://schemas.microsoft.com/office/drawing/2014/chart" uri="{C3380CC4-5D6E-409C-BE32-E72D297353CC}">
              <c16:uniqueId val="{00000001-919A-4B0E-B33E-90A668314201}"/>
            </c:ext>
          </c:extLst>
        </c:ser>
        <c:ser>
          <c:idx val="2"/>
          <c:order val="2"/>
          <c:tx>
            <c:strRef>
              <c:f>'Energy In Ireland Graphs'!$B$1702</c:f>
              <c:strCache>
                <c:ptCount val="1"/>
                <c:pt idx="0">
                  <c:v>Industry</c:v>
                </c:pt>
              </c:strCache>
            </c:strRef>
          </c:tx>
          <c:spPr>
            <a:solidFill>
              <a:schemeClr val="accent3"/>
            </a:solidFill>
            <a:ln w="25400">
              <a:noFill/>
            </a:ln>
            <a:effectLst/>
          </c:spP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Graphs'!$T$1702:$AF$1702</c:f>
              <c:numCache>
                <c:formatCode>#,##0</c:formatCode>
                <c:ptCount val="13"/>
                <c:pt idx="0">
                  <c:v>1645.9662109210167</c:v>
                </c:pt>
                <c:pt idx="1">
                  <c:v>1271.7442662071448</c:v>
                </c:pt>
                <c:pt idx="2">
                  <c:v>1179.7925502447242</c:v>
                </c:pt>
                <c:pt idx="3">
                  <c:v>1647.0357791942829</c:v>
                </c:pt>
                <c:pt idx="4">
                  <c:v>1234.2525026560056</c:v>
                </c:pt>
                <c:pt idx="5">
                  <c:v>1179.4437023527021</c:v>
                </c:pt>
                <c:pt idx="6">
                  <c:v>906.84624719085514</c:v>
                </c:pt>
                <c:pt idx="7">
                  <c:v>726.02175101322609</c:v>
                </c:pt>
                <c:pt idx="8">
                  <c:v>481.91964145722159</c:v>
                </c:pt>
                <c:pt idx="9">
                  <c:v>366.29790004214146</c:v>
                </c:pt>
                <c:pt idx="10">
                  <c:v>373.06331080262953</c:v>
                </c:pt>
                <c:pt idx="11">
                  <c:v>466.77475579136171</c:v>
                </c:pt>
                <c:pt idx="12">
                  <c:v>433.30698165373451</c:v>
                </c:pt>
              </c:numCache>
            </c:numRef>
          </c:val>
          <c:extLst>
            <c:ext xmlns:c16="http://schemas.microsoft.com/office/drawing/2014/chart" uri="{C3380CC4-5D6E-409C-BE32-E72D297353CC}">
              <c16:uniqueId val="{00000002-919A-4B0E-B33E-90A668314201}"/>
            </c:ext>
          </c:extLst>
        </c:ser>
        <c:ser>
          <c:idx val="3"/>
          <c:order val="3"/>
          <c:tx>
            <c:strRef>
              <c:f>'Energy In Ireland Graphs'!$B$1703</c:f>
              <c:strCache>
                <c:ptCount val="1"/>
                <c:pt idx="0">
                  <c:v>Services</c:v>
                </c:pt>
              </c:strCache>
            </c:strRef>
          </c:tx>
          <c:spPr>
            <a:solidFill>
              <a:schemeClr val="accent4"/>
            </a:solidFill>
            <a:ln w="25400">
              <a:noFill/>
            </a:ln>
            <a:effectLst/>
          </c:spP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Graphs'!$T$1703:$AF$1703</c:f>
              <c:numCache>
                <c:formatCode>#,##0</c:formatCode>
                <c:ptCount val="13"/>
                <c:pt idx="0">
                  <c:v>2385.2811054279309</c:v>
                </c:pt>
                <c:pt idx="1">
                  <c:v>2254.0818694656568</c:v>
                </c:pt>
                <c:pt idx="2">
                  <c:v>2326.4988838859795</c:v>
                </c:pt>
                <c:pt idx="3">
                  <c:v>2550.9825452096179</c:v>
                </c:pt>
                <c:pt idx="4">
                  <c:v>2236.2848601675846</c:v>
                </c:pt>
                <c:pt idx="5">
                  <c:v>2250.2028988410007</c:v>
                </c:pt>
                <c:pt idx="6">
                  <c:v>2046.5574598637509</c:v>
                </c:pt>
                <c:pt idx="7">
                  <c:v>2041.2687426741904</c:v>
                </c:pt>
                <c:pt idx="8">
                  <c:v>1866.4274442449939</c:v>
                </c:pt>
                <c:pt idx="9">
                  <c:v>1702.1720609587292</c:v>
                </c:pt>
                <c:pt idx="10">
                  <c:v>1753.6255864710984</c:v>
                </c:pt>
                <c:pt idx="11">
                  <c:v>1793.2655722873187</c:v>
                </c:pt>
                <c:pt idx="12">
                  <c:v>1916.4440888560946</c:v>
                </c:pt>
              </c:numCache>
            </c:numRef>
          </c:val>
          <c:extLst>
            <c:ext xmlns:c16="http://schemas.microsoft.com/office/drawing/2014/chart" uri="{C3380CC4-5D6E-409C-BE32-E72D297353CC}">
              <c16:uniqueId val="{00000003-919A-4B0E-B33E-90A668314201}"/>
            </c:ext>
          </c:extLst>
        </c:ser>
        <c:ser>
          <c:idx val="4"/>
          <c:order val="4"/>
          <c:tx>
            <c:strRef>
              <c:f>'Energy In Ireland Graphs'!$B$1704</c:f>
              <c:strCache>
                <c:ptCount val="1"/>
                <c:pt idx="0">
                  <c:v>Agriculture</c:v>
                </c:pt>
              </c:strCache>
            </c:strRef>
          </c:tx>
          <c:spPr>
            <a:solidFill>
              <a:schemeClr val="accent5"/>
            </a:solidFill>
            <a:ln w="25400">
              <a:noFill/>
            </a:ln>
            <a:effectLst/>
          </c:spP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Graphs'!$T$1704:$AF$1704</c:f>
              <c:numCache>
                <c:formatCode>#,##0</c:formatCode>
                <c:ptCount val="13"/>
                <c:pt idx="0">
                  <c:v>1005.2276417408005</c:v>
                </c:pt>
                <c:pt idx="1">
                  <c:v>954.28010950027056</c:v>
                </c:pt>
                <c:pt idx="2">
                  <c:v>903.91269910555252</c:v>
                </c:pt>
                <c:pt idx="3">
                  <c:v>951.32097629911664</c:v>
                </c:pt>
                <c:pt idx="4">
                  <c:v>815.82623222221719</c:v>
                </c:pt>
                <c:pt idx="5">
                  <c:v>756.32134270718666</c:v>
                </c:pt>
                <c:pt idx="6">
                  <c:v>714.85005577661502</c:v>
                </c:pt>
                <c:pt idx="7">
                  <c:v>690.79664009797045</c:v>
                </c:pt>
                <c:pt idx="8">
                  <c:v>616.0229834574659</c:v>
                </c:pt>
                <c:pt idx="9">
                  <c:v>556.33334411672854</c:v>
                </c:pt>
                <c:pt idx="10">
                  <c:v>529.78604910213414</c:v>
                </c:pt>
                <c:pt idx="11">
                  <c:v>547.80037958962896</c:v>
                </c:pt>
                <c:pt idx="12">
                  <c:v>576.44380726625593</c:v>
                </c:pt>
              </c:numCache>
            </c:numRef>
          </c:val>
          <c:extLst>
            <c:ext xmlns:c16="http://schemas.microsoft.com/office/drawing/2014/chart" uri="{C3380CC4-5D6E-409C-BE32-E72D297353CC}">
              <c16:uniqueId val="{00000004-919A-4B0E-B33E-90A668314201}"/>
            </c:ext>
          </c:extLst>
        </c:ser>
        <c:dLbls>
          <c:showLegendKey val="0"/>
          <c:showVal val="0"/>
          <c:showCatName val="0"/>
          <c:showSerName val="0"/>
          <c:showPercent val="0"/>
          <c:showBubbleSize val="0"/>
        </c:dLbls>
        <c:axId val="619425712"/>
        <c:axId val="619426544"/>
      </c:areaChart>
      <c:lineChart>
        <c:grouping val="standard"/>
        <c:varyColors val="0"/>
        <c:ser>
          <c:idx val="5"/>
          <c:order val="5"/>
          <c:tx>
            <c:strRef>
              <c:f>'Energy In Ireland Graphs'!$B$1705</c:f>
              <c:strCache>
                <c:ptCount val="1"/>
                <c:pt idx="0">
                  <c:v>2020 Target</c:v>
                </c:pt>
              </c:strCache>
            </c:strRef>
          </c:tx>
          <c:spPr>
            <a:ln w="28575" cap="rnd">
              <a:solidFill>
                <a:schemeClr val="accent1"/>
              </a:solidFill>
              <a:prstDash val="dashDot"/>
              <a:round/>
            </a:ln>
            <a:effectLst/>
          </c:spPr>
          <c:marker>
            <c:symbol val="none"/>
          </c:marker>
          <c:cat>
            <c:numRef>
              <c:f>'Energy In Ireland Graphs'!$T$1699:$AF$1699</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Graphs'!$T$1705:$AF$1705</c:f>
              <c:numCache>
                <c:formatCode>#,##0</c:formatCode>
                <c:ptCount val="13"/>
                <c:pt idx="0">
                  <c:v>19904.307454874881</c:v>
                </c:pt>
                <c:pt idx="1">
                  <c:v>19904.307454874881</c:v>
                </c:pt>
                <c:pt idx="2">
                  <c:v>19904.307454874881</c:v>
                </c:pt>
                <c:pt idx="3">
                  <c:v>19904.307454874881</c:v>
                </c:pt>
                <c:pt idx="4">
                  <c:v>19904.307454874881</c:v>
                </c:pt>
                <c:pt idx="5">
                  <c:v>19904.307454874881</c:v>
                </c:pt>
                <c:pt idx="6">
                  <c:v>19904.307454874881</c:v>
                </c:pt>
                <c:pt idx="7">
                  <c:v>19904.307454874881</c:v>
                </c:pt>
                <c:pt idx="8">
                  <c:v>19904.307454874881</c:v>
                </c:pt>
                <c:pt idx="9">
                  <c:v>19904.307454874881</c:v>
                </c:pt>
                <c:pt idx="10">
                  <c:v>19904.307454874881</c:v>
                </c:pt>
                <c:pt idx="11">
                  <c:v>19904.307454874881</c:v>
                </c:pt>
                <c:pt idx="12">
                  <c:v>19904.307454874881</c:v>
                </c:pt>
              </c:numCache>
            </c:numRef>
          </c:val>
          <c:smooth val="0"/>
          <c:extLst>
            <c:ext xmlns:c16="http://schemas.microsoft.com/office/drawing/2014/chart" uri="{C3380CC4-5D6E-409C-BE32-E72D297353CC}">
              <c16:uniqueId val="{00000005-919A-4B0E-B33E-90A668314201}"/>
            </c:ext>
          </c:extLst>
        </c:ser>
        <c:ser>
          <c:idx val="6"/>
          <c:order val="6"/>
          <c:tx>
            <c:strRef>
              <c:f>'Energy In Ireland Graphs'!$B$1706</c:f>
              <c:strCache>
                <c:ptCount val="1"/>
                <c:pt idx="0">
                  <c:v>2030 Target</c:v>
                </c:pt>
              </c:strCache>
            </c:strRef>
          </c:tx>
          <c:spPr>
            <a:ln w="28575" cap="rnd">
              <a:solidFill>
                <a:schemeClr val="accent1">
                  <a:lumMod val="60000"/>
                </a:schemeClr>
              </a:solidFill>
              <a:prstDash val="sysDash"/>
              <a:round/>
            </a:ln>
            <a:effectLst/>
          </c:spPr>
          <c:marker>
            <c:symbol val="none"/>
          </c:marker>
          <c:cat>
            <c:numRef>
              <c:f>'Energy In Ireland Graphs'!$T$1699:$AF$1699</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Graphs'!$T$1706:$AF$1706</c:f>
              <c:numCache>
                <c:formatCode>#,##0</c:formatCode>
                <c:ptCount val="13"/>
                <c:pt idx="0">
                  <c:v>17416.269023015517</c:v>
                </c:pt>
                <c:pt idx="1">
                  <c:v>17416.269023015517</c:v>
                </c:pt>
                <c:pt idx="2">
                  <c:v>17416.269023015517</c:v>
                </c:pt>
                <c:pt idx="3">
                  <c:v>17416.269023015517</c:v>
                </c:pt>
                <c:pt idx="4">
                  <c:v>17416.269023015517</c:v>
                </c:pt>
                <c:pt idx="5">
                  <c:v>17416.269023015517</c:v>
                </c:pt>
                <c:pt idx="6">
                  <c:v>17416.269023015517</c:v>
                </c:pt>
                <c:pt idx="7">
                  <c:v>17416.269023015517</c:v>
                </c:pt>
                <c:pt idx="8">
                  <c:v>17416.269023015517</c:v>
                </c:pt>
                <c:pt idx="9">
                  <c:v>17416.269023015517</c:v>
                </c:pt>
                <c:pt idx="10">
                  <c:v>17416.269023015517</c:v>
                </c:pt>
                <c:pt idx="11">
                  <c:v>17416.269023015517</c:v>
                </c:pt>
                <c:pt idx="12">
                  <c:v>17416.269023015517</c:v>
                </c:pt>
              </c:numCache>
            </c:numRef>
          </c:val>
          <c:smooth val="0"/>
          <c:extLst>
            <c:ext xmlns:c16="http://schemas.microsoft.com/office/drawing/2014/chart" uri="{C3380CC4-5D6E-409C-BE32-E72D297353CC}">
              <c16:uniqueId val="{00000006-919A-4B0E-B33E-90A668314201}"/>
            </c:ext>
          </c:extLst>
        </c:ser>
        <c:dLbls>
          <c:showLegendKey val="0"/>
          <c:showVal val="0"/>
          <c:showCatName val="0"/>
          <c:showSerName val="0"/>
          <c:showPercent val="0"/>
          <c:showBubbleSize val="0"/>
        </c:dLbls>
        <c:marker val="1"/>
        <c:smooth val="0"/>
        <c:axId val="527395087"/>
        <c:axId val="852342063"/>
      </c:line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 CO</a:t>
                </a:r>
                <a:r>
                  <a:rPr lang="en-US" b="1" baseline="-25000"/>
                  <a:t>2</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dispUnits>
          <c:builtInUnit val="thousands"/>
        </c:dispUnits>
      </c:valAx>
      <c:valAx>
        <c:axId val="852342063"/>
        <c:scaling>
          <c:orientation val="minMax"/>
          <c:max val="30000"/>
          <c:min val="0"/>
        </c:scaling>
        <c:delete val="1"/>
        <c:axPos val="r"/>
        <c:numFmt formatCode="#,##0" sourceLinked="1"/>
        <c:majorTickMark val="out"/>
        <c:minorTickMark val="none"/>
        <c:tickLblPos val="nextTo"/>
        <c:crossAx val="527395087"/>
        <c:crosses val="max"/>
        <c:crossBetween val="between"/>
      </c:valAx>
      <c:catAx>
        <c:axId val="527395087"/>
        <c:scaling>
          <c:orientation val="minMax"/>
        </c:scaling>
        <c:delete val="1"/>
        <c:axPos val="b"/>
        <c:numFmt formatCode="General" sourceLinked="1"/>
        <c:majorTickMark val="out"/>
        <c:minorTickMark val="none"/>
        <c:tickLblPos val="nextTo"/>
        <c:crossAx val="852342063"/>
        <c:crosses val="autoZero"/>
        <c:auto val="1"/>
        <c:lblAlgn val="ctr"/>
        <c:lblOffset val="100"/>
        <c:noMultiLvlLbl val="0"/>
      </c:catAx>
      <c:spPr>
        <a:noFill/>
        <a:ln>
          <a:noFill/>
        </a:ln>
        <a:effectLst/>
      </c:spPr>
    </c:plotArea>
    <c:legend>
      <c:legendPos val="b"/>
      <c:layout>
        <c:manualLayout>
          <c:xMode val="edge"/>
          <c:yMode val="edge"/>
          <c:x val="4.611216731816177E-2"/>
          <c:y val="0.86342766965395812"/>
          <c:w val="0.92773108826281936"/>
          <c:h val="0.1223823117551049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'Energy In Ireland Graphs'!$B$1772</c:f>
              <c:strCache>
                <c:ptCount val="1"/>
                <c:pt idx="0">
                  <c:v>Renewables</c:v>
                </c:pt>
              </c:strCache>
            </c:strRef>
          </c:tx>
          <c:spPr>
            <a:solidFill>
              <a:schemeClr val="accent1"/>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Graphs'!$T$1772:$AG$1772</c:f>
              <c:numCache>
                <c:formatCode>#,##0</c:formatCode>
                <c:ptCount val="14"/>
                <c:pt idx="0">
                  <c:v>370.39006202829609</c:v>
                </c:pt>
                <c:pt idx="1">
                  <c:v>428.25981703755389</c:v>
                </c:pt>
                <c:pt idx="2">
                  <c:v>469.19175503087621</c:v>
                </c:pt>
                <c:pt idx="3">
                  <c:v>544.06346170946574</c:v>
                </c:pt>
                <c:pt idx="4">
                  <c:v>618.04132613946388</c:v>
                </c:pt>
                <c:pt idx="5">
                  <c:v>597.39969665497881</c:v>
                </c:pt>
                <c:pt idx="6">
                  <c:v>737.98139669940895</c:v>
                </c:pt>
                <c:pt idx="7">
                  <c:v>744.81284184349897</c:v>
                </c:pt>
                <c:pt idx="8">
                  <c:v>775.42057798578935</c:v>
                </c:pt>
                <c:pt idx="9">
                  <c:v>873.41640647819634</c:v>
                </c:pt>
                <c:pt idx="10">
                  <c:v>1011.1759218342831</c:v>
                </c:pt>
                <c:pt idx="11">
                  <c:v>1002.5993339687818</c:v>
                </c:pt>
                <c:pt idx="12">
                  <c:v>1172.8895527715472</c:v>
                </c:pt>
                <c:pt idx="13">
                  <c:v>1326.3230582727738</c:v>
                </c:pt>
              </c:numCache>
            </c:numRef>
          </c:val>
          <c:extLst>
            <c:ext xmlns:c16="http://schemas.microsoft.com/office/drawing/2014/chart" uri="{C3380CC4-5D6E-409C-BE32-E72D297353CC}">
              <c16:uniqueId val="{00000000-84D5-4E97-A98F-2A0296285232}"/>
            </c:ext>
          </c:extLst>
        </c:ser>
        <c:ser>
          <c:idx val="1"/>
          <c:order val="1"/>
          <c:tx>
            <c:strRef>
              <c:f>'Energy In Ireland Graphs'!$B$1773</c:f>
              <c:strCache>
                <c:ptCount val="1"/>
                <c:pt idx="0">
                  <c:v>Peat</c:v>
                </c:pt>
              </c:strCache>
            </c:strRef>
          </c:tx>
          <c:spPr>
            <a:solidFill>
              <a:schemeClr val="accent2"/>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Graphs'!$T$1773:$AG$1773</c:f>
              <c:numCache>
                <c:formatCode>#,##0</c:formatCode>
                <c:ptCount val="14"/>
                <c:pt idx="0">
                  <c:v>844.54624161155095</c:v>
                </c:pt>
                <c:pt idx="1">
                  <c:v>825.92442635613736</c:v>
                </c:pt>
                <c:pt idx="2">
                  <c:v>643.46833889723655</c:v>
                </c:pt>
                <c:pt idx="3">
                  <c:v>660.41395602603791</c:v>
                </c:pt>
                <c:pt idx="4">
                  <c:v>578.46269353784874</c:v>
                </c:pt>
                <c:pt idx="5">
                  <c:v>1011.4612558863466</c:v>
                </c:pt>
                <c:pt idx="6">
                  <c:v>774.14338926530615</c:v>
                </c:pt>
                <c:pt idx="7">
                  <c:v>320.80261769465727</c:v>
                </c:pt>
                <c:pt idx="8">
                  <c:v>1326.5235128361767</c:v>
                </c:pt>
                <c:pt idx="9">
                  <c:v>982.21227485452187</c:v>
                </c:pt>
                <c:pt idx="10">
                  <c:v>769.25300338938962</c:v>
                </c:pt>
                <c:pt idx="11">
                  <c:v>679.40708459987616</c:v>
                </c:pt>
                <c:pt idx="12">
                  <c:v>743.88779920253376</c:v>
                </c:pt>
                <c:pt idx="13">
                  <c:v>815.92434898628403</c:v>
                </c:pt>
              </c:numCache>
            </c:numRef>
          </c:val>
          <c:extLst>
            <c:ext xmlns:c16="http://schemas.microsoft.com/office/drawing/2014/chart" uri="{C3380CC4-5D6E-409C-BE32-E72D297353CC}">
              <c16:uniqueId val="{00000001-84D5-4E97-A98F-2A0296285232}"/>
            </c:ext>
          </c:extLst>
        </c:ser>
        <c:ser>
          <c:idx val="2"/>
          <c:order val="2"/>
          <c:tx>
            <c:strRef>
              <c:f>'Energy In Ireland Graphs'!$B$1774</c:f>
              <c:strCache>
                <c:ptCount val="1"/>
                <c:pt idx="0">
                  <c:v>Gas</c:v>
                </c:pt>
              </c:strCache>
            </c:strRef>
          </c:tx>
          <c:spPr>
            <a:solidFill>
              <a:schemeClr val="accent3"/>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Graphs'!$T$1774:$AG$1774</c:f>
              <c:numCache>
                <c:formatCode>#,##0</c:formatCode>
                <c:ptCount val="14"/>
                <c:pt idx="0">
                  <c:v>487.52856336465322</c:v>
                </c:pt>
                <c:pt idx="1">
                  <c:v>431.8837969256715</c:v>
                </c:pt>
                <c:pt idx="2">
                  <c:v>322.40299055366683</c:v>
                </c:pt>
                <c:pt idx="3">
                  <c:v>368.07061753937609</c:v>
                </c:pt>
                <c:pt idx="4">
                  <c:v>255.05234821118916</c:v>
                </c:pt>
                <c:pt idx="5">
                  <c:v>237.24687660800532</c:v>
                </c:pt>
                <c:pt idx="6">
                  <c:v>197.39318936795212</c:v>
                </c:pt>
                <c:pt idx="7">
                  <c:v>180.71176854075949</c:v>
                </c:pt>
                <c:pt idx="8">
                  <c:v>163.54324326958925</c:v>
                </c:pt>
                <c:pt idx="9">
                  <c:v>131.59762974008089</c:v>
                </c:pt>
                <c:pt idx="10">
                  <c:v>112.54355351036945</c:v>
                </c:pt>
                <c:pt idx="11">
                  <c:v>2492.6370966750883</c:v>
                </c:pt>
                <c:pt idx="12">
                  <c:v>2853.989388843795</c:v>
                </c:pt>
                <c:pt idx="13">
                  <c:v>2751.9191872187112</c:v>
                </c:pt>
              </c:numCache>
            </c:numRef>
          </c:val>
          <c:extLst>
            <c:ext xmlns:c16="http://schemas.microsoft.com/office/drawing/2014/chart" uri="{C3380CC4-5D6E-409C-BE32-E72D297353CC}">
              <c16:uniqueId val="{00000002-84D5-4E97-A98F-2A0296285232}"/>
            </c:ext>
          </c:extLst>
        </c:ser>
        <c:ser>
          <c:idx val="3"/>
          <c:order val="3"/>
          <c:tx>
            <c:strRef>
              <c:f>'Energy In Ireland Graphs'!$B$1775</c:f>
              <c:strCache>
                <c:ptCount val="1"/>
                <c:pt idx="0">
                  <c:v>Waste (Non-Renew)</c:v>
                </c:pt>
              </c:strCache>
            </c:strRef>
          </c:tx>
          <c:spPr>
            <a:solidFill>
              <a:schemeClr val="accent4"/>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Graphs'!$T$1775:$AG$1775</c:f>
              <c:numCache>
                <c:formatCode>#,##0</c:formatCode>
                <c:ptCount val="14"/>
                <c:pt idx="0">
                  <c:v>0</c:v>
                </c:pt>
                <c:pt idx="1">
                  <c:v>0</c:v>
                </c:pt>
                <c:pt idx="2">
                  <c:v>0</c:v>
                </c:pt>
                <c:pt idx="3">
                  <c:v>0</c:v>
                </c:pt>
                <c:pt idx="4">
                  <c:v>12.909895763940002</c:v>
                </c:pt>
                <c:pt idx="5">
                  <c:v>8.5507786244735993</c:v>
                </c:pt>
                <c:pt idx="6">
                  <c:v>14.180185863013453</c:v>
                </c:pt>
                <c:pt idx="7">
                  <c:v>45.712976097023905</c:v>
                </c:pt>
                <c:pt idx="8">
                  <c:v>61.378049965933769</c:v>
                </c:pt>
                <c:pt idx="9">
                  <c:v>66.090945085523018</c:v>
                </c:pt>
                <c:pt idx="10">
                  <c:v>68.785308110489211</c:v>
                </c:pt>
                <c:pt idx="11">
                  <c:v>66.642228958003329</c:v>
                </c:pt>
                <c:pt idx="12">
                  <c:v>113.24184816956344</c:v>
                </c:pt>
                <c:pt idx="13">
                  <c:v>145.43710297949829</c:v>
                </c:pt>
              </c:numCache>
            </c:numRef>
          </c:val>
          <c:extLst>
            <c:ext xmlns:c16="http://schemas.microsoft.com/office/drawing/2014/chart" uri="{C3380CC4-5D6E-409C-BE32-E72D297353CC}">
              <c16:uniqueId val="{00000003-84D5-4E97-A98F-2A0296285232}"/>
            </c:ext>
          </c:extLst>
        </c:ser>
        <c:dLbls>
          <c:showLegendKey val="0"/>
          <c:showVal val="0"/>
          <c:showCatName val="0"/>
          <c:showSerName val="0"/>
          <c:showPercent val="0"/>
          <c:showBubbleSize val="0"/>
        </c:dLbls>
        <c:gapWidth val="150"/>
        <c:overlap val="100"/>
        <c:axId val="1548402256"/>
        <c:axId val="1548388528"/>
      </c:barChart>
      <c:catAx>
        <c:axId val="15484022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 val="autoZero"/>
        <c:auto val="1"/>
        <c:lblAlgn val="ctr"/>
        <c:lblOffset val="100"/>
        <c:noMultiLvlLbl val="0"/>
      </c:catAx>
      <c:valAx>
        <c:axId val="1548388528"/>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Indigenous Energy Production (ktoe)</a:t>
                </a:r>
              </a:p>
            </c:rich>
          </c:tx>
          <c:layout>
            <c:manualLayout>
              <c:xMode val="edge"/>
              <c:yMode val="edge"/>
              <c:x val="1.1754940044406522E-2"/>
              <c:y val="0.131024033634557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valAx>
      <c:spPr>
        <a:noFill/>
        <a:ln>
          <a:noFill/>
        </a:ln>
        <a:effectLst/>
      </c:spPr>
    </c:plotArea>
    <c:legend>
      <c:legendPos val="b"/>
      <c:layout>
        <c:manualLayout>
          <c:xMode val="edge"/>
          <c:yMode val="edge"/>
          <c:x val="4.6311882716049371E-2"/>
          <c:y val="0.9109756172839506"/>
          <c:w val="0.9334394104758198"/>
          <c:h val="6.49602184123175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'Energy In Ireland Graphs'!$B$1807</c:f>
              <c:strCache>
                <c:ptCount val="1"/>
                <c:pt idx="0">
                  <c:v>Oil</c:v>
                </c:pt>
              </c:strCache>
            </c:strRef>
          </c:tx>
          <c:spPr>
            <a:solidFill>
              <a:schemeClr val="accent1"/>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Graphs'!$T$1807:$AG$1807</c:f>
              <c:numCache>
                <c:formatCode>#,##0</c:formatCode>
                <c:ptCount val="14"/>
                <c:pt idx="0">
                  <c:v>9679.9940974418532</c:v>
                </c:pt>
                <c:pt idx="1">
                  <c:v>9453.775321130639</c:v>
                </c:pt>
                <c:pt idx="2">
                  <c:v>9019.4321293280282</c:v>
                </c:pt>
                <c:pt idx="3">
                  <c:v>9221.3733148563988</c:v>
                </c:pt>
                <c:pt idx="4">
                  <c:v>7947.4090397069249</c:v>
                </c:pt>
                <c:pt idx="5">
                  <c:v>7711.8507085518304</c:v>
                </c:pt>
                <c:pt idx="6">
                  <c:v>7213.9523202536348</c:v>
                </c:pt>
                <c:pt idx="7">
                  <c:v>6493.5513781482332</c:v>
                </c:pt>
                <c:pt idx="8">
                  <c:v>6830.0331754383233</c:v>
                </c:pt>
                <c:pt idx="9">
                  <c:v>6504.2568105331839</c:v>
                </c:pt>
                <c:pt idx="10">
                  <c:v>7328.5397432846185</c:v>
                </c:pt>
                <c:pt idx="11">
                  <c:v>7368.9385246844959</c:v>
                </c:pt>
                <c:pt idx="12">
                  <c:v>7125.016187715355</c:v>
                </c:pt>
                <c:pt idx="13">
                  <c:v>7381.7037930720007</c:v>
                </c:pt>
              </c:numCache>
            </c:numRef>
          </c:val>
          <c:extLst>
            <c:ext xmlns:c16="http://schemas.microsoft.com/office/drawing/2014/chart" uri="{C3380CC4-5D6E-409C-BE32-E72D297353CC}">
              <c16:uniqueId val="{00000000-ECDB-4BA0-95E0-D62C0B281FDD}"/>
            </c:ext>
          </c:extLst>
        </c:ser>
        <c:ser>
          <c:idx val="1"/>
          <c:order val="1"/>
          <c:tx>
            <c:strRef>
              <c:f>'Energy In Ireland Graphs'!$B$1808</c:f>
              <c:strCache>
                <c:ptCount val="1"/>
                <c:pt idx="0">
                  <c:v>Gas</c:v>
                </c:pt>
              </c:strCache>
            </c:strRef>
          </c:tx>
          <c:spPr>
            <a:solidFill>
              <a:schemeClr val="accent2"/>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Graphs'!$T$1808:$AG$1808</c:f>
              <c:numCache>
                <c:formatCode>#,##0</c:formatCode>
                <c:ptCount val="14"/>
                <c:pt idx="0">
                  <c:v>3015.7268712120003</c:v>
                </c:pt>
                <c:pt idx="1">
                  <c:v>3608.3780139802434</c:v>
                </c:pt>
                <c:pt idx="2">
                  <c:v>3923.5349940287779</c:v>
                </c:pt>
                <c:pt idx="3">
                  <c:v>4174.4214764382778</c:v>
                </c:pt>
                <c:pt idx="4">
                  <c:v>4037.4179199703585</c:v>
                </c:pt>
                <c:pt idx="5">
                  <c:v>4487.033384266756</c:v>
                </c:pt>
                <c:pt idx="6">
                  <c:v>3962.502878409342</c:v>
                </c:pt>
                <c:pt idx="7">
                  <c:v>3846.4506769075715</c:v>
                </c:pt>
                <c:pt idx="8">
                  <c:v>3717.3683218661595</c:v>
                </c:pt>
                <c:pt idx="9">
                  <c:v>3590.214279152266</c:v>
                </c:pt>
                <c:pt idx="10">
                  <c:v>3628.7520365355981</c:v>
                </c:pt>
                <c:pt idx="11">
                  <c:v>1704.3892092708027</c:v>
                </c:pt>
                <c:pt idx="12">
                  <c:v>1408.5960590451207</c:v>
                </c:pt>
                <c:pt idx="13">
                  <c:v>1728.338063506957</c:v>
                </c:pt>
              </c:numCache>
            </c:numRef>
          </c:val>
          <c:extLst>
            <c:ext xmlns:c16="http://schemas.microsoft.com/office/drawing/2014/chart" uri="{C3380CC4-5D6E-409C-BE32-E72D297353CC}">
              <c16:uniqueId val="{00000001-ECDB-4BA0-95E0-D62C0B281FDD}"/>
            </c:ext>
          </c:extLst>
        </c:ser>
        <c:ser>
          <c:idx val="2"/>
          <c:order val="2"/>
          <c:tx>
            <c:strRef>
              <c:f>'Energy In Ireland Graphs'!$B$1809</c:f>
              <c:strCache>
                <c:ptCount val="1"/>
                <c:pt idx="0">
                  <c:v>Renewables</c:v>
                </c:pt>
              </c:strCache>
            </c:strRef>
          </c:tx>
          <c:spPr>
            <a:solidFill>
              <a:schemeClr val="accent3"/>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Graphs'!$T$1809:$AG$1809</c:f>
              <c:numCache>
                <c:formatCode>#,##0</c:formatCode>
                <c:ptCount val="14"/>
                <c:pt idx="0">
                  <c:v>0.127920384</c:v>
                </c:pt>
                <c:pt idx="1">
                  <c:v>1.8800169983999997</c:v>
                </c:pt>
                <c:pt idx="2">
                  <c:v>25.298509443839997</c:v>
                </c:pt>
                <c:pt idx="3">
                  <c:v>41.777442692448005</c:v>
                </c:pt>
                <c:pt idx="4">
                  <c:v>58.791318746255996</c:v>
                </c:pt>
                <c:pt idx="5">
                  <c:v>81.511463460998883</c:v>
                </c:pt>
                <c:pt idx="6">
                  <c:v>83.228253415793446</c:v>
                </c:pt>
                <c:pt idx="7">
                  <c:v>79.618983300498869</c:v>
                </c:pt>
                <c:pt idx="8">
                  <c:v>114.34777366881599</c:v>
                </c:pt>
                <c:pt idx="9">
                  <c:v>132.64285433409603</c:v>
                </c:pt>
                <c:pt idx="10">
                  <c:v>124.122568091652</c:v>
                </c:pt>
                <c:pt idx="11">
                  <c:v>138.75126524746798</c:v>
                </c:pt>
                <c:pt idx="12">
                  <c:v>158.85452183323775</c:v>
                </c:pt>
                <c:pt idx="13">
                  <c:v>140.74107707227196</c:v>
                </c:pt>
              </c:numCache>
            </c:numRef>
          </c:val>
          <c:extLst>
            <c:ext xmlns:c16="http://schemas.microsoft.com/office/drawing/2014/chart" uri="{C3380CC4-5D6E-409C-BE32-E72D297353CC}">
              <c16:uniqueId val="{00000002-ECDB-4BA0-95E0-D62C0B281FDD}"/>
            </c:ext>
          </c:extLst>
        </c:ser>
        <c:ser>
          <c:idx val="3"/>
          <c:order val="3"/>
          <c:tx>
            <c:strRef>
              <c:f>'Energy In Ireland Graphs'!$B$1810</c:f>
              <c:strCache>
                <c:ptCount val="1"/>
                <c:pt idx="0">
                  <c:v>Coal</c:v>
                </c:pt>
              </c:strCache>
            </c:strRef>
          </c:tx>
          <c:spPr>
            <a:solidFill>
              <a:schemeClr val="accent4"/>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Graphs'!$T$1810:$AG$1810</c:f>
              <c:numCache>
                <c:formatCode>#,##0</c:formatCode>
                <c:ptCount val="14"/>
                <c:pt idx="0">
                  <c:v>1897.019284558605</c:v>
                </c:pt>
                <c:pt idx="1">
                  <c:v>1634.2996232327769</c:v>
                </c:pt>
                <c:pt idx="2">
                  <c:v>1440.0030338665497</c:v>
                </c:pt>
                <c:pt idx="3">
                  <c:v>1595.7288642864821</c:v>
                </c:pt>
                <c:pt idx="4">
                  <c:v>1290.4862235288344</c:v>
                </c:pt>
                <c:pt idx="5">
                  <c:v>958.02189713406085</c:v>
                </c:pt>
                <c:pt idx="6">
                  <c:v>1411.3955493278615</c:v>
                </c:pt>
                <c:pt idx="7">
                  <c:v>1330.1276441593282</c:v>
                </c:pt>
                <c:pt idx="8">
                  <c:v>1473.15370358468</c:v>
                </c:pt>
                <c:pt idx="9">
                  <c:v>1205.2364248350129</c:v>
                </c:pt>
                <c:pt idx="10">
                  <c:v>1469.423626003841</c:v>
                </c:pt>
                <c:pt idx="11">
                  <c:v>1145.6444870586779</c:v>
                </c:pt>
                <c:pt idx="12">
                  <c:v>1220.285373592118</c:v>
                </c:pt>
                <c:pt idx="13">
                  <c:v>830.12861127160591</c:v>
                </c:pt>
              </c:numCache>
            </c:numRef>
          </c:val>
          <c:extLst>
            <c:ext xmlns:c16="http://schemas.microsoft.com/office/drawing/2014/chart" uri="{C3380CC4-5D6E-409C-BE32-E72D297353CC}">
              <c16:uniqueId val="{00000003-ECDB-4BA0-95E0-D62C0B281FDD}"/>
            </c:ext>
          </c:extLst>
        </c:ser>
        <c:ser>
          <c:idx val="4"/>
          <c:order val="4"/>
          <c:tx>
            <c:strRef>
              <c:f>'Energy In Ireland Graphs'!$B$1811</c:f>
              <c:strCache>
                <c:ptCount val="1"/>
                <c:pt idx="0">
                  <c:v>Peat</c:v>
                </c:pt>
              </c:strCache>
            </c:strRef>
          </c:tx>
          <c:spPr>
            <a:solidFill>
              <a:schemeClr val="accent5"/>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Graphs'!$T$1811:$AG$1811</c:f>
              <c:numCache>
                <c:formatCode>#,##0</c:formatCode>
                <c:ptCount val="14"/>
                <c:pt idx="0">
                  <c:v>-10.1004</c:v>
                </c:pt>
                <c:pt idx="1">
                  <c:v>-9.6374649999999988</c:v>
                </c:pt>
                <c:pt idx="2">
                  <c:v>-7.897361000000001</c:v>
                </c:pt>
                <c:pt idx="3">
                  <c:v>-9.724736</c:v>
                </c:pt>
                <c:pt idx="4">
                  <c:v>-4.6550439999999993</c:v>
                </c:pt>
                <c:pt idx="5">
                  <c:v>-10.109260000000001</c:v>
                </c:pt>
                <c:pt idx="6">
                  <c:v>-9.3450849999999992</c:v>
                </c:pt>
                <c:pt idx="7">
                  <c:v>-8.8697459999999992</c:v>
                </c:pt>
                <c:pt idx="8">
                  <c:v>-8.5388249999999992</c:v>
                </c:pt>
                <c:pt idx="9">
                  <c:v>-1.9952719999999999</c:v>
                </c:pt>
                <c:pt idx="10">
                  <c:v>-6.9838950000000004</c:v>
                </c:pt>
                <c:pt idx="11">
                  <c:v>-4.667891</c:v>
                </c:pt>
                <c:pt idx="12">
                  <c:v>-5.5335130000000001</c:v>
                </c:pt>
                <c:pt idx="13">
                  <c:v>-7.0330680000000001</c:v>
                </c:pt>
              </c:numCache>
            </c:numRef>
          </c:val>
          <c:extLst>
            <c:ext xmlns:c16="http://schemas.microsoft.com/office/drawing/2014/chart" uri="{C3380CC4-5D6E-409C-BE32-E72D297353CC}">
              <c16:uniqueId val="{00000004-ECDB-4BA0-95E0-D62C0B281FDD}"/>
            </c:ext>
          </c:extLst>
        </c:ser>
        <c:ser>
          <c:idx val="5"/>
          <c:order val="5"/>
          <c:tx>
            <c:strRef>
              <c:f>'Energy In Ireland Graphs'!$B$1812</c:f>
              <c:strCache>
                <c:ptCount val="1"/>
                <c:pt idx="0">
                  <c:v>Electricity</c:v>
                </c:pt>
              </c:strCache>
            </c:strRef>
          </c:tx>
          <c:spPr>
            <a:solidFill>
              <a:schemeClr val="accent6"/>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Graphs'!$T$1812:$AG$1812</c:f>
              <c:numCache>
                <c:formatCode>#,##0</c:formatCode>
                <c:ptCount val="14"/>
                <c:pt idx="0">
                  <c:v>175.79689999999999</c:v>
                </c:pt>
                <c:pt idx="1">
                  <c:v>152.89749473142857</c:v>
                </c:pt>
                <c:pt idx="2">
                  <c:v>114.41010111800001</c:v>
                </c:pt>
                <c:pt idx="3">
                  <c:v>38.718612894000003</c:v>
                </c:pt>
                <c:pt idx="4">
                  <c:v>65.682778553999995</c:v>
                </c:pt>
                <c:pt idx="5">
                  <c:v>40.448037118000009</c:v>
                </c:pt>
                <c:pt idx="6">
                  <c:v>42.14817722399998</c:v>
                </c:pt>
                <c:pt idx="7">
                  <c:v>35.558832885999983</c:v>
                </c:pt>
                <c:pt idx="8">
                  <c:v>192.8285636</c:v>
                </c:pt>
                <c:pt idx="9">
                  <c:v>184.81890199999998</c:v>
                </c:pt>
                <c:pt idx="10">
                  <c:v>57.909820000000011</c:v>
                </c:pt>
                <c:pt idx="11">
                  <c:v>-61.210379599999982</c:v>
                </c:pt>
                <c:pt idx="12">
                  <c:v>-58.35121500000001</c:v>
                </c:pt>
                <c:pt idx="13">
                  <c:v>-2.3847739799999772</c:v>
                </c:pt>
              </c:numCache>
            </c:numRef>
          </c:val>
          <c:extLst>
            <c:ext xmlns:c16="http://schemas.microsoft.com/office/drawing/2014/chart" uri="{C3380CC4-5D6E-409C-BE32-E72D297353CC}">
              <c16:uniqueId val="{00000005-ECDB-4BA0-95E0-D62C0B281FDD}"/>
            </c:ext>
          </c:extLst>
        </c:ser>
        <c:dLbls>
          <c:showLegendKey val="0"/>
          <c:showVal val="0"/>
          <c:showCatName val="0"/>
          <c:showSerName val="0"/>
          <c:showPercent val="0"/>
          <c:showBubbleSize val="0"/>
        </c:dLbls>
        <c:gapWidth val="75"/>
        <c:overlap val="100"/>
        <c:axId val="1548402256"/>
        <c:axId val="1548388528"/>
      </c:barChart>
      <c:catAx>
        <c:axId val="154840225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 val="autoZero"/>
        <c:auto val="1"/>
        <c:lblAlgn val="ctr"/>
        <c:lblOffset val="100"/>
        <c:noMultiLvlLbl val="0"/>
      </c:catAx>
      <c:valAx>
        <c:axId val="1548388528"/>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Net Imports (Mtoe)</a:t>
                </a:r>
              </a:p>
            </c:rich>
          </c:tx>
          <c:layout>
            <c:manualLayout>
              <c:xMode val="edge"/>
              <c:yMode val="edge"/>
              <c:x val="9.7911599548650662E-3"/>
              <c:y val="0.2805822342084974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dispUnits>
          <c:builtInUnit val="thousands"/>
        </c:dispUnits>
      </c:valAx>
      <c:spPr>
        <a:noFill/>
        <a:ln>
          <a:noFill/>
        </a:ln>
        <a:effectLst/>
      </c:spPr>
    </c:plotArea>
    <c:legend>
      <c:legendPos val="b"/>
      <c:layout>
        <c:manualLayout>
          <c:xMode val="edge"/>
          <c:yMode val="edge"/>
          <c:x val="4.6311882716049371E-2"/>
          <c:y val="0.9109756172839506"/>
          <c:w val="0.93004038136815737"/>
          <c:h val="6.496019852987987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'Energy In Ireland Graphs'!$B$2088</c:f>
              <c:strCache>
                <c:ptCount val="1"/>
                <c:pt idx="0">
                  <c:v>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Graphs'!$T$2088:$AG$2088</c:f>
              <c:numCache>
                <c:formatCode>#,##0</c:formatCode>
                <c:ptCount val="14"/>
                <c:pt idx="0">
                  <c:v>1136.2188959155599</c:v>
                </c:pt>
                <c:pt idx="1">
                  <c:v>1024.127904460353</c:v>
                </c:pt>
                <c:pt idx="2">
                  <c:v>1007.4520276222997</c:v>
                </c:pt>
                <c:pt idx="3">
                  <c:v>997.94637976067804</c:v>
                </c:pt>
                <c:pt idx="4">
                  <c:v>764.73848682083315</c:v>
                </c:pt>
                <c:pt idx="5">
                  <c:v>757.3031288449456</c:v>
                </c:pt>
                <c:pt idx="6">
                  <c:v>575.85097216865302</c:v>
                </c:pt>
                <c:pt idx="7">
                  <c:v>514.1547550536809</c:v>
                </c:pt>
                <c:pt idx="8">
                  <c:v>544.9422693926</c:v>
                </c:pt>
                <c:pt idx="9">
                  <c:v>477.88944127661011</c:v>
                </c:pt>
                <c:pt idx="10">
                  <c:v>464.39875971690395</c:v>
                </c:pt>
                <c:pt idx="11">
                  <c:v>484.49587208794946</c:v>
                </c:pt>
                <c:pt idx="12">
                  <c:v>480.12213125740055</c:v>
                </c:pt>
                <c:pt idx="13">
                  <c:v>515.57312076608696</c:v>
                </c:pt>
              </c:numCache>
            </c:numRef>
          </c:val>
          <c:extLst>
            <c:ext xmlns:c16="http://schemas.microsoft.com/office/drawing/2014/chart" uri="{C3380CC4-5D6E-409C-BE32-E72D297353CC}">
              <c16:uniqueId val="{00000000-4839-44EA-9DB7-9AB8945C2E3E}"/>
            </c:ext>
          </c:extLst>
        </c:ser>
        <c:ser>
          <c:idx val="1"/>
          <c:order val="1"/>
          <c:tx>
            <c:strRef>
              <c:f>'Energy In Ireland Graphs'!$B$2089</c:f>
              <c:strCache>
                <c:ptCount val="1"/>
                <c:pt idx="0">
                  <c:v>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Graphs'!$T$2089:$AG$2089</c:f>
              <c:numCache>
                <c:formatCode>#,##0</c:formatCode>
                <c:ptCount val="14"/>
                <c:pt idx="0">
                  <c:v>461.5546233655204</c:v>
                </c:pt>
                <c:pt idx="1">
                  <c:v>527.48849107924468</c:v>
                </c:pt>
                <c:pt idx="2">
                  <c:v>508.34047650286089</c:v>
                </c:pt>
                <c:pt idx="3">
                  <c:v>504.02479546225618</c:v>
                </c:pt>
                <c:pt idx="4">
                  <c:v>422.73277632548326</c:v>
                </c:pt>
                <c:pt idx="5">
                  <c:v>437.38651903235581</c:v>
                </c:pt>
                <c:pt idx="6">
                  <c:v>566.47190778338597</c:v>
                </c:pt>
                <c:pt idx="7">
                  <c:v>618.89203076482568</c:v>
                </c:pt>
                <c:pt idx="8">
                  <c:v>614.99758513587938</c:v>
                </c:pt>
                <c:pt idx="9">
                  <c:v>679.40266736374144</c:v>
                </c:pt>
                <c:pt idx="10">
                  <c:v>723.50674391625989</c:v>
                </c:pt>
                <c:pt idx="11">
                  <c:v>754.57534966709579</c:v>
                </c:pt>
                <c:pt idx="12">
                  <c:v>763.54145963688109</c:v>
                </c:pt>
                <c:pt idx="13">
                  <c:v>789.72423233353879</c:v>
                </c:pt>
              </c:numCache>
            </c:numRef>
          </c:val>
          <c:extLst>
            <c:ext xmlns:c16="http://schemas.microsoft.com/office/drawing/2014/chart" uri="{C3380CC4-5D6E-409C-BE32-E72D297353CC}">
              <c16:uniqueId val="{00000001-4839-44EA-9DB7-9AB8945C2E3E}"/>
            </c:ext>
          </c:extLst>
        </c:ser>
        <c:ser>
          <c:idx val="2"/>
          <c:order val="2"/>
          <c:tx>
            <c:strRef>
              <c:f>'Energy In Ireland Graphs'!$B$2090</c:f>
              <c:strCache>
                <c:ptCount val="1"/>
                <c:pt idx="0">
                  <c:v>Electricity</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Graphs'!$T$2090:$AG$2090</c:f>
              <c:numCache>
                <c:formatCode>#,##0</c:formatCode>
                <c:ptCount val="14"/>
                <c:pt idx="0">
                  <c:v>659.87971940266664</c:v>
                </c:pt>
                <c:pt idx="1">
                  <c:v>773.29434785485387</c:v>
                </c:pt>
                <c:pt idx="2">
                  <c:v>729.05786501780437</c:v>
                </c:pt>
                <c:pt idx="3">
                  <c:v>686.05208911802345</c:v>
                </c:pt>
                <c:pt idx="4">
                  <c:v>739.55325167790454</c:v>
                </c:pt>
                <c:pt idx="5">
                  <c:v>783.16744153359195</c:v>
                </c:pt>
                <c:pt idx="6">
                  <c:v>815.85456831095973</c:v>
                </c:pt>
                <c:pt idx="7">
                  <c:v>787.92173372157981</c:v>
                </c:pt>
                <c:pt idx="8">
                  <c:v>798.88824686564658</c:v>
                </c:pt>
                <c:pt idx="9">
                  <c:v>808.02357059559017</c:v>
                </c:pt>
                <c:pt idx="10">
                  <c:v>846.5455702229691</c:v>
                </c:pt>
                <c:pt idx="11">
                  <c:v>872.30305996890718</c:v>
                </c:pt>
                <c:pt idx="12">
                  <c:v>889.1934777211145</c:v>
                </c:pt>
                <c:pt idx="13">
                  <c:v>936.44298977497101</c:v>
                </c:pt>
              </c:numCache>
            </c:numRef>
          </c:val>
          <c:extLst>
            <c:ext xmlns:c16="http://schemas.microsoft.com/office/drawing/2014/chart" uri="{C3380CC4-5D6E-409C-BE32-E72D297353CC}">
              <c16:uniqueId val="{00000002-4839-44EA-9DB7-9AB8945C2E3E}"/>
            </c:ext>
          </c:extLst>
        </c:ser>
        <c:ser>
          <c:idx val="3"/>
          <c:order val="3"/>
          <c:tx>
            <c:strRef>
              <c:f>'Energy In Ireland Graphs'!$B$2091</c:f>
              <c:strCache>
                <c:ptCount val="1"/>
                <c:pt idx="0">
                  <c:v>Renewables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Graphs'!$T$2091:$AG$2091</c:f>
              <c:numCache>
                <c:formatCode>#,##0</c:formatCode>
                <c:ptCount val="14"/>
                <c:pt idx="0">
                  <c:v>163.379765155</c:v>
                </c:pt>
                <c:pt idx="1">
                  <c:v>163.91161066768402</c:v>
                </c:pt>
                <c:pt idx="2">
                  <c:v>152.56414774216739</c:v>
                </c:pt>
                <c:pt idx="3">
                  <c:v>139.18793126715732</c:v>
                </c:pt>
                <c:pt idx="4">
                  <c:v>140.00302302041331</c:v>
                </c:pt>
                <c:pt idx="5">
                  <c:v>152.45870627493935</c:v>
                </c:pt>
                <c:pt idx="6">
                  <c:v>142.17048677978948</c:v>
                </c:pt>
                <c:pt idx="7">
                  <c:v>134.95924427888613</c:v>
                </c:pt>
                <c:pt idx="8">
                  <c:v>140.65254601712977</c:v>
                </c:pt>
                <c:pt idx="9">
                  <c:v>171.18194112568176</c:v>
                </c:pt>
                <c:pt idx="10">
                  <c:v>178.53391631543576</c:v>
                </c:pt>
                <c:pt idx="11">
                  <c:v>174.10784268707715</c:v>
                </c:pt>
                <c:pt idx="12">
                  <c:v>191.69637410498811</c:v>
                </c:pt>
                <c:pt idx="13">
                  <c:v>198.35341364492615</c:v>
                </c:pt>
              </c:numCache>
            </c:numRef>
          </c:val>
          <c:extLst>
            <c:ext xmlns:c16="http://schemas.microsoft.com/office/drawing/2014/chart" uri="{C3380CC4-5D6E-409C-BE32-E72D297353CC}">
              <c16:uniqueId val="{00000003-4839-44EA-9DB7-9AB8945C2E3E}"/>
            </c:ext>
          </c:extLst>
        </c:ser>
        <c:ser>
          <c:idx val="4"/>
          <c:order val="4"/>
          <c:tx>
            <c:strRef>
              <c:f>'Energy In Ireland Graphs'!$B$2092</c:f>
              <c:strCache>
                <c:ptCount val="1"/>
                <c:pt idx="0">
                  <c:v>Coal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Graphs'!$T$2092:$AG$2092</c:f>
              <c:numCache>
                <c:formatCode>#,##0</c:formatCode>
                <c:ptCount val="14"/>
                <c:pt idx="0">
                  <c:v>211.69285670000002</c:v>
                </c:pt>
                <c:pt idx="1">
                  <c:v>182.62409360000004</c:v>
                </c:pt>
                <c:pt idx="2">
                  <c:v>185.76954267900001</c:v>
                </c:pt>
                <c:pt idx="3">
                  <c:v>164.96235489999998</c:v>
                </c:pt>
                <c:pt idx="4">
                  <c:v>112.44486935400002</c:v>
                </c:pt>
                <c:pt idx="5">
                  <c:v>124.12020085100001</c:v>
                </c:pt>
                <c:pt idx="6">
                  <c:v>109.18219840500001</c:v>
                </c:pt>
                <c:pt idx="7">
                  <c:v>97.01548586100003</c:v>
                </c:pt>
                <c:pt idx="8">
                  <c:v>82.219260042000002</c:v>
                </c:pt>
                <c:pt idx="9">
                  <c:v>106.99296694975001</c:v>
                </c:pt>
                <c:pt idx="10">
                  <c:v>105.87353632300002</c:v>
                </c:pt>
                <c:pt idx="11">
                  <c:v>106.48111522751002</c:v>
                </c:pt>
                <c:pt idx="12">
                  <c:v>102.26776035150002</c:v>
                </c:pt>
                <c:pt idx="13">
                  <c:v>105.42454930000001</c:v>
                </c:pt>
              </c:numCache>
            </c:numRef>
          </c:val>
          <c:extLst>
            <c:ext xmlns:c16="http://schemas.microsoft.com/office/drawing/2014/chart" uri="{C3380CC4-5D6E-409C-BE32-E72D297353CC}">
              <c16:uniqueId val="{00000004-4839-44EA-9DB7-9AB8945C2E3E}"/>
            </c:ext>
          </c:extLst>
        </c:ser>
        <c:ser>
          <c:idx val="5"/>
          <c:order val="5"/>
          <c:tx>
            <c:strRef>
              <c:f>'Energy In Ireland Graphs'!$B$2093</c:f>
              <c:strCache>
                <c:ptCount val="1"/>
                <c:pt idx="0">
                  <c:v>Peat</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Graphs'!$T$2093:$AG$2093</c:f>
              <c:numCache>
                <c:formatCode>#,##0</c:formatCode>
                <c:ptCount val="14"/>
                <c:pt idx="0">
                  <c:v>0.37194972191999992</c:v>
                </c:pt>
                <c:pt idx="1">
                  <c:v>0.33145439999999998</c:v>
                </c:pt>
                <c:pt idx="2">
                  <c:v>0.7267538797248001</c:v>
                </c:pt>
                <c:pt idx="3">
                  <c:v>0.6164248994399999</c:v>
                </c:pt>
                <c:pt idx="4">
                  <c:v>1.16959272176</c:v>
                </c:pt>
                <c:pt idx="5">
                  <c:v>0.4437713532</c:v>
                </c:pt>
                <c:pt idx="6">
                  <c:v>0.44098947647999992</c:v>
                </c:pt>
                <c:pt idx="7">
                  <c:v>0.7425750351599999</c:v>
                </c:pt>
                <c:pt idx="8">
                  <c:v>0.52245437108000004</c:v>
                </c:pt>
                <c:pt idx="9">
                  <c:v>0.67961957027999997</c:v>
                </c:pt>
                <c:pt idx="10">
                  <c:v>0.80564567328000003</c:v>
                </c:pt>
                <c:pt idx="11">
                  <c:v>0.83999387723999996</c:v>
                </c:pt>
                <c:pt idx="12">
                  <c:v>0.72605210495999994</c:v>
                </c:pt>
                <c:pt idx="13">
                  <c:v>0.82966372355999995</c:v>
                </c:pt>
              </c:numCache>
            </c:numRef>
          </c:val>
          <c:extLst>
            <c:ext xmlns:c16="http://schemas.microsoft.com/office/drawing/2014/chart" uri="{C3380CC4-5D6E-409C-BE32-E72D297353CC}">
              <c16:uniqueId val="{00000005-4839-44EA-9DB7-9AB8945C2E3E}"/>
            </c:ext>
          </c:extLst>
        </c:ser>
        <c:ser>
          <c:idx val="6"/>
          <c:order val="6"/>
          <c:tx>
            <c:strRef>
              <c:f>'Energy In Ireland Graphs'!$B$2094</c:f>
              <c:strCache>
                <c:ptCount val="1"/>
                <c:pt idx="0">
                  <c:v>Wastes Non-Renewable</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Graphs'!$T$2094:$AG$2094</c:f>
              <c:numCache>
                <c:formatCode>#,##0</c:formatCode>
                <c:ptCount val="14"/>
                <c:pt idx="0">
                  <c:v>0</c:v>
                </c:pt>
                <c:pt idx="1">
                  <c:v>0</c:v>
                </c:pt>
                <c:pt idx="2">
                  <c:v>0</c:v>
                </c:pt>
                <c:pt idx="3">
                  <c:v>0</c:v>
                </c:pt>
                <c:pt idx="4">
                  <c:v>12.909895763940002</c:v>
                </c:pt>
                <c:pt idx="5">
                  <c:v>8.5507786244735993</c:v>
                </c:pt>
                <c:pt idx="6">
                  <c:v>14.180185863013453</c:v>
                </c:pt>
                <c:pt idx="7">
                  <c:v>27.357344185885989</c:v>
                </c:pt>
                <c:pt idx="8">
                  <c:v>38.520921001319678</c:v>
                </c:pt>
                <c:pt idx="9">
                  <c:v>41.572848536843026</c:v>
                </c:pt>
                <c:pt idx="10">
                  <c:v>43.974944721797222</c:v>
                </c:pt>
                <c:pt idx="11">
                  <c:v>41.69861359084333</c:v>
                </c:pt>
                <c:pt idx="12">
                  <c:v>56.85091623773679</c:v>
                </c:pt>
                <c:pt idx="13">
                  <c:v>54.722939604974094</c:v>
                </c:pt>
              </c:numCache>
            </c:numRef>
          </c:val>
          <c:extLst>
            <c:ext xmlns:c16="http://schemas.microsoft.com/office/drawing/2014/chart" uri="{C3380CC4-5D6E-409C-BE32-E72D297353CC}">
              <c16:uniqueId val="{00000006-4839-44EA-9DB7-9AB8945C2E3E}"/>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9.7993842283000347E-3"/>
              <c:y val="0.3816040123456790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9036938081335576"/>
          <c:h val="6.496023829476735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31636017136787E-2"/>
          <c:y val="4.2230495677797943E-2"/>
          <c:w val="0.88270521590306883"/>
          <c:h val="0.78214838048920865"/>
        </c:manualLayout>
      </c:layout>
      <c:areaChart>
        <c:grouping val="stacked"/>
        <c:varyColors val="0"/>
        <c:ser>
          <c:idx val="0"/>
          <c:order val="0"/>
          <c:tx>
            <c:strRef>
              <c:f>'Energy In Ireland Graphs'!$B$2127</c:f>
              <c:strCache>
                <c:ptCount val="1"/>
                <c:pt idx="0">
                  <c:v>Electricity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Graphs'!$T$2127:$AG$2127</c:f>
              <c:numCache>
                <c:formatCode>#,##0</c:formatCode>
                <c:ptCount val="14"/>
                <c:pt idx="0">
                  <c:v>4875.7311025123627</c:v>
                </c:pt>
                <c:pt idx="1">
                  <c:v>5356.4511812064893</c:v>
                </c:pt>
                <c:pt idx="2">
                  <c:v>4749.0843051089332</c:v>
                </c:pt>
                <c:pt idx="3">
                  <c:v>4365.7205245046007</c:v>
                </c:pt>
                <c:pt idx="4">
                  <c:v>4490.1191246764765</c:v>
                </c:pt>
                <c:pt idx="5">
                  <c:v>4824.3992209127309</c:v>
                </c:pt>
                <c:pt idx="6">
                  <c:v>4637.9300723382275</c:v>
                </c:pt>
                <c:pt idx="7">
                  <c:v>4846.6453182999649</c:v>
                </c:pt>
                <c:pt idx="8">
                  <c:v>4324.6671468554332</c:v>
                </c:pt>
                <c:pt idx="9">
                  <c:v>4285.3625550013967</c:v>
                </c:pt>
                <c:pt idx="10">
                  <c:v>4600.1246066147914</c:v>
                </c:pt>
                <c:pt idx="11">
                  <c:v>4909.1412469688294</c:v>
                </c:pt>
                <c:pt idx="12">
                  <c:v>4558.8775462040621</c:v>
                </c:pt>
                <c:pt idx="13">
                  <c:v>4085.4283951462944</c:v>
                </c:pt>
              </c:numCache>
            </c:numRef>
          </c:val>
          <c:extLst>
            <c:ext xmlns:c16="http://schemas.microsoft.com/office/drawing/2014/chart" uri="{C3380CC4-5D6E-409C-BE32-E72D297353CC}">
              <c16:uniqueId val="{00000000-DE48-4DF5-886A-455F88824240}"/>
            </c:ext>
          </c:extLst>
        </c:ser>
        <c:ser>
          <c:idx val="1"/>
          <c:order val="1"/>
          <c:tx>
            <c:strRef>
              <c:f>'Energy In Ireland Graphs'!$B$2128</c:f>
              <c:strCache>
                <c:ptCount val="1"/>
                <c:pt idx="0">
                  <c:v>Oil</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Graphs'!$T$2128:$AG$2128</c:f>
              <c:numCache>
                <c:formatCode>#,##0</c:formatCode>
                <c:ptCount val="14"/>
                <c:pt idx="0">
                  <c:v>3705.6552561782232</c:v>
                </c:pt>
                <c:pt idx="1">
                  <c:v>3331.9035154632975</c:v>
                </c:pt>
                <c:pt idx="2">
                  <c:v>3280.4393560769918</c:v>
                </c:pt>
                <c:pt idx="3">
                  <c:v>3224.0650186729513</c:v>
                </c:pt>
                <c:pt idx="4">
                  <c:v>2430.1942028770568</c:v>
                </c:pt>
                <c:pt idx="5">
                  <c:v>2371.1112916374595</c:v>
                </c:pt>
                <c:pt idx="6">
                  <c:v>1795.9140937925636</c:v>
                </c:pt>
                <c:pt idx="7">
                  <c:v>1619.8153086465095</c:v>
                </c:pt>
                <c:pt idx="8">
                  <c:v>1707.755686557005</c:v>
                </c:pt>
                <c:pt idx="9">
                  <c:v>1519.7825446818383</c:v>
                </c:pt>
                <c:pt idx="10">
                  <c:v>1491.0197335417622</c:v>
                </c:pt>
                <c:pt idx="11">
                  <c:v>1556.0498078263058</c:v>
                </c:pt>
                <c:pt idx="12">
                  <c:v>1539.5656136119674</c:v>
                </c:pt>
                <c:pt idx="13">
                  <c:v>1651.4901658891631</c:v>
                </c:pt>
              </c:numCache>
            </c:numRef>
          </c:val>
          <c:extLst>
            <c:ext xmlns:c16="http://schemas.microsoft.com/office/drawing/2014/chart" uri="{C3380CC4-5D6E-409C-BE32-E72D297353CC}">
              <c16:uniqueId val="{00000001-DE48-4DF5-886A-455F88824240}"/>
            </c:ext>
          </c:extLst>
        </c:ser>
        <c:ser>
          <c:idx val="2"/>
          <c:order val="2"/>
          <c:tx>
            <c:strRef>
              <c:f>'Energy In Ireland Graphs'!$B$2129</c:f>
              <c:strCache>
                <c:ptCount val="1"/>
                <c:pt idx="0">
                  <c:v>Gas</c:v>
                </c:pt>
              </c:strCache>
            </c:strRef>
          </c:tx>
          <c:spPr>
            <a:solidFill>
              <a:schemeClr val="accent3"/>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Graphs'!$T$2129:$AG$2129</c:f>
              <c:numCache>
                <c:formatCode>#,##0</c:formatCode>
                <c:ptCount val="14"/>
                <c:pt idx="0">
                  <c:v>1097.6874078794667</c:v>
                </c:pt>
                <c:pt idx="1">
                  <c:v>1255.1176807169754</c:v>
                </c:pt>
                <c:pt idx="2">
                  <c:v>1212.5396078164399</c:v>
                </c:pt>
                <c:pt idx="3">
                  <c:v>1200.1761416265604</c:v>
                </c:pt>
                <c:pt idx="4">
                  <c:v>1009.5353254731143</c:v>
                </c:pt>
                <c:pt idx="5">
                  <c:v>1046.0118190723781</c:v>
                </c:pt>
                <c:pt idx="6">
                  <c:v>1352.9912245795904</c:v>
                </c:pt>
                <c:pt idx="7">
                  <c:v>1473.6429117391388</c:v>
                </c:pt>
                <c:pt idx="8">
                  <c:v>1442.6784337170275</c:v>
                </c:pt>
                <c:pt idx="9">
                  <c:v>1613.2845011895536</c:v>
                </c:pt>
                <c:pt idx="10">
                  <c:v>1723.9592077384902</c:v>
                </c:pt>
                <c:pt idx="11">
                  <c:v>1764.7702341821578</c:v>
                </c:pt>
                <c:pt idx="12">
                  <c:v>1781.8390991922147</c:v>
                </c:pt>
                <c:pt idx="13">
                  <c:v>1844.7562883504543</c:v>
                </c:pt>
              </c:numCache>
            </c:numRef>
          </c:val>
          <c:extLst>
            <c:ext xmlns:c16="http://schemas.microsoft.com/office/drawing/2014/chart" uri="{C3380CC4-5D6E-409C-BE32-E72D297353CC}">
              <c16:uniqueId val="{00000002-DE48-4DF5-886A-455F88824240}"/>
            </c:ext>
          </c:extLst>
        </c:ser>
        <c:ser>
          <c:idx val="3"/>
          <c:order val="3"/>
          <c:tx>
            <c:strRef>
              <c:f>'Energy In Ireland Graphs'!$B$2130</c:f>
              <c:strCache>
                <c:ptCount val="1"/>
                <c:pt idx="0">
                  <c:v>Coal</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Graphs'!$T$2130:$AG$2130</c:f>
              <c:numCache>
                <c:formatCode>#,##0</c:formatCode>
                <c:ptCount val="14"/>
                <c:pt idx="0">
                  <c:v>838.45460720025585</c:v>
                </c:pt>
                <c:pt idx="1">
                  <c:v>723.32158510991803</c:v>
                </c:pt>
                <c:pt idx="2">
                  <c:v>735.77980553886141</c:v>
                </c:pt>
                <c:pt idx="3">
                  <c:v>654.41399909166194</c:v>
                </c:pt>
                <c:pt idx="4">
                  <c:v>445.36183334471554</c:v>
                </c:pt>
                <c:pt idx="5">
                  <c:v>491.60446824912663</c:v>
                </c:pt>
                <c:pt idx="6">
                  <c:v>432.43933075482306</c:v>
                </c:pt>
                <c:pt idx="7">
                  <c:v>384.25047664788173</c:v>
                </c:pt>
                <c:pt idx="8">
                  <c:v>325.64687565487799</c:v>
                </c:pt>
                <c:pt idx="9">
                  <c:v>423.76841370785172</c:v>
                </c:pt>
                <c:pt idx="10">
                  <c:v>419.84980622728796</c:v>
                </c:pt>
                <c:pt idx="11">
                  <c:v>421.79019378898414</c:v>
                </c:pt>
                <c:pt idx="12">
                  <c:v>405.05322745151852</c:v>
                </c:pt>
                <c:pt idx="13">
                  <c:v>417.55636184674097</c:v>
                </c:pt>
              </c:numCache>
            </c:numRef>
          </c:val>
          <c:extLst>
            <c:ext xmlns:c16="http://schemas.microsoft.com/office/drawing/2014/chart" uri="{C3380CC4-5D6E-409C-BE32-E72D297353CC}">
              <c16:uniqueId val="{00000003-DE48-4DF5-886A-455F88824240}"/>
            </c:ext>
          </c:extLst>
        </c:ser>
        <c:ser>
          <c:idx val="4"/>
          <c:order val="4"/>
          <c:tx>
            <c:strRef>
              <c:f>'Energy In Ireland Graphs'!$B$2131</c:f>
              <c:strCache>
                <c:ptCount val="1"/>
                <c:pt idx="0">
                  <c:v>Peat</c:v>
                </c:pt>
              </c:strCache>
            </c:strRef>
          </c:tx>
          <c:spPr>
            <a:solidFill>
              <a:schemeClr val="accent5"/>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Graphs'!$T$2131:$AG$2131</c:f>
              <c:numCache>
                <c:formatCode>#,##0</c:formatCode>
                <c:ptCount val="14"/>
                <c:pt idx="0">
                  <c:v>1.8135605165197077</c:v>
                </c:pt>
                <c:pt idx="1">
                  <c:v>1.5880221963286241</c:v>
                </c:pt>
                <c:pt idx="2">
                  <c:v>3.2644372858811455</c:v>
                </c:pt>
                <c:pt idx="3">
                  <c:v>2.9823103415194674</c:v>
                </c:pt>
                <c:pt idx="4">
                  <c:v>5.2679138439453723</c:v>
                </c:pt>
                <c:pt idx="5">
                  <c:v>2.131278101862204</c:v>
                </c:pt>
                <c:pt idx="6">
                  <c:v>2.122173265906131</c:v>
                </c:pt>
                <c:pt idx="7">
                  <c:v>3.5734931820245537</c:v>
                </c:pt>
                <c:pt idx="8">
                  <c:v>2.491540444249376</c:v>
                </c:pt>
                <c:pt idx="9">
                  <c:v>3.2705326543098123</c:v>
                </c:pt>
                <c:pt idx="10">
                  <c:v>3.8770079578198322</c:v>
                </c:pt>
                <c:pt idx="11">
                  <c:v>4.0423017892228792</c:v>
                </c:pt>
                <c:pt idx="12">
                  <c:v>3.5542539516556442</c:v>
                </c:pt>
                <c:pt idx="13">
                  <c:v>3.9213894208176323</c:v>
                </c:pt>
              </c:numCache>
            </c:numRef>
          </c:val>
          <c:extLst>
            <c:ext xmlns:c16="http://schemas.microsoft.com/office/drawing/2014/chart" uri="{C3380CC4-5D6E-409C-BE32-E72D297353CC}">
              <c16:uniqueId val="{00000004-DE48-4DF5-886A-455F88824240}"/>
            </c:ext>
          </c:extLst>
        </c:ser>
        <c:ser>
          <c:idx val="5"/>
          <c:order val="5"/>
          <c:tx>
            <c:strRef>
              <c:f>'Energy In Ireland Graphs'!$B$2132</c:f>
              <c:strCache>
                <c:ptCount val="1"/>
                <c:pt idx="0">
                  <c:v>Wastes Non-Renewable</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Graphs'!$T$2132:$AG$2132</c:f>
              <c:numCache>
                <c:formatCode>#,##0</c:formatCode>
                <c:ptCount val="14"/>
                <c:pt idx="0">
                  <c:v>0</c:v>
                </c:pt>
                <c:pt idx="1">
                  <c:v>0</c:v>
                </c:pt>
                <c:pt idx="2">
                  <c:v>0</c:v>
                </c:pt>
                <c:pt idx="3">
                  <c:v>0</c:v>
                </c:pt>
                <c:pt idx="4">
                  <c:v>29.292120748673852</c:v>
                </c:pt>
                <c:pt idx="5">
                  <c:v>16.697306534322845</c:v>
                </c:pt>
                <c:pt idx="6">
                  <c:v>29.888636719753702</c:v>
                </c:pt>
                <c:pt idx="7">
                  <c:v>57.663117387055699</c:v>
                </c:pt>
                <c:pt idx="8">
                  <c:v>81.193421936861867</c:v>
                </c:pt>
                <c:pt idx="9">
                  <c:v>87.626197521432772</c:v>
                </c:pt>
                <c:pt idx="10">
                  <c:v>92.689275039003817</c:v>
                </c:pt>
                <c:pt idx="11">
                  <c:v>87.891281917883447</c:v>
                </c:pt>
                <c:pt idx="12">
                  <c:v>119.82892178070246</c:v>
                </c:pt>
                <c:pt idx="13">
                  <c:v>115.3436265145336</c:v>
                </c:pt>
              </c:numCache>
            </c:numRef>
          </c:val>
          <c:extLst>
            <c:ext xmlns:c16="http://schemas.microsoft.com/office/drawing/2014/chart" uri="{C3380CC4-5D6E-409C-BE32-E72D297353CC}">
              <c16:uniqueId val="{00000005-DE48-4DF5-886A-455F88824240}"/>
            </c:ext>
          </c:extLst>
        </c:ser>
        <c:dLbls>
          <c:showLegendKey val="0"/>
          <c:showVal val="0"/>
          <c:showCatName val="0"/>
          <c:showSerName val="0"/>
          <c:showPercent val="0"/>
          <c:showBubbleSize val="0"/>
        </c:dLbls>
        <c:axId val="619425712"/>
        <c:axId val="619426544"/>
      </c:area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MtCO</a:t>
                </a:r>
                <a:r>
                  <a:rPr lang="en-US" b="1" baseline="-25000"/>
                  <a:t>2</a:t>
                </a:r>
              </a:p>
            </c:rich>
          </c:tx>
          <c:layout>
            <c:manualLayout>
              <c:xMode val="edge"/>
              <c:yMode val="edge"/>
              <c:x val="1.1852592941360931E-2"/>
              <c:y val="0.374345079678697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dispUnits>
          <c:builtInUnit val="thousands"/>
        </c:dispUnits>
      </c:valAx>
      <c:spPr>
        <a:noFill/>
        <a:ln>
          <a:noFill/>
        </a:ln>
        <a:effectLst/>
      </c:spPr>
    </c:plotArea>
    <c:legend>
      <c:legendPos val="b"/>
      <c:layout>
        <c:manualLayout>
          <c:xMode val="edge"/>
          <c:yMode val="edge"/>
          <c:x val="4.611219135802469E-2"/>
          <c:y val="0.9109756172839506"/>
          <c:w val="0.92292634601098977"/>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'Energy In Ireland Graphs'!$B$464</c:f>
              <c:strCache>
                <c:ptCount val="1"/>
                <c:pt idx="0">
                  <c:v>Industry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Graphs'!$T$464:$AG$464</c:f>
              <c:numCache>
                <c:formatCode>#,##0</c:formatCode>
                <c:ptCount val="14"/>
                <c:pt idx="0">
                  <c:v>3633.8376771518456</c:v>
                </c:pt>
                <c:pt idx="1">
                  <c:v>3740.2157809347877</c:v>
                </c:pt>
                <c:pt idx="2">
                  <c:v>3584.2359540164557</c:v>
                </c:pt>
                <c:pt idx="3">
                  <c:v>3380.2933087195438</c:v>
                </c:pt>
                <c:pt idx="4">
                  <c:v>3113.7053119483248</c:v>
                </c:pt>
                <c:pt idx="5">
                  <c:v>3279.1243804520682</c:v>
                </c:pt>
                <c:pt idx="6">
                  <c:v>3159.6366676547636</c:v>
                </c:pt>
                <c:pt idx="7">
                  <c:v>3176.4604264144</c:v>
                </c:pt>
                <c:pt idx="8">
                  <c:v>3142.7555277223109</c:v>
                </c:pt>
                <c:pt idx="9">
                  <c:v>3213.2779721128836</c:v>
                </c:pt>
                <c:pt idx="10">
                  <c:v>3320.611997517311</c:v>
                </c:pt>
                <c:pt idx="11">
                  <c:v>3470.6139011817181</c:v>
                </c:pt>
                <c:pt idx="12">
                  <c:v>3488.4882523866049</c:v>
                </c:pt>
                <c:pt idx="13">
                  <c:v>3523.4484005173072</c:v>
                </c:pt>
              </c:numCache>
            </c:numRef>
          </c:val>
          <c:extLst>
            <c:ext xmlns:c16="http://schemas.microsoft.com/office/drawing/2014/chart" uri="{C3380CC4-5D6E-409C-BE32-E72D297353CC}">
              <c16:uniqueId val="{00000000-7AD7-4F10-A100-68061E2E948C}"/>
            </c:ext>
          </c:extLst>
        </c:ser>
        <c:ser>
          <c:idx val="1"/>
          <c:order val="1"/>
          <c:tx>
            <c:strRef>
              <c:f>'Energy In Ireland Graphs'!$B$465</c:f>
              <c:strCache>
                <c:ptCount val="1"/>
                <c:pt idx="0">
                  <c:v>Transport</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Graphs'!$T$465:$AG$465</c:f>
              <c:numCache>
                <c:formatCode>#,##0</c:formatCode>
                <c:ptCount val="14"/>
                <c:pt idx="0">
                  <c:v>5181.07155503584</c:v>
                </c:pt>
                <c:pt idx="1">
                  <c:v>5533.9189468248696</c:v>
                </c:pt>
                <c:pt idx="2">
                  <c:v>5808.2300561375059</c:v>
                </c:pt>
                <c:pt idx="3">
                  <c:v>5537.7058477475193</c:v>
                </c:pt>
                <c:pt idx="4">
                  <c:v>4944.4214891867159</c:v>
                </c:pt>
                <c:pt idx="5">
                  <c:v>4662.1184030182831</c:v>
                </c:pt>
                <c:pt idx="6">
                  <c:v>4461.3843115255295</c:v>
                </c:pt>
                <c:pt idx="7">
                  <c:v>4209.007955793325</c:v>
                </c:pt>
                <c:pt idx="8">
                  <c:v>4399.4155901555869</c:v>
                </c:pt>
                <c:pt idx="9">
                  <c:v>4579.4279758210323</c:v>
                </c:pt>
                <c:pt idx="10">
                  <c:v>4861.5000508446456</c:v>
                </c:pt>
                <c:pt idx="11">
                  <c:v>5037.2946293728583</c:v>
                </c:pt>
                <c:pt idx="12">
                  <c:v>5138.9110500991364</c:v>
                </c:pt>
                <c:pt idx="13">
                  <c:v>5273.614266791179</c:v>
                </c:pt>
              </c:numCache>
            </c:numRef>
          </c:val>
          <c:extLst>
            <c:ext xmlns:c16="http://schemas.microsoft.com/office/drawing/2014/chart" uri="{C3380CC4-5D6E-409C-BE32-E72D297353CC}">
              <c16:uniqueId val="{00000001-7AD7-4F10-A100-68061E2E948C}"/>
            </c:ext>
          </c:extLst>
        </c:ser>
        <c:ser>
          <c:idx val="2"/>
          <c:order val="2"/>
          <c:tx>
            <c:strRef>
              <c:f>'Energy In Ireland Graphs'!$B$466</c:f>
              <c:strCache>
                <c:ptCount val="1"/>
                <c:pt idx="0">
                  <c:v>Residential</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Graphs'!$T$466:$AG$466</c:f>
              <c:numCache>
                <c:formatCode>#,##0</c:formatCode>
                <c:ptCount val="14"/>
                <c:pt idx="0">
                  <c:v>3927.541931089012</c:v>
                </c:pt>
                <c:pt idx="1">
                  <c:v>3940.7288361559176</c:v>
                </c:pt>
                <c:pt idx="2">
                  <c:v>3858.3516064215082</c:v>
                </c:pt>
                <c:pt idx="3">
                  <c:v>4099.3672459873978</c:v>
                </c:pt>
                <c:pt idx="4">
                  <c:v>3966.1834183971605</c:v>
                </c:pt>
                <c:pt idx="5">
                  <c:v>4237.3422066945341</c:v>
                </c:pt>
                <c:pt idx="6">
                  <c:v>3654.782298858594</c:v>
                </c:pt>
                <c:pt idx="7">
                  <c:v>3602.592993779037</c:v>
                </c:pt>
                <c:pt idx="8">
                  <c:v>3546.7532357946325</c:v>
                </c:pt>
                <c:pt idx="9">
                  <c:v>3290.1465814080721</c:v>
                </c:pt>
                <c:pt idx="10">
                  <c:v>3430.5502187984139</c:v>
                </c:pt>
                <c:pt idx="11">
                  <c:v>3496.9436915290103</c:v>
                </c:pt>
                <c:pt idx="12">
                  <c:v>3389.1128548898614</c:v>
                </c:pt>
                <c:pt idx="13">
                  <c:v>3488.3978041017695</c:v>
                </c:pt>
              </c:numCache>
            </c:numRef>
          </c:val>
          <c:extLst>
            <c:ext xmlns:c16="http://schemas.microsoft.com/office/drawing/2014/chart" uri="{C3380CC4-5D6E-409C-BE32-E72D297353CC}">
              <c16:uniqueId val="{00000002-7AD7-4F10-A100-68061E2E948C}"/>
            </c:ext>
          </c:extLst>
        </c:ser>
        <c:ser>
          <c:idx val="3"/>
          <c:order val="3"/>
          <c:tx>
            <c:strRef>
              <c:f>'Energy In Ireland Graphs'!$B$467</c:f>
              <c:strCache>
                <c:ptCount val="1"/>
                <c:pt idx="0">
                  <c:v>Services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Graphs'!$T$467:$AG$467</c:f>
              <c:numCache>
                <c:formatCode>#,##0</c:formatCode>
                <c:ptCount val="14"/>
                <c:pt idx="0">
                  <c:v>2645.9091474576803</c:v>
                </c:pt>
                <c:pt idx="1">
                  <c:v>2451.7716674671392</c:v>
                </c:pt>
                <c:pt idx="2">
                  <c:v>2598.9760914893704</c:v>
                </c:pt>
                <c:pt idx="3">
                  <c:v>2789.9066014980622</c:v>
                </c:pt>
                <c:pt idx="4">
                  <c:v>2372.4940874246245</c:v>
                </c:pt>
                <c:pt idx="5">
                  <c:v>2269.4203814792581</c:v>
                </c:pt>
                <c:pt idx="6">
                  <c:v>1973.4062009728473</c:v>
                </c:pt>
                <c:pt idx="7">
                  <c:v>2006.3329379969141</c:v>
                </c:pt>
                <c:pt idx="8">
                  <c:v>1919.2507811619419</c:v>
                </c:pt>
                <c:pt idx="9">
                  <c:v>1872.5623651257761</c:v>
                </c:pt>
                <c:pt idx="10">
                  <c:v>1932.6937426912089</c:v>
                </c:pt>
                <c:pt idx="11">
                  <c:v>2041.3996611329753</c:v>
                </c:pt>
                <c:pt idx="12">
                  <c:v>2079.4787678413882</c:v>
                </c:pt>
                <c:pt idx="13">
                  <c:v>2113.6878273766888</c:v>
                </c:pt>
              </c:numCache>
            </c:numRef>
          </c:val>
          <c:extLst>
            <c:ext xmlns:c16="http://schemas.microsoft.com/office/drawing/2014/chart" uri="{C3380CC4-5D6E-409C-BE32-E72D297353CC}">
              <c16:uniqueId val="{00000003-7AD7-4F10-A100-68061E2E948C}"/>
            </c:ext>
          </c:extLst>
        </c:ser>
        <c:ser>
          <c:idx val="4"/>
          <c:order val="4"/>
          <c:tx>
            <c:strRef>
              <c:f>'Energy In Ireland Graphs'!$B$468</c:f>
              <c:strCache>
                <c:ptCount val="1"/>
                <c:pt idx="0">
                  <c:v>Agriculture &amp; Fisheries</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Graphs'!$T$468:$AG$468</c:f>
              <c:numCache>
                <c:formatCode>#,##0</c:formatCode>
                <c:ptCount val="14"/>
                <c:pt idx="0">
                  <c:v>468.29182067539341</c:v>
                </c:pt>
                <c:pt idx="1">
                  <c:v>438.38614314726044</c:v>
                </c:pt>
                <c:pt idx="2">
                  <c:v>410.53208839568731</c:v>
                </c:pt>
                <c:pt idx="3">
                  <c:v>422.52240563781186</c:v>
                </c:pt>
                <c:pt idx="4">
                  <c:v>375.30634905472084</c:v>
                </c:pt>
                <c:pt idx="5">
                  <c:v>357.6740065904105</c:v>
                </c:pt>
                <c:pt idx="6">
                  <c:v>335.54601826758807</c:v>
                </c:pt>
                <c:pt idx="7">
                  <c:v>333.27290429346846</c:v>
                </c:pt>
                <c:pt idx="8">
                  <c:v>304.03976034110707</c:v>
                </c:pt>
                <c:pt idx="9">
                  <c:v>284.15210659912663</c:v>
                </c:pt>
                <c:pt idx="10">
                  <c:v>275.27848338595771</c:v>
                </c:pt>
                <c:pt idx="11">
                  <c:v>284.18597614134933</c:v>
                </c:pt>
                <c:pt idx="12">
                  <c:v>290.95884188839176</c:v>
                </c:pt>
                <c:pt idx="13">
                  <c:v>298.99377718501876</c:v>
                </c:pt>
              </c:numCache>
            </c:numRef>
          </c:val>
          <c:extLst>
            <c:ext xmlns:c16="http://schemas.microsoft.com/office/drawing/2014/chart" uri="{C3380CC4-5D6E-409C-BE32-E72D297353CC}">
              <c16:uniqueId val="{00000004-7AD7-4F10-A100-68061E2E948C}"/>
            </c:ext>
          </c:extLst>
        </c:ser>
        <c:ser>
          <c:idx val="5"/>
          <c:order val="5"/>
          <c:tx>
            <c:strRef>
              <c:f>'Energy In Ireland Graphs'!$B$469</c:f>
              <c:strCache>
                <c:ptCount val="1"/>
                <c:pt idx="0">
                  <c:v>Agriculture</c:v>
                </c:pt>
              </c:strCache>
            </c:strRef>
          </c:tx>
          <c:spPr>
            <a:solidFill>
              <a:schemeClr val="accent6"/>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Graphs'!$T$469:$AG$469</c:f>
              <c:numCache>
                <c:formatCode>#,##0</c:formatCode>
                <c:ptCount val="14"/>
                <c:pt idx="0">
                  <c:v>420.73255408532469</c:v>
                </c:pt>
                <c:pt idx="1">
                  <c:v>395.94766650939641</c:v>
                </c:pt>
                <c:pt idx="2">
                  <c:v>371.00709399923858</c:v>
                </c:pt>
                <c:pt idx="3">
                  <c:v>388.56194467258138</c:v>
                </c:pt>
                <c:pt idx="4">
                  <c:v>343.56358541342308</c:v>
                </c:pt>
                <c:pt idx="5">
                  <c:v>332.79409832030166</c:v>
                </c:pt>
                <c:pt idx="6">
                  <c:v>315.05367032126077</c:v>
                </c:pt>
                <c:pt idx="7">
                  <c:v>310.59632308347614</c:v>
                </c:pt>
                <c:pt idx="8">
                  <c:v>278.71677566521328</c:v>
                </c:pt>
                <c:pt idx="9">
                  <c:v>259.99743171398302</c:v>
                </c:pt>
                <c:pt idx="10">
                  <c:v>253.96338478171788</c:v>
                </c:pt>
                <c:pt idx="11">
                  <c:v>264.65585005213575</c:v>
                </c:pt>
                <c:pt idx="12">
                  <c:v>267.82363789359016</c:v>
                </c:pt>
                <c:pt idx="13">
                  <c:v>271.38528170866988</c:v>
                </c:pt>
              </c:numCache>
            </c:numRef>
          </c:val>
          <c:extLst>
            <c:ext xmlns:c16="http://schemas.microsoft.com/office/drawing/2014/chart" uri="{C3380CC4-5D6E-409C-BE32-E72D297353CC}">
              <c16:uniqueId val="{00000005-7AD7-4F10-A100-68061E2E948C}"/>
            </c:ext>
          </c:extLst>
        </c:ser>
        <c:ser>
          <c:idx val="6"/>
          <c:order val="6"/>
          <c:tx>
            <c:strRef>
              <c:f>'Energy In Ireland Graphs'!$B$470</c:f>
              <c:strCache>
                <c:ptCount val="1"/>
                <c:pt idx="0">
                  <c:v>Fisheries</c:v>
                </c:pt>
              </c:strCache>
            </c:strRef>
          </c:tx>
          <c:spPr>
            <a:solidFill>
              <a:schemeClr val="accent1">
                <a:lumMod val="60000"/>
              </a:schemeClr>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Graphs'!$T$470:$AG$470</c:f>
              <c:numCache>
                <c:formatCode>#,##0</c:formatCode>
                <c:ptCount val="14"/>
                <c:pt idx="0">
                  <c:v>47.559266590068688</c:v>
                </c:pt>
                <c:pt idx="1">
                  <c:v>42.438476637864049</c:v>
                </c:pt>
                <c:pt idx="2">
                  <c:v>39.524994396448719</c:v>
                </c:pt>
                <c:pt idx="3">
                  <c:v>33.96046096523046</c:v>
                </c:pt>
                <c:pt idx="4">
                  <c:v>31.742763641297731</c:v>
                </c:pt>
                <c:pt idx="5">
                  <c:v>24.879908270108817</c:v>
                </c:pt>
                <c:pt idx="6">
                  <c:v>20.4923479463273</c:v>
                </c:pt>
                <c:pt idx="7">
                  <c:v>22.676581209992325</c:v>
                </c:pt>
                <c:pt idx="8">
                  <c:v>25.322984675893771</c:v>
                </c:pt>
                <c:pt idx="9">
                  <c:v>24.154674885143592</c:v>
                </c:pt>
                <c:pt idx="10">
                  <c:v>21.315098604239818</c:v>
                </c:pt>
                <c:pt idx="11">
                  <c:v>19.530126089213606</c:v>
                </c:pt>
                <c:pt idx="12">
                  <c:v>23.135203994801593</c:v>
                </c:pt>
                <c:pt idx="13">
                  <c:v>27.608495476348896</c:v>
                </c:pt>
              </c:numCache>
            </c:numRef>
          </c:val>
          <c:extLst>
            <c:ext xmlns:c16="http://schemas.microsoft.com/office/drawing/2014/chart" uri="{C3380CC4-5D6E-409C-BE32-E72D297353CC}">
              <c16:uniqueId val="{00000006-7AD7-4F10-A100-68061E2E948C}"/>
            </c:ext>
          </c:extLst>
        </c:ser>
        <c:dLbls>
          <c:showLegendKey val="0"/>
          <c:showVal val="0"/>
          <c:showCatName val="0"/>
          <c:showSerName val="0"/>
          <c:showPercent val="0"/>
          <c:showBubbleSize val="0"/>
        </c:dLbls>
        <c:axId val="815724144"/>
        <c:axId val="815730384"/>
      </c:area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7.7895628138538297E-3"/>
              <c:y val="0.384266548963160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midCat"/>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552625647890804E-2"/>
          <c:y val="4.3117283950617286E-2"/>
          <c:w val="0.88981348057141352"/>
          <c:h val="0.77757376543209877"/>
        </c:manualLayout>
      </c:layout>
      <c:areaChart>
        <c:grouping val="stacked"/>
        <c:varyColors val="0"/>
        <c:ser>
          <c:idx val="0"/>
          <c:order val="0"/>
          <c:tx>
            <c:strRef>
              <c:f>'Energy In Ireland Graphs'!$B$2196</c:f>
              <c:strCache>
                <c:ptCount val="1"/>
                <c:pt idx="0">
                  <c:v>Diesel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Graphs'!$T$2196:$AG$2196</c:f>
              <c:numCache>
                <c:formatCode>#,##0</c:formatCode>
                <c:ptCount val="14"/>
                <c:pt idx="0">
                  <c:v>2378.3381122513674</c:v>
                </c:pt>
                <c:pt idx="1">
                  <c:v>2590.1544097789147</c:v>
                </c:pt>
                <c:pt idx="2">
                  <c:v>2758.5407725050559</c:v>
                </c:pt>
                <c:pt idx="3">
                  <c:v>2615.0216427469391</c:v>
                </c:pt>
                <c:pt idx="4">
                  <c:v>2378.240708935883</c:v>
                </c:pt>
                <c:pt idx="5">
                  <c:v>2235.5571574057381</c:v>
                </c:pt>
                <c:pt idx="6">
                  <c:v>2221.3296144108913</c:v>
                </c:pt>
                <c:pt idx="7">
                  <c:v>2224.4346600745039</c:v>
                </c:pt>
                <c:pt idx="8">
                  <c:v>2368.1149846288909</c:v>
                </c:pt>
                <c:pt idx="9">
                  <c:v>2518.7105855129307</c:v>
                </c:pt>
                <c:pt idx="10">
                  <c:v>2727.0519488382511</c:v>
                </c:pt>
                <c:pt idx="11">
                  <c:v>2951.3228561047963</c:v>
                </c:pt>
                <c:pt idx="12">
                  <c:v>2955.0009091885386</c:v>
                </c:pt>
                <c:pt idx="13">
                  <c:v>3094.5253654933404</c:v>
                </c:pt>
              </c:numCache>
            </c:numRef>
          </c:val>
          <c:extLst>
            <c:ext xmlns:c16="http://schemas.microsoft.com/office/drawing/2014/chart" uri="{C3380CC4-5D6E-409C-BE32-E72D297353CC}">
              <c16:uniqueId val="{00000000-5BAC-45C9-A38A-BC87E4E9AA4A}"/>
            </c:ext>
          </c:extLst>
        </c:ser>
        <c:ser>
          <c:idx val="1"/>
          <c:order val="1"/>
          <c:tx>
            <c:strRef>
              <c:f>'Energy In Ireland Graphs'!$B$2197</c:f>
              <c:strCache>
                <c:ptCount val="1"/>
                <c:pt idx="0">
                  <c:v>Gasoline</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Graphs'!$T$2197:$AG$2197</c:f>
              <c:numCache>
                <c:formatCode>#,##0</c:formatCode>
                <c:ptCount val="14"/>
                <c:pt idx="0">
                  <c:v>1821.9412918450889</c:v>
                </c:pt>
                <c:pt idx="1">
                  <c:v>1849.3952682279328</c:v>
                </c:pt>
                <c:pt idx="2">
                  <c:v>1885.6565578153779</c:v>
                </c:pt>
                <c:pt idx="3">
                  <c:v>1797.8159328333334</c:v>
                </c:pt>
                <c:pt idx="4">
                  <c:v>1636.3154893351111</c:v>
                </c:pt>
                <c:pt idx="5">
                  <c:v>1477.5941105444444</c:v>
                </c:pt>
                <c:pt idx="6">
                  <c:v>1399.3932300736012</c:v>
                </c:pt>
                <c:pt idx="7">
                  <c:v>1272.4461135624153</c:v>
                </c:pt>
                <c:pt idx="8">
                  <c:v>1197.4829462607095</c:v>
                </c:pt>
                <c:pt idx="9">
                  <c:v>1133.6236058154027</c:v>
                </c:pt>
                <c:pt idx="10">
                  <c:v>1074.5478990272566</c:v>
                </c:pt>
                <c:pt idx="11">
                  <c:v>1002.8277154756414</c:v>
                </c:pt>
                <c:pt idx="12">
                  <c:v>904.29810095916559</c:v>
                </c:pt>
                <c:pt idx="13">
                  <c:v>821.48002832197108</c:v>
                </c:pt>
              </c:numCache>
            </c:numRef>
          </c:val>
          <c:extLst>
            <c:ext xmlns:c16="http://schemas.microsoft.com/office/drawing/2014/chart" uri="{C3380CC4-5D6E-409C-BE32-E72D297353CC}">
              <c16:uniqueId val="{00000001-5BAC-45C9-A38A-BC87E4E9AA4A}"/>
            </c:ext>
          </c:extLst>
        </c:ser>
        <c:ser>
          <c:idx val="2"/>
          <c:order val="2"/>
          <c:tx>
            <c:strRef>
              <c:f>'Energy In Ireland Graphs'!$B$2198</c:f>
              <c:strCache>
                <c:ptCount val="1"/>
                <c:pt idx="0">
                  <c:v>Jet Kerosene</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Graphs'!$T$2198:$AG$2198</c:f>
              <c:numCache>
                <c:formatCode>#,##0</c:formatCode>
                <c:ptCount val="14"/>
                <c:pt idx="0">
                  <c:v>857.04134079574783</c:v>
                </c:pt>
                <c:pt idx="1">
                  <c:v>987.87953111854915</c:v>
                </c:pt>
                <c:pt idx="2">
                  <c:v>1043.328817244168</c:v>
                </c:pt>
                <c:pt idx="3">
                  <c:v>970.12959600475085</c:v>
                </c:pt>
                <c:pt idx="4">
                  <c:v>766.91674013164641</c:v>
                </c:pt>
                <c:pt idx="5">
                  <c:v>787.06369733807981</c:v>
                </c:pt>
                <c:pt idx="6">
                  <c:v>699.40667508359979</c:v>
                </c:pt>
                <c:pt idx="7">
                  <c:v>585.6714349699655</c:v>
                </c:pt>
                <c:pt idx="8">
                  <c:v>675.06294873239995</c:v>
                </c:pt>
                <c:pt idx="9">
                  <c:v>748.0274690635199</c:v>
                </c:pt>
                <c:pt idx="10">
                  <c:v>846.48864781416</c:v>
                </c:pt>
                <c:pt idx="11">
                  <c:v>868.35380084903989</c:v>
                </c:pt>
                <c:pt idx="12">
                  <c:v>1021.15922545464</c:v>
                </c:pt>
                <c:pt idx="13">
                  <c:v>1102.0673096951998</c:v>
                </c:pt>
              </c:numCache>
            </c:numRef>
          </c:val>
          <c:extLst>
            <c:ext xmlns:c16="http://schemas.microsoft.com/office/drawing/2014/chart" uri="{C3380CC4-5D6E-409C-BE32-E72D297353CC}">
              <c16:uniqueId val="{00000002-5BAC-45C9-A38A-BC87E4E9AA4A}"/>
            </c:ext>
          </c:extLst>
        </c:ser>
        <c:ser>
          <c:idx val="3"/>
          <c:order val="3"/>
          <c:tx>
            <c:strRef>
              <c:f>'Energy In Ireland Graphs'!$B$2199</c:f>
              <c:strCache>
                <c:ptCount val="1"/>
                <c:pt idx="0">
                  <c:v>Fuel Oil</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Graphs'!$T$2199:$AG$2199</c:f>
              <c:numCache>
                <c:formatCode>#,##0</c:formatCode>
                <c:ptCount val="14"/>
                <c:pt idx="0">
                  <c:v>17.728200000000001</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5BAC-45C9-A38A-BC87E4E9AA4A}"/>
            </c:ext>
          </c:extLst>
        </c:ser>
        <c:ser>
          <c:idx val="4"/>
          <c:order val="4"/>
          <c:tx>
            <c:strRef>
              <c:f>'Energy In Ireland Graphs'!$B$2200</c:f>
              <c:strCache>
                <c:ptCount val="1"/>
                <c:pt idx="0">
                  <c:v>LPG</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Graphs'!$T$2200:$AG$2200</c:f>
              <c:numCache>
                <c:formatCode>#,##0</c:formatCode>
                <c:ptCount val="14"/>
                <c:pt idx="0">
                  <c:v>1.0187138624429903</c:v>
                </c:pt>
                <c:pt idx="1">
                  <c:v>0.87129265939705547</c:v>
                </c:pt>
                <c:pt idx="2">
                  <c:v>1.1679731</c:v>
                </c:pt>
                <c:pt idx="3">
                  <c:v>0.89991370000000015</c:v>
                </c:pt>
                <c:pt idx="4">
                  <c:v>0.58680230000000011</c:v>
                </c:pt>
                <c:pt idx="5">
                  <c:v>0.5147191000000001</c:v>
                </c:pt>
                <c:pt idx="6">
                  <c:v>0.54988218600000005</c:v>
                </c:pt>
                <c:pt idx="7">
                  <c:v>0.99990661399999992</c:v>
                </c:pt>
                <c:pt idx="8">
                  <c:v>1.303455521148825</c:v>
                </c:pt>
                <c:pt idx="9">
                  <c:v>2.1086218067885119</c:v>
                </c:pt>
                <c:pt idx="10">
                  <c:v>2.5301873686684075</c:v>
                </c:pt>
                <c:pt idx="11">
                  <c:v>2.5484375456919062</c:v>
                </c:pt>
                <c:pt idx="12">
                  <c:v>2.2537762924281988</c:v>
                </c:pt>
                <c:pt idx="13">
                  <c:v>1.8520724281984335</c:v>
                </c:pt>
              </c:numCache>
            </c:numRef>
          </c:val>
          <c:extLst>
            <c:ext xmlns:c16="http://schemas.microsoft.com/office/drawing/2014/chart" uri="{C3380CC4-5D6E-409C-BE32-E72D297353CC}">
              <c16:uniqueId val="{00000004-5BAC-45C9-A38A-BC87E4E9AA4A}"/>
            </c:ext>
          </c:extLst>
        </c:ser>
        <c:ser>
          <c:idx val="5"/>
          <c:order val="5"/>
          <c:tx>
            <c:strRef>
              <c:f>'Energy In Ireland Graphs'!$B$2201</c:f>
              <c:strCache>
                <c:ptCount val="1"/>
                <c:pt idx="0">
                  <c:v>Liquid Biofuels</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Graphs'!$T$2201:$AG$2201</c:f>
              <c:numCache>
                <c:formatCode>#,##0</c:formatCode>
                <c:ptCount val="14"/>
                <c:pt idx="0">
                  <c:v>1.0981753103040002</c:v>
                </c:pt>
                <c:pt idx="1">
                  <c:v>2.6620603483199998</c:v>
                </c:pt>
                <c:pt idx="2">
                  <c:v>21.541990353791995</c:v>
                </c:pt>
                <c:pt idx="3">
                  <c:v>55.568151655089594</c:v>
                </c:pt>
                <c:pt idx="4">
                  <c:v>77.415600677752309</c:v>
                </c:pt>
                <c:pt idx="5">
                  <c:v>92.593773226752006</c:v>
                </c:pt>
                <c:pt idx="6">
                  <c:v>97.793523583787049</c:v>
                </c:pt>
                <c:pt idx="7">
                  <c:v>84.866967208896</c:v>
                </c:pt>
                <c:pt idx="8">
                  <c:v>102.24454518604801</c:v>
                </c:pt>
                <c:pt idx="9">
                  <c:v>116.18072382719997</c:v>
                </c:pt>
                <c:pt idx="10">
                  <c:v>128.13245662521598</c:v>
                </c:pt>
                <c:pt idx="11">
                  <c:v>118.48165246612801</c:v>
                </c:pt>
                <c:pt idx="12">
                  <c:v>160.64107568404799</c:v>
                </c:pt>
                <c:pt idx="13">
                  <c:v>154.23960204369604</c:v>
                </c:pt>
              </c:numCache>
            </c:numRef>
          </c:val>
          <c:extLst>
            <c:ext xmlns:c16="http://schemas.microsoft.com/office/drawing/2014/chart" uri="{C3380CC4-5D6E-409C-BE32-E72D297353CC}">
              <c16:uniqueId val="{00000005-5BAC-45C9-A38A-BC87E4E9AA4A}"/>
            </c:ext>
          </c:extLst>
        </c:ser>
        <c:ser>
          <c:idx val="6"/>
          <c:order val="6"/>
          <c:tx>
            <c:strRef>
              <c:f>'Energy In Ireland Graphs'!$B$2202</c:f>
              <c:strCache>
                <c:ptCount val="1"/>
                <c:pt idx="0">
                  <c:v>Electricity</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Graphs'!$T$2202:$AG$2202</c:f>
              <c:numCache>
                <c:formatCode>#,##0</c:formatCode>
                <c:ptCount val="14"/>
                <c:pt idx="0">
                  <c:v>5.0653999999999995</c:v>
                </c:pt>
                <c:pt idx="1">
                  <c:v>4.8683887919999993</c:v>
                </c:pt>
                <c:pt idx="2">
                  <c:v>4.3849507139999995</c:v>
                </c:pt>
                <c:pt idx="3">
                  <c:v>4.6515507139999999</c:v>
                </c:pt>
                <c:pt idx="4">
                  <c:v>3.8538215079999998</c:v>
                </c:pt>
                <c:pt idx="5">
                  <c:v>3.9183011259999994</c:v>
                </c:pt>
                <c:pt idx="6">
                  <c:v>3.9206067342110487</c:v>
                </c:pt>
                <c:pt idx="7">
                  <c:v>3.9116884065526163</c:v>
                </c:pt>
                <c:pt idx="8">
                  <c:v>3.6533596838575599</c:v>
                </c:pt>
                <c:pt idx="9">
                  <c:v>3.4699362920103693</c:v>
                </c:pt>
                <c:pt idx="10">
                  <c:v>3.7589656681824608</c:v>
                </c:pt>
                <c:pt idx="11">
                  <c:v>4.1938016461941867</c:v>
                </c:pt>
                <c:pt idx="12">
                  <c:v>4.4756508702022924</c:v>
                </c:pt>
                <c:pt idx="13">
                  <c:v>5.1986846762489369</c:v>
                </c:pt>
              </c:numCache>
            </c:numRef>
          </c:val>
          <c:extLst>
            <c:ext xmlns:c16="http://schemas.microsoft.com/office/drawing/2014/chart" uri="{C3380CC4-5D6E-409C-BE32-E72D297353CC}">
              <c16:uniqueId val="{00000006-5BAC-45C9-A38A-BC87E4E9AA4A}"/>
            </c:ext>
          </c:extLst>
        </c:ser>
        <c:ser>
          <c:idx val="7"/>
          <c:order val="7"/>
          <c:tx>
            <c:strRef>
              <c:f>'Energy In Ireland Graphs'!$B$2203</c:f>
              <c:strCache>
                <c:ptCount val="1"/>
                <c:pt idx="0">
                  <c:v>Natural gas</c:v>
                </c:pt>
              </c:strCache>
            </c:strRef>
          </c:tx>
          <c:spPr>
            <a:solidFill>
              <a:schemeClr val="accent2">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Graphs'!$T$2203:$AG$2203</c:f>
              <c:numCache>
                <c:formatCode>#,##0</c:formatCode>
                <c:ptCount val="14"/>
                <c:pt idx="0">
                  <c:v>2.2034149433935228</c:v>
                </c:pt>
                <c:pt idx="1">
                  <c:v>1.8486672398968187</c:v>
                </c:pt>
                <c:pt idx="2">
                  <c:v>1.3408808636667622</c:v>
                </c:pt>
                <c:pt idx="3">
                  <c:v>1.2688502227954526</c:v>
                </c:pt>
                <c:pt idx="4">
                  <c:v>1.2905508210490111</c:v>
                </c:pt>
                <c:pt idx="5">
                  <c:v>2.1026507073206266</c:v>
                </c:pt>
                <c:pt idx="6">
                  <c:v>3.6319823049273903</c:v>
                </c:pt>
                <c:pt idx="7">
                  <c:v>4.1380427370454766</c:v>
                </c:pt>
                <c:pt idx="8">
                  <c:v>3.4468722633920179</c:v>
                </c:pt>
                <c:pt idx="9">
                  <c:v>2.8471374437654906</c:v>
                </c:pt>
                <c:pt idx="10">
                  <c:v>3.9247736304450549</c:v>
                </c:pt>
                <c:pt idx="11">
                  <c:v>21.286015103956061</c:v>
                </c:pt>
                <c:pt idx="12">
                  <c:v>20.229079763948164</c:v>
                </c:pt>
                <c:pt idx="13">
                  <c:v>22.560835415583806</c:v>
                </c:pt>
              </c:numCache>
            </c:numRef>
          </c:val>
          <c:extLst>
            <c:ext xmlns:c16="http://schemas.microsoft.com/office/drawing/2014/chart" uri="{C3380CC4-5D6E-409C-BE32-E72D297353CC}">
              <c16:uniqueId val="{00000007-5BAC-45C9-A38A-BC87E4E9AA4A}"/>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54940044406522E-2"/>
              <c:y val="0.3816040123456790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84162979621222511"/>
          <c:h val="6.550586419753086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1354290776892"/>
          <c:y val="4.434008496030023E-2"/>
          <c:w val="0.86819997383648739"/>
          <c:h val="0.79545128494201822"/>
        </c:manualLayout>
      </c:layout>
      <c:lineChart>
        <c:grouping val="standard"/>
        <c:varyColors val="0"/>
        <c:ser>
          <c:idx val="0"/>
          <c:order val="0"/>
          <c:tx>
            <c:strRef>
              <c:f>'Energy In Ireland Graphs'!$B$2532</c:f>
              <c:strCache>
                <c:ptCount val="1"/>
                <c:pt idx="0">
                  <c:v>Residential Final Energy Demand</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Graphs'!$T$2532:$AG$2532</c:f>
              <c:numCache>
                <c:formatCode>#,##0</c:formatCode>
                <c:ptCount val="14"/>
                <c:pt idx="0">
                  <c:v>2936.6859989282211</c:v>
                </c:pt>
                <c:pt idx="1">
                  <c:v>2967.4866727646786</c:v>
                </c:pt>
                <c:pt idx="2">
                  <c:v>2898.5588611537951</c:v>
                </c:pt>
                <c:pt idx="3">
                  <c:v>3141.0923447999712</c:v>
                </c:pt>
                <c:pt idx="4">
                  <c:v>3076.8246960507781</c:v>
                </c:pt>
                <c:pt idx="5">
                  <c:v>3260.2421873585558</c:v>
                </c:pt>
                <c:pt idx="6">
                  <c:v>2829.8452270605399</c:v>
                </c:pt>
                <c:pt idx="7">
                  <c:v>2714.2511805413815</c:v>
                </c:pt>
                <c:pt idx="8">
                  <c:v>2749.0638306926153</c:v>
                </c:pt>
                <c:pt idx="9">
                  <c:v>2524.7361774065052</c:v>
                </c:pt>
                <c:pt idx="10">
                  <c:v>2655.9908725696209</c:v>
                </c:pt>
                <c:pt idx="11">
                  <c:v>2684.5610758448529</c:v>
                </c:pt>
                <c:pt idx="12">
                  <c:v>2607.9235645010549</c:v>
                </c:pt>
                <c:pt idx="13">
                  <c:v>2786.2108136146558</c:v>
                </c:pt>
              </c:numCache>
            </c:numRef>
          </c:val>
          <c:smooth val="0"/>
          <c:extLst>
            <c:ext xmlns:c16="http://schemas.microsoft.com/office/drawing/2014/chart" uri="{C3380CC4-5D6E-409C-BE32-E72D297353CC}">
              <c16:uniqueId val="{00000000-F556-4F83-A898-06E504DBCC8E}"/>
            </c:ext>
          </c:extLst>
        </c:ser>
        <c:ser>
          <c:idx val="1"/>
          <c:order val="1"/>
          <c:tx>
            <c:strRef>
              <c:f>'Energy In Ireland Graphs'!$B$2533</c:f>
              <c:strCache>
                <c:ptCount val="1"/>
                <c:pt idx="0">
                  <c:v>Weather Corrected Residential Final Energy Demand</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Graphs'!$T$2533:$AG$2533</c:f>
              <c:numCache>
                <c:formatCode>#,##0</c:formatCode>
                <c:ptCount val="14"/>
                <c:pt idx="0">
                  <c:v>2994.9334119716541</c:v>
                </c:pt>
                <c:pt idx="1">
                  <c:v>3059.8918251765272</c:v>
                </c:pt>
                <c:pt idx="2">
                  <c:v>3062.0436608299724</c:v>
                </c:pt>
                <c:pt idx="3">
                  <c:v>3024.4729162129529</c:v>
                </c:pt>
                <c:pt idx="4">
                  <c:v>2958.0357938424254</c:v>
                </c:pt>
                <c:pt idx="5">
                  <c:v>2870.6558753522481</c:v>
                </c:pt>
                <c:pt idx="6">
                  <c:v>2809.8646032357801</c:v>
                </c:pt>
                <c:pt idx="7">
                  <c:v>2598.955047737823</c:v>
                </c:pt>
                <c:pt idx="8">
                  <c:v>2613.519532870544</c:v>
                </c:pt>
                <c:pt idx="9">
                  <c:v>2520.3549889643573</c:v>
                </c:pt>
                <c:pt idx="10">
                  <c:v>2550.9627484142229</c:v>
                </c:pt>
                <c:pt idx="11">
                  <c:v>2609.7229172341167</c:v>
                </c:pt>
                <c:pt idx="12">
                  <c:v>2606.1782545610672</c:v>
                </c:pt>
                <c:pt idx="13">
                  <c:v>2749.3415537512246</c:v>
                </c:pt>
              </c:numCache>
            </c:numRef>
          </c:val>
          <c:smooth val="0"/>
          <c:extLst>
            <c:ext xmlns:c16="http://schemas.microsoft.com/office/drawing/2014/chart" uri="{C3380CC4-5D6E-409C-BE32-E72D297353CC}">
              <c16:uniqueId val="{00000001-F556-4F83-A898-06E504DBCC8E}"/>
            </c:ext>
          </c:extLst>
        </c:ser>
        <c:dLbls>
          <c:showLegendKey val="0"/>
          <c:showVal val="0"/>
          <c:showCatName val="0"/>
          <c:showSerName val="0"/>
          <c:showPercent val="0"/>
          <c:showBubbleSize val="0"/>
        </c:dLbls>
        <c:smooth val="0"/>
        <c:axId val="517836080"/>
        <c:axId val="517832752"/>
      </c:lineChart>
      <c:catAx>
        <c:axId val="5178360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Final Energy (ktoe)</a:t>
                </a:r>
              </a:p>
            </c:rich>
          </c:tx>
          <c:layout>
            <c:manualLayout>
              <c:xMode val="edge"/>
              <c:yMode val="edge"/>
              <c:x val="7.9587211839067772E-3"/>
              <c:y val="0.2451955915100639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valAx>
      <c:spPr>
        <a:noFill/>
        <a:ln>
          <a:noFill/>
        </a:ln>
        <a:effectLst/>
      </c:spPr>
    </c:plotArea>
    <c:legend>
      <c:legendPos val="b"/>
      <c:layout>
        <c:manualLayout>
          <c:xMode val="edge"/>
          <c:yMode val="edge"/>
          <c:x val="8.8077193328774298E-2"/>
          <c:y val="0.9311303579454131"/>
          <c:w val="0.87413133858022041"/>
          <c:h val="6.681536282071462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430095670094053E-2"/>
          <c:y val="4.3117297258425079E-2"/>
          <c:w val="0.88393601054921023"/>
          <c:h val="0.77757369678200516"/>
        </c:manualLayout>
      </c:layout>
      <c:areaChart>
        <c:grouping val="stacked"/>
        <c:varyColors val="0"/>
        <c:ser>
          <c:idx val="0"/>
          <c:order val="0"/>
          <c:tx>
            <c:strRef>
              <c:f>'Energy In Ireland Graphs'!$B$2563</c:f>
              <c:strCache>
                <c:ptCount val="1"/>
                <c:pt idx="0">
                  <c:v>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Graphs'!$T$2563:$AG$2563</c:f>
              <c:numCache>
                <c:formatCode>#,##0</c:formatCode>
                <c:ptCount val="14"/>
                <c:pt idx="0">
                  <c:v>1145.1218845414101</c:v>
                </c:pt>
                <c:pt idx="1">
                  <c:v>1115.6116846344803</c:v>
                </c:pt>
                <c:pt idx="2">
                  <c:v>1101.3948408413082</c:v>
                </c:pt>
                <c:pt idx="3">
                  <c:v>1197.2400394371682</c:v>
                </c:pt>
                <c:pt idx="4">
                  <c:v>1173.4136507419373</c:v>
                </c:pt>
                <c:pt idx="5">
                  <c:v>1263.3268926563817</c:v>
                </c:pt>
                <c:pt idx="6">
                  <c:v>1035.3771722970812</c:v>
                </c:pt>
                <c:pt idx="7">
                  <c:v>910.17547603698313</c:v>
                </c:pt>
                <c:pt idx="8">
                  <c:v>917.20268638245921</c:v>
                </c:pt>
                <c:pt idx="9">
                  <c:v>856.99312872304313</c:v>
                </c:pt>
                <c:pt idx="10">
                  <c:v>955.84650861557338</c:v>
                </c:pt>
                <c:pt idx="11">
                  <c:v>1005.0238058320845</c:v>
                </c:pt>
                <c:pt idx="12">
                  <c:v>967.08398853104597</c:v>
                </c:pt>
                <c:pt idx="13">
                  <c:v>1059.0610846185803</c:v>
                </c:pt>
              </c:numCache>
            </c:numRef>
          </c:val>
          <c:extLst>
            <c:ext xmlns:c16="http://schemas.microsoft.com/office/drawing/2014/chart" uri="{C3380CC4-5D6E-409C-BE32-E72D297353CC}">
              <c16:uniqueId val="{00000000-DA6A-4A12-B8B6-06DF32EA6DBE}"/>
            </c:ext>
          </c:extLst>
        </c:ser>
        <c:ser>
          <c:idx val="1"/>
          <c:order val="1"/>
          <c:tx>
            <c:strRef>
              <c:f>'Energy In Ireland Graphs'!$B$2564</c:f>
              <c:strCache>
                <c:ptCount val="1"/>
                <c:pt idx="0">
                  <c:v>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Graphs'!$T$2564:$AG$2564</c:f>
              <c:numCache>
                <c:formatCode>#,##0</c:formatCode>
                <c:ptCount val="14"/>
                <c:pt idx="0">
                  <c:v>606.79657896000003</c:v>
                </c:pt>
                <c:pt idx="1">
                  <c:v>632.08425720000002</c:v>
                </c:pt>
                <c:pt idx="2">
                  <c:v>592.92497351999998</c:v>
                </c:pt>
                <c:pt idx="3">
                  <c:v>668.83108775999995</c:v>
                </c:pt>
                <c:pt idx="4">
                  <c:v>624.70667400239995</c:v>
                </c:pt>
                <c:pt idx="5">
                  <c:v>709.72863007199987</c:v>
                </c:pt>
                <c:pt idx="6">
                  <c:v>569.27431704000003</c:v>
                </c:pt>
                <c:pt idx="7">
                  <c:v>600.49404518400002</c:v>
                </c:pt>
                <c:pt idx="8">
                  <c:v>606.21500544000003</c:v>
                </c:pt>
                <c:pt idx="9">
                  <c:v>535.67527838175965</c:v>
                </c:pt>
                <c:pt idx="10">
                  <c:v>555.11316242845055</c:v>
                </c:pt>
                <c:pt idx="11">
                  <c:v>562.98977892358505</c:v>
                </c:pt>
                <c:pt idx="12">
                  <c:v>555.49767086870213</c:v>
                </c:pt>
                <c:pt idx="13">
                  <c:v>604.09375845912712</c:v>
                </c:pt>
              </c:numCache>
            </c:numRef>
          </c:val>
          <c:extLst>
            <c:ext xmlns:c16="http://schemas.microsoft.com/office/drawing/2014/chart" uri="{C3380CC4-5D6E-409C-BE32-E72D297353CC}">
              <c16:uniqueId val="{00000001-DA6A-4A12-B8B6-06DF32EA6DBE}"/>
            </c:ext>
          </c:extLst>
        </c:ser>
        <c:ser>
          <c:idx val="2"/>
          <c:order val="2"/>
          <c:tx>
            <c:strRef>
              <c:f>'Energy In Ireland Graphs'!$B$2565</c:f>
              <c:strCache>
                <c:ptCount val="1"/>
                <c:pt idx="0">
                  <c:v>Electricity</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Graphs'!$T$2565:$AG$2565</c:f>
              <c:numCache>
                <c:formatCode>#,##0</c:formatCode>
                <c:ptCount val="14"/>
                <c:pt idx="0">
                  <c:v>645.9974021999999</c:v>
                </c:pt>
                <c:pt idx="1">
                  <c:v>695.11443599999996</c:v>
                </c:pt>
                <c:pt idx="2">
                  <c:v>693.41283999999996</c:v>
                </c:pt>
                <c:pt idx="3">
                  <c:v>733.20621041253514</c:v>
                </c:pt>
                <c:pt idx="4">
                  <c:v>698.59286147943487</c:v>
                </c:pt>
                <c:pt idx="5">
                  <c:v>734.95332219634304</c:v>
                </c:pt>
                <c:pt idx="6">
                  <c:v>712.35767603068541</c:v>
                </c:pt>
                <c:pt idx="7">
                  <c:v>698.36016199999995</c:v>
                </c:pt>
                <c:pt idx="8">
                  <c:v>683.505898</c:v>
                </c:pt>
                <c:pt idx="9">
                  <c:v>662.52674779799986</c:v>
                </c:pt>
                <c:pt idx="10">
                  <c:v>677.74542579000001</c:v>
                </c:pt>
                <c:pt idx="11">
                  <c:v>677.05604049219596</c:v>
                </c:pt>
                <c:pt idx="12">
                  <c:v>685.01073597600009</c:v>
                </c:pt>
                <c:pt idx="13">
                  <c:v>702.94473599999992</c:v>
                </c:pt>
              </c:numCache>
            </c:numRef>
          </c:val>
          <c:extLst>
            <c:ext xmlns:c16="http://schemas.microsoft.com/office/drawing/2014/chart" uri="{C3380CC4-5D6E-409C-BE32-E72D297353CC}">
              <c16:uniqueId val="{00000002-DA6A-4A12-B8B6-06DF32EA6DBE}"/>
            </c:ext>
          </c:extLst>
        </c:ser>
        <c:ser>
          <c:idx val="3"/>
          <c:order val="3"/>
          <c:tx>
            <c:strRef>
              <c:f>'Energy In Ireland Graphs'!$B$2566</c:f>
              <c:strCache>
                <c:ptCount val="1"/>
                <c:pt idx="0">
                  <c:v>Renewables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Graphs'!$T$2566:$AG$2566</c:f>
              <c:numCache>
                <c:formatCode>#,##0</c:formatCode>
                <c:ptCount val="14"/>
                <c:pt idx="0">
                  <c:v>19.761274170011152</c:v>
                </c:pt>
                <c:pt idx="1">
                  <c:v>22.306157796998395</c:v>
                </c:pt>
                <c:pt idx="2">
                  <c:v>31.391570625766583</c:v>
                </c:pt>
                <c:pt idx="3">
                  <c:v>32.32691857986795</c:v>
                </c:pt>
                <c:pt idx="4">
                  <c:v>41.393727861409118</c:v>
                </c:pt>
                <c:pt idx="5">
                  <c:v>44.395581019336049</c:v>
                </c:pt>
                <c:pt idx="6">
                  <c:v>42.009154750822979</c:v>
                </c:pt>
                <c:pt idx="7">
                  <c:v>48.710031282443047</c:v>
                </c:pt>
                <c:pt idx="8">
                  <c:v>51.208882602369876</c:v>
                </c:pt>
                <c:pt idx="9">
                  <c:v>50.576776912580186</c:v>
                </c:pt>
                <c:pt idx="10">
                  <c:v>60.476903782513531</c:v>
                </c:pt>
                <c:pt idx="11">
                  <c:v>63.822930840598126</c:v>
                </c:pt>
                <c:pt idx="12">
                  <c:v>63.294812109500697</c:v>
                </c:pt>
                <c:pt idx="13">
                  <c:v>68.387102733754332</c:v>
                </c:pt>
              </c:numCache>
            </c:numRef>
          </c:val>
          <c:extLst>
            <c:ext xmlns:c16="http://schemas.microsoft.com/office/drawing/2014/chart" uri="{C3380CC4-5D6E-409C-BE32-E72D297353CC}">
              <c16:uniqueId val="{00000003-DA6A-4A12-B8B6-06DF32EA6DBE}"/>
            </c:ext>
          </c:extLst>
        </c:ser>
        <c:ser>
          <c:idx val="4"/>
          <c:order val="4"/>
          <c:tx>
            <c:strRef>
              <c:f>'Energy In Ireland Graphs'!$B$2567</c:f>
              <c:strCache>
                <c:ptCount val="1"/>
                <c:pt idx="0">
                  <c:v>Coal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Graphs'!$T$2567:$AG$2567</c:f>
              <c:numCache>
                <c:formatCode>#,##0</c:formatCode>
                <c:ptCount val="14"/>
                <c:pt idx="0">
                  <c:v>245.9206120568</c:v>
                </c:pt>
                <c:pt idx="1">
                  <c:v>218.85474913320002</c:v>
                </c:pt>
                <c:pt idx="2">
                  <c:v>208.11462116672004</c:v>
                </c:pt>
                <c:pt idx="3">
                  <c:v>229.79413561039999</c:v>
                </c:pt>
                <c:pt idx="4">
                  <c:v>267.0191029655972</c:v>
                </c:pt>
                <c:pt idx="5">
                  <c:v>254.29890531449513</c:v>
                </c:pt>
                <c:pt idx="6">
                  <c:v>229.55871994195013</c:v>
                </c:pt>
                <c:pt idx="7">
                  <c:v>241.97946603795555</c:v>
                </c:pt>
                <c:pt idx="8">
                  <c:v>273.02768526778607</c:v>
                </c:pt>
                <c:pt idx="9">
                  <c:v>218.99538772112226</c:v>
                </c:pt>
                <c:pt idx="10">
                  <c:v>206.20700695308327</c:v>
                </c:pt>
                <c:pt idx="11">
                  <c:v>178.78240142638907</c:v>
                </c:pt>
                <c:pt idx="12">
                  <c:v>148.70663749580592</c:v>
                </c:pt>
                <c:pt idx="13">
                  <c:v>155.18532547319376</c:v>
                </c:pt>
              </c:numCache>
            </c:numRef>
          </c:val>
          <c:extLst>
            <c:ext xmlns:c16="http://schemas.microsoft.com/office/drawing/2014/chart" uri="{C3380CC4-5D6E-409C-BE32-E72D297353CC}">
              <c16:uniqueId val="{00000004-DA6A-4A12-B8B6-06DF32EA6DBE}"/>
            </c:ext>
          </c:extLst>
        </c:ser>
        <c:ser>
          <c:idx val="5"/>
          <c:order val="5"/>
          <c:tx>
            <c:strRef>
              <c:f>'Energy In Ireland Graphs'!$B$2568</c:f>
              <c:strCache>
                <c:ptCount val="1"/>
                <c:pt idx="0">
                  <c:v>Peat</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Graphs'!$T$2568:$AG$2568</c:f>
              <c:numCache>
                <c:formatCode>#,##0</c:formatCode>
                <c:ptCount val="14"/>
                <c:pt idx="0">
                  <c:v>273.08824700000002</c:v>
                </c:pt>
                <c:pt idx="1">
                  <c:v>283.51538800000003</c:v>
                </c:pt>
                <c:pt idx="2">
                  <c:v>271.32001500000001</c:v>
                </c:pt>
                <c:pt idx="3">
                  <c:v>279.69395299999996</c:v>
                </c:pt>
                <c:pt idx="4">
                  <c:v>271.69867899999997</c:v>
                </c:pt>
                <c:pt idx="5">
                  <c:v>253.5388561</c:v>
                </c:pt>
                <c:pt idx="6">
                  <c:v>241.26818700000001</c:v>
                </c:pt>
                <c:pt idx="7">
                  <c:v>214.53199999999998</c:v>
                </c:pt>
                <c:pt idx="8">
                  <c:v>217.90367299999997</c:v>
                </c:pt>
                <c:pt idx="9">
                  <c:v>199.96885786999999</c:v>
                </c:pt>
                <c:pt idx="10">
                  <c:v>200.601865</c:v>
                </c:pt>
                <c:pt idx="11">
                  <c:v>196.88611832999999</c:v>
                </c:pt>
                <c:pt idx="12">
                  <c:v>188.32971952</c:v>
                </c:pt>
                <c:pt idx="13">
                  <c:v>196.53880633</c:v>
                </c:pt>
              </c:numCache>
            </c:numRef>
          </c:val>
          <c:extLst>
            <c:ext xmlns:c16="http://schemas.microsoft.com/office/drawing/2014/chart" uri="{C3380CC4-5D6E-409C-BE32-E72D297353CC}">
              <c16:uniqueId val="{00000005-DA6A-4A12-B8B6-06DF32EA6DBE}"/>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3.9183133481355079E-3"/>
              <c:y val="0.379251968904928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5.1614831031992721E-2"/>
          <c:y val="0.91565185185185183"/>
          <c:w val="0.92306376314505423"/>
          <c:h val="6.496023829476735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156158096724289E-2"/>
          <c:y val="4.2230495677797943E-2"/>
          <c:w val="0.86189548888150147"/>
          <c:h val="0.80902233228417109"/>
        </c:manualLayout>
      </c:layout>
      <c:areaChart>
        <c:grouping val="stacked"/>
        <c:varyColors val="0"/>
        <c:ser>
          <c:idx val="0"/>
          <c:order val="0"/>
          <c:tx>
            <c:strRef>
              <c:f>'Energy In Ireland Graphs'!$B$2600</c:f>
              <c:strCache>
                <c:ptCount val="1"/>
                <c:pt idx="0">
                  <c:v>Electricity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Graphs'!$T$2600:$AG$2600</c:f>
              <c:numCache>
                <c:formatCode>#,##0</c:formatCode>
                <c:ptCount val="14"/>
                <c:pt idx="0">
                  <c:v>4773.1571882522676</c:v>
                </c:pt>
                <c:pt idx="1">
                  <c:v>4814.9149830392253</c:v>
                </c:pt>
                <c:pt idx="2">
                  <c:v>4516.892545044544</c:v>
                </c:pt>
                <c:pt idx="3">
                  <c:v>4665.7877036820319</c:v>
                </c:pt>
                <c:pt idx="4">
                  <c:v>4241.4324601704557</c:v>
                </c:pt>
                <c:pt idx="5">
                  <c:v>4527.394841731526</c:v>
                </c:pt>
                <c:pt idx="6">
                  <c:v>4049.5760105426452</c:v>
                </c:pt>
                <c:pt idx="7">
                  <c:v>4295.7363209891155</c:v>
                </c:pt>
                <c:pt idx="8">
                  <c:v>3700.0613206663393</c:v>
                </c:pt>
                <c:pt idx="9">
                  <c:v>3513.7184359704584</c:v>
                </c:pt>
                <c:pt idx="10">
                  <c:v>3682.8654237432638</c:v>
                </c:pt>
                <c:pt idx="11">
                  <c:v>3810.3313944675501</c:v>
                </c:pt>
                <c:pt idx="12">
                  <c:v>3512.0366280162502</c:v>
                </c:pt>
                <c:pt idx="13">
                  <c:v>3066.7434280896496</c:v>
                </c:pt>
              </c:numCache>
            </c:numRef>
          </c:val>
          <c:extLst>
            <c:ext xmlns:c16="http://schemas.microsoft.com/office/drawing/2014/chart" uri="{C3380CC4-5D6E-409C-BE32-E72D297353CC}">
              <c16:uniqueId val="{00000000-486A-4C64-B3DE-0C293EDF2223}"/>
            </c:ext>
          </c:extLst>
        </c:ser>
        <c:ser>
          <c:idx val="1"/>
          <c:order val="1"/>
          <c:tx>
            <c:strRef>
              <c:f>'Energy In Ireland Graphs'!$B$2601</c:f>
              <c:strCache>
                <c:ptCount val="1"/>
                <c:pt idx="0">
                  <c:v>Oil</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Graphs'!$T$2601:$AG$2601</c:f>
              <c:numCache>
                <c:formatCode>#,##0</c:formatCode>
                <c:ptCount val="14"/>
                <c:pt idx="0">
                  <c:v>3467.1221153379338</c:v>
                </c:pt>
                <c:pt idx="1">
                  <c:v>3364.3447838765269</c:v>
                </c:pt>
                <c:pt idx="2">
                  <c:v>3324.7039681701435</c:v>
                </c:pt>
                <c:pt idx="3">
                  <c:v>3609.8047231186624</c:v>
                </c:pt>
                <c:pt idx="4">
                  <c:v>3528.6871907689597</c:v>
                </c:pt>
                <c:pt idx="5">
                  <c:v>3792.4879329778523</c:v>
                </c:pt>
                <c:pt idx="6">
                  <c:v>3107.0422357243006</c:v>
                </c:pt>
                <c:pt idx="7">
                  <c:v>2733.449217716352</c:v>
                </c:pt>
                <c:pt idx="8">
                  <c:v>2751.2253957978901</c:v>
                </c:pt>
                <c:pt idx="9">
                  <c:v>2568.9778565932702</c:v>
                </c:pt>
                <c:pt idx="10">
                  <c:v>2862.5508338657646</c:v>
                </c:pt>
                <c:pt idx="11">
                  <c:v>3008.2612240579952</c:v>
                </c:pt>
                <c:pt idx="12">
                  <c:v>2893.316112861954</c:v>
                </c:pt>
                <c:pt idx="13">
                  <c:v>3167.568597361334</c:v>
                </c:pt>
              </c:numCache>
            </c:numRef>
          </c:val>
          <c:extLst>
            <c:ext xmlns:c16="http://schemas.microsoft.com/office/drawing/2014/chart" uri="{C3380CC4-5D6E-409C-BE32-E72D297353CC}">
              <c16:uniqueId val="{00000001-486A-4C64-B3DE-0C293EDF2223}"/>
            </c:ext>
          </c:extLst>
        </c:ser>
        <c:ser>
          <c:idx val="2"/>
          <c:order val="2"/>
          <c:tx>
            <c:strRef>
              <c:f>'Energy In Ireland Graphs'!$B$2602</c:f>
              <c:strCache>
                <c:ptCount val="1"/>
                <c:pt idx="0">
                  <c:v>Gas</c:v>
                </c:pt>
              </c:strCache>
            </c:strRef>
          </c:tx>
          <c:spPr>
            <a:solidFill>
              <a:schemeClr val="accent3"/>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Graphs'!$T$2602:$AG$2602</c:f>
              <c:numCache>
                <c:formatCode>#,##0</c:formatCode>
                <c:ptCount val="14"/>
                <c:pt idx="0">
                  <c:v>1443.1075546636771</c:v>
                </c:pt>
                <c:pt idx="1">
                  <c:v>1503.9951398586868</c:v>
                </c:pt>
                <c:pt idx="2">
                  <c:v>1414.2981881012336</c:v>
                </c:pt>
                <c:pt idx="3">
                  <c:v>1592.6103666616204</c:v>
                </c:pt>
                <c:pt idx="4">
                  <c:v>1491.8726220998299</c:v>
                </c:pt>
                <c:pt idx="5">
                  <c:v>1697.3191972897578</c:v>
                </c:pt>
                <c:pt idx="6">
                  <c:v>1359.6846458768903</c:v>
                </c:pt>
                <c:pt idx="7">
                  <c:v>1429.8354951079091</c:v>
                </c:pt>
                <c:pt idx="8">
                  <c:v>1422.076014088263</c:v>
                </c:pt>
                <c:pt idx="9">
                  <c:v>1271.9947474404237</c:v>
                </c:pt>
                <c:pt idx="10">
                  <c:v>1322.7139287261762</c:v>
                </c:pt>
                <c:pt idx="11">
                  <c:v>1316.6976690021356</c:v>
                </c:pt>
                <c:pt idx="12">
                  <c:v>1296.3375557036368</c:v>
                </c:pt>
                <c:pt idx="13">
                  <c:v>1411.1327904650996</c:v>
                </c:pt>
              </c:numCache>
            </c:numRef>
          </c:val>
          <c:extLst>
            <c:ext xmlns:c16="http://schemas.microsoft.com/office/drawing/2014/chart" uri="{C3380CC4-5D6E-409C-BE32-E72D297353CC}">
              <c16:uniqueId val="{00000002-486A-4C64-B3DE-0C293EDF2223}"/>
            </c:ext>
          </c:extLst>
        </c:ser>
        <c:ser>
          <c:idx val="3"/>
          <c:order val="3"/>
          <c:tx>
            <c:strRef>
              <c:f>'Energy In Ireland Graphs'!$B$2603</c:f>
              <c:strCache>
                <c:ptCount val="1"/>
                <c:pt idx="0">
                  <c:v>Coal</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Graphs'!$T$2603:$AG$2603</c:f>
              <c:numCache>
                <c:formatCode>#,##0</c:formatCode>
                <c:ptCount val="14"/>
                <c:pt idx="0">
                  <c:v>989.48624593954264</c:v>
                </c:pt>
                <c:pt idx="1">
                  <c:v>876.56227762472463</c:v>
                </c:pt>
                <c:pt idx="2">
                  <c:v>835.16099247684076</c:v>
                </c:pt>
                <c:pt idx="3">
                  <c:v>921.50640059139062</c:v>
                </c:pt>
                <c:pt idx="4">
                  <c:v>1071.6916224590789</c:v>
                </c:pt>
                <c:pt idx="5">
                  <c:v>1020.2964067627914</c:v>
                </c:pt>
                <c:pt idx="6">
                  <c:v>922.46956295430778</c:v>
                </c:pt>
                <c:pt idx="7">
                  <c:v>971.69928833930283</c:v>
                </c:pt>
                <c:pt idx="8">
                  <c:v>1098.8344610376491</c:v>
                </c:pt>
                <c:pt idx="9">
                  <c:v>882.14704964376585</c:v>
                </c:pt>
                <c:pt idx="10">
                  <c:v>830.62356985929057</c:v>
                </c:pt>
                <c:pt idx="11">
                  <c:v>721.26885892255439</c:v>
                </c:pt>
                <c:pt idx="12">
                  <c:v>601.57596511540578</c:v>
                </c:pt>
                <c:pt idx="13">
                  <c:v>627.52377108713267</c:v>
                </c:pt>
              </c:numCache>
            </c:numRef>
          </c:val>
          <c:extLst>
            <c:ext xmlns:c16="http://schemas.microsoft.com/office/drawing/2014/chart" uri="{C3380CC4-5D6E-409C-BE32-E72D297353CC}">
              <c16:uniqueId val="{00000003-486A-4C64-B3DE-0C293EDF2223}"/>
            </c:ext>
          </c:extLst>
        </c:ser>
        <c:ser>
          <c:idx val="4"/>
          <c:order val="4"/>
          <c:tx>
            <c:strRef>
              <c:f>'Energy In Ireland Graphs'!$B$2604</c:f>
              <c:strCache>
                <c:ptCount val="1"/>
                <c:pt idx="0">
                  <c:v>Peat</c:v>
                </c:pt>
              </c:strCache>
            </c:strRef>
          </c:tx>
          <c:spPr>
            <a:solidFill>
              <a:schemeClr val="accent5"/>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Graphs'!$T$2604:$AG$2604</c:f>
              <c:numCache>
                <c:formatCode>#,##0</c:formatCode>
                <c:ptCount val="14"/>
                <c:pt idx="0">
                  <c:v>1169.6686178364885</c:v>
                </c:pt>
                <c:pt idx="1">
                  <c:v>1215.5701101853333</c:v>
                </c:pt>
                <c:pt idx="2">
                  <c:v>1163.1112640099641</c:v>
                </c:pt>
                <c:pt idx="3">
                  <c:v>1195.089048219972</c:v>
                </c:pt>
                <c:pt idx="4">
                  <c:v>1160.8598496051409</c:v>
                </c:pt>
                <c:pt idx="5">
                  <c:v>1085.0208083793655</c:v>
                </c:pt>
                <c:pt idx="6">
                  <c:v>1033.6314836826857</c:v>
                </c:pt>
                <c:pt idx="7">
                  <c:v>915.44516312543988</c:v>
                </c:pt>
                <c:pt idx="8">
                  <c:v>929.40075530795286</c:v>
                </c:pt>
                <c:pt idx="9">
                  <c:v>855.16729143911255</c:v>
                </c:pt>
                <c:pt idx="10">
                  <c:v>857.78735256452512</c:v>
                </c:pt>
                <c:pt idx="11">
                  <c:v>842.40761521156969</c:v>
                </c:pt>
                <c:pt idx="12">
                  <c:v>806.99207748199171</c:v>
                </c:pt>
                <c:pt idx="13">
                  <c:v>840.97006636501999</c:v>
                </c:pt>
              </c:numCache>
            </c:numRef>
          </c:val>
          <c:extLst>
            <c:ext xmlns:c16="http://schemas.microsoft.com/office/drawing/2014/chart" uri="{C3380CC4-5D6E-409C-BE32-E72D297353CC}">
              <c16:uniqueId val="{00000004-486A-4C64-B3DE-0C293EDF2223}"/>
            </c:ext>
          </c:extLst>
        </c:ser>
        <c:dLbls>
          <c:showLegendKey val="0"/>
          <c:showVal val="0"/>
          <c:showCatName val="0"/>
          <c:showSerName val="0"/>
          <c:showPercent val="0"/>
          <c:showBubbleSize val="0"/>
        </c:dLbls>
        <c:axId val="619425712"/>
        <c:axId val="619426544"/>
      </c:area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MtCO</a:t>
                </a:r>
                <a:r>
                  <a:rPr lang="en-US" b="1" baseline="-25000"/>
                  <a:t>2</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valAx>
      <c:spPr>
        <a:noFill/>
        <a:ln>
          <a:noFill/>
        </a:ln>
        <a:effectLst/>
      </c:spPr>
    </c:plotArea>
    <c:legend>
      <c:legendPos val="b"/>
      <c:layout>
        <c:manualLayout>
          <c:xMode val="edge"/>
          <c:yMode val="edge"/>
          <c:x val="4.4137517542962183E-2"/>
          <c:y val="0.93017125569371073"/>
          <c:w val="0.92469302318953539"/>
          <c:h val="6.363509073230171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086206563146597E-2"/>
          <c:y val="3.9822580001482304E-2"/>
          <c:w val="0.8923022064084466"/>
          <c:h val="0.78842880816304473"/>
        </c:manualLayout>
      </c:layout>
      <c:lineChart>
        <c:grouping val="standard"/>
        <c:varyColors val="0"/>
        <c:ser>
          <c:idx val="0"/>
          <c:order val="0"/>
          <c:tx>
            <c:strRef>
              <c:f>'Energy In Ireland Graphs'!$B$2638</c:f>
              <c:strCache>
                <c:ptCount val="1"/>
                <c:pt idx="0">
                  <c:v>Total energy</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Graphs'!$T$2638:$AG$2638</c:f>
              <c:numCache>
                <c:formatCode>#,##0</c:formatCode>
                <c:ptCount val="14"/>
                <c:pt idx="0">
                  <c:v>24109.152408784754</c:v>
                </c:pt>
                <c:pt idx="1">
                  <c:v>23601.151890077803</c:v>
                </c:pt>
                <c:pt idx="2">
                  <c:v>22477.712852771991</c:v>
                </c:pt>
                <c:pt idx="3">
                  <c:v>23765.489778180159</c:v>
                </c:pt>
                <c:pt idx="4">
                  <c:v>22725.966931699251</c:v>
                </c:pt>
                <c:pt idx="5">
                  <c:v>23521.684461064673</c:v>
                </c:pt>
                <c:pt idx="6">
                  <c:v>19953.280201571764</c:v>
                </c:pt>
                <c:pt idx="7">
                  <c:v>19026.89031489546</c:v>
                </c:pt>
                <c:pt idx="8">
                  <c:v>19159.46870539528</c:v>
                </c:pt>
                <c:pt idx="9">
                  <c:v>17494.842140294666</c:v>
                </c:pt>
                <c:pt idx="10">
                  <c:v>18299.126172908029</c:v>
                </c:pt>
                <c:pt idx="11">
                  <c:v>18390.816393149202</c:v>
                </c:pt>
                <c:pt idx="12">
                  <c:v>17764.80976528268</c:v>
                </c:pt>
                <c:pt idx="13">
                  <c:v>18872.591415132218</c:v>
                </c:pt>
              </c:numCache>
            </c:numRef>
          </c:val>
          <c:smooth val="0"/>
          <c:extLst>
            <c:ext xmlns:c16="http://schemas.microsoft.com/office/drawing/2014/chart" uri="{C3380CC4-5D6E-409C-BE32-E72D297353CC}">
              <c16:uniqueId val="{00000000-1B7C-43D2-ACEE-792020B5967A}"/>
            </c:ext>
          </c:extLst>
        </c:ser>
        <c:ser>
          <c:idx val="1"/>
          <c:order val="1"/>
          <c:tx>
            <c:strRef>
              <c:f>'Energy In Ireland Graphs'!$B$2639</c:f>
              <c:strCache>
                <c:ptCount val="1"/>
                <c:pt idx="0">
                  <c:v>Non-electric energy</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Graphs'!$T$2639:$AG$2639</c:f>
              <c:numCache>
                <c:formatCode>#,##0</c:formatCode>
                <c:ptCount val="14"/>
                <c:pt idx="0">
                  <c:v>18805.742432027655</c:v>
                </c:pt>
                <c:pt idx="1">
                  <c:v>18072.735693439095</c:v>
                </c:pt>
                <c:pt idx="2">
                  <c:v>17100.442473746163</c:v>
                </c:pt>
                <c:pt idx="3">
                  <c:v>18218.055068817303</c:v>
                </c:pt>
                <c:pt idx="4">
                  <c:v>17566.03751190472</c:v>
                </c:pt>
                <c:pt idx="5">
                  <c:v>18219.213311729673</c:v>
                </c:pt>
                <c:pt idx="6">
                  <c:v>14930.435779671983</c:v>
                </c:pt>
                <c:pt idx="7">
                  <c:v>14131.388270749239</c:v>
                </c:pt>
                <c:pt idx="8">
                  <c:v>14395.807084855638</c:v>
                </c:pt>
                <c:pt idx="9">
                  <c:v>12903.946279502079</c:v>
                </c:pt>
                <c:pt idx="10">
                  <c:v>13629.626293323108</c:v>
                </c:pt>
                <c:pt idx="11">
                  <c:v>13752.585793517212</c:v>
                </c:pt>
                <c:pt idx="12">
                  <c:v>13098.612650675872</c:v>
                </c:pt>
                <c:pt idx="13">
                  <c:v>14111.146687001616</c:v>
                </c:pt>
              </c:numCache>
            </c:numRef>
          </c:val>
          <c:smooth val="0"/>
          <c:extLst>
            <c:ext xmlns:c16="http://schemas.microsoft.com/office/drawing/2014/chart" uri="{C3380CC4-5D6E-409C-BE32-E72D297353CC}">
              <c16:uniqueId val="{00000001-1B7C-43D2-ACEE-792020B5967A}"/>
            </c:ext>
          </c:extLst>
        </c:ser>
        <c:ser>
          <c:idx val="2"/>
          <c:order val="2"/>
          <c:tx>
            <c:strRef>
              <c:f>'Energy In Ireland Graphs'!$B$2640</c:f>
              <c:strCache>
                <c:ptCount val="1"/>
                <c:pt idx="0">
                  <c:v>Electricity</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Graphs'!$T$2640:$AG$2640</c:f>
              <c:numCache>
                <c:formatCode>#,##0</c:formatCode>
                <c:ptCount val="14"/>
                <c:pt idx="0">
                  <c:v>5303.4099767571015</c:v>
                </c:pt>
                <c:pt idx="1">
                  <c:v>5528.4161966387101</c:v>
                </c:pt>
                <c:pt idx="2">
                  <c:v>5377.2703790258229</c:v>
                </c:pt>
                <c:pt idx="3">
                  <c:v>5547.4347093628539</c:v>
                </c:pt>
                <c:pt idx="4">
                  <c:v>5159.9294197945374</c:v>
                </c:pt>
                <c:pt idx="5">
                  <c:v>5302.4711493350014</c:v>
                </c:pt>
                <c:pt idx="6">
                  <c:v>5022.8444218997793</c:v>
                </c:pt>
                <c:pt idx="7">
                  <c:v>4895.5020441462193</c:v>
                </c:pt>
                <c:pt idx="8">
                  <c:v>4763.6616205396413</c:v>
                </c:pt>
                <c:pt idx="9">
                  <c:v>4590.895860792587</c:v>
                </c:pt>
                <c:pt idx="10">
                  <c:v>4669.4998795849178</c:v>
                </c:pt>
                <c:pt idx="11">
                  <c:v>4638.2305996319883</c:v>
                </c:pt>
                <c:pt idx="12">
                  <c:v>4666.1971146068072</c:v>
                </c:pt>
                <c:pt idx="13">
                  <c:v>4761.4447281306038</c:v>
                </c:pt>
              </c:numCache>
            </c:numRef>
          </c:val>
          <c:smooth val="0"/>
          <c:extLst>
            <c:ext xmlns:c16="http://schemas.microsoft.com/office/drawing/2014/chart" uri="{C3380CC4-5D6E-409C-BE32-E72D297353CC}">
              <c16:uniqueId val="{00000002-1B7C-43D2-ACEE-792020B5967A}"/>
            </c:ext>
          </c:extLst>
        </c:ser>
        <c:ser>
          <c:idx val="3"/>
          <c:order val="3"/>
          <c:tx>
            <c:strRef>
              <c:f>'Energy In Ireland Graphs'!$B$2641</c:f>
              <c:strCache>
                <c:ptCount val="1"/>
                <c:pt idx="0">
                  <c:v>Total energy (Weather corrected)</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Graphs'!$T$2641:$AG$2641</c:f>
              <c:numCache>
                <c:formatCode>#,##0</c:formatCode>
                <c:ptCount val="14"/>
                <c:pt idx="0">
                  <c:v>24587.343049184878</c:v>
                </c:pt>
                <c:pt idx="1">
                  <c:v>24336.072810705231</c:v>
                </c:pt>
                <c:pt idx="2">
                  <c:v>23745.503006066061</c:v>
                </c:pt>
                <c:pt idx="3">
                  <c:v>22883.147734779177</c:v>
                </c:pt>
                <c:pt idx="4">
                  <c:v>21848.57126242212</c:v>
                </c:pt>
                <c:pt idx="5">
                  <c:v>20710.934285235955</c:v>
                </c:pt>
                <c:pt idx="6">
                  <c:v>19812.396529925962</c:v>
                </c:pt>
                <c:pt idx="7">
                  <c:v>18218.664868292773</c:v>
                </c:pt>
                <c:pt idx="8">
                  <c:v>18214.799213431372</c:v>
                </c:pt>
                <c:pt idx="9">
                  <c:v>17464.483245425497</c:v>
                </c:pt>
                <c:pt idx="10">
                  <c:v>17575.508138120109</c:v>
                </c:pt>
                <c:pt idx="11">
                  <c:v>17878.131155105853</c:v>
                </c:pt>
                <c:pt idx="12">
                  <c:v>17752.92095861389</c:v>
                </c:pt>
                <c:pt idx="13">
                  <c:v>18622.854936549622</c:v>
                </c:pt>
              </c:numCache>
            </c:numRef>
          </c:val>
          <c:smooth val="0"/>
          <c:extLst>
            <c:ext xmlns:c16="http://schemas.microsoft.com/office/drawing/2014/chart" uri="{C3380CC4-5D6E-409C-BE32-E72D297353CC}">
              <c16:uniqueId val="{00000003-1B7C-43D2-ACEE-792020B5967A}"/>
            </c:ext>
          </c:extLst>
        </c:ser>
        <c:ser>
          <c:idx val="4"/>
          <c:order val="4"/>
          <c:tx>
            <c:strRef>
              <c:f>'Energy In Ireland Graphs'!$B$2642</c:f>
              <c:strCache>
                <c:ptCount val="1"/>
                <c:pt idx="0">
                  <c:v>Non-electric (Weather corrected)</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Graphs'!$T$2642:$AG$2642</c:f>
              <c:numCache>
                <c:formatCode>#,##0</c:formatCode>
                <c:ptCount val="14"/>
                <c:pt idx="0">
                  <c:v>19264.434595292852</c:v>
                </c:pt>
                <c:pt idx="1">
                  <c:v>18775.631385019893</c:v>
                </c:pt>
                <c:pt idx="2">
                  <c:v>18312.897194543686</c:v>
                </c:pt>
                <c:pt idx="3">
                  <c:v>17376.728925058967</c:v>
                </c:pt>
                <c:pt idx="4">
                  <c:v>16728.102130834428</c:v>
                </c:pt>
                <c:pt idx="5">
                  <c:v>15545.17112105163</c:v>
                </c:pt>
                <c:pt idx="6">
                  <c:v>14796.535304163828</c:v>
                </c:pt>
                <c:pt idx="7">
                  <c:v>13365.919393966517</c:v>
                </c:pt>
                <c:pt idx="8">
                  <c:v>13499.315441010545</c:v>
                </c:pt>
                <c:pt idx="9">
                  <c:v>12875.165657553654</c:v>
                </c:pt>
                <c:pt idx="10">
                  <c:v>12943.766001283086</c:v>
                </c:pt>
                <c:pt idx="11">
                  <c:v>13265.930800951663</c:v>
                </c:pt>
                <c:pt idx="12">
                  <c:v>13087.341988722574</c:v>
                </c:pt>
                <c:pt idx="13">
                  <c:v>13873.903570154664</c:v>
                </c:pt>
              </c:numCache>
            </c:numRef>
          </c:val>
          <c:smooth val="0"/>
          <c:extLst>
            <c:ext xmlns:c16="http://schemas.microsoft.com/office/drawing/2014/chart" uri="{C3380CC4-5D6E-409C-BE32-E72D297353CC}">
              <c16:uniqueId val="{00000004-1B7C-43D2-ACEE-792020B5967A}"/>
            </c:ext>
          </c:extLst>
        </c:ser>
        <c:dLbls>
          <c:showLegendKey val="0"/>
          <c:showVal val="0"/>
          <c:showCatName val="0"/>
          <c:showSerName val="0"/>
          <c:showPercent val="0"/>
          <c:showBubbleSize val="0"/>
        </c:dLbls>
        <c:smooth val="0"/>
        <c:axId val="517836080"/>
        <c:axId val="517832752"/>
        <c:extLst/>
      </c:lineChart>
      <c:catAx>
        <c:axId val="5178360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Energy per dwelling (MWh/dwelling/annum)</a:t>
                </a:r>
                <a:endParaRPr lang="en-US" sz="900" b="1">
                  <a:effectLst/>
                </a:endParaRPr>
              </a:p>
            </c:rich>
          </c:tx>
          <c:layout>
            <c:manualLayout>
              <c:xMode val="edge"/>
              <c:yMode val="edge"/>
              <c:x val="9.3780668475712866E-3"/>
              <c:y val="6.4387534864893181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dispUnits>
          <c:builtInUnit val="thousands"/>
        </c:dispUnits>
      </c:valAx>
      <c:spPr>
        <a:noFill/>
        <a:ln>
          <a:noFill/>
        </a:ln>
        <a:effectLst/>
      </c:spPr>
    </c:plotArea>
    <c:legend>
      <c:legendPos val="b"/>
      <c:layout>
        <c:manualLayout>
          <c:xMode val="edge"/>
          <c:yMode val="edge"/>
          <c:x val="3.6995196987018475E-2"/>
          <c:y val="0.92798613038597133"/>
          <c:w val="0.95877383867223909"/>
          <c:h val="7.201379744019663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88611111111112E-2"/>
          <c:y val="4.5508333333333331E-2"/>
          <c:w val="0.88693203451569502"/>
          <c:h val="0.80270012738342411"/>
        </c:manualLayout>
      </c:layout>
      <c:lineChart>
        <c:grouping val="standard"/>
        <c:varyColors val="0"/>
        <c:ser>
          <c:idx val="0"/>
          <c:order val="0"/>
          <c:tx>
            <c:strRef>
              <c:f>'Energy In Ireland Graphs'!$B$2674</c:f>
              <c:strCache>
                <c:ptCount val="1"/>
                <c:pt idx="0">
                  <c:v>Total energy-related</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Graphs'!$T$2674:$AG$2674</c:f>
              <c:numCache>
                <c:formatCode>#,##0.0</c:formatCode>
                <c:ptCount val="14"/>
                <c:pt idx="0">
                  <c:v>8.3596797122952573</c:v>
                </c:pt>
                <c:pt idx="1">
                  <c:v>8.0526701123332742</c:v>
                </c:pt>
                <c:pt idx="2">
                  <c:v>7.5041867578624926</c:v>
                </c:pt>
                <c:pt idx="3">
                  <c:v>7.7968122648710372</c:v>
                </c:pt>
                <c:pt idx="4">
                  <c:v>7.3001475870282411</c:v>
                </c:pt>
                <c:pt idx="5">
                  <c:v>7.5202403713415906</c:v>
                </c:pt>
                <c:pt idx="6">
                  <c:v>6.3491894902782269</c:v>
                </c:pt>
                <c:pt idx="7">
                  <c:v>6.2361633858788421</c:v>
                </c:pt>
                <c:pt idx="8">
                  <c:v>5.9336812267878267</c:v>
                </c:pt>
                <c:pt idx="9">
                  <c:v>5.4171890793816928</c:v>
                </c:pt>
                <c:pt idx="10">
                  <c:v>5.6614123895441493</c:v>
                </c:pt>
                <c:pt idx="11">
                  <c:v>5.7131217063801207</c:v>
                </c:pt>
                <c:pt idx="12">
                  <c:v>5.3360105597177174</c:v>
                </c:pt>
                <c:pt idx="13">
                  <c:v>5.3081593337791402</c:v>
                </c:pt>
              </c:numCache>
            </c:numRef>
          </c:val>
          <c:smooth val="0"/>
          <c:extLst>
            <c:ext xmlns:c16="http://schemas.microsoft.com/office/drawing/2014/chart" uri="{C3380CC4-5D6E-409C-BE32-E72D297353CC}">
              <c16:uniqueId val="{00000000-109E-4C59-9CA5-CD2DD5E42183}"/>
            </c:ext>
          </c:extLst>
        </c:ser>
        <c:ser>
          <c:idx val="1"/>
          <c:order val="1"/>
          <c:tx>
            <c:strRef>
              <c:f>'Energy In Ireland Graphs'!$B$2675</c:f>
              <c:strCache>
                <c:ptCount val="1"/>
                <c:pt idx="0">
                  <c:v>Non-electrical energy-related</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Graphs'!$T$2675:$AG$2675</c:f>
              <c:numCache>
                <c:formatCode>#,##0.0</c:formatCode>
                <c:ptCount val="14"/>
                <c:pt idx="0">
                  <c:v>4.9902961587628649</c:v>
                </c:pt>
                <c:pt idx="1">
                  <c:v>4.7599612606102131</c:v>
                </c:pt>
                <c:pt idx="2">
                  <c:v>4.4923596408220252</c:v>
                </c:pt>
                <c:pt idx="3">
                  <c:v>4.7614444549202295</c:v>
                </c:pt>
                <c:pt idx="4">
                  <c:v>4.606427538083584</c:v>
                </c:pt>
                <c:pt idx="5">
                  <c:v>4.7116576881392538</c:v>
                </c:pt>
                <c:pt idx="6">
                  <c:v>3.8940201140276902</c:v>
                </c:pt>
                <c:pt idx="7">
                  <c:v>3.6469032780194635</c:v>
                </c:pt>
                <c:pt idx="8">
                  <c:v>3.7163639297065472</c:v>
                </c:pt>
                <c:pt idx="9">
                  <c:v>3.3236490580618248</c:v>
                </c:pt>
                <c:pt idx="10">
                  <c:v>3.4796376551798858</c:v>
                </c:pt>
                <c:pt idx="11">
                  <c:v>3.468667473968218</c:v>
                </c:pt>
                <c:pt idx="12">
                  <c:v>3.2789597236710128</c:v>
                </c:pt>
                <c:pt idx="13">
                  <c:v>3.5220201714199804</c:v>
                </c:pt>
              </c:numCache>
            </c:numRef>
          </c:val>
          <c:smooth val="0"/>
          <c:extLst>
            <c:ext xmlns:c16="http://schemas.microsoft.com/office/drawing/2014/chart" uri="{C3380CC4-5D6E-409C-BE32-E72D297353CC}">
              <c16:uniqueId val="{00000001-109E-4C59-9CA5-CD2DD5E42183}"/>
            </c:ext>
          </c:extLst>
        </c:ser>
        <c:ser>
          <c:idx val="2"/>
          <c:order val="2"/>
          <c:tx>
            <c:strRef>
              <c:f>'Energy In Ireland Graphs'!$B$2676</c:f>
              <c:strCache>
                <c:ptCount val="1"/>
                <c:pt idx="0">
                  <c:v>Electricity energy-related</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Graphs'!$T$2676:$AG$2676</c:f>
              <c:numCache>
                <c:formatCode>#,##0.0</c:formatCode>
                <c:ptCount val="14"/>
                <c:pt idx="0">
                  <c:v>3.3693835535323924</c:v>
                </c:pt>
                <c:pt idx="1">
                  <c:v>3.2927088517230612</c:v>
                </c:pt>
                <c:pt idx="2">
                  <c:v>3.0118271170404687</c:v>
                </c:pt>
                <c:pt idx="3">
                  <c:v>3.0353678099508072</c:v>
                </c:pt>
                <c:pt idx="4">
                  <c:v>2.6937200489446571</c:v>
                </c:pt>
                <c:pt idx="5">
                  <c:v>2.8085826832023355</c:v>
                </c:pt>
                <c:pt idx="6">
                  <c:v>2.4551693762505367</c:v>
                </c:pt>
                <c:pt idx="7">
                  <c:v>2.5892601078593782</c:v>
                </c:pt>
                <c:pt idx="8">
                  <c:v>2.2173172970812796</c:v>
                </c:pt>
                <c:pt idx="9">
                  <c:v>2.0935400213198672</c:v>
                </c:pt>
                <c:pt idx="10">
                  <c:v>2.1817747343642639</c:v>
                </c:pt>
                <c:pt idx="11">
                  <c:v>2.2444542324119015</c:v>
                </c:pt>
                <c:pt idx="12">
                  <c:v>2.057050836046705</c:v>
                </c:pt>
                <c:pt idx="13">
                  <c:v>1.78613916235916</c:v>
                </c:pt>
              </c:numCache>
            </c:numRef>
          </c:val>
          <c:smooth val="0"/>
          <c:extLst>
            <c:ext xmlns:c16="http://schemas.microsoft.com/office/drawing/2014/chart" uri="{C3380CC4-5D6E-409C-BE32-E72D297353CC}">
              <c16:uniqueId val="{00000002-109E-4C59-9CA5-CD2DD5E42183}"/>
            </c:ext>
          </c:extLst>
        </c:ser>
        <c:dLbls>
          <c:showLegendKey val="0"/>
          <c:showVal val="0"/>
          <c:showCatName val="0"/>
          <c:showSerName val="0"/>
          <c:showPercent val="0"/>
          <c:showBubbleSize val="0"/>
        </c:dLbls>
        <c:smooth val="0"/>
        <c:axId val="517836080"/>
        <c:axId val="517832752"/>
      </c:lineChart>
      <c:catAx>
        <c:axId val="5178360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Carbon dioxide emissions (tCO</a:t>
                </a:r>
                <a:r>
                  <a:rPr lang="en-US" b="1" baseline="-25000"/>
                  <a:t>2</a:t>
                </a:r>
                <a:r>
                  <a:rPr lang="en-US" b="1"/>
                  <a:t>/dwelling)</a:t>
                </a:r>
              </a:p>
            </c:rich>
          </c:tx>
          <c:layout>
            <c:manualLayout>
              <c:xMode val="edge"/>
              <c:yMode val="edge"/>
              <c:x val="7.8666463517838986E-3"/>
              <c:y val="8.0440124775574481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valAx>
      <c:spPr>
        <a:noFill/>
        <a:ln>
          <a:noFill/>
        </a:ln>
        <a:effectLst/>
      </c:spPr>
    </c:plotArea>
    <c:legend>
      <c:legendPos val="b"/>
      <c:layout>
        <c:manualLayout>
          <c:xMode val="edge"/>
          <c:yMode val="edge"/>
          <c:x val="7.542979586358535E-2"/>
          <c:y val="0.92140886926792498"/>
          <c:w val="0.88955659639782092"/>
          <c:h val="6.80849356563255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81426007278602E-2"/>
          <c:y val="4.3117297258425079E-2"/>
          <c:w val="0.88045683851419121"/>
          <c:h val="0.77757369678200516"/>
        </c:manualLayout>
      </c:layout>
      <c:areaChart>
        <c:grouping val="stacked"/>
        <c:varyColors val="0"/>
        <c:ser>
          <c:idx val="0"/>
          <c:order val="0"/>
          <c:tx>
            <c:strRef>
              <c:f>'Energy In Ireland Graphs'!$B$2706</c:f>
              <c:strCache>
                <c:ptCount val="1"/>
                <c:pt idx="0">
                  <c:v>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Graphs'!$T$2706:$AG$2706</c:f>
              <c:numCache>
                <c:formatCode>#,##0</c:formatCode>
                <c:ptCount val="14"/>
                <c:pt idx="0">
                  <c:v>511.47503051205757</c:v>
                </c:pt>
                <c:pt idx="1">
                  <c:v>461.20661593185878</c:v>
                </c:pt>
                <c:pt idx="2">
                  <c:v>452.47804355304822</c:v>
                </c:pt>
                <c:pt idx="3">
                  <c:v>499.7087045333534</c:v>
                </c:pt>
                <c:pt idx="4">
                  <c:v>407.97734652743787</c:v>
                </c:pt>
                <c:pt idx="5">
                  <c:v>390.86676489907359</c:v>
                </c:pt>
                <c:pt idx="6">
                  <c:v>382.49615658432248</c:v>
                </c:pt>
                <c:pt idx="7">
                  <c:v>354.9086248305278</c:v>
                </c:pt>
                <c:pt idx="8">
                  <c:v>298.2696344822661</c:v>
                </c:pt>
                <c:pt idx="9">
                  <c:v>245.05779557531881</c:v>
                </c:pt>
                <c:pt idx="10">
                  <c:v>236.61614166590093</c:v>
                </c:pt>
                <c:pt idx="11">
                  <c:v>238.66240024246204</c:v>
                </c:pt>
                <c:pt idx="12">
                  <c:v>257.33599323069694</c:v>
                </c:pt>
                <c:pt idx="13">
                  <c:v>267.57395184315021</c:v>
                </c:pt>
              </c:numCache>
            </c:numRef>
          </c:val>
          <c:extLst>
            <c:ext xmlns:c16="http://schemas.microsoft.com/office/drawing/2014/chart" uri="{C3380CC4-5D6E-409C-BE32-E72D297353CC}">
              <c16:uniqueId val="{00000000-B182-4F65-834F-A387BDC6DCF5}"/>
            </c:ext>
          </c:extLst>
        </c:ser>
        <c:ser>
          <c:idx val="1"/>
          <c:order val="1"/>
          <c:tx>
            <c:strRef>
              <c:f>'Energy In Ireland Graphs'!$B$2707</c:f>
              <c:strCache>
                <c:ptCount val="1"/>
                <c:pt idx="0">
                  <c:v>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Graphs'!$T$2707:$AG$2707</c:f>
              <c:numCache>
                <c:formatCode>#,##0</c:formatCode>
                <c:ptCount val="14"/>
                <c:pt idx="0">
                  <c:v>298.53437878800372</c:v>
                </c:pt>
                <c:pt idx="1">
                  <c:v>308.20147151174081</c:v>
                </c:pt>
                <c:pt idx="2">
                  <c:v>349.71157164015773</c:v>
                </c:pt>
                <c:pt idx="3">
                  <c:v>383.73265929450372</c:v>
                </c:pt>
                <c:pt idx="4">
                  <c:v>412.60223706400421</c:v>
                </c:pt>
                <c:pt idx="5">
                  <c:v>440.33945468407387</c:v>
                </c:pt>
                <c:pt idx="6">
                  <c:v>366.3923829538395</c:v>
                </c:pt>
                <c:pt idx="7">
                  <c:v>400.8590438294321</c:v>
                </c:pt>
                <c:pt idx="8">
                  <c:v>406.72879032009837</c:v>
                </c:pt>
                <c:pt idx="9">
                  <c:v>401.28295762531008</c:v>
                </c:pt>
                <c:pt idx="10">
                  <c:v>432.40082674848327</c:v>
                </c:pt>
                <c:pt idx="11">
                  <c:v>454.98448842822245</c:v>
                </c:pt>
                <c:pt idx="12">
                  <c:v>484.25006445673273</c:v>
                </c:pt>
                <c:pt idx="13">
                  <c:v>532.11518780757262</c:v>
                </c:pt>
              </c:numCache>
            </c:numRef>
          </c:val>
          <c:extLst>
            <c:ext xmlns:c16="http://schemas.microsoft.com/office/drawing/2014/chart" uri="{C3380CC4-5D6E-409C-BE32-E72D297353CC}">
              <c16:uniqueId val="{00000001-B182-4F65-834F-A387BDC6DCF5}"/>
            </c:ext>
          </c:extLst>
        </c:ser>
        <c:ser>
          <c:idx val="2"/>
          <c:order val="2"/>
          <c:tx>
            <c:strRef>
              <c:f>'Energy In Ireland Graphs'!$B$2708</c:f>
              <c:strCache>
                <c:ptCount val="1"/>
                <c:pt idx="0">
                  <c:v>Electricity</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Graphs'!$T$2708:$AG$2708</c:f>
              <c:numCache>
                <c:formatCode>#,##0</c:formatCode>
                <c:ptCount val="14"/>
                <c:pt idx="0">
                  <c:v>728.00325745907026</c:v>
                </c:pt>
                <c:pt idx="1">
                  <c:v>699.44037624196847</c:v>
                </c:pt>
                <c:pt idx="2">
                  <c:v>749.08002634654849</c:v>
                </c:pt>
                <c:pt idx="3">
                  <c:v>821.84570440744164</c:v>
                </c:pt>
                <c:pt idx="4">
                  <c:v>683.20855676457927</c:v>
                </c:pt>
                <c:pt idx="5">
                  <c:v>616.26309932170943</c:v>
                </c:pt>
                <c:pt idx="6">
                  <c:v>559.11127551167795</c:v>
                </c:pt>
                <c:pt idx="7">
                  <c:v>539.96869375441997</c:v>
                </c:pt>
                <c:pt idx="8">
                  <c:v>547.48412774235317</c:v>
                </c:pt>
                <c:pt idx="9">
                  <c:v>553.74463384386968</c:v>
                </c:pt>
                <c:pt idx="10">
                  <c:v>580.14405009217705</c:v>
                </c:pt>
                <c:pt idx="11">
                  <c:v>597.79585165730782</c:v>
                </c:pt>
                <c:pt idx="12">
                  <c:v>609.37098205452139</c:v>
                </c:pt>
                <c:pt idx="13">
                  <c:v>641.75142824902878</c:v>
                </c:pt>
              </c:numCache>
            </c:numRef>
          </c:val>
          <c:extLst>
            <c:ext xmlns:c16="http://schemas.microsoft.com/office/drawing/2014/chart" uri="{C3380CC4-5D6E-409C-BE32-E72D297353CC}">
              <c16:uniqueId val="{00000002-B182-4F65-834F-A387BDC6DCF5}"/>
            </c:ext>
          </c:extLst>
        </c:ser>
        <c:ser>
          <c:idx val="3"/>
          <c:order val="3"/>
          <c:tx>
            <c:strRef>
              <c:f>'Energy In Ireland Graphs'!$B$2709</c:f>
              <c:strCache>
                <c:ptCount val="1"/>
                <c:pt idx="0">
                  <c:v>Renewables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Graphs'!$T$2709:$AG$2709</c:f>
              <c:numCache>
                <c:formatCode>#,##0</c:formatCode>
                <c:ptCount val="14"/>
                <c:pt idx="0">
                  <c:v>4.0294273249638231</c:v>
                </c:pt>
                <c:pt idx="1">
                  <c:v>7.8491916778376716</c:v>
                </c:pt>
                <c:pt idx="2">
                  <c:v>12.628742753641429</c:v>
                </c:pt>
                <c:pt idx="3">
                  <c:v>19.661872859162287</c:v>
                </c:pt>
                <c:pt idx="4">
                  <c:v>23.409360073546303</c:v>
                </c:pt>
                <c:pt idx="5">
                  <c:v>21.372356110420323</c:v>
                </c:pt>
                <c:pt idx="6">
                  <c:v>26.384396184525869</c:v>
                </c:pt>
                <c:pt idx="7">
                  <c:v>30.032608375357384</c:v>
                </c:pt>
                <c:pt idx="8">
                  <c:v>37.191360668100543</c:v>
                </c:pt>
                <c:pt idx="9">
                  <c:v>41.655740540748553</c:v>
                </c:pt>
                <c:pt idx="10">
                  <c:v>32.484656654836328</c:v>
                </c:pt>
                <c:pt idx="11">
                  <c:v>44.125443491821734</c:v>
                </c:pt>
                <c:pt idx="12">
                  <c:v>43.76744095232619</c:v>
                </c:pt>
                <c:pt idx="13">
                  <c:v>42.897710060911812</c:v>
                </c:pt>
              </c:numCache>
            </c:numRef>
          </c:val>
          <c:extLst>
            <c:ext xmlns:c16="http://schemas.microsoft.com/office/drawing/2014/chart" uri="{C3380CC4-5D6E-409C-BE32-E72D297353CC}">
              <c16:uniqueId val="{00000003-B182-4F65-834F-A387BDC6DCF5}"/>
            </c:ext>
          </c:extLst>
        </c:ser>
        <c:ser>
          <c:idx val="4"/>
          <c:order val="4"/>
          <c:tx>
            <c:strRef>
              <c:f>'Energy In Ireland Graphs'!$B$2710</c:f>
              <c:strCache>
                <c:ptCount val="1"/>
                <c:pt idx="0">
                  <c:v>Coal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Graphs'!$T$2710:$AG$2710</c:f>
              <c:numCache>
                <c:formatCode>#,##0</c:formatCode>
                <c:ptCount val="14"/>
                <c:pt idx="0">
                  <c:v>26.731319952000003</c:v>
                </c:pt>
                <c:pt idx="1">
                  <c:v>26.731319952000003</c:v>
                </c:pt>
                <c:pt idx="2">
                  <c:v>26.731319952000003</c:v>
                </c:pt>
                <c:pt idx="3">
                  <c:v>26.731319952000003</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B182-4F65-834F-A387BDC6DCF5}"/>
            </c:ext>
          </c:extLst>
        </c:ser>
        <c:ser>
          <c:idx val="5"/>
          <c:order val="5"/>
          <c:tx>
            <c:strRef>
              <c:f>'Energy In Ireland Graphs'!$B$2711</c:f>
              <c:strCache>
                <c:ptCount val="1"/>
                <c:pt idx="0">
                  <c:v>Peat</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Graphs'!$T$2711:$AG$2711</c:f>
              <c:numCache>
                <c:formatCode>#,##0</c:formatCode>
                <c:ptCount val="14"/>
                <c:pt idx="0" formatCode="#,##0.0">
                  <c:v>0.45673299999999994</c:v>
                </c:pt>
                <c:pt idx="1">
                  <c:v>0.38939699999999999</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B182-4F65-834F-A387BDC6DCF5}"/>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7.8079442451301018E-3"/>
              <c:y val="0.377684067186440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91647745446466533"/>
          <c:h val="6.496023829476735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89102529715745"/>
          <c:y val="4.2230482911769125E-2"/>
          <c:w val="0.85916062789256697"/>
          <c:h val="0.81286152482575014"/>
        </c:manualLayout>
      </c:layout>
      <c:areaChart>
        <c:grouping val="stacked"/>
        <c:varyColors val="0"/>
        <c:ser>
          <c:idx val="0"/>
          <c:order val="0"/>
          <c:tx>
            <c:strRef>
              <c:f>'Energy In Ireland Graphs'!$B$2744</c:f>
              <c:strCache>
                <c:ptCount val="1"/>
                <c:pt idx="0">
                  <c:v>Electricity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Graphs'!$T$2744:$AG$2744</c:f>
              <c:numCache>
                <c:formatCode>#,##0</c:formatCode>
                <c:ptCount val="14"/>
                <c:pt idx="0">
                  <c:v>5379.0835219736864</c:v>
                </c:pt>
                <c:pt idx="1">
                  <c:v>4844.8798829291572</c:v>
                </c:pt>
                <c:pt idx="2">
                  <c:v>4879.5087016942107</c:v>
                </c:pt>
                <c:pt idx="3">
                  <c:v>5229.8487485405267</c:v>
                </c:pt>
                <c:pt idx="4">
                  <c:v>4148.0282858756364</c:v>
                </c:pt>
                <c:pt idx="5">
                  <c:v>3796.2497654690828</c:v>
                </c:pt>
                <c:pt idx="6">
                  <c:v>3178.4083820814471</c:v>
                </c:pt>
                <c:pt idx="7">
                  <c:v>3321.4425108600494</c:v>
                </c:pt>
                <c:pt idx="8">
                  <c:v>2963.7269417362513</c:v>
                </c:pt>
                <c:pt idx="9">
                  <c:v>2936.7912091454882</c:v>
                </c:pt>
                <c:pt idx="10">
                  <c:v>3152.5000119099054</c:v>
                </c:pt>
                <c:pt idx="11">
                  <c:v>3364.2714411002457</c:v>
                </c:pt>
                <c:pt idx="12">
                  <c:v>3124.2330909988741</c:v>
                </c:pt>
                <c:pt idx="13">
                  <c:v>2799.7748247592758</c:v>
                </c:pt>
              </c:numCache>
            </c:numRef>
          </c:val>
          <c:extLst>
            <c:ext xmlns:c16="http://schemas.microsoft.com/office/drawing/2014/chart" uri="{C3380CC4-5D6E-409C-BE32-E72D297353CC}">
              <c16:uniqueId val="{00000000-749C-4006-B8DB-C6F55074CF84}"/>
            </c:ext>
          </c:extLst>
        </c:ser>
        <c:ser>
          <c:idx val="1"/>
          <c:order val="1"/>
          <c:tx>
            <c:strRef>
              <c:f>'Energy In Ireland Graphs'!$B$2745</c:f>
              <c:strCache>
                <c:ptCount val="1"/>
                <c:pt idx="0">
                  <c:v>Oil</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Graphs'!$T$2745:$AG$2745</c:f>
              <c:numCache>
                <c:formatCode>#,##0</c:formatCode>
                <c:ptCount val="14"/>
                <c:pt idx="0">
                  <c:v>1567.1038008679786</c:v>
                </c:pt>
                <c:pt idx="1">
                  <c:v>1412.8281679096274</c:v>
                </c:pt>
                <c:pt idx="2">
                  <c:v>1386.0346427955287</c:v>
                </c:pt>
                <c:pt idx="3">
                  <c:v>1530.943578823528</c:v>
                </c:pt>
                <c:pt idx="4">
                  <c:v>1250.9424476250756</c:v>
                </c:pt>
                <c:pt idx="5">
                  <c:v>1197.1291209330125</c:v>
                </c:pt>
                <c:pt idx="6">
                  <c:v>1171.4466695879676</c:v>
                </c:pt>
                <c:pt idx="7">
                  <c:v>1086.7838581043295</c:v>
                </c:pt>
                <c:pt idx="8">
                  <c:v>912.31173981181928</c:v>
                </c:pt>
                <c:pt idx="9">
                  <c:v>749.30035876121906</c:v>
                </c:pt>
                <c:pt idx="10">
                  <c:v>723.30846368687423</c:v>
                </c:pt>
                <c:pt idx="11">
                  <c:v>729.16629771259738</c:v>
                </c:pt>
                <c:pt idx="12">
                  <c:v>786.37356322189203</c:v>
                </c:pt>
                <c:pt idx="13">
                  <c:v>817.47978586053546</c:v>
                </c:pt>
              </c:numCache>
            </c:numRef>
          </c:val>
          <c:extLst>
            <c:ext xmlns:c16="http://schemas.microsoft.com/office/drawing/2014/chart" uri="{C3380CC4-5D6E-409C-BE32-E72D297353CC}">
              <c16:uniqueId val="{00000001-749C-4006-B8DB-C6F55074CF84}"/>
            </c:ext>
          </c:extLst>
        </c:ser>
        <c:ser>
          <c:idx val="2"/>
          <c:order val="2"/>
          <c:tx>
            <c:strRef>
              <c:f>'Energy In Ireland Graphs'!$B$2746</c:f>
              <c:strCache>
                <c:ptCount val="1"/>
                <c:pt idx="0">
                  <c:v>Gas</c:v>
                </c:pt>
              </c:strCache>
            </c:strRef>
          </c:tx>
          <c:spPr>
            <a:solidFill>
              <a:schemeClr val="accent3"/>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Graphs'!$T$2746:$AG$2746</c:f>
              <c:numCache>
                <c:formatCode>#,##0</c:formatCode>
                <c:ptCount val="14"/>
                <c:pt idx="0">
                  <c:v>709.98623310332698</c:v>
                </c:pt>
                <c:pt idx="1">
                  <c:v>733.34133854924562</c:v>
                </c:pt>
                <c:pt idx="2">
                  <c:v>834.16361971136735</c:v>
                </c:pt>
                <c:pt idx="3">
                  <c:v>913.73834500700639</c:v>
                </c:pt>
                <c:pt idx="4">
                  <c:v>985.34241254250912</c:v>
                </c:pt>
                <c:pt idx="5">
                  <c:v>1053.0737779079882</c:v>
                </c:pt>
                <c:pt idx="6">
                  <c:v>875.1107902757833</c:v>
                </c:pt>
                <c:pt idx="7">
                  <c:v>954.48488456986081</c:v>
                </c:pt>
                <c:pt idx="8">
                  <c:v>954.11570443317464</c:v>
                </c:pt>
                <c:pt idx="9">
                  <c:v>952.87170219751022</c:v>
                </c:pt>
                <c:pt idx="10">
                  <c:v>1030.3171227842242</c:v>
                </c:pt>
                <c:pt idx="11">
                  <c:v>1064.0992745747214</c:v>
                </c:pt>
                <c:pt idx="12">
                  <c:v>1130.0705256342026</c:v>
                </c:pt>
                <c:pt idx="13">
                  <c:v>1242.9944512836169</c:v>
                </c:pt>
              </c:numCache>
            </c:numRef>
          </c:val>
          <c:extLst>
            <c:ext xmlns:c16="http://schemas.microsoft.com/office/drawing/2014/chart" uri="{C3380CC4-5D6E-409C-BE32-E72D297353CC}">
              <c16:uniqueId val="{00000002-749C-4006-B8DB-C6F55074CF84}"/>
            </c:ext>
          </c:extLst>
        </c:ser>
        <c:ser>
          <c:idx val="3"/>
          <c:order val="3"/>
          <c:tx>
            <c:strRef>
              <c:f>'Energy In Ireland Graphs'!$B$2747</c:f>
              <c:strCache>
                <c:ptCount val="1"/>
                <c:pt idx="0">
                  <c:v>Coal</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Graphs'!$T$2747:$AG$2747</c:f>
              <c:numCache>
                <c:formatCode>#,##0</c:formatCode>
                <c:ptCount val="14"/>
                <c:pt idx="0">
                  <c:v>106.30062137908338</c:v>
                </c:pt>
                <c:pt idx="1">
                  <c:v>106.30062137908338</c:v>
                </c:pt>
                <c:pt idx="2">
                  <c:v>106.30062137908338</c:v>
                </c:pt>
                <c:pt idx="3">
                  <c:v>106.30062137908338</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749C-4006-B8DB-C6F55074CF84}"/>
            </c:ext>
          </c:extLst>
        </c:ser>
        <c:ser>
          <c:idx val="4"/>
          <c:order val="4"/>
          <c:tx>
            <c:strRef>
              <c:f>'Energy In Ireland Graphs'!$B$2748</c:f>
              <c:strCache>
                <c:ptCount val="1"/>
                <c:pt idx="0">
                  <c:v>Peat</c:v>
                </c:pt>
              </c:strCache>
            </c:strRef>
          </c:tx>
          <c:spPr>
            <a:solidFill>
              <a:schemeClr val="accent5"/>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Graphs'!$T$2748:$AG$2748</c:f>
              <c:numCache>
                <c:formatCode>#,##0</c:formatCode>
                <c:ptCount val="14"/>
                <c:pt idx="0">
                  <c:v>1.8904500775418394</c:v>
                </c:pt>
                <c:pt idx="1">
                  <c:v>1.6117416277005596</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749C-4006-B8DB-C6F55074CF84}"/>
            </c:ext>
          </c:extLst>
        </c:ser>
        <c:dLbls>
          <c:showLegendKey val="0"/>
          <c:showVal val="0"/>
          <c:showCatName val="0"/>
          <c:showSerName val="0"/>
          <c:showPercent val="0"/>
          <c:showBubbleSize val="0"/>
        </c:dLbls>
        <c:axId val="619425712"/>
        <c:axId val="619426544"/>
      </c:area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MtCO</a:t>
                </a:r>
                <a:r>
                  <a:rPr lang="en-US" b="1" baseline="-25000"/>
                  <a:t>2</a:t>
                </a:r>
              </a:p>
            </c:rich>
          </c:tx>
          <c:layout>
            <c:manualLayout>
              <c:xMode val="edge"/>
              <c:yMode val="edge"/>
              <c:x val="3.6531959439340539E-3"/>
              <c:y val="0.38711991431776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valAx>
      <c:spPr>
        <a:noFill/>
        <a:ln>
          <a:noFill/>
        </a:ln>
        <a:effectLst/>
      </c:spPr>
    </c:plotArea>
    <c:legend>
      <c:legendPos val="b"/>
      <c:layout>
        <c:manualLayout>
          <c:xMode val="edge"/>
          <c:yMode val="edge"/>
          <c:x val="4.6112211190332361E-2"/>
          <c:y val="0.92249300718220506"/>
          <c:w val="0.95388780500196091"/>
          <c:h val="6.36350716527566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'Energy In Ireland Graphs'!$B$2303</c:f>
              <c:strCache>
                <c:ptCount val="1"/>
                <c:pt idx="0">
                  <c:v>A (&lt;=120)</c:v>
                </c:pt>
              </c:strCache>
            </c:strRef>
          </c:tx>
          <c:spPr>
            <a:solidFill>
              <a:schemeClr val="accent1"/>
            </a:solidFill>
            <a:ln>
              <a:noFill/>
            </a:ln>
            <a:effectLst/>
          </c:spPr>
          <c:invertIfNegative val="0"/>
          <c:val>
            <c:numRef>
              <c:f>'Energy In Ireland Graphs'!$T$2303:$AH$2303</c:f>
              <c:numCache>
                <c:formatCode>0%</c:formatCode>
                <c:ptCount val="15"/>
                <c:pt idx="0">
                  <c:v>9.0790785921043022E-3</c:v>
                </c:pt>
                <c:pt idx="1">
                  <c:v>1.8069794891760447E-2</c:v>
                </c:pt>
                <c:pt idx="2">
                  <c:v>1.4879345375601882E-2</c:v>
                </c:pt>
                <c:pt idx="3">
                  <c:v>3.8291056214529336E-2</c:v>
                </c:pt>
                <c:pt idx="4">
                  <c:v>0.12748015873015872</c:v>
                </c:pt>
                <c:pt idx="5">
                  <c:v>0.35084268670427643</c:v>
                </c:pt>
                <c:pt idx="6">
                  <c:v>0.4253554502369668</c:v>
                </c:pt>
                <c:pt idx="7">
                  <c:v>0.53771506504406208</c:v>
                </c:pt>
                <c:pt idx="8">
                  <c:v>0.61312160116611536</c:v>
                </c:pt>
                <c:pt idx="9">
                  <c:v>0.67800650054171185</c:v>
                </c:pt>
                <c:pt idx="10">
                  <c:v>0.7181075055734456</c:v>
                </c:pt>
                <c:pt idx="11">
                  <c:v>0.77982731554160123</c:v>
                </c:pt>
                <c:pt idx="12">
                  <c:v>0.76749970482899765</c:v>
                </c:pt>
                <c:pt idx="13">
                  <c:v>0.73550021872446492</c:v>
                </c:pt>
                <c:pt idx="14">
                  <c:v>0.61651036970243467</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0-89FE-4528-A48D-B29AFE91DA9D}"/>
            </c:ext>
          </c:extLst>
        </c:ser>
        <c:ser>
          <c:idx val="1"/>
          <c:order val="1"/>
          <c:tx>
            <c:strRef>
              <c:f>'Energy In Ireland Graphs'!$B$2304</c:f>
              <c:strCache>
                <c:ptCount val="1"/>
                <c:pt idx="0">
                  <c:v>B (121-140)</c:v>
                </c:pt>
              </c:strCache>
            </c:strRef>
          </c:tx>
          <c:spPr>
            <a:solidFill>
              <a:schemeClr val="accent2"/>
            </a:solidFill>
            <a:ln>
              <a:noFill/>
            </a:ln>
            <a:effectLst/>
          </c:spPr>
          <c:invertIfNegative val="0"/>
          <c:val>
            <c:numRef>
              <c:f>'Energy In Ireland Graphs'!$T$2304:$AH$2304</c:f>
              <c:numCache>
                <c:formatCode>0%</c:formatCode>
                <c:ptCount val="15"/>
                <c:pt idx="0">
                  <c:v>0.11414220038432536</c:v>
                </c:pt>
                <c:pt idx="1">
                  <c:v>0.20271664905417849</c:v>
                </c:pt>
                <c:pt idx="2">
                  <c:v>0.16260959113807788</c:v>
                </c:pt>
                <c:pt idx="3">
                  <c:v>0.26815476601444371</c:v>
                </c:pt>
                <c:pt idx="4">
                  <c:v>0.44130291005291006</c:v>
                </c:pt>
                <c:pt idx="5">
                  <c:v>0.4524479724875452</c:v>
                </c:pt>
                <c:pt idx="6">
                  <c:v>0.47804030736667741</c:v>
                </c:pt>
                <c:pt idx="7">
                  <c:v>0.38175356693243812</c:v>
                </c:pt>
                <c:pt idx="8">
                  <c:v>0.32180299377698046</c:v>
                </c:pt>
                <c:pt idx="9">
                  <c:v>0.26841820151679308</c:v>
                </c:pt>
                <c:pt idx="10">
                  <c:v>0.23531500288993476</c:v>
                </c:pt>
                <c:pt idx="11">
                  <c:v>0.18191438663377438</c:v>
                </c:pt>
                <c:pt idx="12">
                  <c:v>0.189397457593766</c:v>
                </c:pt>
                <c:pt idx="13">
                  <c:v>0.21044595029589705</c:v>
                </c:pt>
                <c:pt idx="14">
                  <c:v>0.29986474301172228</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1-89FE-4528-A48D-B29AFE91DA9D}"/>
            </c:ext>
          </c:extLst>
        </c:ser>
        <c:ser>
          <c:idx val="2"/>
          <c:order val="2"/>
          <c:tx>
            <c:strRef>
              <c:f>'Energy In Ireland Graphs'!$B$2305</c:f>
              <c:strCache>
                <c:ptCount val="1"/>
                <c:pt idx="0">
                  <c:v>C (141-155)</c:v>
                </c:pt>
              </c:strCache>
            </c:strRef>
          </c:tx>
          <c:spPr>
            <a:solidFill>
              <a:schemeClr val="accent3"/>
            </a:solidFill>
            <a:ln>
              <a:noFill/>
            </a:ln>
            <a:effectLst/>
          </c:spPr>
          <c:invertIfNegative val="0"/>
          <c:val>
            <c:numRef>
              <c:f>'Energy In Ireland Graphs'!$T$2305:$AH$2305</c:f>
              <c:numCache>
                <c:formatCode>0%</c:formatCode>
                <c:ptCount val="15"/>
                <c:pt idx="0">
                  <c:v>0.23220062756926371</c:v>
                </c:pt>
                <c:pt idx="1">
                  <c:v>0.18757608903885253</c:v>
                </c:pt>
                <c:pt idx="2">
                  <c:v>0.23386679284143727</c:v>
                </c:pt>
                <c:pt idx="3">
                  <c:v>0.19344370952374376</c:v>
                </c:pt>
                <c:pt idx="4">
                  <c:v>0.19468327454438566</c:v>
                </c:pt>
                <c:pt idx="5">
                  <c:v>0.10121662524880164</c:v>
                </c:pt>
                <c:pt idx="6">
                  <c:v>4.9613491004463259E-2</c:v>
                </c:pt>
                <c:pt idx="7">
                  <c:v>3.9773919429290809E-2</c:v>
                </c:pt>
                <c:pt idx="8">
                  <c:v>3.6847564052250939E-2</c:v>
                </c:pt>
                <c:pt idx="9">
                  <c:v>3.0032502708559047E-2</c:v>
                </c:pt>
                <c:pt idx="10">
                  <c:v>2.5827759887705391E-2</c:v>
                </c:pt>
                <c:pt idx="11">
                  <c:v>2.4669208342677731E-2</c:v>
                </c:pt>
                <c:pt idx="12">
                  <c:v>2.6935337872407414E-2</c:v>
                </c:pt>
                <c:pt idx="13">
                  <c:v>3.6192708634251426E-2</c:v>
                </c:pt>
                <c:pt idx="14">
                  <c:v>4.5500450856627593E-2</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2-89FE-4528-A48D-B29AFE91DA9D}"/>
            </c:ext>
          </c:extLst>
        </c:ser>
        <c:ser>
          <c:idx val="3"/>
          <c:order val="3"/>
          <c:tx>
            <c:strRef>
              <c:f>'Energy In Ireland Graphs'!$B$2306</c:f>
              <c:strCache>
                <c:ptCount val="1"/>
                <c:pt idx="0">
                  <c:v>D (156-170)</c:v>
                </c:pt>
              </c:strCache>
            </c:strRef>
          </c:tx>
          <c:spPr>
            <a:solidFill>
              <a:schemeClr val="accent4"/>
            </a:solidFill>
            <a:ln>
              <a:noFill/>
            </a:ln>
            <a:effectLst/>
          </c:spPr>
          <c:invertIfNegative val="0"/>
          <c:val>
            <c:numRef>
              <c:f>'Energy In Ireland Graphs'!$T$2306:$AH$2306</c:f>
              <c:numCache>
                <c:formatCode>0%</c:formatCode>
                <c:ptCount val="15"/>
                <c:pt idx="0">
                  <c:v>0.27616088151589596</c:v>
                </c:pt>
                <c:pt idx="1">
                  <c:v>0.30243423126123953</c:v>
                </c:pt>
                <c:pt idx="2">
                  <c:v>0.24670322023991761</c:v>
                </c:pt>
                <c:pt idx="3">
                  <c:v>0.24952705781631893</c:v>
                </c:pt>
                <c:pt idx="4">
                  <c:v>0.13108098177542621</c:v>
                </c:pt>
                <c:pt idx="5">
                  <c:v>6.2362349394042893E-2</c:v>
                </c:pt>
                <c:pt idx="6">
                  <c:v>2.6307918833110937E-2</c:v>
                </c:pt>
                <c:pt idx="7">
                  <c:v>1.8634599244649601E-2</c:v>
                </c:pt>
                <c:pt idx="8">
                  <c:v>9.3765767786062673E-3</c:v>
                </c:pt>
                <c:pt idx="9">
                  <c:v>8.4398699891657641E-3</c:v>
                </c:pt>
                <c:pt idx="10">
                  <c:v>1.0288167781355792E-2</c:v>
                </c:pt>
                <c:pt idx="11">
                  <c:v>5.5715967705763621E-3</c:v>
                </c:pt>
                <c:pt idx="12">
                  <c:v>7.4540517139596203E-3</c:v>
                </c:pt>
                <c:pt idx="13">
                  <c:v>9.6073689510304816E-3</c:v>
                </c:pt>
                <c:pt idx="14">
                  <c:v>2.27321911632101E-2</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3-89FE-4528-A48D-B29AFE91DA9D}"/>
            </c:ext>
          </c:extLst>
        </c:ser>
        <c:ser>
          <c:idx val="4"/>
          <c:order val="4"/>
          <c:tx>
            <c:strRef>
              <c:f>'Energy In Ireland Graphs'!$B$2307</c:f>
              <c:strCache>
                <c:ptCount val="1"/>
                <c:pt idx="0">
                  <c:v>E (171-190)</c:v>
                </c:pt>
              </c:strCache>
            </c:strRef>
          </c:tx>
          <c:spPr>
            <a:solidFill>
              <a:schemeClr val="accent5"/>
            </a:solidFill>
            <a:ln>
              <a:noFill/>
            </a:ln>
            <a:effectLst/>
          </c:spPr>
          <c:invertIfNegative val="0"/>
          <c:val>
            <c:numRef>
              <c:f>'Energy In Ireland Graphs'!$T$2307:$AH$2307</c:f>
              <c:numCache>
                <c:formatCode>0%</c:formatCode>
                <c:ptCount val="15"/>
                <c:pt idx="0">
                  <c:v>0.25144730120892217</c:v>
                </c:pt>
                <c:pt idx="1">
                  <c:v>0.1932986027426043</c:v>
                </c:pt>
                <c:pt idx="2">
                  <c:v>0.21626541234100588</c:v>
                </c:pt>
                <c:pt idx="3">
                  <c:v>0.15861859456772395</c:v>
                </c:pt>
                <c:pt idx="4">
                  <c:v>6.8176807760141095E-2</c:v>
                </c:pt>
                <c:pt idx="5">
                  <c:v>2.0457677223314923E-2</c:v>
                </c:pt>
                <c:pt idx="6">
                  <c:v>9.9272994984585649E-3</c:v>
                </c:pt>
                <c:pt idx="7">
                  <c:v>1.0163134704154426E-2</c:v>
                </c:pt>
                <c:pt idx="8">
                  <c:v>8.1011380837584801E-3</c:v>
                </c:pt>
                <c:pt idx="9">
                  <c:v>4.3661971830985915E-3</c:v>
                </c:pt>
                <c:pt idx="10">
                  <c:v>5.6725291057716128E-3</c:v>
                </c:pt>
                <c:pt idx="11">
                  <c:v>4.7306010316214399E-3</c:v>
                </c:pt>
                <c:pt idx="12">
                  <c:v>6.997520563579834E-3</c:v>
                </c:pt>
                <c:pt idx="13">
                  <c:v>5.6373135683452048E-3</c:v>
                </c:pt>
                <c:pt idx="14">
                  <c:v>1.0225428313796213E-2</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4-89FE-4528-A48D-B29AFE91DA9D}"/>
            </c:ext>
          </c:extLst>
        </c:ser>
        <c:ser>
          <c:idx val="5"/>
          <c:order val="5"/>
          <c:tx>
            <c:strRef>
              <c:f>'Energy In Ireland Graphs'!$B$2308</c:f>
              <c:strCache>
                <c:ptCount val="1"/>
                <c:pt idx="0">
                  <c:v>F (191-225)</c:v>
                </c:pt>
              </c:strCache>
            </c:strRef>
          </c:tx>
          <c:spPr>
            <a:solidFill>
              <a:schemeClr val="accent6"/>
            </a:solidFill>
            <a:ln>
              <a:noFill/>
            </a:ln>
            <a:effectLst/>
          </c:spPr>
          <c:invertIfNegative val="0"/>
          <c:val>
            <c:numRef>
              <c:f>'Energy In Ireland Graphs'!$T$2308:$AH$2308</c:f>
              <c:numCache>
                <c:formatCode>0%</c:formatCode>
                <c:ptCount val="15"/>
                <c:pt idx="0">
                  <c:v>7.5168446401206485E-2</c:v>
                </c:pt>
                <c:pt idx="1">
                  <c:v>7.2470753999888768E-2</c:v>
                </c:pt>
                <c:pt idx="2">
                  <c:v>8.3926633081911547E-2</c:v>
                </c:pt>
                <c:pt idx="3">
                  <c:v>6.4133721813336278E-2</c:v>
                </c:pt>
                <c:pt idx="4">
                  <c:v>1.7875514403292179E-2</c:v>
                </c:pt>
                <c:pt idx="5">
                  <c:v>6.1125702238920233E-3</c:v>
                </c:pt>
                <c:pt idx="6">
                  <c:v>5.9356738600285282E-3</c:v>
                </c:pt>
                <c:pt idx="7">
                  <c:v>1.0464750314729333E-2</c:v>
                </c:pt>
                <c:pt idx="8">
                  <c:v>9.5027190671076976E-3</c:v>
                </c:pt>
                <c:pt idx="9">
                  <c:v>9.1765980498374859E-3</c:v>
                </c:pt>
                <c:pt idx="10">
                  <c:v>3.9963669391462307E-3</c:v>
                </c:pt>
                <c:pt idx="11">
                  <c:v>2.6701614711818794E-3</c:v>
                </c:pt>
                <c:pt idx="12">
                  <c:v>1.2357825967176984E-3</c:v>
                </c:pt>
                <c:pt idx="13">
                  <c:v>1.7250344594204215E-3</c:v>
                </c:pt>
                <c:pt idx="14">
                  <c:v>4.4724977457168621E-3</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5-89FE-4528-A48D-B29AFE91DA9D}"/>
            </c:ext>
          </c:extLst>
        </c:ser>
        <c:ser>
          <c:idx val="6"/>
          <c:order val="6"/>
          <c:tx>
            <c:strRef>
              <c:f>'Energy In Ireland Graphs'!$B$2309</c:f>
              <c:strCache>
                <c:ptCount val="1"/>
                <c:pt idx="0">
                  <c:v>G (&gt;225)</c:v>
                </c:pt>
              </c:strCache>
            </c:strRef>
          </c:tx>
          <c:spPr>
            <a:solidFill>
              <a:schemeClr val="accent1">
                <a:lumMod val="60000"/>
              </a:schemeClr>
            </a:solidFill>
            <a:ln>
              <a:noFill/>
            </a:ln>
            <a:effectLst/>
          </c:spPr>
          <c:invertIfNegative val="0"/>
          <c:val>
            <c:numRef>
              <c:f>'Energy In Ireland Graphs'!$T$2309:$AH$2309</c:f>
              <c:numCache>
                <c:formatCode>0%</c:formatCode>
                <c:ptCount val="15"/>
                <c:pt idx="0">
                  <c:v>4.1801464328281968E-2</c:v>
                </c:pt>
                <c:pt idx="1">
                  <c:v>2.3433879011475926E-2</c:v>
                </c:pt>
                <c:pt idx="2">
                  <c:v>4.1749004982047928E-2</c:v>
                </c:pt>
                <c:pt idx="3">
                  <c:v>2.7831094049904029E-2</c:v>
                </c:pt>
                <c:pt idx="4">
                  <c:v>4.3173133450911229E-3</c:v>
                </c:pt>
                <c:pt idx="5">
                  <c:v>3.3448361148079664E-3</c:v>
                </c:pt>
                <c:pt idx="6">
                  <c:v>2.2661390512124418E-3</c:v>
                </c:pt>
                <c:pt idx="7">
                  <c:v>6.42572387746538E-4</c:v>
                </c:pt>
                <c:pt idx="8">
                  <c:v>7.2882211134159334E-4</c:v>
                </c:pt>
                <c:pt idx="9">
                  <c:v>1.2351029252437703E-3</c:v>
                </c:pt>
                <c:pt idx="10">
                  <c:v>4.7064651969284124E-4</c:v>
                </c:pt>
                <c:pt idx="11">
                  <c:v>3.3639829558196907E-4</c:v>
                </c:pt>
                <c:pt idx="12">
                  <c:v>2.2039434845920738E-4</c:v>
                </c:pt>
                <c:pt idx="13">
                  <c:v>3.879264095347359E-4</c:v>
                </c:pt>
                <c:pt idx="14">
                  <c:v>4.598737601442741E-4</c:v>
                </c:pt>
              </c:numCache>
            </c:numRef>
          </c:val>
          <c:extLst>
            <c:ext xmlns:c15="http://schemas.microsoft.com/office/drawing/2012/chart" uri="{02D57815-91ED-43cb-92C2-25804820EDAC}">
              <c15:filteredCategoryTitle>
                <c15:cat>
                  <c:strRef>
                    <c:extLst>
                      <c:ext uri="{02D57815-91ED-43cb-92C2-25804820EDAC}">
                        <c15:formulaRef>
                          <c15:sqref>'Energy In Ireland Graphs'!$T$2302:$AH$2302</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YTD</c:v>
                      </c:pt>
                    </c:strCache>
                  </c:strRef>
                </c15:cat>
              </c15:filteredCategoryTitle>
            </c:ext>
            <c:ext xmlns:c16="http://schemas.microsoft.com/office/drawing/2014/chart" uri="{C3380CC4-5D6E-409C-BE32-E72D297353CC}">
              <c16:uniqueId val="{00000006-89FE-4528-A48D-B29AFE91DA9D}"/>
            </c:ext>
          </c:extLst>
        </c:ser>
        <c:dLbls>
          <c:showLegendKey val="0"/>
          <c:showVal val="0"/>
          <c:showCatName val="0"/>
          <c:showSerName val="0"/>
          <c:showPercent val="0"/>
          <c:showBubbleSize val="0"/>
        </c:dLbls>
        <c:gapWidth val="150"/>
        <c:overlap val="100"/>
        <c:axId val="226194175"/>
        <c:axId val="226197503"/>
      </c:bar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max val="1"/>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IE" sz="900" b="1" i="0" baseline="0">
                    <a:effectLst/>
                  </a:rPr>
                  <a:t>Shares of new private cars in each emissions label band (label units in gCO</a:t>
                </a:r>
                <a:r>
                  <a:rPr lang="en-IE" sz="900" b="1" i="0" baseline="-25000">
                    <a:effectLst/>
                  </a:rPr>
                  <a:t>2</a:t>
                </a:r>
                <a:r>
                  <a:rPr lang="en-IE" sz="900" b="1" i="0" baseline="0">
                    <a:effectLst/>
                  </a:rPr>
                  <a:t>/km)</a:t>
                </a:r>
                <a:endParaRPr lang="en-GB" sz="900">
                  <a:effectLst/>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9095217732219486"/>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Graphs'!$B$2340</c:f>
              <c:strCache>
                <c:ptCount val="1"/>
                <c:pt idx="0">
                  <c:v>Specific CO2 emissions of new cars</c:v>
                </c:pt>
              </c:strCache>
            </c:strRef>
          </c:tx>
          <c:spPr>
            <a:ln w="28575" cap="rnd">
              <a:solidFill>
                <a:schemeClr val="accent1"/>
              </a:solidFill>
              <a:round/>
            </a:ln>
            <a:effectLst/>
          </c:spPr>
          <c:marker>
            <c:symbol val="triangle"/>
            <c:size val="7"/>
            <c:spPr>
              <a:solidFill>
                <a:schemeClr val="accent1"/>
              </a:solidFill>
              <a:ln w="9525">
                <a:solidFill>
                  <a:schemeClr val="accent1"/>
                </a:solidFill>
              </a:ln>
              <a:effectLst/>
            </c:spPr>
          </c:marker>
          <c:dPt>
            <c:idx val="14"/>
            <c:marker>
              <c:symbol val="triangle"/>
              <c:size val="7"/>
              <c:spPr>
                <a:solidFill>
                  <a:schemeClr val="accent1"/>
                </a:solidFill>
                <a:ln w="9525">
                  <a:solidFill>
                    <a:schemeClr val="accent1"/>
                  </a:solidFill>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1-21AB-4A65-9CDE-1951B5BBE6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'Energy In Ireland Graphs'!$T$2340:$AH$2340</c:f>
              <c:numCache>
                <c:formatCode>0.0</c:formatCode>
                <c:ptCount val="15"/>
                <c:pt idx="0">
                  <c:v>166.11205030283867</c:v>
                </c:pt>
                <c:pt idx="1">
                  <c:v>161.69489838190103</c:v>
                </c:pt>
                <c:pt idx="2">
                  <c:v>163.96654744371975</c:v>
                </c:pt>
                <c:pt idx="3">
                  <c:v>158.16720059650001</c:v>
                </c:pt>
                <c:pt idx="4">
                  <c:v>144.04211150649999</c:v>
                </c:pt>
                <c:pt idx="5">
                  <c:v>132.82005150000001</c:v>
                </c:pt>
                <c:pt idx="6">
                  <c:v>128.03099746017099</c:v>
                </c:pt>
                <c:pt idx="7">
                  <c:v>125.131441364325</c:v>
                </c:pt>
                <c:pt idx="8">
                  <c:v>120.930605106681</c:v>
                </c:pt>
                <c:pt idx="9">
                  <c:v>117.474104978048</c:v>
                </c:pt>
                <c:pt idx="10">
                  <c:v>114.877234516215</c:v>
                </c:pt>
                <c:pt idx="11">
                  <c:v>112.393439271312</c:v>
                </c:pt>
                <c:pt idx="12">
                  <c:v>112.72131030658301</c:v>
                </c:pt>
                <c:pt idx="13">
                  <c:v>114.024880526685</c:v>
                </c:pt>
                <c:pt idx="14">
                  <c:v>117.52272075127136</c:v>
                </c:pt>
              </c:numCache>
            </c:numRef>
          </c:val>
          <c:smooth val="0"/>
          <c:extLst>
            <c:ext xmlns:c15="http://schemas.microsoft.com/office/drawing/2012/chart" uri="{02D57815-91ED-43cb-92C2-25804820EDAC}">
              <c15:filteredCategoryTitle>
                <c15:cat>
                  <c:strRef>
                    <c:extLst>
                      <c:ext uri="{02D57815-91ED-43cb-92C2-25804820EDAC}">
                        <c15:formulaRef>
                          <c15:sqref>'Energy In Ireland Graphs'!$T$2339:$AH$2339</c15:sqref>
                        </c15:formulaRef>
                      </c:ext>
                    </c:extLst>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 (estimate)</c:v>
                      </c:pt>
                    </c:strCache>
                  </c:strRef>
                </c15:cat>
              </c15:filteredCategoryTitle>
            </c:ext>
            <c:ext xmlns:c16="http://schemas.microsoft.com/office/drawing/2014/chart" uri="{C3380CC4-5D6E-409C-BE32-E72D297353CC}">
              <c16:uniqueId val="{00000002-21AB-4A65-9CDE-1951B5BBE6DE}"/>
            </c:ext>
          </c:extLst>
        </c:ser>
        <c:dLbls>
          <c:showLegendKey val="0"/>
          <c:showVal val="0"/>
          <c:showCatName val="0"/>
          <c:showSerName val="0"/>
          <c:showPercent val="0"/>
          <c:showBubbleSize val="0"/>
        </c:dLbls>
        <c:marker val="1"/>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min val="10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IE" sz="900" b="1" i="0" baseline="0">
                    <a:effectLst/>
                  </a:rPr>
                  <a:t>gCO</a:t>
                </a:r>
                <a:r>
                  <a:rPr lang="en-IE" sz="900" b="1" i="0" baseline="-25000">
                    <a:effectLst/>
                  </a:rPr>
                  <a:t>2</a:t>
                </a:r>
                <a:r>
                  <a:rPr lang="en-IE" sz="900" b="1" i="0" baseline="0">
                    <a:effectLst/>
                  </a:rPr>
                  <a:t>/km)</a:t>
                </a:r>
                <a:endParaRPr lang="en-GB" sz="900">
                  <a:effectLst/>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448702876304246E-2"/>
          <c:y val="4.3117270642817701E-2"/>
          <c:w val="0.90100057370895048"/>
          <c:h val="0.80893184909510829"/>
        </c:manualLayout>
      </c:layout>
      <c:lineChart>
        <c:grouping val="standard"/>
        <c:varyColors val="0"/>
        <c:ser>
          <c:idx val="0"/>
          <c:order val="0"/>
          <c:tx>
            <c:strRef>
              <c:f>'Energy In Ireland Graphs'!$B$506</c:f>
              <c:strCache>
                <c:ptCount val="1"/>
                <c:pt idx="0">
                  <c:v>Electricity</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Graphs'!$T$506:$AG$506</c:f>
              <c:numCache>
                <c:formatCode>#,##0</c:formatCode>
                <c:ptCount val="14"/>
                <c:pt idx="0">
                  <c:v>5111.5862595810968</c:v>
                </c:pt>
                <c:pt idx="1">
                  <c:v>5163.2721044563405</c:v>
                </c:pt>
                <c:pt idx="2">
                  <c:v>5147.8358674168821</c:v>
                </c:pt>
                <c:pt idx="3">
                  <c:v>5115.1953411773038</c:v>
                </c:pt>
                <c:pt idx="4">
                  <c:v>4773.6624892799528</c:v>
                </c:pt>
                <c:pt idx="5">
                  <c:v>4929.291910214255</c:v>
                </c:pt>
                <c:pt idx="6">
                  <c:v>4504.6478887298199</c:v>
                </c:pt>
                <c:pt idx="7">
                  <c:v>4623.2068840985958</c:v>
                </c:pt>
                <c:pt idx="8">
                  <c:v>4395.7314156795574</c:v>
                </c:pt>
                <c:pt idx="9">
                  <c:v>4365.2493299496737</c:v>
                </c:pt>
                <c:pt idx="10">
                  <c:v>4499.4361328940704</c:v>
                </c:pt>
                <c:pt idx="11">
                  <c:v>4744.6213524255108</c:v>
                </c:pt>
                <c:pt idx="12">
                  <c:v>4695.9567659257564</c:v>
                </c:pt>
                <c:pt idx="13">
                  <c:v>4562.6891296744134</c:v>
                </c:pt>
              </c:numCache>
            </c:numRef>
          </c:val>
          <c:smooth val="0"/>
          <c:extLst>
            <c:ext xmlns:c16="http://schemas.microsoft.com/office/drawing/2014/chart" uri="{C3380CC4-5D6E-409C-BE32-E72D297353CC}">
              <c16:uniqueId val="{00000000-EAD9-447B-B73A-0A96928EDCB0}"/>
            </c:ext>
          </c:extLst>
        </c:ser>
        <c:ser>
          <c:idx val="1"/>
          <c:order val="1"/>
          <c:tx>
            <c:strRef>
              <c:f>'Energy In Ireland Graphs'!$B$507</c:f>
              <c:strCache>
                <c:ptCount val="1"/>
                <c:pt idx="0">
                  <c:v>Transport</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Graphs'!$T$507:$AG$507</c:f>
              <c:numCache>
                <c:formatCode>#,##0</c:formatCode>
                <c:ptCount val="14"/>
                <c:pt idx="0">
                  <c:v>5079.3692490083458</c:v>
                </c:pt>
                <c:pt idx="1">
                  <c:v>5432.8112293730101</c:v>
                </c:pt>
                <c:pt idx="2">
                  <c:v>5711.5769918820606</c:v>
                </c:pt>
                <c:pt idx="3">
                  <c:v>5440.7040871629088</c:v>
                </c:pt>
                <c:pt idx="4">
                  <c:v>4860.7658922014416</c:v>
                </c:pt>
                <c:pt idx="5">
                  <c:v>4595.4261083223346</c:v>
                </c:pt>
                <c:pt idx="6">
                  <c:v>4422.1049076428062</c:v>
                </c:pt>
                <c:pt idx="7">
                  <c:v>4172.5571251668262</c:v>
                </c:pt>
                <c:pt idx="8">
                  <c:v>4347.6557525925891</c:v>
                </c:pt>
                <c:pt idx="9">
                  <c:v>4521.4981434696083</c:v>
                </c:pt>
                <c:pt idx="10">
                  <c:v>4782.6759133039959</c:v>
                </c:pt>
                <c:pt idx="11">
                  <c:v>4964.8204775452523</c:v>
                </c:pt>
                <c:pt idx="12">
                  <c:v>5063.5821673427672</c:v>
                </c:pt>
                <c:pt idx="13">
                  <c:v>5196.7252133979891</c:v>
                </c:pt>
              </c:numCache>
            </c:numRef>
          </c:val>
          <c:smooth val="0"/>
          <c:extLst>
            <c:ext xmlns:c16="http://schemas.microsoft.com/office/drawing/2014/chart" uri="{C3380CC4-5D6E-409C-BE32-E72D297353CC}">
              <c16:uniqueId val="{00000001-EAD9-447B-B73A-0A96928EDCB0}"/>
            </c:ext>
          </c:extLst>
        </c:ser>
        <c:ser>
          <c:idx val="2"/>
          <c:order val="2"/>
          <c:tx>
            <c:strRef>
              <c:f>'Energy In Ireland Graphs'!$B$508</c:f>
              <c:strCache>
                <c:ptCount val="1"/>
                <c:pt idx="0">
                  <c:v>Heat</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Graphs'!$T$508:$AG$508</c:f>
              <c:numCache>
                <c:formatCode>#,##0</c:formatCode>
                <c:ptCount val="14"/>
                <c:pt idx="0">
                  <c:v>5683.0132350707681</c:v>
                </c:pt>
                <c:pt idx="1">
                  <c:v>5527.3074686483178</c:v>
                </c:pt>
                <c:pt idx="2">
                  <c:v>5419.8494486101208</c:v>
                </c:pt>
                <c:pt idx="3">
                  <c:v>5694.7340603290504</c:v>
                </c:pt>
                <c:pt idx="4">
                  <c:v>5160.7984160718424</c:v>
                </c:pt>
                <c:pt idx="5">
                  <c:v>5299.2655272138454</c:v>
                </c:pt>
                <c:pt idx="6">
                  <c:v>4672.5677118782605</c:v>
                </c:pt>
                <c:pt idx="7">
                  <c:v>4548.8334286910131</c:v>
                </c:pt>
                <c:pt idx="8">
                  <c:v>4587.5509074747415</c:v>
                </c:pt>
                <c:pt idx="9">
                  <c:v>4368.7159787292421</c:v>
                </c:pt>
                <c:pt idx="10">
                  <c:v>4550.3326423608269</c:v>
                </c:pt>
                <c:pt idx="11">
                  <c:v>4636.4712739734377</c:v>
                </c:pt>
                <c:pt idx="12">
                  <c:v>4645.2501301966422</c:v>
                </c:pt>
                <c:pt idx="13">
                  <c:v>4955.0722244158478</c:v>
                </c:pt>
              </c:numCache>
            </c:numRef>
          </c:val>
          <c:smooth val="0"/>
          <c:extLst>
            <c:ext xmlns:c16="http://schemas.microsoft.com/office/drawing/2014/chart" uri="{C3380CC4-5D6E-409C-BE32-E72D297353CC}">
              <c16:uniqueId val="{00000002-EAD9-447B-B73A-0A96928EDCB0}"/>
            </c:ext>
          </c:extLst>
        </c:ser>
        <c:dLbls>
          <c:showLegendKey val="0"/>
          <c:showVal val="0"/>
          <c:showCatName val="0"/>
          <c:showSerName val="0"/>
          <c:showPercent val="0"/>
          <c:showBubbleSize val="0"/>
        </c:dLbls>
        <c:smooth val="0"/>
        <c:axId val="815724144"/>
        <c:axId val="815730384"/>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9.7957833703387689E-3"/>
              <c:y val="0.3792520434407273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dispUnits>
          <c:builtInUnit val="thousands"/>
        </c:dispUnits>
      </c:valAx>
      <c:spPr>
        <a:noFill/>
        <a:ln>
          <a:noFill/>
        </a:ln>
        <a:effectLst/>
      </c:spPr>
    </c:plotArea>
    <c:legend>
      <c:legendPos val="b"/>
      <c:layout>
        <c:manualLayout>
          <c:xMode val="edge"/>
          <c:yMode val="edge"/>
          <c:x val="2.4520928344076043E-2"/>
          <c:y val="0.91881514851384305"/>
          <c:w val="0.38024500342965489"/>
          <c:h val="6.49602184123175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337808641975305E-2"/>
          <c:y val="4.3117283950617286E-2"/>
          <c:w val="0.89610354938271608"/>
          <c:h val="0.82461080246913576"/>
        </c:manualLayout>
      </c:layout>
      <c:lineChart>
        <c:grouping val="standard"/>
        <c:varyColors val="0"/>
        <c:ser>
          <c:idx val="0"/>
          <c:order val="0"/>
          <c:tx>
            <c:strRef>
              <c:f>'Energy In Ireland Graphs'!$B$2428</c:f>
              <c:strCache>
                <c:ptCount val="1"/>
                <c:pt idx="0">
                  <c:v>Petrol</c:v>
                </c:pt>
              </c:strCache>
            </c:strRef>
          </c:tx>
          <c:spPr>
            <a:ln w="28575" cap="rnd">
              <a:solidFill>
                <a:schemeClr val="accent1"/>
              </a:solidFill>
              <a:round/>
            </a:ln>
            <a:effectLst/>
          </c:spPr>
          <c:marker>
            <c:symbol val="triangle"/>
            <c:size val="7"/>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Graphs'!$O$2428:$AG$2428</c:f>
              <c:numCache>
                <c:formatCode>0.00</c:formatCode>
                <c:ptCount val="19"/>
                <c:pt idx="0">
                  <c:v>6.9073016481427691</c:v>
                </c:pt>
                <c:pt idx="1">
                  <c:v>6.9911131440734353</c:v>
                </c:pt>
                <c:pt idx="2">
                  <c:v>7.0090876813540204</c:v>
                </c:pt>
                <c:pt idx="3">
                  <c:v>6.9890487596061535</c:v>
                </c:pt>
                <c:pt idx="4">
                  <c:v>7.0071506022077097</c:v>
                </c:pt>
                <c:pt idx="5">
                  <c:v>7.0199698409193392</c:v>
                </c:pt>
                <c:pt idx="6">
                  <c:v>6.765644623836355</c:v>
                </c:pt>
                <c:pt idx="7">
                  <c:v>6.8239328434519217</c:v>
                </c:pt>
                <c:pt idx="8">
                  <c:v>6.6820433882254147</c:v>
                </c:pt>
                <c:pt idx="9">
                  <c:v>6.2775562730000001</c:v>
                </c:pt>
                <c:pt idx="10">
                  <c:v>5.7748371550000002</c:v>
                </c:pt>
                <c:pt idx="11">
                  <c:v>5.4921889983436492</c:v>
                </c:pt>
                <c:pt idx="12">
                  <c:v>5.3472006444559526</c:v>
                </c:pt>
                <c:pt idx="13">
                  <c:v>5.1928937533368931</c:v>
                </c:pt>
                <c:pt idx="14">
                  <c:v>5.1499119999999996</c:v>
                </c:pt>
                <c:pt idx="15">
                  <c:v>5.0519002670309883</c:v>
                </c:pt>
                <c:pt idx="16">
                  <c:v>5.0592497955846287</c:v>
                </c:pt>
                <c:pt idx="17">
                  <c:v>5.0258558091286298</c:v>
                </c:pt>
                <c:pt idx="18">
                  <c:v>5.0982398690135078</c:v>
                </c:pt>
              </c:numCache>
            </c:numRef>
          </c:val>
          <c:smooth val="0"/>
          <c:extLst>
            <c:ext xmlns:c16="http://schemas.microsoft.com/office/drawing/2014/chart" uri="{C3380CC4-5D6E-409C-BE32-E72D297353CC}">
              <c16:uniqueId val="{00000000-C04E-4DC5-83C0-D569478CAF81}"/>
            </c:ext>
          </c:extLst>
        </c:ser>
        <c:ser>
          <c:idx val="1"/>
          <c:order val="1"/>
          <c:tx>
            <c:strRef>
              <c:f>'Energy In Ireland Graphs'!$B$2429</c:f>
              <c:strCache>
                <c:ptCount val="1"/>
                <c:pt idx="0">
                  <c:v>Diesel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Graphs'!$O$2429:$AG$2429</c:f>
              <c:numCache>
                <c:formatCode>0.00</c:formatCode>
                <c:ptCount val="19"/>
                <c:pt idx="0">
                  <c:v>6.1859666881386239</c:v>
                </c:pt>
                <c:pt idx="1">
                  <c:v>6.2827011979924015</c:v>
                </c:pt>
                <c:pt idx="2">
                  <c:v>6.1172634631655232</c:v>
                </c:pt>
                <c:pt idx="3">
                  <c:v>6.2218617368582967</c:v>
                </c:pt>
                <c:pt idx="4">
                  <c:v>6.3631044904997482</c:v>
                </c:pt>
                <c:pt idx="5">
                  <c:v>6.3215155203892266</c:v>
                </c:pt>
                <c:pt idx="6">
                  <c:v>6.4138019563038053</c:v>
                </c:pt>
                <c:pt idx="7">
                  <c:v>6.3267136022732151</c:v>
                </c:pt>
                <c:pt idx="8">
                  <c:v>5.8728636905889475</c:v>
                </c:pt>
                <c:pt idx="9">
                  <c:v>5.2861007430000004</c:v>
                </c:pt>
                <c:pt idx="10">
                  <c:v>5.0159965639999999</c:v>
                </c:pt>
                <c:pt idx="11">
                  <c:v>4.885094080752646</c:v>
                </c:pt>
                <c:pt idx="12">
                  <c:v>4.7603972004762083</c:v>
                </c:pt>
                <c:pt idx="13">
                  <c:v>4.6439755495474317</c:v>
                </c:pt>
                <c:pt idx="14">
                  <c:v>4.5679220000000003</c:v>
                </c:pt>
                <c:pt idx="15">
                  <c:v>4.4406136177583733</c:v>
                </c:pt>
                <c:pt idx="16">
                  <c:v>4.291610076005222</c:v>
                </c:pt>
                <c:pt idx="17">
                  <c:v>4.3181933983848397</c:v>
                </c:pt>
                <c:pt idx="18">
                  <c:v>4.3181933983848397</c:v>
                </c:pt>
              </c:numCache>
            </c:numRef>
          </c:val>
          <c:smooth val="0"/>
          <c:extLst>
            <c:ext xmlns:c16="http://schemas.microsoft.com/office/drawing/2014/chart" uri="{C3380CC4-5D6E-409C-BE32-E72D297353CC}">
              <c16:uniqueId val="{00000001-C04E-4DC5-83C0-D569478CAF81}"/>
            </c:ext>
          </c:extLst>
        </c:ser>
        <c:dLbls>
          <c:showLegendKey val="0"/>
          <c:showVal val="0"/>
          <c:showCatName val="0"/>
          <c:showSerName val="0"/>
          <c:showPercent val="0"/>
          <c:showBubbleSize val="0"/>
        </c:dLbls>
        <c:marker val="1"/>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min val="4"/>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litres/100km</a:t>
                </a:r>
                <a:endParaRPr lang="en-US" sz="900">
                  <a:effectLst/>
                </a:endParaRPr>
              </a:p>
            </c:rich>
          </c:tx>
          <c:layout>
            <c:manualLayout>
              <c:xMode val="edge"/>
              <c:yMode val="edge"/>
              <c:x val="7.8395061728395062E-3"/>
              <c:y val="0.320377469135802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7.7739514373154545E-2"/>
          <c:y val="0.93663425925925925"/>
          <c:w val="0.90293565201286086"/>
          <c:h val="6.336574074074073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Graphs'!$B$2271</c:f>
              <c:strCache>
                <c:ptCount val="1"/>
                <c:pt idx="0">
                  <c:v>Petrol &amp; Diesel Combined</c:v>
                </c:pt>
              </c:strCache>
            </c:strRef>
          </c:tx>
          <c:spPr>
            <a:ln w="28575" cap="rnd">
              <a:solidFill>
                <a:schemeClr val="accent1"/>
              </a:solidFill>
              <a:round/>
            </a:ln>
            <a:effectLst/>
          </c:spPr>
          <c:marker>
            <c:symbol val="none"/>
          </c:marker>
          <c:dLbls>
            <c:dLbl>
              <c:idx val="7"/>
              <c:layout>
                <c:manualLayout>
                  <c:x val="-3.540789084828385E-2"/>
                  <c:y val="-4.569372610748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44-4A13-9381-FCD4492F4C3F}"/>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44-4A13-9381-FCD4492F4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Graphs'!$O$2271:$AG$2271</c:f>
              <c:numCache>
                <c:formatCode>0.0</c:formatCode>
                <c:ptCount val="19"/>
                <c:pt idx="0">
                  <c:v>23.137451065879013</c:v>
                </c:pt>
                <c:pt idx="1">
                  <c:v>24.348374839749763</c:v>
                </c:pt>
                <c:pt idx="2">
                  <c:v>25.285407722632122</c:v>
                </c:pt>
                <c:pt idx="3">
                  <c:v>26.080162091316552</c:v>
                </c:pt>
                <c:pt idx="4">
                  <c:v>27.019761570778513</c:v>
                </c:pt>
                <c:pt idx="5">
                  <c:v>28.381091891076942</c:v>
                </c:pt>
                <c:pt idx="6">
                  <c:v>29.905124543102811</c:v>
                </c:pt>
                <c:pt idx="7">
                  <c:v>31.284750127418199</c:v>
                </c:pt>
                <c:pt idx="8">
                  <c:v>31.719650442079207</c:v>
                </c:pt>
                <c:pt idx="9">
                  <c:v>31.106516508324532</c:v>
                </c:pt>
                <c:pt idx="10">
                  <c:v>30.727592413698641</c:v>
                </c:pt>
                <c:pt idx="11">
                  <c:v>31.644408683746871</c:v>
                </c:pt>
                <c:pt idx="12">
                  <c:v>32.115292117874453</c:v>
                </c:pt>
                <c:pt idx="13">
                  <c:v>33.210854224885701</c:v>
                </c:pt>
                <c:pt idx="14">
                  <c:v>34.430914656344655</c:v>
                </c:pt>
                <c:pt idx="15">
                  <c:v>34.893603424976376</c:v>
                </c:pt>
                <c:pt idx="16">
                  <c:v>34.739903403551189</c:v>
                </c:pt>
                <c:pt idx="17">
                  <c:v>35.008305493807434</c:v>
                </c:pt>
                <c:pt idx="18">
                  <c:v>35.11525297614758</c:v>
                </c:pt>
              </c:numCache>
            </c:numRef>
          </c:val>
          <c:smooth val="0"/>
          <c:extLst>
            <c:ext xmlns:c16="http://schemas.microsoft.com/office/drawing/2014/chart" uri="{C3380CC4-5D6E-409C-BE32-E72D297353CC}">
              <c16:uniqueId val="{00000002-3344-4A13-9381-FCD4492F4C3F}"/>
            </c:ext>
          </c:extLst>
        </c:ser>
        <c:ser>
          <c:idx val="1"/>
          <c:order val="1"/>
          <c:tx>
            <c:strRef>
              <c:f>'Energy In Ireland Graphs'!$B$2272</c:f>
              <c:strCache>
                <c:ptCount val="1"/>
                <c:pt idx="0">
                  <c:v>Private Petrol Cars</c:v>
                </c:pt>
              </c:strCache>
            </c:strRef>
          </c:tx>
          <c:spPr>
            <a:ln w="28575" cap="rnd">
              <a:solidFill>
                <a:schemeClr val="accent2"/>
              </a:solidFill>
              <a:round/>
            </a:ln>
            <a:effectLst/>
          </c:spPr>
          <c:marker>
            <c:symbol val="none"/>
          </c:marker>
          <c:dLbls>
            <c:dLbl>
              <c:idx val="7"/>
              <c:layout>
                <c:manualLayout>
                  <c:x val="-2.9506575706903206E-2"/>
                  <c:y val="-4.9501536616445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44-4A13-9381-FCD4492F4C3F}"/>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44-4A13-9381-FCD4492F4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Graphs'!$O$2272:$AG$2272</c:f>
              <c:numCache>
                <c:formatCode>0.0</c:formatCode>
                <c:ptCount val="19"/>
                <c:pt idx="0">
                  <c:v>18.75104854111752</c:v>
                </c:pt>
                <c:pt idx="1">
                  <c:v>19.80445386951061</c:v>
                </c:pt>
                <c:pt idx="2">
                  <c:v>20.480879869650799</c:v>
                </c:pt>
                <c:pt idx="3">
                  <c:v>21.082647093279061</c:v>
                </c:pt>
                <c:pt idx="4">
                  <c:v>21.647542213116605</c:v>
                </c:pt>
                <c:pt idx="5">
                  <c:v>22.435894927040977</c:v>
                </c:pt>
                <c:pt idx="6">
                  <c:v>23.01150513240615</c:v>
                </c:pt>
                <c:pt idx="7">
                  <c:v>23.373867648873333</c:v>
                </c:pt>
                <c:pt idx="8">
                  <c:v>22.834074763773941</c:v>
                </c:pt>
                <c:pt idx="9">
                  <c:v>21.384258734962089</c:v>
                </c:pt>
                <c:pt idx="10">
                  <c:v>19.753257496705949</c:v>
                </c:pt>
                <c:pt idx="11">
                  <c:v>18.736631160193788</c:v>
                </c:pt>
                <c:pt idx="12">
                  <c:v>17.63159494841269</c:v>
                </c:pt>
                <c:pt idx="13">
                  <c:v>16.955325477977727</c:v>
                </c:pt>
                <c:pt idx="14">
                  <c:v>16.169527919442331</c:v>
                </c:pt>
                <c:pt idx="15">
                  <c:v>15.102015527615444</c:v>
                </c:pt>
                <c:pt idx="16">
                  <c:v>13.563830760472857</c:v>
                </c:pt>
                <c:pt idx="17">
                  <c:v>12.240794960449675</c:v>
                </c:pt>
                <c:pt idx="18">
                  <c:v>11.080497549743471</c:v>
                </c:pt>
              </c:numCache>
            </c:numRef>
          </c:val>
          <c:smooth val="0"/>
          <c:extLst>
            <c:ext xmlns:c16="http://schemas.microsoft.com/office/drawing/2014/chart" uri="{C3380CC4-5D6E-409C-BE32-E72D297353CC}">
              <c16:uniqueId val="{00000005-3344-4A13-9381-FCD4492F4C3F}"/>
            </c:ext>
          </c:extLst>
        </c:ser>
        <c:ser>
          <c:idx val="2"/>
          <c:order val="2"/>
          <c:tx>
            <c:strRef>
              <c:f>'Energy In Ireland Graphs'!$B$2273</c:f>
              <c:strCache>
                <c:ptCount val="1"/>
                <c:pt idx="0">
                  <c:v>Private Diesel Cars</c:v>
                </c:pt>
              </c:strCache>
            </c:strRef>
          </c:tx>
          <c:spPr>
            <a:ln w="28575" cap="rnd">
              <a:solidFill>
                <a:schemeClr val="accent3"/>
              </a:solidFill>
              <a:round/>
            </a:ln>
            <a:effectLst/>
          </c:spPr>
          <c:marker>
            <c:symbol val="none"/>
          </c:marker>
          <c:dLbls>
            <c:dLbl>
              <c:idx val="7"/>
              <c:layout>
                <c:manualLayout>
                  <c:x val="-2.5572365612649445E-2"/>
                  <c:y val="-4.18859155985309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44-4A13-9381-FCD4492F4C3F}"/>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44-4A13-9381-FCD4492F4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Graphs'!$O$2273:$AG$2273</c:f>
              <c:numCache>
                <c:formatCode>0.0</c:formatCode>
                <c:ptCount val="19"/>
                <c:pt idx="0">
                  <c:v>4.3864025247614915</c:v>
                </c:pt>
                <c:pt idx="1">
                  <c:v>4.5439209702391548</c:v>
                </c:pt>
                <c:pt idx="2">
                  <c:v>4.8045278529813222</c:v>
                </c:pt>
                <c:pt idx="3">
                  <c:v>4.9975149980374916</c:v>
                </c:pt>
                <c:pt idx="4">
                  <c:v>5.3722193576619119</c:v>
                </c:pt>
                <c:pt idx="5">
                  <c:v>5.9451969640359632</c:v>
                </c:pt>
                <c:pt idx="6">
                  <c:v>6.8936194106966591</c:v>
                </c:pt>
                <c:pt idx="7">
                  <c:v>7.9108824785448624</c:v>
                </c:pt>
                <c:pt idx="8">
                  <c:v>8.8855756783052655</c:v>
                </c:pt>
                <c:pt idx="9">
                  <c:v>9.7222577733624416</c:v>
                </c:pt>
                <c:pt idx="10">
                  <c:v>10.974334916992694</c:v>
                </c:pt>
                <c:pt idx="11">
                  <c:v>12.907777523553085</c:v>
                </c:pt>
                <c:pt idx="12">
                  <c:v>14.483697169461765</c:v>
                </c:pt>
                <c:pt idx="13">
                  <c:v>16.255528746907974</c:v>
                </c:pt>
                <c:pt idx="14">
                  <c:v>18.261386736902327</c:v>
                </c:pt>
                <c:pt idx="15">
                  <c:v>19.791587897360934</c:v>
                </c:pt>
                <c:pt idx="16">
                  <c:v>21.176072643078328</c:v>
                </c:pt>
                <c:pt idx="17">
                  <c:v>22.767510533357761</c:v>
                </c:pt>
                <c:pt idx="18">
                  <c:v>24.034755426404111</c:v>
                </c:pt>
              </c:numCache>
            </c:numRef>
          </c:val>
          <c:smooth val="0"/>
          <c:extLst>
            <c:ext xmlns:c16="http://schemas.microsoft.com/office/drawing/2014/chart" uri="{C3380CC4-5D6E-409C-BE32-E72D297353CC}">
              <c16:uniqueId val="{00000008-3344-4A13-9381-FCD4492F4C3F}"/>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billion vehicle kilometres </a:t>
                </a:r>
                <a:endParaRPr lang="en-US" sz="900" b="1">
                  <a:effectLst/>
                </a:endParaRPr>
              </a:p>
            </c:rich>
          </c:tx>
          <c:layout>
            <c:manualLayout>
              <c:xMode val="edge"/>
              <c:yMode val="edge"/>
              <c:x val="3.9183127436797152E-3"/>
              <c:y val="0.222589197530864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7.9221033255985229E-2"/>
          <c:y val="0.92273487654320985"/>
          <c:w val="0.86661045186416508"/>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Graphs'!$B$2460</c:f>
              <c:strCache>
                <c:ptCount val="1"/>
                <c:pt idx="0">
                  <c:v>Tonne Kilometres</c:v>
                </c:pt>
              </c:strCache>
            </c:strRef>
          </c:tx>
          <c:spPr>
            <a:ln w="28575" cap="rnd">
              <a:solidFill>
                <a:schemeClr val="accent1"/>
              </a:solidFill>
              <a:round/>
            </a:ln>
            <a:effectLst/>
          </c:spPr>
          <c:marker>
            <c:symbol val="triangle"/>
            <c:size val="7"/>
            <c:spPr>
              <a:solidFill>
                <a:schemeClr val="accent1"/>
              </a:solidFill>
              <a:ln w="9525">
                <a:solidFill>
                  <a:schemeClr val="accent1"/>
                </a:solidFill>
              </a:ln>
              <a:effectLst/>
            </c:spPr>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Graphs'!$O$2460:$AG$2460</c:f>
              <c:numCache>
                <c:formatCode>0</c:formatCode>
                <c:ptCount val="19"/>
                <c:pt idx="0">
                  <c:v>100</c:v>
                </c:pt>
                <c:pt idx="1">
                  <c:v>100.22832912011742</c:v>
                </c:pt>
                <c:pt idx="2">
                  <c:v>116.464160482753</c:v>
                </c:pt>
                <c:pt idx="3">
                  <c:v>127.85615265432602</c:v>
                </c:pt>
                <c:pt idx="4">
                  <c:v>138.71809508276931</c:v>
                </c:pt>
                <c:pt idx="5">
                  <c:v>145.30702112044361</c:v>
                </c:pt>
                <c:pt idx="6">
                  <c:v>141.25417923835928</c:v>
                </c:pt>
                <c:pt idx="7">
                  <c:v>152.54831607273914</c:v>
                </c:pt>
                <c:pt idx="8">
                  <c:v>140.98507706107804</c:v>
                </c:pt>
                <c:pt idx="9">
                  <c:v>98.434314604909076</c:v>
                </c:pt>
                <c:pt idx="10">
                  <c:v>89.080975291527352</c:v>
                </c:pt>
                <c:pt idx="11">
                  <c:v>81.064992253119144</c:v>
                </c:pt>
                <c:pt idx="12">
                  <c:v>80.689880127211936</c:v>
                </c:pt>
                <c:pt idx="13">
                  <c:v>74.516839272608664</c:v>
                </c:pt>
                <c:pt idx="14">
                  <c:v>79.68686292098181</c:v>
                </c:pt>
                <c:pt idx="15">
                  <c:v>80.27399494414091</c:v>
                </c:pt>
                <c:pt idx="16">
                  <c:v>94.299926608497103</c:v>
                </c:pt>
                <c:pt idx="17">
                  <c:v>95.890075837886329</c:v>
                </c:pt>
                <c:pt idx="18">
                  <c:v>93.329527847998037</c:v>
                </c:pt>
              </c:numCache>
            </c:numRef>
          </c:val>
          <c:smooth val="0"/>
          <c:extLst>
            <c:ext xmlns:c16="http://schemas.microsoft.com/office/drawing/2014/chart" uri="{C3380CC4-5D6E-409C-BE32-E72D297353CC}">
              <c16:uniqueId val="{00000000-D79C-4597-8BD8-246CE8B256EC}"/>
            </c:ext>
          </c:extLst>
        </c:ser>
        <c:ser>
          <c:idx val="1"/>
          <c:order val="1"/>
          <c:tx>
            <c:strRef>
              <c:f>'Energy In Ireland Graphs'!$B$2461</c:f>
              <c:strCache>
                <c:ptCount val="1"/>
                <c:pt idx="0">
                  <c:v>Tonnes Carried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Graphs'!$O$2461:$AG$2461</c:f>
              <c:numCache>
                <c:formatCode>0</c:formatCode>
                <c:ptCount val="19"/>
                <c:pt idx="0">
                  <c:v>100</c:v>
                </c:pt>
                <c:pt idx="1">
                  <c:v>104.4781035636607</c:v>
                </c:pt>
                <c:pt idx="2">
                  <c:v>117.58982349004518</c:v>
                </c:pt>
                <c:pt idx="3">
                  <c:v>131.64578802074618</c:v>
                </c:pt>
                <c:pt idx="4">
                  <c:v>143.02587000167307</c:v>
                </c:pt>
                <c:pt idx="5">
                  <c:v>152.60582231888907</c:v>
                </c:pt>
                <c:pt idx="6">
                  <c:v>156.3441107579053</c:v>
                </c:pt>
                <c:pt idx="7">
                  <c:v>156.48893675757068</c:v>
                </c:pt>
                <c:pt idx="8">
                  <c:v>128.50719424460431</c:v>
                </c:pt>
                <c:pt idx="9">
                  <c:v>77.538899113267519</c:v>
                </c:pt>
                <c:pt idx="10">
                  <c:v>65.806947465283585</c:v>
                </c:pt>
                <c:pt idx="11">
                  <c:v>57.648067592437677</c:v>
                </c:pt>
                <c:pt idx="12">
                  <c:v>56.507236071607828</c:v>
                </c:pt>
                <c:pt idx="13">
                  <c:v>56.900932742178348</c:v>
                </c:pt>
                <c:pt idx="14">
                  <c:v>58.818700853270869</c:v>
                </c:pt>
                <c:pt idx="15">
                  <c:v>61.725677597456915</c:v>
                </c:pt>
                <c:pt idx="16">
                  <c:v>74.069872009369249</c:v>
                </c:pt>
                <c:pt idx="17">
                  <c:v>76.976848753555302</c:v>
                </c:pt>
                <c:pt idx="18">
                  <c:v>78.025660866655514</c:v>
                </c:pt>
              </c:numCache>
            </c:numRef>
          </c:val>
          <c:smooth val="0"/>
          <c:extLst>
            <c:ext xmlns:c16="http://schemas.microsoft.com/office/drawing/2014/chart" uri="{C3380CC4-5D6E-409C-BE32-E72D297353CC}">
              <c16:uniqueId val="{00000001-D79C-4597-8BD8-246CE8B256EC}"/>
            </c:ext>
          </c:extLst>
        </c:ser>
        <c:ser>
          <c:idx val="2"/>
          <c:order val="2"/>
          <c:tx>
            <c:strRef>
              <c:f>'Energy In Ireland Graphs'!$B$2462</c:f>
              <c:strCache>
                <c:ptCount val="1"/>
                <c:pt idx="0">
                  <c:v>Vehicle Kilometres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Graphs'!$O$2462:$AG$2462</c:f>
              <c:numCache>
                <c:formatCode>0</c:formatCode>
                <c:ptCount val="19"/>
                <c:pt idx="0">
                  <c:v>100</c:v>
                </c:pt>
                <c:pt idx="1">
                  <c:v>99.373040752351102</c:v>
                </c:pt>
                <c:pt idx="2">
                  <c:v>116.05015673981191</c:v>
                </c:pt>
                <c:pt idx="3">
                  <c:v>123.2601880877743</c:v>
                </c:pt>
                <c:pt idx="4">
                  <c:v>134.10658307210031</c:v>
                </c:pt>
                <c:pt idx="5">
                  <c:v>144.95297805642633</c:v>
                </c:pt>
                <c:pt idx="6">
                  <c:v>140.56426332288402</c:v>
                </c:pt>
                <c:pt idx="7">
                  <c:v>146.20689655172413</c:v>
                </c:pt>
                <c:pt idx="8">
                  <c:v>138.36990595611286</c:v>
                </c:pt>
                <c:pt idx="9">
                  <c:v>99.059561128526653</c:v>
                </c:pt>
                <c:pt idx="10">
                  <c:v>91.347962382445147</c:v>
                </c:pt>
                <c:pt idx="11">
                  <c:v>83.887147335423194</c:v>
                </c:pt>
                <c:pt idx="12">
                  <c:v>82.507836990595607</c:v>
                </c:pt>
                <c:pt idx="13">
                  <c:v>79.059561128526653</c:v>
                </c:pt>
                <c:pt idx="14">
                  <c:v>81.943573667711604</c:v>
                </c:pt>
                <c:pt idx="15">
                  <c:v>81.630094043887141</c:v>
                </c:pt>
                <c:pt idx="16">
                  <c:v>97.680250783699066</c:v>
                </c:pt>
                <c:pt idx="17">
                  <c:v>99.811912225705328</c:v>
                </c:pt>
                <c:pt idx="18">
                  <c:v>100</c:v>
                </c:pt>
              </c:numCache>
            </c:numRef>
          </c:val>
          <c:smooth val="0"/>
          <c:extLst>
            <c:ext xmlns:c16="http://schemas.microsoft.com/office/drawing/2014/chart" uri="{C3380CC4-5D6E-409C-BE32-E72D297353CC}">
              <c16:uniqueId val="{00000002-D79C-4597-8BD8-246CE8B256EC}"/>
            </c:ext>
          </c:extLst>
        </c:ser>
        <c:ser>
          <c:idx val="3"/>
          <c:order val="3"/>
          <c:tx>
            <c:strRef>
              <c:f>'Energy In Ireland Graphs'!$B$2463</c:f>
              <c:strCache>
                <c:ptCount val="1"/>
                <c:pt idx="0">
                  <c:v>MDD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Graphs'!$O$2463:$AG$2463</c:f>
              <c:numCache>
                <c:formatCode>0</c:formatCode>
                <c:ptCount val="19"/>
                <c:pt idx="0">
                  <c:v>100</c:v>
                </c:pt>
                <c:pt idx="1">
                  <c:v>104.06270791749834</c:v>
                </c:pt>
                <c:pt idx="2">
                  <c:v>108.01646706586827</c:v>
                </c:pt>
                <c:pt idx="3">
                  <c:v>112.90668662674651</c:v>
                </c:pt>
                <c:pt idx="4">
                  <c:v>117.47588157019295</c:v>
                </c:pt>
                <c:pt idx="5">
                  <c:v>128.3308383233533</c:v>
                </c:pt>
                <c:pt idx="6">
                  <c:v>136.49866932801064</c:v>
                </c:pt>
                <c:pt idx="7">
                  <c:v>142.49417831004658</c:v>
                </c:pt>
                <c:pt idx="8">
                  <c:v>138.12042581503658</c:v>
                </c:pt>
                <c:pt idx="9">
                  <c:v>123.01480372588156</c:v>
                </c:pt>
                <c:pt idx="10">
                  <c:v>117.9707252162342</c:v>
                </c:pt>
                <c:pt idx="11">
                  <c:v>114.49517631403859</c:v>
                </c:pt>
                <c:pt idx="12">
                  <c:v>115.03908848968729</c:v>
                </c:pt>
                <c:pt idx="13">
                  <c:v>117.22471723220227</c:v>
                </c:pt>
                <c:pt idx="14">
                  <c:v>124.61992681304058</c:v>
                </c:pt>
                <c:pt idx="15">
                  <c:v>131.27744510978044</c:v>
                </c:pt>
                <c:pt idx="16">
                  <c:v>139.22405189620758</c:v>
                </c:pt>
                <c:pt idx="17">
                  <c:v>144.04357950765137</c:v>
                </c:pt>
                <c:pt idx="18">
                  <c:v>146.52195608782435</c:v>
                </c:pt>
              </c:numCache>
            </c:numRef>
          </c:val>
          <c:smooth val="0"/>
          <c:extLst>
            <c:ext xmlns:c16="http://schemas.microsoft.com/office/drawing/2014/chart" uri="{C3380CC4-5D6E-409C-BE32-E72D297353CC}">
              <c16:uniqueId val="{00000003-D79C-4597-8BD8-246CE8B256EC}"/>
            </c:ext>
          </c:extLst>
        </c:ser>
        <c:dLbls>
          <c:showLegendKey val="0"/>
          <c:showVal val="0"/>
          <c:showCatName val="0"/>
          <c:showSerName val="0"/>
          <c:showPercent val="0"/>
          <c:showBubbleSize val="0"/>
        </c:dLbls>
        <c:marker val="1"/>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tickLblSkip val="2"/>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Index relative to 2000</a:t>
                </a:r>
                <a:endParaRPr lang="en-US" sz="900" b="1">
                  <a:effectLst/>
                </a:endParaRPr>
              </a:p>
            </c:rich>
          </c:tx>
          <c:layout>
            <c:manualLayout>
              <c:xMode val="edge"/>
              <c:yMode val="edge"/>
              <c:x val="7.8315115048449777E-3"/>
              <c:y val="0.229773765432098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8.7434817697674361E-2"/>
          <c:y val="0.9109756172839506"/>
          <c:w val="0.8910534639536436"/>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'Energy In Ireland Graphs'!$AF$538</c:f>
              <c:strCache>
                <c:ptCount val="1"/>
                <c:pt idx="0">
                  <c:v>Mode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CC-4053-89CC-0886E76391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CC-4053-89CC-0886E76391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CC-4053-89CC-0886E76391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CC-4053-89CC-0886E76391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CC-4053-89CC-0886E763915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CC-4053-89CC-0886E763915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CC-4053-89CC-0886E763915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2CC-4053-89CC-0886E763915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2CC-4053-89CC-0886E763915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2CC-4053-89CC-0886E763915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2CC-4053-89CC-0886E763915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2CC-4053-89CC-0886E763915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2CC-4053-89CC-0886E763915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2CC-4053-89CC-0886E763915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2CC-4053-89CC-0886E763915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2CC-4053-89CC-0886E763915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2CC-4053-89CC-0886E763915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2CC-4053-89CC-0886E763915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2CC-4053-89CC-0886E763915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2CC-4053-89CC-0886E763915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2CC-4053-89CC-0886E763915B}"/>
              </c:ext>
            </c:extLst>
          </c:dPt>
          <c:dLbls>
            <c:dLbl>
              <c:idx val="0"/>
              <c:layout>
                <c:manualLayout>
                  <c:x val="-0.11367283950617284"/>
                  <c:y val="0.1646296296296296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CC-4053-89CC-0886E763915B}"/>
                </c:ext>
              </c:extLst>
            </c:dLbl>
            <c:dLbl>
              <c:idx val="11"/>
              <c:layout>
                <c:manualLayout>
                  <c:x val="-3.9197530864197531E-3"/>
                  <c:y val="-0.125432098765432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2CC-4053-89CC-0886E763915B}"/>
                </c:ext>
              </c:extLst>
            </c:dLbl>
            <c:dLbl>
              <c:idx val="14"/>
              <c:layout>
                <c:manualLayout>
                  <c:x val="8.8194444444444367E-2"/>
                  <c:y val="2.35185185185184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2CC-4053-89CC-0886E76391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'Energy In Ireland Graphs'!$B$539:$B$559</c:f>
              <c:strCache>
                <c:ptCount val="21"/>
                <c:pt idx="0">
                  <c:v>Electricity</c:v>
                </c:pt>
                <c:pt idx="1">
                  <c:v>Coal</c:v>
                </c:pt>
                <c:pt idx="2">
                  <c:v>Peat</c:v>
                </c:pt>
                <c:pt idx="3">
                  <c:v>Oil</c:v>
                </c:pt>
                <c:pt idx="4">
                  <c:v>Natural Gas</c:v>
                </c:pt>
                <c:pt idx="5">
                  <c:v>Hydro</c:v>
                </c:pt>
                <c:pt idx="6">
                  <c:v>Wind</c:v>
                </c:pt>
                <c:pt idx="7">
                  <c:v>Other Renewables</c:v>
                </c:pt>
                <c:pt idx="8">
                  <c:v>NR Wastes</c:v>
                </c:pt>
                <c:pt idx="9">
                  <c:v>Net Imports</c:v>
                </c:pt>
                <c:pt idx="10">
                  <c:v>Losses from combustible electricity generation</c:v>
                </c:pt>
                <c:pt idx="11">
                  <c:v>Transport</c:v>
                </c:pt>
                <c:pt idx="12">
                  <c:v>Oil</c:v>
                </c:pt>
                <c:pt idx="13">
                  <c:v>Renewables</c:v>
                </c:pt>
                <c:pt idx="14">
                  <c:v>Heat</c:v>
                </c:pt>
                <c:pt idx="15">
                  <c:v>Coal</c:v>
                </c:pt>
                <c:pt idx="16">
                  <c:v>Peat</c:v>
                </c:pt>
                <c:pt idx="17">
                  <c:v>Oil</c:v>
                </c:pt>
                <c:pt idx="18">
                  <c:v>Natural Gas</c:v>
                </c:pt>
                <c:pt idx="19">
                  <c:v>Renewables</c:v>
                </c:pt>
                <c:pt idx="20">
                  <c:v>Wastes</c:v>
                </c:pt>
              </c:strCache>
            </c:strRef>
          </c:cat>
          <c:val>
            <c:numRef>
              <c:f>'Energy In Ireland Graphs'!$AF$539:$AF$559</c:f>
              <c:numCache>
                <c:formatCode>General</c:formatCode>
                <c:ptCount val="21"/>
                <c:pt idx="0" formatCode="0.0%">
                  <c:v>0.31181541740838248</c:v>
                </c:pt>
                <c:pt idx="11" formatCode="0.0%">
                  <c:v>0.35371484643583329</c:v>
                </c:pt>
                <c:pt idx="14" formatCode="0.0%">
                  <c:v>0.33446973615578424</c:v>
                </c:pt>
              </c:numCache>
            </c:numRef>
          </c:val>
          <c:extLst>
            <c:ext xmlns:c16="http://schemas.microsoft.com/office/drawing/2014/chart" uri="{C3380CC4-5D6E-409C-BE32-E72D297353CC}">
              <c16:uniqueId val="{0000002A-12CC-4053-89CC-0886E763915B}"/>
            </c:ext>
          </c:extLst>
        </c:ser>
        <c:ser>
          <c:idx val="1"/>
          <c:order val="1"/>
          <c:tx>
            <c:strRef>
              <c:f>'Energy In Ireland Graphs'!$AG$538</c:f>
              <c:strCache>
                <c:ptCount val="1"/>
                <c:pt idx="0">
                  <c:v>Fuel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C-12CC-4053-89CC-0886E76391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E-12CC-4053-89CC-0886E76391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0-12CC-4053-89CC-0886E76391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2-12CC-4053-89CC-0886E76391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4-12CC-4053-89CC-0886E763915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6-12CC-4053-89CC-0886E763915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8-12CC-4053-89CC-0886E763915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A-12CC-4053-89CC-0886E763915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C-12CC-4053-89CC-0886E763915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E-12CC-4053-89CC-0886E763915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0-12CC-4053-89CC-0886E763915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2-12CC-4053-89CC-0886E763915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4-12CC-4053-89CC-0886E763915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6-12CC-4053-89CC-0886E763915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8-12CC-4053-89CC-0886E763915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A-12CC-4053-89CC-0886E763915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C-12CC-4053-89CC-0886E763915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E-12CC-4053-89CC-0886E763915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0-12CC-4053-89CC-0886E763915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2-12CC-4053-89CC-0886E763915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4-12CC-4053-89CC-0886E763915B}"/>
              </c:ext>
            </c:extLst>
          </c:dPt>
          <c:dLbls>
            <c:dLbl>
              <c:idx val="1"/>
              <c:layout>
                <c:manualLayout>
                  <c:x val="-2.5611185819851771E-2"/>
                  <c:y val="-0.102922173260550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2CC-4053-89CC-0886E763915B}"/>
                </c:ext>
              </c:extLst>
            </c:dLbl>
            <c:dLbl>
              <c:idx val="2"/>
              <c:layout>
                <c:manualLayout>
                  <c:x val="5.6607595777193168E-2"/>
                  <c:y val="-0.102922153822177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CC-4053-89CC-0886E763915B}"/>
                </c:ext>
              </c:extLst>
            </c:dLbl>
            <c:dLbl>
              <c:idx val="3"/>
              <c:layout>
                <c:manualLayout>
                  <c:x val="4.6916131439293601E-2"/>
                  <c:y val="-7.152570073270339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CC-4053-89CC-0886E763915B}"/>
                </c:ext>
              </c:extLst>
            </c:dLbl>
            <c:dLbl>
              <c:idx val="4"/>
              <c:layout>
                <c:manualLayout>
                  <c:x val="9.5773504448222718E-2"/>
                  <c:y val="-9.01154835190524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2CC-4053-89CC-0886E763915B}"/>
                </c:ext>
              </c:extLst>
            </c:dLbl>
            <c:dLbl>
              <c:idx val="5"/>
              <c:layout>
                <c:manualLayout>
                  <c:x val="2.3518518518518518E-2"/>
                  <c:y val="-7.83950617283950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2CC-4053-89CC-0886E763915B}"/>
                </c:ext>
              </c:extLst>
            </c:dLbl>
            <c:dLbl>
              <c:idx val="6"/>
              <c:layout>
                <c:manualLayout>
                  <c:x val="0.17442901234567887"/>
                  <c:y val="-0.1685493827160493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2CC-4053-89CC-0886E763915B}"/>
                </c:ext>
              </c:extLst>
            </c:dLbl>
            <c:dLbl>
              <c:idx val="7"/>
              <c:layout>
                <c:manualLayout>
                  <c:x val="0.18817906435857445"/>
                  <c:y val="-0.1072566680918370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2CC-4053-89CC-0886E763915B}"/>
                </c:ext>
              </c:extLst>
            </c:dLbl>
            <c:dLbl>
              <c:idx val="8"/>
              <c:layout>
                <c:manualLayout>
                  <c:x val="0.15660458701235616"/>
                  <c:y val="-3.648021802875659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2CC-4053-89CC-0886E763915B}"/>
                </c:ext>
              </c:extLst>
            </c:dLbl>
            <c:dLbl>
              <c:idx val="9"/>
              <c:layout>
                <c:manualLayout>
                  <c:x val="9.2114197530864195E-2"/>
                  <c:y val="1.56790123456790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2CC-4053-89CC-0886E763915B}"/>
                </c:ext>
              </c:extLst>
            </c:dLbl>
            <c:dLbl>
              <c:idx val="10"/>
              <c:layout>
                <c:manualLayout>
                  <c:x val="0.13706766559700714"/>
                  <c:y val="4.3080319352953502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2CC-4053-89CC-0886E763915B}"/>
                </c:ext>
              </c:extLst>
            </c:dLbl>
            <c:dLbl>
              <c:idx val="12"/>
              <c:layout>
                <c:manualLayout>
                  <c:x val="0.16941527879459004"/>
                  <c:y val="-1.11802028397565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4-12CC-4053-89CC-0886E763915B}"/>
                </c:ext>
              </c:extLst>
            </c:dLbl>
            <c:dLbl>
              <c:idx val="13"/>
              <c:layout>
                <c:manualLayout>
                  <c:x val="-8.623456790123453E-2"/>
                  <c:y val="7.0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6-12CC-4053-89CC-0886E763915B}"/>
                </c:ext>
              </c:extLst>
            </c:dLbl>
            <c:dLbl>
              <c:idx val="15"/>
              <c:layout>
                <c:manualLayout>
                  <c:x val="-0.11367283950617288"/>
                  <c:y val="1.959876543209876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A-12CC-4053-89CC-0886E763915B}"/>
                </c:ext>
              </c:extLst>
            </c:dLbl>
            <c:dLbl>
              <c:idx val="16"/>
              <c:layout>
                <c:manualLayout>
                  <c:x val="-0.11367283950617288"/>
                  <c:y val="-1.17592592592592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C-12CC-4053-89CC-0886E763915B}"/>
                </c:ext>
              </c:extLst>
            </c:dLbl>
            <c:dLbl>
              <c:idx val="17"/>
              <c:layout>
                <c:manualLayout>
                  <c:x val="-9.799382716049386E-2"/>
                  <c:y val="-1.17592592592593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E-12CC-4053-89CC-0886E763915B}"/>
                </c:ext>
              </c:extLst>
            </c:dLbl>
            <c:dLbl>
              <c:idx val="18"/>
              <c:layout>
                <c:manualLayout>
                  <c:x val="-0.15030820141344056"/>
                  <c:y val="-5.01131034482758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50-12CC-4053-89CC-0886E763915B}"/>
                </c:ext>
              </c:extLst>
            </c:dLbl>
            <c:dLbl>
              <c:idx val="19"/>
              <c:layout>
                <c:manualLayout>
                  <c:x val="-0.16988300749736462"/>
                  <c:y val="-5.13705388897763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52-12CC-4053-89CC-0886E763915B}"/>
                </c:ext>
              </c:extLst>
            </c:dLbl>
            <c:dLbl>
              <c:idx val="20"/>
              <c:layout>
                <c:manualLayout>
                  <c:x val="-0.10943172497565454"/>
                  <c:y val="-9.122780504306278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54-12CC-4053-89CC-0886E76391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'Energy In Ireland Graphs'!$B$539:$B$559</c:f>
              <c:strCache>
                <c:ptCount val="21"/>
                <c:pt idx="0">
                  <c:v>Electricity</c:v>
                </c:pt>
                <c:pt idx="1">
                  <c:v>Coal</c:v>
                </c:pt>
                <c:pt idx="2">
                  <c:v>Peat</c:v>
                </c:pt>
                <c:pt idx="3">
                  <c:v>Oil</c:v>
                </c:pt>
                <c:pt idx="4">
                  <c:v>Natural Gas</c:v>
                </c:pt>
                <c:pt idx="5">
                  <c:v>Hydro</c:v>
                </c:pt>
                <c:pt idx="6">
                  <c:v>Wind</c:v>
                </c:pt>
                <c:pt idx="7">
                  <c:v>Other Renewables</c:v>
                </c:pt>
                <c:pt idx="8">
                  <c:v>NR Wastes</c:v>
                </c:pt>
                <c:pt idx="9">
                  <c:v>Net Imports</c:v>
                </c:pt>
                <c:pt idx="10">
                  <c:v>Losses from combustible electricity generation</c:v>
                </c:pt>
                <c:pt idx="11">
                  <c:v>Transport</c:v>
                </c:pt>
                <c:pt idx="12">
                  <c:v>Oil</c:v>
                </c:pt>
                <c:pt idx="13">
                  <c:v>Renewables</c:v>
                </c:pt>
                <c:pt idx="14">
                  <c:v>Heat</c:v>
                </c:pt>
                <c:pt idx="15">
                  <c:v>Coal</c:v>
                </c:pt>
                <c:pt idx="16">
                  <c:v>Peat</c:v>
                </c:pt>
                <c:pt idx="17">
                  <c:v>Oil</c:v>
                </c:pt>
                <c:pt idx="18">
                  <c:v>Natural Gas</c:v>
                </c:pt>
                <c:pt idx="19">
                  <c:v>Renewables</c:v>
                </c:pt>
                <c:pt idx="20">
                  <c:v>Wastes</c:v>
                </c:pt>
              </c:strCache>
            </c:strRef>
          </c:cat>
          <c:val>
            <c:numRef>
              <c:f>'Energy In Ireland Graphs'!$AG$539:$AG$559</c:f>
              <c:numCache>
                <c:formatCode>0.0%</c:formatCode>
                <c:ptCount val="21"/>
                <c:pt idx="1">
                  <c:v>1.2649925433392089E-2</c:v>
                </c:pt>
                <c:pt idx="2">
                  <c:v>1.2291550310483974E-2</c:v>
                </c:pt>
                <c:pt idx="3">
                  <c:v>8.1967459843477553E-4</c:v>
                </c:pt>
                <c:pt idx="4">
                  <c:v>9.414783553133467E-2</c:v>
                </c:pt>
                <c:pt idx="5">
                  <c:v>4.0806287036449576E-3</c:v>
                </c:pt>
                <c:pt idx="6">
                  <c:v>5.0794129969227955E-2</c:v>
                </c:pt>
                <c:pt idx="7">
                  <c:v>4.9874886264571171E-3</c:v>
                </c:pt>
                <c:pt idx="8">
                  <c:v>1.7730700803499941E-3</c:v>
                </c:pt>
                <c:pt idx="9">
                  <c:v>-1.6302728334440338E-4</c:v>
                </c:pt>
                <c:pt idx="10">
                  <c:v>0.1304341414384014</c:v>
                </c:pt>
                <c:pt idx="12">
                  <c:v>0.34317075986151313</c:v>
                </c:pt>
                <c:pt idx="13">
                  <c:v>1.0544086574320178E-2</c:v>
                </c:pt>
                <c:pt idx="15">
                  <c:v>1.6131916946601571E-2</c:v>
                </c:pt>
                <c:pt idx="16">
                  <c:v>1.4635318429290787E-2</c:v>
                </c:pt>
                <c:pt idx="17">
                  <c:v>0.14308377477427128</c:v>
                </c:pt>
                <c:pt idx="18">
                  <c:v>0.13648184081507192</c:v>
                </c:pt>
                <c:pt idx="19">
                  <c:v>2.0409741017706221E-2</c:v>
                </c:pt>
                <c:pt idx="20">
                  <c:v>3.7271441728424881E-3</c:v>
                </c:pt>
              </c:numCache>
            </c:numRef>
          </c:val>
          <c:extLst>
            <c:ext xmlns:c16="http://schemas.microsoft.com/office/drawing/2014/chart" uri="{C3380CC4-5D6E-409C-BE32-E72D297353CC}">
              <c16:uniqueId val="{00000055-12CC-4053-89CC-0886E763915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Graphs'!$B$1229</c:f>
              <c:strCache>
                <c:ptCount val="1"/>
                <c:pt idx="0">
                  <c:v>Primary Intensity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Graphs'!$T$1229:$AG$1229</c:f>
              <c:numCache>
                <c:formatCode>#,##0.000;[Red]\-#,##0.000</c:formatCode>
                <c:ptCount val="14"/>
                <c:pt idx="0">
                  <c:v>8.4628754229745418E-2</c:v>
                </c:pt>
                <c:pt idx="1">
                  <c:v>8.0744165159443257E-2</c:v>
                </c:pt>
                <c:pt idx="2">
                  <c:v>7.8074016131066015E-2</c:v>
                </c:pt>
                <c:pt idx="3">
                  <c:v>8.2509766818358407E-2</c:v>
                </c:pt>
                <c:pt idx="4">
                  <c:v>7.868040941757401E-2</c:v>
                </c:pt>
                <c:pt idx="5">
                  <c:v>7.6987973300806284E-2</c:v>
                </c:pt>
                <c:pt idx="6">
                  <c:v>7.1785357526428617E-2</c:v>
                </c:pt>
                <c:pt idx="7">
                  <c:v>6.9974456121246198E-2</c:v>
                </c:pt>
                <c:pt idx="8">
                  <c:v>6.8501096040511439E-2</c:v>
                </c:pt>
                <c:pt idx="9">
                  <c:v>6.2553412611395132E-2</c:v>
                </c:pt>
                <c:pt idx="10">
                  <c:v>5.2360471282953389E-2</c:v>
                </c:pt>
                <c:pt idx="11">
                  <c:v>5.2552551752487353E-2</c:v>
                </c:pt>
                <c:pt idx="12">
                  <c:v>4.853154499881366E-2</c:v>
                </c:pt>
                <c:pt idx="13">
                  <c:v>4.5590088829220034E-2</c:v>
                </c:pt>
              </c:numCache>
            </c:numRef>
          </c:val>
          <c:smooth val="0"/>
          <c:extLst>
            <c:ext xmlns:c16="http://schemas.microsoft.com/office/drawing/2014/chart" uri="{C3380CC4-5D6E-409C-BE32-E72D297353CC}">
              <c16:uniqueId val="{00000000-E0B1-420E-BA7F-359EC23E0B89}"/>
            </c:ext>
          </c:extLst>
        </c:ser>
        <c:ser>
          <c:idx val="1"/>
          <c:order val="1"/>
          <c:tx>
            <c:strRef>
              <c:f>'Energy In Ireland Graphs'!$B$1230</c:f>
              <c:strCache>
                <c:ptCount val="1"/>
                <c:pt idx="0">
                  <c:v>Final Intensity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Graphs'!$T$1230:$AG$1230</c:f>
              <c:numCache>
                <c:formatCode>#,##0.000;[Red]\-#,##0.000</c:formatCode>
                <c:ptCount val="14"/>
                <c:pt idx="0">
                  <c:v>6.7300577665837608E-2</c:v>
                </c:pt>
                <c:pt idx="1">
                  <c:v>6.5770734897679359E-2</c:v>
                </c:pt>
                <c:pt idx="2">
                  <c:v>6.334978756302645E-2</c:v>
                </c:pt>
                <c:pt idx="3">
                  <c:v>6.6611101153997709E-2</c:v>
                </c:pt>
                <c:pt idx="4">
                  <c:v>6.3720581850015598E-2</c:v>
                </c:pt>
                <c:pt idx="5">
                  <c:v>6.2118773719224876E-2</c:v>
                </c:pt>
                <c:pt idx="6">
                  <c:v>5.778670683152403E-2</c:v>
                </c:pt>
                <c:pt idx="7">
                  <c:v>5.5449386175662314E-2</c:v>
                </c:pt>
                <c:pt idx="8">
                  <c:v>5.5678407234755048E-2</c:v>
                </c:pt>
                <c:pt idx="9">
                  <c:v>5.1039131484519905E-2</c:v>
                </c:pt>
                <c:pt idx="10">
                  <c:v>4.2672159476315433E-2</c:v>
                </c:pt>
                <c:pt idx="11">
                  <c:v>4.2402387054530775E-2</c:v>
                </c:pt>
                <c:pt idx="12">
                  <c:v>3.9682608338020425E-2</c:v>
                </c:pt>
                <c:pt idx="13">
                  <c:v>3.834479523131866E-2</c:v>
                </c:pt>
              </c:numCache>
            </c:numRef>
          </c:val>
          <c:smooth val="0"/>
          <c:extLst>
            <c:ext xmlns:c16="http://schemas.microsoft.com/office/drawing/2014/chart" uri="{C3380CC4-5D6E-409C-BE32-E72D297353CC}">
              <c16:uniqueId val="{00000001-E0B1-420E-BA7F-359EC23E0B89}"/>
            </c:ext>
          </c:extLst>
        </c:ser>
        <c:dLbls>
          <c:showLegendKey val="0"/>
          <c:showVal val="0"/>
          <c:showCatName val="0"/>
          <c:showSerName val="0"/>
          <c:showPercent val="0"/>
          <c:showBubbleSize val="0"/>
        </c:dLbls>
        <c:marker val="1"/>
        <c:smooth val="0"/>
        <c:axId val="815724144"/>
        <c:axId val="815730384"/>
      </c:lineChart>
      <c:lineChart>
        <c:grouping val="standard"/>
        <c:varyColors val="0"/>
        <c:ser>
          <c:idx val="2"/>
          <c:order val="2"/>
          <c:tx>
            <c:strRef>
              <c:f>'Energy In Ireland Graphs'!$B$1231</c:f>
              <c:strCache>
                <c:ptCount val="1"/>
                <c:pt idx="0">
                  <c:v>Electricity Intensity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Graphs'!$T$1231:$AG$1231</c:f>
              <c:numCache>
                <c:formatCode>#,##0.000;[Red]\-#,##0.000</c:formatCode>
                <c:ptCount val="14"/>
                <c:pt idx="0">
                  <c:v>0.13000631253613332</c:v>
                </c:pt>
                <c:pt idx="1">
                  <c:v>0.13148312879915283</c:v>
                </c:pt>
                <c:pt idx="2">
                  <c:v>0.12476363034857035</c:v>
                </c:pt>
                <c:pt idx="3">
                  <c:v>0.13471935618147202</c:v>
                </c:pt>
                <c:pt idx="4">
                  <c:v>0.13445205880696548</c:v>
                </c:pt>
                <c:pt idx="5">
                  <c:v>0.13285730006704238</c:v>
                </c:pt>
                <c:pt idx="6">
                  <c:v>0.12955283544502741</c:v>
                </c:pt>
                <c:pt idx="7">
                  <c:v>0.12556985909775772</c:v>
                </c:pt>
                <c:pt idx="8">
                  <c:v>0.12409616824526497</c:v>
                </c:pt>
                <c:pt idx="9">
                  <c:v>0.11399790059240218</c:v>
                </c:pt>
                <c:pt idx="10">
                  <c:v>9.4609097405065568E-2</c:v>
                </c:pt>
                <c:pt idx="11">
                  <c:v>9.3079152047334912E-2</c:v>
                </c:pt>
                <c:pt idx="12">
                  <c:v>8.750501194727274E-2</c:v>
                </c:pt>
                <c:pt idx="13">
                  <c:v>8.4451826368570723E-2</c:v>
                </c:pt>
              </c:numCache>
            </c:numRef>
          </c:val>
          <c:smooth val="0"/>
          <c:extLst>
            <c:ext xmlns:c16="http://schemas.microsoft.com/office/drawing/2014/chart" uri="{C3380CC4-5D6E-409C-BE32-E72D297353CC}">
              <c16:uniqueId val="{00000002-E0B1-420E-BA7F-359EC23E0B89}"/>
            </c:ext>
          </c:extLst>
        </c:ser>
        <c:dLbls>
          <c:showLegendKey val="0"/>
          <c:showVal val="0"/>
          <c:showCatName val="0"/>
          <c:showSerName val="0"/>
          <c:showPercent val="0"/>
          <c:showBubbleSize val="0"/>
        </c:dLbls>
        <c:marker val="1"/>
        <c:smooth val="0"/>
        <c:axId val="602116495"/>
        <c:axId val="602095695"/>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kgoe/€</a:t>
                </a:r>
                <a:r>
                  <a:rPr lang="en-US" b="1" baseline="-25000"/>
                  <a:t>constant</a:t>
                </a:r>
              </a:p>
            </c:rich>
          </c:tx>
          <c:layout>
            <c:manualLayout>
              <c:xMode val="edge"/>
              <c:yMode val="edge"/>
              <c:x val="9.7993857405511541E-3"/>
              <c:y val="0.325982508019292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valAx>
      <c:valAx>
        <c:axId val="602095695"/>
        <c:scaling>
          <c:orientation val="minMax"/>
          <c:max val="0.30000000000000004"/>
        </c:scaling>
        <c:delete val="0"/>
        <c:axPos val="r"/>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kWh/€</a:t>
                </a:r>
                <a:r>
                  <a:rPr lang="en-US" b="1" baseline="-25000"/>
                  <a:t>constant</a:t>
                </a:r>
              </a:p>
            </c:rich>
          </c:tx>
          <c:layout>
            <c:manualLayout>
              <c:xMode val="edge"/>
              <c:yMode val="edge"/>
              <c:x val="0.96638810690990951"/>
              <c:y val="0.32315040837975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02116495"/>
        <c:crosses val="max"/>
        <c:crossBetween val="between"/>
      </c:valAx>
      <c:catAx>
        <c:axId val="602116495"/>
        <c:scaling>
          <c:orientation val="minMax"/>
        </c:scaling>
        <c:delete val="1"/>
        <c:axPos val="b"/>
        <c:numFmt formatCode="General" sourceLinked="1"/>
        <c:majorTickMark val="out"/>
        <c:minorTickMark val="none"/>
        <c:tickLblPos val="nextTo"/>
        <c:crossAx val="602095695"/>
        <c:crosses val="autoZero"/>
        <c:auto val="1"/>
        <c:lblAlgn val="ctr"/>
        <c:lblOffset val="100"/>
        <c:noMultiLvlLbl val="0"/>
      </c:catAx>
      <c:spPr>
        <a:noFill/>
        <a:ln>
          <a:noFill/>
        </a:ln>
        <a:effectLst/>
      </c:spPr>
    </c:plotArea>
    <c:legend>
      <c:legendPos val="b"/>
      <c:layout>
        <c:manualLayout>
          <c:xMode val="edge"/>
          <c:yMode val="edge"/>
          <c:x val="7.2023795976625768E-2"/>
          <c:y val="0.91351800120470761"/>
          <c:w val="0.8952777923571279"/>
          <c:h val="6.363512889142609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780856771694102E-2"/>
          <c:y val="4.1804356211418127E-2"/>
          <c:w val="0.90574219981090465"/>
          <c:h val="0.7843466775112613"/>
        </c:manualLayout>
      </c:layout>
      <c:lineChart>
        <c:grouping val="standard"/>
        <c:varyColors val="0"/>
        <c:ser>
          <c:idx val="0"/>
          <c:order val="0"/>
          <c:tx>
            <c:strRef>
              <c:f>'Energy In Ireland Graphs'!$B$921</c:f>
              <c:strCache>
                <c:ptCount val="1"/>
                <c:pt idx="0">
                  <c:v>Efficiency of electricity supply</c:v>
                </c:pt>
              </c:strCache>
            </c:strRef>
          </c:tx>
          <c:spPr>
            <a:ln w="28575" cap="rnd">
              <a:solidFill>
                <a:schemeClr val="accent1"/>
              </a:solidFill>
              <a:round/>
            </a:ln>
            <a:effectLst/>
          </c:spPr>
          <c:marker>
            <c:symbol val="none"/>
          </c:marker>
          <c:dLbls>
            <c:dLbl>
              <c:idx val="0"/>
              <c:layout>
                <c:manualLayout>
                  <c:x val="-1.9544045121814051E-2"/>
                  <c:y val="8.0954848321211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AE-4003-B159-6FA59930DD2F}"/>
                </c:ext>
              </c:extLst>
            </c:dLbl>
            <c:dLbl>
              <c:idx val="13"/>
              <c:layout>
                <c:manualLayout>
                  <c:x val="-9.7720225609070153E-3"/>
                  <c:y val="0.13492474720201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AE-4003-B159-6FA59930DD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Graphs'!$T$921:$AG$921</c:f>
              <c:numCache>
                <c:formatCode>0%</c:formatCode>
                <c:ptCount val="14"/>
                <c:pt idx="0">
                  <c:v>0.40849558182728962</c:v>
                </c:pt>
                <c:pt idx="1">
                  <c:v>0.42027957928329818</c:v>
                </c:pt>
                <c:pt idx="2">
                  <c:v>0.4357083783314778</c:v>
                </c:pt>
                <c:pt idx="3">
                  <c:v>0.44817947227366206</c:v>
                </c:pt>
                <c:pt idx="4">
                  <c:v>0.45481366463951534</c:v>
                </c:pt>
                <c:pt idx="5">
                  <c:v>0.44531558726926423</c:v>
                </c:pt>
                <c:pt idx="6">
                  <c:v>0.47392870590936698</c:v>
                </c:pt>
                <c:pt idx="7">
                  <c:v>0.45654723119767004</c:v>
                </c:pt>
                <c:pt idx="8">
                  <c:v>0.48433654806011872</c:v>
                </c:pt>
                <c:pt idx="9">
                  <c:v>0.49119770970023979</c:v>
                </c:pt>
                <c:pt idx="10">
                  <c:v>0.4908653692348377</c:v>
                </c:pt>
                <c:pt idx="11">
                  <c:v>0.47693771079443281</c:v>
                </c:pt>
                <c:pt idx="12">
                  <c:v>0.49152239638623429</c:v>
                </c:pt>
                <c:pt idx="13">
                  <c:v>0.52002488050690521</c:v>
                </c:pt>
              </c:numCache>
            </c:numRef>
          </c:val>
          <c:smooth val="0"/>
          <c:extLst>
            <c:ext xmlns:c16="http://schemas.microsoft.com/office/drawing/2014/chart" uri="{C3380CC4-5D6E-409C-BE32-E72D297353CC}">
              <c16:uniqueId val="{00000002-10AE-4003-B159-6FA59930DD2F}"/>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4740663708"/>
          <c:w val="0.8121455622013859"/>
          <c:h val="8.43481525933629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490118607457739E-2"/>
          <c:y val="4.1804343701728253E-2"/>
          <c:w val="0.89503293797514072"/>
          <c:h val="0.74547580905321786"/>
        </c:manualLayout>
      </c:layout>
      <c:barChart>
        <c:barDir val="col"/>
        <c:grouping val="stacked"/>
        <c:varyColors val="0"/>
        <c:ser>
          <c:idx val="0"/>
          <c:order val="0"/>
          <c:tx>
            <c:strRef>
              <c:f>'Energy In Ireland Graphs'!$B$952</c:f>
              <c:strCache>
                <c:ptCount val="1"/>
                <c:pt idx="0">
                  <c:v>Gas</c:v>
                </c:pt>
              </c:strCache>
            </c:strRef>
          </c:tx>
          <c:spPr>
            <a:solidFill>
              <a:schemeClr val="accent1"/>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Graphs'!$T$952:$AG$952</c:f>
              <c:numCache>
                <c:formatCode>#,##0</c:formatCode>
                <c:ptCount val="14"/>
                <c:pt idx="0">
                  <c:v>200.88223134996502</c:v>
                </c:pt>
                <c:pt idx="1">
                  <c:v>229.54882692803687</c:v>
                </c:pt>
                <c:pt idx="2">
                  <c:v>251.17309821321581</c:v>
                </c:pt>
                <c:pt idx="3">
                  <c:v>253.07190838340617</c:v>
                </c:pt>
                <c:pt idx="4">
                  <c:v>263.18590242772683</c:v>
                </c:pt>
                <c:pt idx="5">
                  <c:v>286.14933376079108</c:v>
                </c:pt>
                <c:pt idx="6">
                  <c:v>242.59833872222248</c:v>
                </c:pt>
                <c:pt idx="7">
                  <c:v>222.94842194027865</c:v>
                </c:pt>
                <c:pt idx="8">
                  <c:v>203.74761987258438</c:v>
                </c:pt>
                <c:pt idx="9">
                  <c:v>190.30510530967356</c:v>
                </c:pt>
                <c:pt idx="10">
                  <c:v>177.5498541891503</c:v>
                </c:pt>
                <c:pt idx="11">
                  <c:v>213.08677383743492</c:v>
                </c:pt>
                <c:pt idx="12">
                  <c:v>216.15515396117294</c:v>
                </c:pt>
                <c:pt idx="13">
                  <c:v>213.60882728242242</c:v>
                </c:pt>
              </c:numCache>
            </c:numRef>
          </c:val>
          <c:extLst>
            <c:ext xmlns:c16="http://schemas.microsoft.com/office/drawing/2014/chart" uri="{C3380CC4-5D6E-409C-BE32-E72D297353CC}">
              <c16:uniqueId val="{00000000-7CAB-4EFB-8A69-BB0039E25C39}"/>
            </c:ext>
          </c:extLst>
        </c:ser>
        <c:ser>
          <c:idx val="1"/>
          <c:order val="1"/>
          <c:tx>
            <c:strRef>
              <c:f>'Energy In Ireland Graphs'!$B$953</c:f>
              <c:strCache>
                <c:ptCount val="1"/>
                <c:pt idx="0">
                  <c:v>Coal</c:v>
                </c:pt>
              </c:strCache>
            </c:strRef>
          </c:tx>
          <c:spPr>
            <a:solidFill>
              <a:schemeClr val="accent2"/>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Graphs'!$T$953:$AG$953</c:f>
              <c:numCache>
                <c:formatCode>#,##0</c:formatCode>
                <c:ptCount val="14"/>
                <c:pt idx="0">
                  <c:v>229.95934716275644</c:v>
                </c:pt>
                <c:pt idx="1">
                  <c:v>191.11236701731823</c:v>
                </c:pt>
                <c:pt idx="2">
                  <c:v>176.78964361332891</c:v>
                </c:pt>
                <c:pt idx="3">
                  <c:v>146.12072903059862</c:v>
                </c:pt>
                <c:pt idx="4">
                  <c:v>121.40293081598098</c:v>
                </c:pt>
                <c:pt idx="5">
                  <c:v>133.41522799569015</c:v>
                </c:pt>
                <c:pt idx="6">
                  <c:v>145.49378901192384</c:v>
                </c:pt>
                <c:pt idx="7">
                  <c:v>187.07969488130382</c:v>
                </c:pt>
                <c:pt idx="8">
                  <c:v>154.98947699050601</c:v>
                </c:pt>
                <c:pt idx="9">
                  <c:v>149.23797485322109</c:v>
                </c:pt>
                <c:pt idx="10">
                  <c:v>172.93542157220764</c:v>
                </c:pt>
                <c:pt idx="11">
                  <c:v>164.85926107275921</c:v>
                </c:pt>
                <c:pt idx="12">
                  <c:v>126.89358206287521</c:v>
                </c:pt>
                <c:pt idx="13">
                  <c:v>69.435171595117509</c:v>
                </c:pt>
              </c:numCache>
            </c:numRef>
          </c:val>
          <c:extLst>
            <c:ext xmlns:c16="http://schemas.microsoft.com/office/drawing/2014/chart" uri="{C3380CC4-5D6E-409C-BE32-E72D297353CC}">
              <c16:uniqueId val="{00000001-7CAB-4EFB-8A69-BB0039E25C39}"/>
            </c:ext>
          </c:extLst>
        </c:ser>
        <c:ser>
          <c:idx val="2"/>
          <c:order val="2"/>
          <c:tx>
            <c:strRef>
              <c:f>'Energy In Ireland Graphs'!$B$954</c:f>
              <c:strCache>
                <c:ptCount val="1"/>
                <c:pt idx="0">
                  <c:v>Peat</c:v>
                </c:pt>
              </c:strCache>
            </c:strRef>
          </c:tx>
          <c:spPr>
            <a:solidFill>
              <a:schemeClr val="accent3"/>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Graphs'!$T$954:$AG$954</c:f>
              <c:numCache>
                <c:formatCode>#,##0</c:formatCode>
                <c:ptCount val="14"/>
                <c:pt idx="0">
                  <c:v>100.29469633992977</c:v>
                </c:pt>
                <c:pt idx="1">
                  <c:v>88.276101413002749</c:v>
                </c:pt>
                <c:pt idx="2">
                  <c:v>83.461094268039702</c:v>
                </c:pt>
                <c:pt idx="3">
                  <c:v>105.49704355340252</c:v>
                </c:pt>
                <c:pt idx="4">
                  <c:v>110.43261015420957</c:v>
                </c:pt>
                <c:pt idx="5">
                  <c:v>93.150153074977766</c:v>
                </c:pt>
                <c:pt idx="6">
                  <c:v>93.847584179694792</c:v>
                </c:pt>
                <c:pt idx="7">
                  <c:v>110.2592083442234</c:v>
                </c:pt>
                <c:pt idx="8">
                  <c:v>99.341290244497628</c:v>
                </c:pt>
                <c:pt idx="9">
                  <c:v>106.84511024297943</c:v>
                </c:pt>
                <c:pt idx="10">
                  <c:v>104.30879231180143</c:v>
                </c:pt>
                <c:pt idx="11">
                  <c:v>95.855865284928569</c:v>
                </c:pt>
                <c:pt idx="12">
                  <c:v>89.417754313648601</c:v>
                </c:pt>
                <c:pt idx="13">
                  <c:v>81.203224807578266</c:v>
                </c:pt>
              </c:numCache>
            </c:numRef>
          </c:val>
          <c:extLst>
            <c:ext xmlns:c16="http://schemas.microsoft.com/office/drawing/2014/chart" uri="{C3380CC4-5D6E-409C-BE32-E72D297353CC}">
              <c16:uniqueId val="{00000002-7CAB-4EFB-8A69-BB0039E25C39}"/>
            </c:ext>
          </c:extLst>
        </c:ser>
        <c:ser>
          <c:idx val="3"/>
          <c:order val="3"/>
          <c:tx>
            <c:strRef>
              <c:f>'Energy In Ireland Graphs'!$B$955</c:f>
              <c:strCache>
                <c:ptCount val="1"/>
                <c:pt idx="0">
                  <c:v>Oil</c:v>
                </c:pt>
              </c:strCache>
            </c:strRef>
          </c:tx>
          <c:spPr>
            <a:solidFill>
              <a:schemeClr val="accent4"/>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Graphs'!$T$955:$AG$955</c:f>
              <c:numCache>
                <c:formatCode>#,##0</c:formatCode>
                <c:ptCount val="14"/>
                <c:pt idx="0">
                  <c:v>104.18770882938799</c:v>
                </c:pt>
                <c:pt idx="1">
                  <c:v>86.659840350244338</c:v>
                </c:pt>
                <c:pt idx="2">
                  <c:v>48.679507190546886</c:v>
                </c:pt>
                <c:pt idx="3">
                  <c:v>42.476346030219545</c:v>
                </c:pt>
                <c:pt idx="4">
                  <c:v>27.024466495927328</c:v>
                </c:pt>
                <c:pt idx="5">
                  <c:v>16.959583076709389</c:v>
                </c:pt>
                <c:pt idx="6">
                  <c:v>6.8608899017181404</c:v>
                </c:pt>
                <c:pt idx="7">
                  <c:v>7.0280302678226416</c:v>
                </c:pt>
                <c:pt idx="8">
                  <c:v>5.4246586258387834</c:v>
                </c:pt>
                <c:pt idx="9">
                  <c:v>7.5446187155116125</c:v>
                </c:pt>
                <c:pt idx="10">
                  <c:v>10.399501490759787</c:v>
                </c:pt>
                <c:pt idx="11">
                  <c:v>8.0946328992722751</c:v>
                </c:pt>
                <c:pt idx="12">
                  <c:v>3.9271814030836865</c:v>
                </c:pt>
                <c:pt idx="13">
                  <c:v>3.916526267081061</c:v>
                </c:pt>
              </c:numCache>
            </c:numRef>
          </c:val>
          <c:extLst>
            <c:ext xmlns:c16="http://schemas.microsoft.com/office/drawing/2014/chart" uri="{C3380CC4-5D6E-409C-BE32-E72D297353CC}">
              <c16:uniqueId val="{00000003-7CAB-4EFB-8A69-BB0039E25C39}"/>
            </c:ext>
          </c:extLst>
        </c:ser>
        <c:ser>
          <c:idx val="4"/>
          <c:order val="4"/>
          <c:tx>
            <c:strRef>
              <c:f>'Energy In Ireland Graphs'!$B$956</c:f>
              <c:strCache>
                <c:ptCount val="1"/>
                <c:pt idx="0">
                  <c:v>Wastes Non-Renewable</c:v>
                </c:pt>
              </c:strCache>
            </c:strRef>
          </c:tx>
          <c:spPr>
            <a:solidFill>
              <a:schemeClr val="accent5"/>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Graphs'!$T$956:$AG$956</c:f>
              <c:numCache>
                <c:formatCode>#,##0</c:formatCode>
                <c:ptCount val="14"/>
                <c:pt idx="0">
                  <c:v>0</c:v>
                </c:pt>
                <c:pt idx="1">
                  <c:v>0</c:v>
                </c:pt>
                <c:pt idx="2">
                  <c:v>0</c:v>
                </c:pt>
                <c:pt idx="3">
                  <c:v>0</c:v>
                </c:pt>
                <c:pt idx="4">
                  <c:v>0</c:v>
                </c:pt>
                <c:pt idx="5">
                  <c:v>0</c:v>
                </c:pt>
                <c:pt idx="6">
                  <c:v>0</c:v>
                </c:pt>
                <c:pt idx="7">
                  <c:v>1.5905840410526766</c:v>
                </c:pt>
                <c:pt idx="8">
                  <c:v>1.9618578862589786</c:v>
                </c:pt>
                <c:pt idx="9">
                  <c:v>2.0871235456192565</c:v>
                </c:pt>
                <c:pt idx="10">
                  <c:v>2.0459187382428614</c:v>
                </c:pt>
                <c:pt idx="11">
                  <c:v>2.006581293661331</c:v>
                </c:pt>
                <c:pt idx="12">
                  <c:v>4.4472926512779631</c:v>
                </c:pt>
                <c:pt idx="13">
                  <c:v>6.9617139236396097</c:v>
                </c:pt>
              </c:numCache>
            </c:numRef>
          </c:val>
          <c:extLst>
            <c:ext xmlns:c16="http://schemas.microsoft.com/office/drawing/2014/chart" uri="{C3380CC4-5D6E-409C-BE32-E72D297353CC}">
              <c16:uniqueId val="{00000004-7CAB-4EFB-8A69-BB0039E25C39}"/>
            </c:ext>
          </c:extLst>
        </c:ser>
        <c:ser>
          <c:idx val="6"/>
          <c:order val="6"/>
          <c:tx>
            <c:strRef>
              <c:f>'Energy In Ireland Graphs'!$B$960</c:f>
              <c:strCache>
                <c:ptCount val="1"/>
                <c:pt idx="0">
                  <c:v>Wind avoided</c:v>
                </c:pt>
              </c:strCache>
            </c:strRef>
          </c:tx>
          <c:spPr>
            <a:solidFill>
              <a:schemeClr val="accent2">
                <a:lumMod val="20000"/>
                <a:lumOff val="80000"/>
              </a:schemeClr>
            </a:solidFill>
            <a:ln>
              <a:noFill/>
            </a:ln>
            <a:effectLst/>
          </c:spPr>
          <c:invertIfNegative val="0"/>
          <c:val>
            <c:numRef>
              <c:f>'Energy In Ireland Graphs'!$T$960:$AG$960</c:f>
              <c:numCache>
                <c:formatCode>#,##0</c:formatCode>
                <c:ptCount val="14"/>
                <c:pt idx="0">
                  <c:v>23.923972208441999</c:v>
                </c:pt>
                <c:pt idx="1">
                  <c:v>33.334710348423428</c:v>
                </c:pt>
                <c:pt idx="2">
                  <c:v>36.319076681273323</c:v>
                </c:pt>
                <c:pt idx="3">
                  <c:v>41.368364391422375</c:v>
                </c:pt>
                <c:pt idx="4">
                  <c:v>52.866357907075745</c:v>
                </c:pt>
                <c:pt idx="5">
                  <c:v>48.189806862354708</c:v>
                </c:pt>
                <c:pt idx="6">
                  <c:v>63.710136280148056</c:v>
                </c:pt>
                <c:pt idx="7">
                  <c:v>58.737872472420847</c:v>
                </c:pt>
                <c:pt idx="8">
                  <c:v>67.465889827710868</c:v>
                </c:pt>
                <c:pt idx="9">
                  <c:v>76.353157797746945</c:v>
                </c:pt>
                <c:pt idx="10">
                  <c:v>95.296986703678613</c:v>
                </c:pt>
                <c:pt idx="11">
                  <c:v>83.49548668083294</c:v>
                </c:pt>
                <c:pt idx="12">
                  <c:v>100.93892611581387</c:v>
                </c:pt>
                <c:pt idx="13">
                  <c:v>114.65225636260402</c:v>
                </c:pt>
              </c:numCache>
            </c:numRef>
          </c:val>
          <c:extLst>
            <c:ext xmlns:c16="http://schemas.microsoft.com/office/drawing/2014/chart" uri="{C3380CC4-5D6E-409C-BE32-E72D297353CC}">
              <c16:uniqueId val="{00000005-7CAB-4EFB-8A69-BB0039E25C39}"/>
            </c:ext>
          </c:extLst>
        </c:ser>
        <c:ser>
          <c:idx val="7"/>
          <c:order val="7"/>
          <c:tx>
            <c:strRef>
              <c:f>'Energy In Ireland Graphs'!$B$961</c:f>
              <c:strCache>
                <c:ptCount val="1"/>
                <c:pt idx="0">
                  <c:v>Hydro avoided</c:v>
                </c:pt>
              </c:strCache>
            </c:strRef>
          </c:tx>
          <c:spPr>
            <a:solidFill>
              <a:schemeClr val="accent4">
                <a:lumMod val="20000"/>
                <a:lumOff val="80000"/>
              </a:schemeClr>
            </a:solidFill>
            <a:ln>
              <a:noFill/>
            </a:ln>
            <a:effectLst/>
          </c:spPr>
          <c:invertIfNegative val="0"/>
          <c:val>
            <c:numRef>
              <c:f>'Energy In Ireland Graphs'!$T$961:$AG$961</c:f>
              <c:numCache>
                <c:formatCode>#,##0</c:formatCode>
                <c:ptCount val="14"/>
                <c:pt idx="0">
                  <c:v>13.582256384330652</c:v>
                </c:pt>
                <c:pt idx="1">
                  <c:v>14.884597216265902</c:v>
                </c:pt>
                <c:pt idx="2">
                  <c:v>12.362016384170792</c:v>
                </c:pt>
                <c:pt idx="3">
                  <c:v>16.621464580044709</c:v>
                </c:pt>
                <c:pt idx="4">
                  <c:v>16.131271538894023</c:v>
                </c:pt>
                <c:pt idx="5">
                  <c:v>10.259442562864804</c:v>
                </c:pt>
                <c:pt idx="6">
                  <c:v>12.002111600098008</c:v>
                </c:pt>
                <c:pt idx="7">
                  <c:v>13.670423970299725</c:v>
                </c:pt>
                <c:pt idx="8">
                  <c:v>10.052507117448874</c:v>
                </c:pt>
                <c:pt idx="9">
                  <c:v>11.655979891660532</c:v>
                </c:pt>
                <c:pt idx="10">
                  <c:v>12.63058630509744</c:v>
                </c:pt>
                <c:pt idx="11">
                  <c:v>10.282937353756976</c:v>
                </c:pt>
                <c:pt idx="12">
                  <c:v>10.240064878089958</c:v>
                </c:pt>
                <c:pt idx="13">
                  <c:v>9.951791458412778</c:v>
                </c:pt>
              </c:numCache>
            </c:numRef>
          </c:val>
          <c:extLst>
            <c:ext xmlns:c16="http://schemas.microsoft.com/office/drawing/2014/chart" uri="{C3380CC4-5D6E-409C-BE32-E72D297353CC}">
              <c16:uniqueId val="{00000006-7CAB-4EFB-8A69-BB0039E25C39}"/>
            </c:ext>
          </c:extLst>
        </c:ser>
        <c:ser>
          <c:idx val="8"/>
          <c:order val="8"/>
          <c:tx>
            <c:strRef>
              <c:f>'Energy In Ireland Graphs'!$B$962</c:f>
              <c:strCache>
                <c:ptCount val="1"/>
                <c:pt idx="0">
                  <c:v>Other avoided</c:v>
                </c:pt>
              </c:strCache>
            </c:strRef>
          </c:tx>
          <c:spPr>
            <a:solidFill>
              <a:schemeClr val="bg2">
                <a:lumMod val="90000"/>
              </a:schemeClr>
            </a:solidFill>
            <a:ln>
              <a:noFill/>
            </a:ln>
            <a:effectLst/>
          </c:spPr>
          <c:invertIfNegative val="0"/>
          <c:val>
            <c:numRef>
              <c:f>'Energy In Ireland Graphs'!$T$962:$AG$962</c:f>
              <c:numCache>
                <c:formatCode>#,##0</c:formatCode>
                <c:ptCount val="14"/>
                <c:pt idx="0">
                  <c:v>2.9613299226122485</c:v>
                </c:pt>
                <c:pt idx="1">
                  <c:v>2.8965179871450286</c:v>
                </c:pt>
                <c:pt idx="2">
                  <c:v>3.7147231402443937</c:v>
                </c:pt>
                <c:pt idx="3">
                  <c:v>4.5420277347700848</c:v>
                </c:pt>
                <c:pt idx="4">
                  <c:v>6.8853558281268956</c:v>
                </c:pt>
                <c:pt idx="5">
                  <c:v>9.1385795987359852</c:v>
                </c:pt>
                <c:pt idx="6">
                  <c:v>10.996666375512001</c:v>
                </c:pt>
                <c:pt idx="7">
                  <c:v>16.326688681902599</c:v>
                </c:pt>
                <c:pt idx="8">
                  <c:v>18.183733790363657</c:v>
                </c:pt>
                <c:pt idx="9">
                  <c:v>19.969447761790391</c:v>
                </c:pt>
                <c:pt idx="10">
                  <c:v>17.283861458699544</c:v>
                </c:pt>
                <c:pt idx="11">
                  <c:v>9.7769447325042691</c:v>
                </c:pt>
                <c:pt idx="12">
                  <c:v>12.171293078751019</c:v>
                </c:pt>
                <c:pt idx="13">
                  <c:v>15.309596432705865</c:v>
                </c:pt>
              </c:numCache>
            </c:numRef>
          </c:val>
          <c:extLst>
            <c:ext xmlns:c16="http://schemas.microsoft.com/office/drawing/2014/chart" uri="{C3380CC4-5D6E-409C-BE32-E72D297353CC}">
              <c16:uniqueId val="{00000007-7CAB-4EFB-8A69-BB0039E25C39}"/>
            </c:ext>
          </c:extLst>
        </c:ser>
        <c:dLbls>
          <c:showLegendKey val="0"/>
          <c:showVal val="0"/>
          <c:showCatName val="0"/>
          <c:showSerName val="0"/>
          <c:showPercent val="0"/>
          <c:showBubbleSize val="0"/>
        </c:dLbls>
        <c:gapWidth val="150"/>
        <c:overlap val="100"/>
        <c:axId val="226194175"/>
        <c:axId val="226197503"/>
      </c:barChart>
      <c:lineChart>
        <c:grouping val="standard"/>
        <c:varyColors val="0"/>
        <c:ser>
          <c:idx val="5"/>
          <c:order val="5"/>
          <c:tx>
            <c:strRef>
              <c:f>'Energy In Ireland Graphs'!$B$957</c:f>
              <c:strCache>
                <c:ptCount val="1"/>
                <c:pt idx="0">
                  <c:v>Total</c:v>
                </c:pt>
              </c:strCache>
            </c:strRef>
          </c:tx>
          <c:spPr>
            <a:ln w="28575" cap="rnd">
              <a:solidFill>
                <a:schemeClr val="accent6"/>
              </a:solidFill>
              <a:round/>
            </a:ln>
            <a:effectLst/>
          </c:spPr>
          <c:marker>
            <c:symbol val="none"/>
          </c:marker>
          <c:dLbls>
            <c:dLbl>
              <c:idx val="0"/>
              <c:layout>
                <c:manualLayout>
                  <c:x val="9.7363429008107197E-3"/>
                  <c:y val="-2.77883794561042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AB-4EFB-8A69-BB0039E25C39}"/>
                </c:ext>
              </c:extLst>
            </c:dLbl>
            <c:dLbl>
              <c:idx val="13"/>
              <c:layout>
                <c:manualLayout>
                  <c:x val="-1.4279804626334164E-16"/>
                  <c:y val="-4.7637221924750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AB-4EFB-8A69-BB0039E25C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'Energy In Ireland Graphs'!$T$957:$AG$957</c:f>
              <c:numCache>
                <c:formatCode>#,##0</c:formatCode>
                <c:ptCount val="14"/>
                <c:pt idx="0">
                  <c:v>635.32398368203917</c:v>
                </c:pt>
                <c:pt idx="1">
                  <c:v>595.59713570860231</c:v>
                </c:pt>
                <c:pt idx="2">
                  <c:v>560.10334328513136</c:v>
                </c:pt>
                <c:pt idx="3">
                  <c:v>547.16602699762677</c:v>
                </c:pt>
                <c:pt idx="4">
                  <c:v>522.04590989384474</c:v>
                </c:pt>
                <c:pt idx="5">
                  <c:v>529.67429790816834</c:v>
                </c:pt>
                <c:pt idx="6">
                  <c:v>488.80060181555922</c:v>
                </c:pt>
                <c:pt idx="7">
                  <c:v>528.9059394746813</c:v>
                </c:pt>
                <c:pt idx="8">
                  <c:v>465.46490361968569</c:v>
                </c:pt>
                <c:pt idx="9">
                  <c:v>456.01993266700492</c:v>
                </c:pt>
                <c:pt idx="10">
                  <c:v>467.23948830216199</c:v>
                </c:pt>
                <c:pt idx="11">
                  <c:v>483.90311438805628</c:v>
                </c:pt>
                <c:pt idx="12">
                  <c:v>440.84096439205842</c:v>
                </c:pt>
                <c:pt idx="13">
                  <c:v>375.12546387583888</c:v>
                </c:pt>
              </c:numCache>
            </c:numRef>
          </c:val>
          <c:smooth val="0"/>
          <c:extLst>
            <c:ext xmlns:c16="http://schemas.microsoft.com/office/drawing/2014/chart" uri="{C3380CC4-5D6E-409C-BE32-E72D297353CC}">
              <c16:uniqueId val="{0000000A-7CAB-4EFB-8A69-BB0039E25C39}"/>
            </c:ext>
          </c:extLst>
        </c:ser>
        <c:dLbls>
          <c:showLegendKey val="0"/>
          <c:showVal val="0"/>
          <c:showCatName val="0"/>
          <c:showSerName val="0"/>
          <c:showPercent val="0"/>
          <c:showBubbleSize val="0"/>
        </c:dLbls>
        <c:marker val="1"/>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max val="70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gCO₂/kWh</a:t>
                </a:r>
                <a:endParaRPr lang="en-GB" sz="900" b="1">
                  <a:effectLst/>
                </a:endParaRPr>
              </a:p>
            </c:rich>
          </c:tx>
          <c:layout>
            <c:manualLayout>
              <c:xMode val="edge"/>
              <c:yMode val="edge"/>
              <c:x val="7.8313206705971864E-3"/>
              <c:y val="0.358946099627800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87678064552857571"/>
          <c:w val="0.90130386983595301"/>
          <c:h val="0.1232193544714242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Graphs'!$B$1029</c:f>
              <c:strCache>
                <c:ptCount val="1"/>
                <c:pt idx="0">
                  <c:v>CHP as % of gross electricity generated</c:v>
                </c:pt>
              </c:strCache>
            </c:strRef>
          </c:tx>
          <c:spPr>
            <a:ln w="28575" cap="rnd">
              <a:solidFill>
                <a:schemeClr val="accent1"/>
              </a:solidFill>
              <a:round/>
            </a:ln>
            <a:effectLst/>
          </c:spPr>
          <c:marker>
            <c:symbol val="none"/>
          </c:marker>
          <c:dLbls>
            <c:dLbl>
              <c:idx val="0"/>
              <c:layout>
                <c:manualLayout>
                  <c:x val="-1.7589640609632629E-2"/>
                  <c:y val="0.11179479053881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FA-4587-9CEC-D0FB14A42024}"/>
                </c:ext>
              </c:extLst>
            </c:dLbl>
            <c:dLbl>
              <c:idx val="13"/>
              <c:layout>
                <c:manualLayout>
                  <c:x val="-1.7589640609632771E-2"/>
                  <c:y val="0.11950477609321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FA-4587-9CEC-D0FB14A420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Graphs'!$T$1029:$AG$1029</c:f>
              <c:numCache>
                <c:formatCode>0.0%</c:formatCode>
                <c:ptCount val="14"/>
                <c:pt idx="0">
                  <c:v>2.2193318082667772E-2</c:v>
                </c:pt>
                <c:pt idx="1">
                  <c:v>5.4961171398150203E-2</c:v>
                </c:pt>
                <c:pt idx="2">
                  <c:v>6.1431994633379332E-2</c:v>
                </c:pt>
                <c:pt idx="3">
                  <c:v>6.1357933795354237E-2</c:v>
                </c:pt>
                <c:pt idx="4">
                  <c:v>6.3665097453185521E-2</c:v>
                </c:pt>
                <c:pt idx="5">
                  <c:v>6.7943599316060796E-2</c:v>
                </c:pt>
                <c:pt idx="6">
                  <c:v>7.0988836906268851E-2</c:v>
                </c:pt>
                <c:pt idx="7">
                  <c:v>7.7162587126658425E-2</c:v>
                </c:pt>
                <c:pt idx="8">
                  <c:v>7.3939739752348757E-2</c:v>
                </c:pt>
                <c:pt idx="9">
                  <c:v>7.4103555797546669E-2</c:v>
                </c:pt>
                <c:pt idx="10">
                  <c:v>7.4911839053214371E-2</c:v>
                </c:pt>
                <c:pt idx="11">
                  <c:v>7.4510514175029186E-2</c:v>
                </c:pt>
                <c:pt idx="12">
                  <c:v>7.3062543850665199E-2</c:v>
                </c:pt>
                <c:pt idx="13">
                  <c:v>6.9742219381833448E-2</c:v>
                </c:pt>
              </c:numCache>
            </c:numRef>
          </c:val>
          <c:smooth val="0"/>
          <c:extLst>
            <c:ext xmlns:c16="http://schemas.microsoft.com/office/drawing/2014/chart" uri="{C3380CC4-5D6E-409C-BE32-E72D297353CC}">
              <c16:uniqueId val="{00000002-B1FA-4587-9CEC-D0FB14A42024}"/>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CHP electricity as % of electricity generated</a:t>
                </a:r>
              </a:p>
            </c:rich>
          </c:tx>
          <c:layout>
            <c:manualLayout>
              <c:xMode val="edge"/>
              <c:yMode val="edge"/>
              <c:x val="9.892659195086511E-3"/>
              <c:y val="9.3484227803318817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946866549501698E-2"/>
          <c:y val="4.3253519186202218E-2"/>
          <c:w val="0.88472218617015597"/>
          <c:h val="0.8892803040832753"/>
        </c:manualLayout>
      </c:layout>
      <c:barChart>
        <c:barDir val="col"/>
        <c:grouping val="clustered"/>
        <c:varyColors val="0"/>
        <c:ser>
          <c:idx val="0"/>
          <c:order val="0"/>
          <c:spPr>
            <a:solidFill>
              <a:schemeClr val="accent4">
                <a:lumMod val="40000"/>
                <a:lumOff val="60000"/>
              </a:schemeClr>
            </a:solidFill>
            <a:ln>
              <a:noFill/>
            </a:ln>
            <a:effectLst/>
          </c:spPr>
          <c:invertIfNegative val="0"/>
          <c:cat>
            <c:strRef>
              <c:f>'Energy In Ireland Graphs'!$B$793:$B$801</c:f>
              <c:strCache>
                <c:ptCount val="9"/>
                <c:pt idx="0">
                  <c:v>Gas</c:v>
                </c:pt>
                <c:pt idx="1">
                  <c:v>Coal</c:v>
                </c:pt>
                <c:pt idx="2">
                  <c:v>Peat</c:v>
                </c:pt>
                <c:pt idx="3">
                  <c:v>Oil</c:v>
                </c:pt>
                <c:pt idx="4">
                  <c:v>Wastes Non-Renewable</c:v>
                </c:pt>
                <c:pt idx="5">
                  <c:v>Net Electricity Imports</c:v>
                </c:pt>
                <c:pt idx="6">
                  <c:v>Wind</c:v>
                </c:pt>
                <c:pt idx="7">
                  <c:v>Other Renewables</c:v>
                </c:pt>
                <c:pt idx="8">
                  <c:v>Total</c:v>
                </c:pt>
              </c:strCache>
            </c:strRef>
          </c:cat>
          <c:val>
            <c:numRef>
              <c:f>'Energy In Ireland Graphs'!$E$793:$E$801</c:f>
              <c:numCache>
                <c:formatCode>0</c:formatCode>
                <c:ptCount val="9"/>
                <c:pt idx="0">
                  <c:v>37.10607520117901</c:v>
                </c:pt>
                <c:pt idx="1">
                  <c:v>-378.98262883513354</c:v>
                </c:pt>
                <c:pt idx="2">
                  <c:v>-16.31514736270401</c:v>
                </c:pt>
                <c:pt idx="3">
                  <c:v>0.77725100975427353</c:v>
                </c:pt>
                <c:pt idx="4">
                  <c:v>34.323231442697534</c:v>
                </c:pt>
                <c:pt idx="5">
                  <c:v>55.966441020000033</c:v>
                </c:pt>
                <c:pt idx="6">
                  <c:v>102.83278133423062</c:v>
                </c:pt>
                <c:pt idx="7">
                  <c:v>31.024359938632642</c:v>
                </c:pt>
                <c:pt idx="8">
                  <c:v>-133.26763625134299</c:v>
                </c:pt>
              </c:numCache>
            </c:numRef>
          </c:val>
          <c:extLst>
            <c:ext xmlns:c15="http://schemas.microsoft.com/office/drawing/2012/chart" uri="{02D57815-91ED-43cb-92C2-25804820EDAC}">
              <c15:filteredSeriesTitle>
                <c15:tx>
                  <c:strRef>
                    <c:extLst>
                      <c:ext uri="{02D57815-91ED-43cb-92C2-25804820EDAC}">
                        <c15:formulaRef>
                          <c15:sqref>'Energy In Ireland Graphs'!$E$792</c15:sqref>
                        </c15:formulaRef>
                      </c:ext>
                    </c:extLst>
                    <c:strCache>
                      <c:ptCount val="1"/>
                      <c:pt idx="0">
                        <c:v>2017-2018</c:v>
                      </c:pt>
                    </c:strCache>
                  </c:strRef>
                </c15:tx>
              </c15:filteredSeriesTitle>
            </c:ext>
            <c:ext xmlns:c16="http://schemas.microsoft.com/office/drawing/2014/chart" uri="{C3380CC4-5D6E-409C-BE32-E72D297353CC}">
              <c16:uniqueId val="{00000000-3A9F-43AE-A3A3-B27B6C2D70DE}"/>
            </c:ext>
          </c:extLst>
        </c:ser>
        <c:dLbls>
          <c:showLegendKey val="0"/>
          <c:showVal val="0"/>
          <c:showCatName val="0"/>
          <c:showSerName val="0"/>
          <c:showPercent val="0"/>
          <c:showBubbleSize val="0"/>
        </c:dLbls>
        <c:gapWidth val="150"/>
        <c:axId val="226194175"/>
        <c:axId val="226197503"/>
        <c:extLst/>
      </c:bar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At val="0"/>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US"/>
                  <a:t>Change in inputs to electricity generation (ktoe)</a:t>
                </a:r>
              </a:p>
            </c:rich>
          </c:tx>
          <c:layout>
            <c:manualLayout>
              <c:xMode val="edge"/>
              <c:yMode val="edge"/>
              <c:x val="1.0473930438073938E-2"/>
              <c:y val="5.6116319182928406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low"/>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89575774854511"/>
          <c:y val="4.0793013853272463E-2"/>
          <c:w val="0.87529241818184944"/>
          <c:h val="0.78956382135638381"/>
        </c:manualLayout>
      </c:layout>
      <c:lineChart>
        <c:grouping val="standard"/>
        <c:varyColors val="0"/>
        <c:ser>
          <c:idx val="0"/>
          <c:order val="0"/>
          <c:tx>
            <c:strRef>
              <c:f>'Energy In Ireland Graphs'!$B$1740</c:f>
              <c:strCache>
                <c:ptCount val="1"/>
                <c:pt idx="0">
                  <c:v>Ireland</c:v>
                </c:pt>
              </c:strCache>
            </c:strRef>
          </c:tx>
          <c:spPr>
            <a:ln w="28575" cap="rnd">
              <a:solidFill>
                <a:schemeClr val="accent1"/>
              </a:solidFill>
              <a:round/>
            </a:ln>
            <a:effectLst/>
          </c:spPr>
          <c:marker>
            <c:symbol val="none"/>
          </c:marker>
          <c:cat>
            <c:numRef>
              <c:f>'Energy In Ireland Graphs'!$E$4:$AG$4</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'Energy In Ireland Graphs'!$E$1740:$AG$1740</c:f>
              <c:numCache>
                <c:formatCode>0%</c:formatCode>
                <c:ptCount val="29"/>
                <c:pt idx="0">
                  <c:v>0.69870312829452996</c:v>
                </c:pt>
                <c:pt idx="1">
                  <c:v>0.67050945610182999</c:v>
                </c:pt>
                <c:pt idx="2">
                  <c:v>0.65632111422159145</c:v>
                </c:pt>
                <c:pt idx="3">
                  <c:v>0.66994690100040954</c:v>
                </c:pt>
                <c:pt idx="4">
                  <c:v>0.64757051758455209</c:v>
                </c:pt>
                <c:pt idx="5">
                  <c:v>0.68921109239434797</c:v>
                </c:pt>
                <c:pt idx="6">
                  <c:v>0.70998003027046463</c:v>
                </c:pt>
                <c:pt idx="7">
                  <c:v>0.77073792264232077</c:v>
                </c:pt>
                <c:pt idx="8">
                  <c:v>0.80964871117278514</c:v>
                </c:pt>
                <c:pt idx="9">
                  <c:v>0.8460041626894208</c:v>
                </c:pt>
                <c:pt idx="10">
                  <c:v>0.84743996858246184</c:v>
                </c:pt>
                <c:pt idx="11">
                  <c:v>0.8953196030083892</c:v>
                </c:pt>
                <c:pt idx="12">
                  <c:v>0.89249213208176392</c:v>
                </c:pt>
                <c:pt idx="13">
                  <c:v>0.89356351261666411</c:v>
                </c:pt>
                <c:pt idx="14">
                  <c:v>0.89321994968390828</c:v>
                </c:pt>
                <c:pt idx="15">
                  <c:v>0.89882132475377075</c:v>
                </c:pt>
                <c:pt idx="16">
                  <c:v>0.90668721218481252</c:v>
                </c:pt>
                <c:pt idx="17">
                  <c:v>0.88473571424731901</c:v>
                </c:pt>
                <c:pt idx="18">
                  <c:v>0.90263990718398557</c:v>
                </c:pt>
                <c:pt idx="19">
                  <c:v>0.88426973603924852</c:v>
                </c:pt>
                <c:pt idx="20">
                  <c:v>0.87305038341155883</c:v>
                </c:pt>
                <c:pt idx="21">
                  <c:v>0.89544521560049473</c:v>
                </c:pt>
                <c:pt idx="22">
                  <c:v>0.84946998092011849</c:v>
                </c:pt>
                <c:pt idx="23">
                  <c:v>0.8930542300729678</c:v>
                </c:pt>
                <c:pt idx="24">
                  <c:v>0.85533314153457474</c:v>
                </c:pt>
                <c:pt idx="25">
                  <c:v>0.88477598146364378</c:v>
                </c:pt>
                <c:pt idx="26">
                  <c:v>0.69245129113174175</c:v>
                </c:pt>
                <c:pt idx="27">
                  <c:v>0.66473732117614759</c:v>
                </c:pt>
                <c:pt idx="28">
                  <c:v>0.66931925827492622</c:v>
                </c:pt>
              </c:numCache>
            </c:numRef>
          </c:val>
          <c:smooth val="0"/>
          <c:extLst>
            <c:ext xmlns:c16="http://schemas.microsoft.com/office/drawing/2014/chart" uri="{C3380CC4-5D6E-409C-BE32-E72D297353CC}">
              <c16:uniqueId val="{00000000-862F-40B6-ABA6-1A65BCE93DA6}"/>
            </c:ext>
          </c:extLst>
        </c:ser>
        <c:ser>
          <c:idx val="1"/>
          <c:order val="1"/>
          <c:tx>
            <c:strRef>
              <c:f>'Energy In Ireland Graphs'!$B$1741</c:f>
              <c:strCache>
                <c:ptCount val="1"/>
                <c:pt idx="0">
                  <c:v>EU</c:v>
                </c:pt>
              </c:strCache>
            </c:strRef>
          </c:tx>
          <c:spPr>
            <a:ln w="28575" cap="rnd">
              <a:solidFill>
                <a:schemeClr val="accent2"/>
              </a:solidFill>
              <a:round/>
            </a:ln>
            <a:effectLst/>
          </c:spPr>
          <c:marker>
            <c:symbol val="none"/>
          </c:marker>
          <c:cat>
            <c:numRef>
              <c:f>'Energy In Ireland Graphs'!$E$4:$AG$4</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'Energy In Ireland Graphs'!$E$1741:$AG$1741</c:f>
              <c:numCache>
                <c:formatCode>0%</c:formatCode>
                <c:ptCount val="29"/>
                <c:pt idx="0">
                  <c:v>0.44299999999999995</c:v>
                </c:pt>
                <c:pt idx="1">
                  <c:v>0.44799999999999995</c:v>
                </c:pt>
                <c:pt idx="2">
                  <c:v>0.45700000000000002</c:v>
                </c:pt>
                <c:pt idx="3">
                  <c:v>0.439</c:v>
                </c:pt>
                <c:pt idx="4">
                  <c:v>0.42799999999999999</c:v>
                </c:pt>
                <c:pt idx="5">
                  <c:v>0.43099999999999999</c:v>
                </c:pt>
                <c:pt idx="6">
                  <c:v>0.43700000000000006</c:v>
                </c:pt>
                <c:pt idx="7">
                  <c:v>0.44700000000000001</c:v>
                </c:pt>
                <c:pt idx="8">
                  <c:v>0.46</c:v>
                </c:pt>
                <c:pt idx="9">
                  <c:v>0.45100000000000001</c:v>
                </c:pt>
                <c:pt idx="10">
                  <c:v>0.46700000000000003</c:v>
                </c:pt>
                <c:pt idx="11">
                  <c:v>0.47399999999999998</c:v>
                </c:pt>
                <c:pt idx="12">
                  <c:v>0.47499999999999998</c:v>
                </c:pt>
                <c:pt idx="13">
                  <c:v>0.48799999999999999</c:v>
                </c:pt>
                <c:pt idx="14">
                  <c:v>0.502</c:v>
                </c:pt>
                <c:pt idx="15">
                  <c:v>0.52100000000000002</c:v>
                </c:pt>
                <c:pt idx="16">
                  <c:v>0.53600000000000003</c:v>
                </c:pt>
                <c:pt idx="17">
                  <c:v>0.52800000000000002</c:v>
                </c:pt>
                <c:pt idx="18">
                  <c:v>0.54500000000000004</c:v>
                </c:pt>
                <c:pt idx="19">
                  <c:v>0.53500000000000003</c:v>
                </c:pt>
                <c:pt idx="20">
                  <c:v>0.52600000000000002</c:v>
                </c:pt>
                <c:pt idx="21">
                  <c:v>0.54</c:v>
                </c:pt>
                <c:pt idx="22">
                  <c:v>0.53400000000000003</c:v>
                </c:pt>
                <c:pt idx="23">
                  <c:v>0.53100000000000003</c:v>
                </c:pt>
                <c:pt idx="24">
                  <c:v>0.53400000000000003</c:v>
                </c:pt>
                <c:pt idx="25">
                  <c:v>0.53900000000000003</c:v>
                </c:pt>
                <c:pt idx="26">
                  <c:v>0.53600000000000003</c:v>
                </c:pt>
                <c:pt idx="27">
                  <c:v>0.55100000000000005</c:v>
                </c:pt>
              </c:numCache>
            </c:numRef>
          </c:val>
          <c:smooth val="0"/>
          <c:extLst>
            <c:ext xmlns:c16="http://schemas.microsoft.com/office/drawing/2014/chart" uri="{C3380CC4-5D6E-409C-BE32-E72D297353CC}">
              <c16:uniqueId val="{00000001-862F-40B6-ABA6-1A65BCE93DA6}"/>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Import dependency</a:t>
                </a:r>
              </a:p>
            </c:rich>
          </c:tx>
          <c:layout>
            <c:manualLayout>
              <c:xMode val="edge"/>
              <c:yMode val="edge"/>
              <c:x val="1.1897358583421171E-2"/>
              <c:y val="0.2861056133172691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92205134955970647"/>
          <c:h val="6.021617094391505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857877992669667E-2"/>
          <c:y val="4.3099179634727508E-2"/>
          <c:w val="0.89150822822663467"/>
          <c:h val="0.77766715894958938"/>
        </c:manualLayout>
      </c:layout>
      <c:areaChart>
        <c:grouping val="stacked"/>
        <c:varyColors val="0"/>
        <c:ser>
          <c:idx val="0"/>
          <c:order val="0"/>
          <c:tx>
            <c:strRef>
              <c:f>'Energy In Ireland Graphs'!$B$108</c:f>
              <c:strCache>
                <c:ptCount val="1"/>
                <c:pt idx="0">
                  <c:v>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Graphs'!$T$108:$AG$108</c:f>
              <c:numCache>
                <c:formatCode>#,##0</c:formatCode>
                <c:ptCount val="14"/>
                <c:pt idx="0">
                  <c:v>8196.4488397809655</c:v>
                </c:pt>
                <c:pt idx="1">
                  <c:v>8340.2102181863247</c:v>
                </c:pt>
                <c:pt idx="2">
                  <c:v>8544.569724969464</c:v>
                </c:pt>
                <c:pt idx="3">
                  <c:v>8388.7614516803369</c:v>
                </c:pt>
                <c:pt idx="4">
                  <c:v>7394.0358953017576</c:v>
                </c:pt>
                <c:pt idx="5">
                  <c:v>7158.6827660782301</c:v>
                </c:pt>
                <c:pt idx="6">
                  <c:v>6547.3460865317138</c:v>
                </c:pt>
                <c:pt idx="7">
                  <c:v>6087.8952635948408</c:v>
                </c:pt>
                <c:pt idx="8">
                  <c:v>6203.1173334595642</c:v>
                </c:pt>
                <c:pt idx="9">
                  <c:v>6163.6984776876616</c:v>
                </c:pt>
                <c:pt idx="10">
                  <c:v>6480.1171714748425</c:v>
                </c:pt>
                <c:pt idx="11">
                  <c:v>6731.7421501813697</c:v>
                </c:pt>
                <c:pt idx="12">
                  <c:v>6775.0951881753772</c:v>
                </c:pt>
                <c:pt idx="13">
                  <c:v>7064.8482904861212</c:v>
                </c:pt>
              </c:numCache>
            </c:numRef>
          </c:val>
          <c:extLst>
            <c:ext xmlns:c16="http://schemas.microsoft.com/office/drawing/2014/chart" uri="{C3380CC4-5D6E-409C-BE32-E72D297353CC}">
              <c16:uniqueId val="{00000000-60FB-4D00-AB81-A70F46B08080}"/>
            </c:ext>
          </c:extLst>
        </c:ser>
        <c:ser>
          <c:idx val="1"/>
          <c:order val="1"/>
          <c:tx>
            <c:strRef>
              <c:f>'Energy In Ireland Graphs'!$B$109</c:f>
              <c:strCache>
                <c:ptCount val="1"/>
                <c:pt idx="0">
                  <c:v>Gas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Graphs'!$T$109:$AG$109</c:f>
              <c:numCache>
                <c:formatCode>#,##0</c:formatCode>
                <c:ptCount val="14"/>
                <c:pt idx="0">
                  <c:v>1369.0889960569177</c:v>
                </c:pt>
                <c:pt idx="1">
                  <c:v>1469.6228870308823</c:v>
                </c:pt>
                <c:pt idx="2">
                  <c:v>1452.3179025266854</c:v>
                </c:pt>
                <c:pt idx="3">
                  <c:v>1557.8573927395553</c:v>
                </c:pt>
                <c:pt idx="4">
                  <c:v>1461.3322382129363</c:v>
                </c:pt>
                <c:pt idx="5">
                  <c:v>1589.5572544957502</c:v>
                </c:pt>
                <c:pt idx="6">
                  <c:v>1505.7705900821529</c:v>
                </c:pt>
                <c:pt idx="7">
                  <c:v>1624.3831625153032</c:v>
                </c:pt>
                <c:pt idx="8">
                  <c:v>1631.3882531593697</c:v>
                </c:pt>
                <c:pt idx="9">
                  <c:v>1619.2080408145766</c:v>
                </c:pt>
                <c:pt idx="10">
                  <c:v>1714.9455067236388</c:v>
                </c:pt>
                <c:pt idx="11">
                  <c:v>1793.8356321228594</c:v>
                </c:pt>
                <c:pt idx="12">
                  <c:v>1823.5182747262638</c:v>
                </c:pt>
                <c:pt idx="13">
                  <c:v>1948.4940140158224</c:v>
                </c:pt>
              </c:numCache>
            </c:numRef>
          </c:val>
          <c:extLst>
            <c:ext xmlns:c16="http://schemas.microsoft.com/office/drawing/2014/chart" uri="{C3380CC4-5D6E-409C-BE32-E72D297353CC}">
              <c16:uniqueId val="{00000001-60FB-4D00-AB81-A70F46B08080}"/>
            </c:ext>
          </c:extLst>
        </c:ser>
        <c:ser>
          <c:idx val="2"/>
          <c:order val="2"/>
          <c:tx>
            <c:strRef>
              <c:f>'Energy In Ireland Graphs'!$B$110</c:f>
              <c:strCache>
                <c:ptCount val="1"/>
                <c:pt idx="0">
                  <c:v>Electricity</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Graphs'!$T$110:$AG$110</c:f>
              <c:numCache>
                <c:formatCode>#,##0</c:formatCode>
                <c:ptCount val="14"/>
                <c:pt idx="0">
                  <c:v>2094.2722086698218</c:v>
                </c:pt>
                <c:pt idx="1">
                  <c:v>2225.4613488888226</c:v>
                </c:pt>
                <c:pt idx="2">
                  <c:v>2224.1644820783526</c:v>
                </c:pt>
                <c:pt idx="3">
                  <c:v>2294.0359546520003</c:v>
                </c:pt>
                <c:pt idx="4">
                  <c:v>2173.1964914299183</c:v>
                </c:pt>
                <c:pt idx="5">
                  <c:v>2186.2901641776443</c:v>
                </c:pt>
                <c:pt idx="6">
                  <c:v>2139.2321265875339</c:v>
                </c:pt>
                <c:pt idx="7">
                  <c:v>2078.1502778825525</c:v>
                </c:pt>
                <c:pt idx="8">
                  <c:v>2081.5196322918573</c:v>
                </c:pt>
                <c:pt idx="9">
                  <c:v>2075.7528885294701</c:v>
                </c:pt>
                <c:pt idx="10">
                  <c:v>2156.1820117733287</c:v>
                </c:pt>
                <c:pt idx="11">
                  <c:v>2199.336753764605</c:v>
                </c:pt>
                <c:pt idx="12">
                  <c:v>2236.0388466218383</c:v>
                </c:pt>
                <c:pt idx="13">
                  <c:v>2334.3258387002484</c:v>
                </c:pt>
              </c:numCache>
            </c:numRef>
          </c:val>
          <c:extLst>
            <c:ext xmlns:c16="http://schemas.microsoft.com/office/drawing/2014/chart" uri="{C3380CC4-5D6E-409C-BE32-E72D297353CC}">
              <c16:uniqueId val="{00000002-60FB-4D00-AB81-A70F46B08080}"/>
            </c:ext>
          </c:extLst>
        </c:ser>
        <c:ser>
          <c:idx val="3"/>
          <c:order val="3"/>
          <c:tx>
            <c:strRef>
              <c:f>'Energy In Ireland Graphs'!$B$111</c:f>
              <c:strCache>
                <c:ptCount val="1"/>
                <c:pt idx="0">
                  <c:v>Renewables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Graphs'!$T$111:$AG$111</c:f>
              <c:numCache>
                <c:formatCode>#,##0</c:formatCode>
                <c:ptCount val="14"/>
                <c:pt idx="0">
                  <c:v>188.26864196027896</c:v>
                </c:pt>
                <c:pt idx="1">
                  <c:v>196.7290204908401</c:v>
                </c:pt>
                <c:pt idx="2">
                  <c:v>218.12645147536739</c:v>
                </c:pt>
                <c:pt idx="3">
                  <c:v>246.74487436127717</c:v>
                </c:pt>
                <c:pt idx="4">
                  <c:v>282.221711633121</c:v>
                </c:pt>
                <c:pt idx="5">
                  <c:v>310.8204166314477</c:v>
                </c:pt>
                <c:pt idx="6">
                  <c:v>308.35756129892542</c:v>
                </c:pt>
                <c:pt idx="7">
                  <c:v>298.56885114558253</c:v>
                </c:pt>
                <c:pt idx="8">
                  <c:v>331.29733447364822</c:v>
                </c:pt>
                <c:pt idx="9">
                  <c:v>379.59518240621048</c:v>
                </c:pt>
                <c:pt idx="10">
                  <c:v>399.62793337800161</c:v>
                </c:pt>
                <c:pt idx="11">
                  <c:v>400.53786948562504</c:v>
                </c:pt>
                <c:pt idx="12">
                  <c:v>459.39970285086298</c:v>
                </c:pt>
                <c:pt idx="13">
                  <c:v>463.87782848328834</c:v>
                </c:pt>
              </c:numCache>
            </c:numRef>
          </c:val>
          <c:extLst>
            <c:ext xmlns:c16="http://schemas.microsoft.com/office/drawing/2014/chart" uri="{C3380CC4-5D6E-409C-BE32-E72D297353CC}">
              <c16:uniqueId val="{00000003-60FB-4D00-AB81-A70F46B08080}"/>
            </c:ext>
          </c:extLst>
        </c:ser>
        <c:ser>
          <c:idx val="4"/>
          <c:order val="4"/>
          <c:tx>
            <c:strRef>
              <c:f>'Energy In Ireland Graphs'!$B$112</c:f>
              <c:strCache>
                <c:ptCount val="1"/>
                <c:pt idx="0">
                  <c:v>Coal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Graphs'!$T$112:$AG$112</c:f>
              <c:numCache>
                <c:formatCode>#,##0</c:formatCode>
                <c:ptCount val="14"/>
                <c:pt idx="0">
                  <c:v>484.34478870879997</c:v>
                </c:pt>
                <c:pt idx="1">
                  <c:v>428.21016268520003</c:v>
                </c:pt>
                <c:pt idx="2">
                  <c:v>420.61548379772006</c:v>
                </c:pt>
                <c:pt idx="3">
                  <c:v>421.48781046239998</c:v>
                </c:pt>
                <c:pt idx="4">
                  <c:v>379.46397231959725</c:v>
                </c:pt>
                <c:pt idx="5">
                  <c:v>378.41910616549512</c:v>
                </c:pt>
                <c:pt idx="6">
                  <c:v>338.74091834695014</c:v>
                </c:pt>
                <c:pt idx="7">
                  <c:v>338.99495189895561</c:v>
                </c:pt>
                <c:pt idx="8">
                  <c:v>355.24694530978604</c:v>
                </c:pt>
                <c:pt idx="9">
                  <c:v>325.98835467087224</c:v>
                </c:pt>
                <c:pt idx="10">
                  <c:v>312.08054327608329</c:v>
                </c:pt>
                <c:pt idx="11">
                  <c:v>285.2635166538991</c:v>
                </c:pt>
                <c:pt idx="12">
                  <c:v>250.97439784730594</c:v>
                </c:pt>
                <c:pt idx="13">
                  <c:v>260.60987477319378</c:v>
                </c:pt>
              </c:numCache>
            </c:numRef>
          </c:val>
          <c:extLst>
            <c:ext xmlns:c16="http://schemas.microsoft.com/office/drawing/2014/chart" uri="{C3380CC4-5D6E-409C-BE32-E72D297353CC}">
              <c16:uniqueId val="{00000004-60FB-4D00-AB81-A70F46B08080}"/>
            </c:ext>
          </c:extLst>
        </c:ser>
        <c:ser>
          <c:idx val="5"/>
          <c:order val="5"/>
          <c:tx>
            <c:strRef>
              <c:f>'Energy In Ireland Graphs'!$B$113</c:f>
              <c:strCache>
                <c:ptCount val="1"/>
                <c:pt idx="0">
                  <c:v>Peat</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Graphs'!$T$113:$AG$113</c:f>
              <c:numCache>
                <c:formatCode>#,##0</c:formatCode>
                <c:ptCount val="14"/>
                <c:pt idx="0">
                  <c:v>273.91692972191998</c:v>
                </c:pt>
                <c:pt idx="1">
                  <c:v>284.23623939999999</c:v>
                </c:pt>
                <c:pt idx="2">
                  <c:v>272.04676887972482</c:v>
                </c:pt>
                <c:pt idx="3">
                  <c:v>280.31037789943997</c:v>
                </c:pt>
                <c:pt idx="4">
                  <c:v>272.86827172175998</c:v>
                </c:pt>
                <c:pt idx="5">
                  <c:v>253.9826274532</c:v>
                </c:pt>
                <c:pt idx="6">
                  <c:v>241.70917647648002</c:v>
                </c:pt>
                <c:pt idx="7">
                  <c:v>215.27457503515998</c:v>
                </c:pt>
                <c:pt idx="8">
                  <c:v>218.42612737107996</c:v>
                </c:pt>
                <c:pt idx="9">
                  <c:v>200.64847744028</c:v>
                </c:pt>
                <c:pt idx="10">
                  <c:v>201.40751067328</c:v>
                </c:pt>
                <c:pt idx="11">
                  <c:v>197.72611220723999</c:v>
                </c:pt>
                <c:pt idx="12">
                  <c:v>189.05577162495999</c:v>
                </c:pt>
                <c:pt idx="13">
                  <c:v>197.36847005356</c:v>
                </c:pt>
              </c:numCache>
            </c:numRef>
          </c:val>
          <c:extLst>
            <c:ext xmlns:c16="http://schemas.microsoft.com/office/drawing/2014/chart" uri="{C3380CC4-5D6E-409C-BE32-E72D297353CC}">
              <c16:uniqueId val="{00000005-60FB-4D00-AB81-A70F46B08080}"/>
            </c:ext>
          </c:extLst>
        </c:ser>
        <c:ser>
          <c:idx val="6"/>
          <c:order val="6"/>
          <c:tx>
            <c:strRef>
              <c:f>'Energy In Ireland Graphs'!$B$114</c:f>
              <c:strCache>
                <c:ptCount val="1"/>
                <c:pt idx="0">
                  <c:v>Wastes Non-Renewable</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Graphs'!$T$114:$AG$114</c:f>
              <c:numCache>
                <c:formatCode>#,##0</c:formatCode>
                <c:ptCount val="14"/>
                <c:pt idx="0">
                  <c:v>0</c:v>
                </c:pt>
                <c:pt idx="1">
                  <c:v>0</c:v>
                </c:pt>
                <c:pt idx="2">
                  <c:v>0</c:v>
                </c:pt>
                <c:pt idx="3">
                  <c:v>0</c:v>
                </c:pt>
                <c:pt idx="4">
                  <c:v>12.909895763940002</c:v>
                </c:pt>
                <c:pt idx="5">
                  <c:v>8.5507786244735993</c:v>
                </c:pt>
                <c:pt idx="6">
                  <c:v>14.180185863013453</c:v>
                </c:pt>
                <c:pt idx="7">
                  <c:v>27.357344185885989</c:v>
                </c:pt>
                <c:pt idx="8">
                  <c:v>38.520921001319678</c:v>
                </c:pt>
                <c:pt idx="9">
                  <c:v>41.572848536843026</c:v>
                </c:pt>
                <c:pt idx="10">
                  <c:v>43.974944721797222</c:v>
                </c:pt>
                <c:pt idx="11">
                  <c:v>41.69861359084333</c:v>
                </c:pt>
                <c:pt idx="12">
                  <c:v>56.85091623773679</c:v>
                </c:pt>
                <c:pt idx="13">
                  <c:v>54.722939604974094</c:v>
                </c:pt>
              </c:numCache>
            </c:numRef>
          </c:val>
          <c:extLst>
            <c:ext xmlns:c16="http://schemas.microsoft.com/office/drawing/2014/chart" uri="{C3380CC4-5D6E-409C-BE32-E72D297353CC}">
              <c16:uniqueId val="{00000006-60FB-4D00-AB81-A70F46B08080}"/>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5.877470022203261E-3"/>
              <c:y val="0.3793027064865653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89783876786594075"/>
          <c:h val="6.49331895397841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Graphs'!$B$2166</c:f>
              <c:strCache>
                <c:ptCount val="1"/>
                <c:pt idx="0">
                  <c:v>Industry energy intensity</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Graphs'!$T$2166:$AG$2166</c:f>
              <c:numCache>
                <c:formatCode>0.0</c:formatCode>
                <c:ptCount val="14"/>
                <c:pt idx="0">
                  <c:v>62.916007031150201</c:v>
                </c:pt>
                <c:pt idx="1">
                  <c:v>62.512351475482816</c:v>
                </c:pt>
                <c:pt idx="2">
                  <c:v>57.095430737225058</c:v>
                </c:pt>
                <c:pt idx="3">
                  <c:v>60.918621099891382</c:v>
                </c:pt>
                <c:pt idx="4">
                  <c:v>56.46498907754156</c:v>
                </c:pt>
                <c:pt idx="5">
                  <c:v>55.78387052407902</c:v>
                </c:pt>
                <c:pt idx="6">
                  <c:v>52.862844245550264</c:v>
                </c:pt>
                <c:pt idx="7">
                  <c:v>52.474332809667466</c:v>
                </c:pt>
                <c:pt idx="8">
                  <c:v>55.749944339650931</c:v>
                </c:pt>
                <c:pt idx="9">
                  <c:v>51.883850991226794</c:v>
                </c:pt>
                <c:pt idx="10">
                  <c:v>27.969081599470424</c:v>
                </c:pt>
                <c:pt idx="11">
                  <c:v>27.766076792694065</c:v>
                </c:pt>
                <c:pt idx="12">
                  <c:v>26.411785288894595</c:v>
                </c:pt>
                <c:pt idx="13">
                  <c:v>25.226664363076157</c:v>
                </c:pt>
              </c:numCache>
            </c:numRef>
          </c:val>
          <c:smooth val="0"/>
          <c:extLst>
            <c:ext xmlns:c16="http://schemas.microsoft.com/office/drawing/2014/chart" uri="{C3380CC4-5D6E-409C-BE32-E72D297353CC}">
              <c16:uniqueId val="{00000000-F45F-45AB-A053-EB2063B066EA}"/>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goe/€2017</a:t>
                </a:r>
              </a:p>
            </c:rich>
          </c:tx>
          <c:layout>
            <c:manualLayout>
              <c:xMode val="edge"/>
              <c:yMode val="edge"/>
              <c:x val="1.3880251680658033E-2"/>
              <c:y val="0.349093589160329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92205134955970647"/>
          <c:h val="6.021617094391505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83854567289533E-2"/>
          <c:y val="4.1048668684462747E-2"/>
          <c:w val="0.86909534921616405"/>
          <c:h val="0.7400192049683747"/>
        </c:manualLayout>
      </c:layout>
      <c:areaChart>
        <c:grouping val="stacked"/>
        <c:varyColors val="0"/>
        <c:ser>
          <c:idx val="0"/>
          <c:order val="0"/>
          <c:tx>
            <c:strRef>
              <c:f>'Energy In Ireland Graphs'!$B$1551</c:f>
              <c:strCache>
                <c:ptCount val="1"/>
                <c:pt idx="0">
                  <c:v>Solid Biomass (H)</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Graphs'!$T$1551:$AG$1551</c:f>
              <c:numCache>
                <c:formatCode>#,##0</c:formatCode>
                <c:ptCount val="14"/>
                <c:pt idx="0">
                  <c:v>218.53821567927383</c:v>
                </c:pt>
                <c:pt idx="1">
                  <c:v>237.2001762569632</c:v>
                </c:pt>
                <c:pt idx="2">
                  <c:v>275.34432578979528</c:v>
                </c:pt>
                <c:pt idx="3">
                  <c:v>256.25503944237408</c:v>
                </c:pt>
                <c:pt idx="4">
                  <c:v>279.55360697943388</c:v>
                </c:pt>
                <c:pt idx="5">
                  <c:v>244.74334865793958</c:v>
                </c:pt>
                <c:pt idx="6">
                  <c:v>228.73912090467834</c:v>
                </c:pt>
                <c:pt idx="7">
                  <c:v>182.64402410006079</c:v>
                </c:pt>
                <c:pt idx="8">
                  <c:v>215.06602130426589</c:v>
                </c:pt>
                <c:pt idx="9">
                  <c:v>273.47512928065566</c:v>
                </c:pt>
                <c:pt idx="10">
                  <c:v>224.05340460194304</c:v>
                </c:pt>
                <c:pt idx="11">
                  <c:v>227.51946148042813</c:v>
                </c:pt>
                <c:pt idx="12">
                  <c:v>198.19967728597928</c:v>
                </c:pt>
                <c:pt idx="13">
                  <c:v>237.85798494424398</c:v>
                </c:pt>
              </c:numCache>
            </c:numRef>
          </c:val>
          <c:extLst>
            <c:ext xmlns:c16="http://schemas.microsoft.com/office/drawing/2014/chart" uri="{C3380CC4-5D6E-409C-BE32-E72D297353CC}">
              <c16:uniqueId val="{00000000-D0DD-43C8-9EB5-AF9568687544}"/>
            </c:ext>
          </c:extLst>
        </c:ser>
        <c:ser>
          <c:idx val="1"/>
          <c:order val="1"/>
          <c:tx>
            <c:strRef>
              <c:f>'Energy In Ireland Graphs'!$B$1552</c:f>
              <c:strCache>
                <c:ptCount val="1"/>
                <c:pt idx="0">
                  <c:v>Biogas (H)</c:v>
                </c:pt>
              </c:strCache>
            </c:strRef>
          </c:tx>
          <c:spPr>
            <a:solidFill>
              <a:schemeClr val="accent2"/>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Graphs'!$T$1552:$AG$1552</c:f>
              <c:numCache>
                <c:formatCode>#,##0</c:formatCode>
                <c:ptCount val="14"/>
                <c:pt idx="0">
                  <c:v>28.644723749999997</c:v>
                </c:pt>
                <c:pt idx="1">
                  <c:v>29.566183767400009</c:v>
                </c:pt>
                <c:pt idx="2">
                  <c:v>32.105263314578082</c:v>
                </c:pt>
                <c:pt idx="3">
                  <c:v>31.770725706278085</c:v>
                </c:pt>
                <c:pt idx="4">
                  <c:v>40.956696382845891</c:v>
                </c:pt>
                <c:pt idx="5">
                  <c:v>43.715845641013324</c:v>
                </c:pt>
                <c:pt idx="6">
                  <c:v>42.37856133299735</c:v>
                </c:pt>
                <c:pt idx="7">
                  <c:v>39.668966263471432</c:v>
                </c:pt>
                <c:pt idx="8">
                  <c:v>35.126531270035699</c:v>
                </c:pt>
                <c:pt idx="9">
                  <c:v>40.385319744070003</c:v>
                </c:pt>
                <c:pt idx="10">
                  <c:v>41.762415085212027</c:v>
                </c:pt>
                <c:pt idx="11">
                  <c:v>48.877365285149132</c:v>
                </c:pt>
                <c:pt idx="12">
                  <c:v>50.522523763745959</c:v>
                </c:pt>
                <c:pt idx="13">
                  <c:v>51.608149826633401</c:v>
                </c:pt>
              </c:numCache>
            </c:numRef>
          </c:val>
          <c:extLst>
            <c:ext xmlns:c16="http://schemas.microsoft.com/office/drawing/2014/chart" uri="{C3380CC4-5D6E-409C-BE32-E72D297353CC}">
              <c16:uniqueId val="{00000001-D0DD-43C8-9EB5-AF9568687544}"/>
            </c:ext>
          </c:extLst>
        </c:ser>
        <c:ser>
          <c:idx val="2"/>
          <c:order val="2"/>
          <c:tx>
            <c:strRef>
              <c:f>'Energy In Ireland Graphs'!$B$1553</c:f>
              <c:strCache>
                <c:ptCount val="1"/>
                <c:pt idx="0">
                  <c:v>Ambient (H)</c:v>
                </c:pt>
              </c:strCache>
            </c:strRef>
          </c:tx>
          <c:spPr>
            <a:solidFill>
              <a:schemeClr val="accent3"/>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Graphs'!$T$1553:$AG$1553</c:f>
              <c:numCache>
                <c:formatCode>#,##0</c:formatCode>
                <c:ptCount val="14"/>
                <c:pt idx="0">
                  <c:v>18.430087672174114</c:v>
                </c:pt>
                <c:pt idx="1">
                  <c:v>29.279313188016769</c:v>
                </c:pt>
                <c:pt idx="2">
                  <c:v>42.594508743178636</c:v>
                </c:pt>
                <c:pt idx="3">
                  <c:v>57.532836092081254</c:v>
                </c:pt>
                <c:pt idx="4">
                  <c:v>62.348625436233405</c:v>
                </c:pt>
                <c:pt idx="5">
                  <c:v>69.29792581073184</c:v>
                </c:pt>
                <c:pt idx="6">
                  <c:v>76.519475002844672</c:v>
                </c:pt>
                <c:pt idx="7">
                  <c:v>83.324954891036128</c:v>
                </c:pt>
                <c:pt idx="8">
                  <c:v>90.172081415293192</c:v>
                </c:pt>
                <c:pt idx="9">
                  <c:v>101.09383532215377</c:v>
                </c:pt>
                <c:pt idx="10">
                  <c:v>119.54864263309243</c:v>
                </c:pt>
                <c:pt idx="11">
                  <c:v>143.29654640434524</c:v>
                </c:pt>
                <c:pt idx="12">
                  <c:v>172.45693518039019</c:v>
                </c:pt>
                <c:pt idx="13">
                  <c:v>195.3131051297259</c:v>
                </c:pt>
              </c:numCache>
            </c:numRef>
          </c:val>
          <c:extLst>
            <c:ext xmlns:c16="http://schemas.microsoft.com/office/drawing/2014/chart" uri="{C3380CC4-5D6E-409C-BE32-E72D297353CC}">
              <c16:uniqueId val="{00000002-D0DD-43C8-9EB5-AF9568687544}"/>
            </c:ext>
          </c:extLst>
        </c:ser>
        <c:ser>
          <c:idx val="3"/>
          <c:order val="3"/>
          <c:tx>
            <c:strRef>
              <c:f>'Energy In Ireland Graphs'!$B$1554</c:f>
              <c:strCache>
                <c:ptCount val="1"/>
                <c:pt idx="0">
                  <c:v>Solar Thermal (H)</c:v>
                </c:pt>
              </c:strCache>
            </c:strRef>
          </c:tx>
          <c:spPr>
            <a:solidFill>
              <a:schemeClr val="accent4"/>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Graphs'!$T$1554:$AG$1554</c:f>
              <c:numCache>
                <c:formatCode>#,##0</c:formatCode>
                <c:ptCount val="14"/>
                <c:pt idx="0">
                  <c:v>1.3696616924372016</c:v>
                </c:pt>
                <c:pt idx="1">
                  <c:v>1.8379648539582443</c:v>
                </c:pt>
                <c:pt idx="2">
                  <c:v>4.1318343326606621</c:v>
                </c:pt>
                <c:pt idx="3">
                  <c:v>9.6840100708018078</c:v>
                </c:pt>
                <c:pt idx="4">
                  <c:v>16.111384174462927</c:v>
                </c:pt>
                <c:pt idx="5">
                  <c:v>22.358440048380345</c:v>
                </c:pt>
                <c:pt idx="6">
                  <c:v>25.896236963660794</c:v>
                </c:pt>
                <c:pt idx="7">
                  <c:v>27.967874397030315</c:v>
                </c:pt>
                <c:pt idx="8">
                  <c:v>30.243645230177343</c:v>
                </c:pt>
                <c:pt idx="9">
                  <c:v>32.188317252043049</c:v>
                </c:pt>
                <c:pt idx="10">
                  <c:v>34.235713798404056</c:v>
                </c:pt>
                <c:pt idx="11">
                  <c:v>36.168539135972964</c:v>
                </c:pt>
                <c:pt idx="12">
                  <c:v>37.874239042770995</c:v>
                </c:pt>
                <c:pt idx="13">
                  <c:v>40.703112841882856</c:v>
                </c:pt>
              </c:numCache>
            </c:numRef>
          </c:val>
          <c:extLst>
            <c:ext xmlns:c16="http://schemas.microsoft.com/office/drawing/2014/chart" uri="{C3380CC4-5D6E-409C-BE32-E72D297353CC}">
              <c16:uniqueId val="{00000003-D0DD-43C8-9EB5-AF9568687544}"/>
            </c:ext>
          </c:extLst>
        </c:ser>
        <c:ser>
          <c:idx val="4"/>
          <c:order val="4"/>
          <c:tx>
            <c:strRef>
              <c:f>'Energy In Ireland Graphs'!$B$1555</c:f>
              <c:strCache>
                <c:ptCount val="1"/>
                <c:pt idx="0">
                  <c:v>Liquid Biofuels (T)</c:v>
                </c:pt>
              </c:strCache>
            </c:strRef>
          </c:tx>
          <c:spPr>
            <a:solidFill>
              <a:schemeClr val="accent5"/>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Graphs'!$T$1555:$AG$1555</c:f>
              <c:numCache>
                <c:formatCode>#,##0</c:formatCode>
                <c:ptCount val="14"/>
                <c:pt idx="0">
                  <c:v>2.4207616109562564</c:v>
                </c:pt>
                <c:pt idx="1">
                  <c:v>6.6400960748436111</c:v>
                </c:pt>
                <c:pt idx="2">
                  <c:v>47.534003908077658</c:v>
                </c:pt>
                <c:pt idx="3">
                  <c:v>128.05253532341357</c:v>
                </c:pt>
                <c:pt idx="4">
                  <c:v>170.15593460576184</c:v>
                </c:pt>
                <c:pt idx="5">
                  <c:v>202.2906280097535</c:v>
                </c:pt>
                <c:pt idx="6">
                  <c:v>217.52046693108863</c:v>
                </c:pt>
                <c:pt idx="7">
                  <c:v>185.3291296479951</c:v>
                </c:pt>
                <c:pt idx="8">
                  <c:v>215.98499051036006</c:v>
                </c:pt>
                <c:pt idx="9">
                  <c:v>239.43400106914532</c:v>
                </c:pt>
                <c:pt idx="10">
                  <c:v>264.38262422686131</c:v>
                </c:pt>
                <c:pt idx="11">
                  <c:v>238.22057598538868</c:v>
                </c:pt>
                <c:pt idx="12">
                  <c:v>339.91277728391782</c:v>
                </c:pt>
                <c:pt idx="13">
                  <c:v>338.78081390661271</c:v>
                </c:pt>
              </c:numCache>
            </c:numRef>
          </c:val>
          <c:extLst>
            <c:ext xmlns:c16="http://schemas.microsoft.com/office/drawing/2014/chart" uri="{C3380CC4-5D6E-409C-BE32-E72D297353CC}">
              <c16:uniqueId val="{00000004-D0DD-43C8-9EB5-AF9568687544}"/>
            </c:ext>
          </c:extLst>
        </c:ser>
        <c:ser>
          <c:idx val="5"/>
          <c:order val="5"/>
          <c:tx>
            <c:strRef>
              <c:f>'Energy In Ireland Graphs'!$B$1556</c:f>
              <c:strCache>
                <c:ptCount val="1"/>
                <c:pt idx="0">
                  <c:v>Hydro (E)</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Graphs'!$T$1556:$AG$1556</c:f>
              <c:numCache>
                <c:formatCode>#,##0</c:formatCode>
                <c:ptCount val="14"/>
                <c:pt idx="0">
                  <c:v>327.62164264805892</c:v>
                </c:pt>
                <c:pt idx="1">
                  <c:v>373.48668469328049</c:v>
                </c:pt>
                <c:pt idx="2">
                  <c:v>320.21546703713994</c:v>
                </c:pt>
                <c:pt idx="3">
                  <c:v>440.69639955343257</c:v>
                </c:pt>
                <c:pt idx="4">
                  <c:v>404.66165045613559</c:v>
                </c:pt>
                <c:pt idx="5">
                  <c:v>259.71967525483313</c:v>
                </c:pt>
                <c:pt idx="6">
                  <c:v>295.44861446997476</c:v>
                </c:pt>
                <c:pt idx="7">
                  <c:v>332.520853417669</c:v>
                </c:pt>
                <c:pt idx="8">
                  <c:v>246.86112651891963</c:v>
                </c:pt>
                <c:pt idx="9">
                  <c:v>288.61012709545821</c:v>
                </c:pt>
                <c:pt idx="10">
                  <c:v>322.84379160721926</c:v>
                </c:pt>
                <c:pt idx="11">
                  <c:v>269.4287988474926</c:v>
                </c:pt>
                <c:pt idx="12">
                  <c:v>273.67835731174102</c:v>
                </c:pt>
                <c:pt idx="13">
                  <c:v>273.328159222755</c:v>
                </c:pt>
              </c:numCache>
            </c:numRef>
          </c:val>
          <c:extLst>
            <c:ext xmlns:c16="http://schemas.microsoft.com/office/drawing/2014/chart" uri="{C3380CC4-5D6E-409C-BE32-E72D297353CC}">
              <c16:uniqueId val="{00000005-D0DD-43C8-9EB5-AF9568687544}"/>
            </c:ext>
          </c:extLst>
        </c:ser>
        <c:ser>
          <c:idx val="6"/>
          <c:order val="6"/>
          <c:tx>
            <c:strRef>
              <c:f>'Energy In Ireland Graphs'!$B$1557</c:f>
              <c:strCache>
                <c:ptCount val="1"/>
                <c:pt idx="0">
                  <c:v>Landfill Gas (E)</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Graphs'!$T$1557:$AG$1557</c:f>
              <c:numCache>
                <c:formatCode>#,##0</c:formatCode>
                <c:ptCount val="14"/>
                <c:pt idx="0">
                  <c:v>65.057137925103419</c:v>
                </c:pt>
                <c:pt idx="1">
                  <c:v>65.246810116638301</c:v>
                </c:pt>
                <c:pt idx="2">
                  <c:v>90.585450069378595</c:v>
                </c:pt>
                <c:pt idx="3">
                  <c:v>97.076361924511858</c:v>
                </c:pt>
                <c:pt idx="4">
                  <c:v>102.99395981459986</c:v>
                </c:pt>
                <c:pt idx="5">
                  <c:v>106.74764849505146</c:v>
                </c:pt>
                <c:pt idx="6">
                  <c:v>104.94698352844939</c:v>
                </c:pt>
                <c:pt idx="7">
                  <c:v>103.17730190275481</c:v>
                </c:pt>
                <c:pt idx="8">
                  <c:v>90.642170161337248</c:v>
                </c:pt>
                <c:pt idx="9">
                  <c:v>94.032679555461613</c:v>
                </c:pt>
                <c:pt idx="10">
                  <c:v>100.909573011159</c:v>
                </c:pt>
                <c:pt idx="11">
                  <c:v>95.423108526306507</c:v>
                </c:pt>
                <c:pt idx="12">
                  <c:v>93.348111159692778</c:v>
                </c:pt>
                <c:pt idx="13">
                  <c:v>80.295314185718766</c:v>
                </c:pt>
              </c:numCache>
            </c:numRef>
          </c:val>
          <c:extLst>
            <c:ext xmlns:c16="http://schemas.microsoft.com/office/drawing/2014/chart" uri="{C3380CC4-5D6E-409C-BE32-E72D297353CC}">
              <c16:uniqueId val="{00000006-D0DD-43C8-9EB5-AF9568687544}"/>
            </c:ext>
          </c:extLst>
        </c:ser>
        <c:ser>
          <c:idx val="7"/>
          <c:order val="7"/>
          <c:tx>
            <c:strRef>
              <c:f>'Energy In Ireland Graphs'!$B$1558</c:f>
              <c:strCache>
                <c:ptCount val="1"/>
                <c:pt idx="0">
                  <c:v>Solid Biomass (E)</c:v>
                </c:pt>
              </c:strCache>
            </c:strRef>
          </c:tx>
          <c:spPr>
            <a:solidFill>
              <a:schemeClr val="accent2">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Graphs'!$T$1558:$AG$1558</c:f>
              <c:numCache>
                <c:formatCode>#,##0</c:formatCode>
                <c:ptCount val="14"/>
                <c:pt idx="0">
                  <c:v>6.3739811920672063</c:v>
                </c:pt>
                <c:pt idx="1">
                  <c:v>7.4330806761771591</c:v>
                </c:pt>
                <c:pt idx="2">
                  <c:v>5.6376714911271337</c:v>
                </c:pt>
                <c:pt idx="3">
                  <c:v>23.34956442785926</c:v>
                </c:pt>
                <c:pt idx="4">
                  <c:v>57.254221141929484</c:v>
                </c:pt>
                <c:pt idx="5">
                  <c:v>109.20914533566736</c:v>
                </c:pt>
                <c:pt idx="6">
                  <c:v>140.24129750643849</c:v>
                </c:pt>
                <c:pt idx="7">
                  <c:v>187.45665224765031</c:v>
                </c:pt>
                <c:pt idx="8">
                  <c:v>239.01186759458545</c:v>
                </c:pt>
                <c:pt idx="9">
                  <c:v>276.19735749955532</c:v>
                </c:pt>
                <c:pt idx="10">
                  <c:v>203.17556440029253</c:v>
                </c:pt>
                <c:pt idx="11">
                  <c:v>6.9918860736150412</c:v>
                </c:pt>
                <c:pt idx="12">
                  <c:v>6.9287893248394719</c:v>
                </c:pt>
                <c:pt idx="13">
                  <c:v>4.9422340861515712</c:v>
                </c:pt>
              </c:numCache>
            </c:numRef>
          </c:val>
          <c:extLst>
            <c:ext xmlns:c16="http://schemas.microsoft.com/office/drawing/2014/chart" uri="{C3380CC4-5D6E-409C-BE32-E72D297353CC}">
              <c16:uniqueId val="{00000007-D0DD-43C8-9EB5-AF9568687544}"/>
            </c:ext>
          </c:extLst>
        </c:ser>
        <c:ser>
          <c:idx val="8"/>
          <c:order val="8"/>
          <c:tx>
            <c:strRef>
              <c:f>'Energy In Ireland Graphs'!$B$1559</c:f>
              <c:strCache>
                <c:ptCount val="1"/>
                <c:pt idx="0">
                  <c:v>Renewable Wastes (E)</c:v>
                </c:pt>
              </c:strCache>
            </c:strRef>
          </c:tx>
          <c:spPr>
            <a:solidFill>
              <a:schemeClr val="accent3">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Graphs'!$T$1559:$AG$1559</c:f>
              <c:numCache>
                <c:formatCode>#,##0</c:formatCode>
                <c:ptCount val="14"/>
                <c:pt idx="0">
                  <c:v>0</c:v>
                </c:pt>
                <c:pt idx="1">
                  <c:v>0</c:v>
                </c:pt>
                <c:pt idx="2">
                  <c:v>0</c:v>
                </c:pt>
                <c:pt idx="3">
                  <c:v>0</c:v>
                </c:pt>
                <c:pt idx="4">
                  <c:v>12.474685103329275</c:v>
                </c:pt>
                <c:pt idx="5">
                  <c:v>15.388029353455813</c:v>
                </c:pt>
                <c:pt idx="6">
                  <c:v>25.509905474813394</c:v>
                </c:pt>
                <c:pt idx="7">
                  <c:v>106.49816594958475</c:v>
                </c:pt>
                <c:pt idx="8">
                  <c:v>116.88700472866097</c:v>
                </c:pt>
                <c:pt idx="9">
                  <c:v>124.22730673981486</c:v>
                </c:pt>
                <c:pt idx="10">
                  <c:v>137.69857968238432</c:v>
                </c:pt>
                <c:pt idx="11">
                  <c:v>153.75601812286985</c:v>
                </c:pt>
                <c:pt idx="12">
                  <c:v>225.01591121234682</c:v>
                </c:pt>
                <c:pt idx="13">
                  <c:v>335.24391266723865</c:v>
                </c:pt>
              </c:numCache>
            </c:numRef>
          </c:val>
          <c:extLst>
            <c:ext xmlns:c16="http://schemas.microsoft.com/office/drawing/2014/chart" uri="{C3380CC4-5D6E-409C-BE32-E72D297353CC}">
              <c16:uniqueId val="{00000008-D0DD-43C8-9EB5-AF9568687544}"/>
            </c:ext>
          </c:extLst>
        </c:ser>
        <c:ser>
          <c:idx val="9"/>
          <c:order val="9"/>
          <c:tx>
            <c:strRef>
              <c:f>'Energy In Ireland Graphs'!$B$1560</c:f>
              <c:strCache>
                <c:ptCount val="1"/>
                <c:pt idx="0">
                  <c:v>Wind (E)</c:v>
                </c:pt>
              </c:strCache>
            </c:strRef>
          </c:tx>
          <c:spPr>
            <a:solidFill>
              <a:schemeClr val="accent3">
                <a:lumMod val="20000"/>
                <a:lumOff val="8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Graphs'!$T$1560:$AG$1560</c:f>
              <c:numCache>
                <c:formatCode>#,##0</c:formatCode>
                <c:ptCount val="14"/>
                <c:pt idx="0">
                  <c:v>577.07724341286189</c:v>
                </c:pt>
                <c:pt idx="1">
                  <c:v>836.43986278903174</c:v>
                </c:pt>
                <c:pt idx="2">
                  <c:v>940.77937938534274</c:v>
                </c:pt>
                <c:pt idx="3">
                  <c:v>1096.8280896619538</c:v>
                </c:pt>
                <c:pt idx="4">
                  <c:v>1326.1811130450274</c:v>
                </c:pt>
                <c:pt idx="5">
                  <c:v>1219.9338231285956</c:v>
                </c:pt>
                <c:pt idx="6">
                  <c:v>1568.3133200918833</c:v>
                </c:pt>
                <c:pt idx="7">
                  <c:v>1428.7462865015559</c:v>
                </c:pt>
                <c:pt idx="8">
                  <c:v>1656.7713277776477</c:v>
                </c:pt>
                <c:pt idx="9">
                  <c:v>1890.5570171679485</c:v>
                </c:pt>
                <c:pt idx="10">
                  <c:v>2435.8362923930008</c:v>
                </c:pt>
                <c:pt idx="11">
                  <c:v>2187.7103702654049</c:v>
                </c:pt>
                <c:pt idx="12">
                  <c:v>2697.7172329536929</c:v>
                </c:pt>
                <c:pt idx="13">
                  <c:v>3148.949645225387</c:v>
                </c:pt>
              </c:numCache>
            </c:numRef>
          </c:val>
          <c:extLst>
            <c:ext xmlns:c16="http://schemas.microsoft.com/office/drawing/2014/chart" uri="{C3380CC4-5D6E-409C-BE32-E72D297353CC}">
              <c16:uniqueId val="{00000009-D0DD-43C8-9EB5-AF9568687544}"/>
            </c:ext>
          </c:extLst>
        </c:ser>
        <c:dLbls>
          <c:showLegendKey val="0"/>
          <c:showVal val="0"/>
          <c:showCatName val="0"/>
          <c:showSerName val="0"/>
          <c:showPercent val="0"/>
          <c:showBubbleSize val="0"/>
        </c:dLbls>
        <c:axId val="619425712"/>
        <c:axId val="619426544"/>
      </c:area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Energy-related CO</a:t>
                </a:r>
                <a:r>
                  <a:rPr lang="en-US" b="1" baseline="-25000"/>
                  <a:t>2</a:t>
                </a:r>
                <a:r>
                  <a:rPr lang="en-US" b="1"/>
                  <a:t> emissions (MtCO₂)</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midCat"/>
        <c:dispUnits>
          <c:builtInUnit val="thousands"/>
        </c:dispUnits>
      </c:valAx>
      <c:spPr>
        <a:noFill/>
        <a:ln>
          <a:noFill/>
        </a:ln>
        <a:effectLst/>
      </c:spPr>
    </c:plotArea>
    <c:legend>
      <c:legendPos val="b"/>
      <c:layout>
        <c:manualLayout>
          <c:xMode val="edge"/>
          <c:yMode val="edge"/>
          <c:x val="1.8215699589303826E-2"/>
          <c:y val="0.88485393234656151"/>
          <c:w val="0.96537386907929745"/>
          <c:h val="0.1151460676534384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2005</a:t>
            </a:r>
          </a:p>
        </c:rich>
      </c:tx>
      <c:layout>
        <c:manualLayout>
          <c:xMode val="edge"/>
          <c:yMode val="edge"/>
          <c:x val="0.20172638888888891"/>
          <c:y val="2.7438271604938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877932098765441E-2"/>
          <c:y val="0.1336243827160494"/>
          <c:w val="0.36091712962962963"/>
          <c:h val="0.7218342592592592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68-479E-A88B-ECF447C585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68-479E-A88B-ECF447C585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68-479E-A88B-ECF447C585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68-479E-A88B-ECF447C58581}"/>
              </c:ext>
            </c:extLst>
          </c:dPt>
          <c:dLbls>
            <c:dLbl>
              <c:idx val="0"/>
              <c:layout>
                <c:manualLayout>
                  <c:x val="4.5077160493827088E-2"/>
                  <c:y val="-0.148950617283950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68-479E-A88B-ECF447C58581}"/>
                </c:ext>
              </c:extLst>
            </c:dLbl>
            <c:dLbl>
              <c:idx val="1"/>
              <c:layout>
                <c:manualLayout>
                  <c:x val="0.14503094135802469"/>
                  <c:y val="1.5432098765432099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818055555555554"/>
                      <c:h val="0.14883302469135801"/>
                    </c:manualLayout>
                  </c15:layout>
                </c:ext>
                <c:ext xmlns:c16="http://schemas.microsoft.com/office/drawing/2014/chart" uri="{C3380CC4-5D6E-409C-BE32-E72D297353CC}">
                  <c16:uniqueId val="{00000003-9768-479E-A88B-ECF447C58581}"/>
                </c:ext>
              </c:extLst>
            </c:dLbl>
            <c:dLbl>
              <c:idx val="2"/>
              <c:layout>
                <c:manualLayout>
                  <c:x val="-3.5277777777777776E-2"/>
                  <c:y val="0.1803086419753084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68-479E-A88B-ECF447C58581}"/>
                </c:ext>
              </c:extLst>
            </c:dLbl>
            <c:dLbl>
              <c:idx val="3"/>
              <c:layout>
                <c:manualLayout>
                  <c:x val="-4.8996913580246916E-2"/>
                  <c:y val="-0.156790123456790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68-479E-A88B-ECF447C585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'Energy In Ireland Graphs'!$B$1599:$B$1602</c:f>
              <c:strCache>
                <c:ptCount val="4"/>
                <c:pt idx="0">
                  <c:v>Agriculture (excl energy)</c:v>
                </c:pt>
                <c:pt idx="1">
                  <c:v>Energy related Non-ETS</c:v>
                </c:pt>
                <c:pt idx="2">
                  <c:v>Other non-ETS</c:v>
                </c:pt>
                <c:pt idx="3">
                  <c:v>ETS</c:v>
                </c:pt>
              </c:strCache>
            </c:strRef>
          </c:cat>
          <c:val>
            <c:numRef>
              <c:f>'Energy In Ireland Graphs'!$T$1599:$T$1602</c:f>
              <c:numCache>
                <c:formatCode>#,##0</c:formatCode>
                <c:ptCount val="4"/>
                <c:pt idx="0">
                  <c:v>18700.070158700535</c:v>
                </c:pt>
                <c:pt idx="1">
                  <c:v>25876.34991805891</c:v>
                </c:pt>
                <c:pt idx="2">
                  <c:v>2522.819715776478</c:v>
                </c:pt>
                <c:pt idx="3">
                  <c:v>22396.213764682951</c:v>
                </c:pt>
              </c:numCache>
            </c:numRef>
          </c:val>
          <c:extLst>
            <c:ext xmlns:c16="http://schemas.microsoft.com/office/drawing/2014/chart" uri="{C3380CC4-5D6E-409C-BE32-E72D297353CC}">
              <c16:uniqueId val="{00000008-9768-479E-A88B-ECF447C585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28765432098767"/>
          <c:y val="0.12578487654320988"/>
          <c:w val="0.74878302469135805"/>
          <c:h val="0.7487830246913580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9A-4509-8BC3-04FCF7BC2B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9A-4509-8BC3-04FCF7BC2B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9A-4509-8BC3-04FCF7BC2B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9A-4509-8BC3-04FCF7BC2BD0}"/>
              </c:ext>
            </c:extLst>
          </c:dPt>
          <c:dLbls>
            <c:dLbl>
              <c:idx val="0"/>
              <c:layout>
                <c:manualLayout>
                  <c:x val="7.4475308641975171E-2"/>
                  <c:y val="-0.203827160493827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9A-4509-8BC3-04FCF7BC2BD0}"/>
                </c:ext>
              </c:extLst>
            </c:dLbl>
            <c:dLbl>
              <c:idx val="1"/>
              <c:layout>
                <c:manualLayout>
                  <c:x val="0.2822222222222221"/>
                  <c:y val="7.83950617283950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9A-4509-8BC3-04FCF7BC2BD0}"/>
                </c:ext>
              </c:extLst>
            </c:dLbl>
            <c:dLbl>
              <c:idx val="2"/>
              <c:layout>
                <c:manualLayout>
                  <c:x val="-0.10975308641975309"/>
                  <c:y val="0.199907407407407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9A-4509-8BC3-04FCF7BC2BD0}"/>
                </c:ext>
              </c:extLst>
            </c:dLbl>
            <c:dLbl>
              <c:idx val="3"/>
              <c:layout>
                <c:manualLayout>
                  <c:x val="-0.11367283950617285"/>
                  <c:y val="-5.87962962962962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9A-4509-8BC3-04FCF7BC2B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'Energy In Ireland Graphs'!$B$1599:$B$1602</c:f>
              <c:strCache>
                <c:ptCount val="4"/>
                <c:pt idx="0">
                  <c:v>Agriculture (excl energy)</c:v>
                </c:pt>
                <c:pt idx="1">
                  <c:v>Energy related Non-ETS</c:v>
                </c:pt>
                <c:pt idx="2">
                  <c:v>Other non-ETS</c:v>
                </c:pt>
                <c:pt idx="3">
                  <c:v>ETS</c:v>
                </c:pt>
              </c:strCache>
            </c:strRef>
          </c:cat>
          <c:val>
            <c:numRef>
              <c:f>'Energy In Ireland Graphs'!$AF$1599:$AF$1602</c:f>
              <c:numCache>
                <c:formatCode>#,##0</c:formatCode>
                <c:ptCount val="4"/>
                <c:pt idx="0">
                  <c:v>19581.877970592981</c:v>
                </c:pt>
                <c:pt idx="1">
                  <c:v>21895.726093285146</c:v>
                </c:pt>
                <c:pt idx="2">
                  <c:v>2359.8876143880943</c:v>
                </c:pt>
                <c:pt idx="3">
                  <c:v>16913.382520570653</c:v>
                </c:pt>
              </c:numCache>
            </c:numRef>
          </c:val>
          <c:extLst>
            <c:ext xmlns:c16="http://schemas.microsoft.com/office/drawing/2014/chart" uri="{C3380CC4-5D6E-409C-BE32-E72D297353CC}">
              <c16:uniqueId val="{00000008-369A-4509-8BC3-04FCF7BC2BD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756157932260238E-2"/>
          <c:y val="4.1048563065225786E-2"/>
          <c:w val="0.87706571891913598"/>
          <c:h val="0.7400192049683747"/>
        </c:manualLayout>
      </c:layout>
      <c:lineChart>
        <c:grouping val="standard"/>
        <c:varyColors val="0"/>
        <c:ser>
          <c:idx val="0"/>
          <c:order val="0"/>
          <c:tx>
            <c:strRef>
              <c:f>'Energy In Ireland Graphs'!$B$1599</c:f>
              <c:strCache>
                <c:ptCount val="1"/>
                <c:pt idx="0">
                  <c:v>Agriculture (excl energy)</c:v>
                </c:pt>
              </c:strCache>
            </c:strRef>
          </c:tx>
          <c:spPr>
            <a:ln w="28575" cap="rnd">
              <a:solidFill>
                <a:schemeClr val="accent1"/>
              </a:solidFill>
              <a:round/>
            </a:ln>
            <a:effectLst/>
          </c:spPr>
          <c:marker>
            <c:symbol val="none"/>
          </c:marke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Graphs'!$T$1599:$AF$1599</c:f>
              <c:numCache>
                <c:formatCode>#,##0</c:formatCode>
                <c:ptCount val="13"/>
                <c:pt idx="0">
                  <c:v>18700.070158700535</c:v>
                </c:pt>
                <c:pt idx="1">
                  <c:v>18346.452793516841</c:v>
                </c:pt>
                <c:pt idx="2">
                  <c:v>18063.110849500856</c:v>
                </c:pt>
                <c:pt idx="3">
                  <c:v>17836.108014782443</c:v>
                </c:pt>
                <c:pt idx="4">
                  <c:v>17561.487156115807</c:v>
                </c:pt>
                <c:pt idx="5">
                  <c:v>17724.686881567675</c:v>
                </c:pt>
                <c:pt idx="6">
                  <c:v>17141.499666136915</c:v>
                </c:pt>
                <c:pt idx="7">
                  <c:v>17546.373182299281</c:v>
                </c:pt>
                <c:pt idx="8">
                  <c:v>18455.4450362834</c:v>
                </c:pt>
                <c:pt idx="9">
                  <c:v>18292.839573931204</c:v>
                </c:pt>
                <c:pt idx="10">
                  <c:v>18548.805028059218</c:v>
                </c:pt>
                <c:pt idx="11">
                  <c:v>19045.178737175651</c:v>
                </c:pt>
                <c:pt idx="12">
                  <c:v>19581.877970592981</c:v>
                </c:pt>
              </c:numCache>
            </c:numRef>
          </c:val>
          <c:smooth val="0"/>
          <c:extLst>
            <c:ext xmlns:c16="http://schemas.microsoft.com/office/drawing/2014/chart" uri="{C3380CC4-5D6E-409C-BE32-E72D297353CC}">
              <c16:uniqueId val="{00000000-7A44-4CEC-BF2C-F85EE3931E32}"/>
            </c:ext>
          </c:extLst>
        </c:ser>
        <c:ser>
          <c:idx val="1"/>
          <c:order val="1"/>
          <c:tx>
            <c:strRef>
              <c:f>'Energy In Ireland Graphs'!$B$1600</c:f>
              <c:strCache>
                <c:ptCount val="1"/>
                <c:pt idx="0">
                  <c:v>Energy related Non-ETS</c:v>
                </c:pt>
              </c:strCache>
            </c:strRef>
          </c:tx>
          <c:spPr>
            <a:ln w="28575" cap="rnd">
              <a:solidFill>
                <a:schemeClr val="accent2"/>
              </a:solidFill>
              <a:round/>
            </a:ln>
            <a:effectLst/>
          </c:spPr>
          <c:marker>
            <c:symbol val="none"/>
          </c:marke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Graphs'!$T$1600:$AF$1600</c:f>
              <c:numCache>
                <c:formatCode>#,##0</c:formatCode>
                <c:ptCount val="13"/>
                <c:pt idx="0">
                  <c:v>25876.34991805891</c:v>
                </c:pt>
                <c:pt idx="1">
                  <c:v>26070.365319917259</c:v>
                </c:pt>
                <c:pt idx="2">
                  <c:v>26499.038635725708</c:v>
                </c:pt>
                <c:pt idx="3">
                  <c:v>27192.065275098161</c:v>
                </c:pt>
                <c:pt idx="4">
                  <c:v>25049.009541568863</c:v>
                </c:pt>
                <c:pt idx="5">
                  <c:v>24358.270861829045</c:v>
                </c:pt>
                <c:pt idx="6">
                  <c:v>22322.751935502765</c:v>
                </c:pt>
                <c:pt idx="7">
                  <c:v>21539.830511403401</c:v>
                </c:pt>
                <c:pt idx="8">
                  <c:v>21390.17018239087</c:v>
                </c:pt>
                <c:pt idx="9">
                  <c:v>20736.4467562766</c:v>
                </c:pt>
                <c:pt idx="10">
                  <c:v>21595.684532917541</c:v>
                </c:pt>
                <c:pt idx="11">
                  <c:v>22152.355925069172</c:v>
                </c:pt>
                <c:pt idx="12">
                  <c:v>21895.726093285146</c:v>
                </c:pt>
              </c:numCache>
            </c:numRef>
          </c:val>
          <c:smooth val="0"/>
          <c:extLst>
            <c:ext xmlns:c16="http://schemas.microsoft.com/office/drawing/2014/chart" uri="{C3380CC4-5D6E-409C-BE32-E72D297353CC}">
              <c16:uniqueId val="{00000001-7A44-4CEC-BF2C-F85EE3931E32}"/>
            </c:ext>
          </c:extLst>
        </c:ser>
        <c:ser>
          <c:idx val="2"/>
          <c:order val="2"/>
          <c:tx>
            <c:strRef>
              <c:f>'Energy In Ireland Graphs'!$B$1601</c:f>
              <c:strCache>
                <c:ptCount val="1"/>
                <c:pt idx="0">
                  <c:v>Other non-ETS</c:v>
                </c:pt>
              </c:strCache>
            </c:strRef>
          </c:tx>
          <c:spPr>
            <a:ln w="28575" cap="rnd">
              <a:solidFill>
                <a:schemeClr val="accent3"/>
              </a:solidFill>
              <a:round/>
            </a:ln>
            <a:effectLst/>
          </c:spPr>
          <c:marker>
            <c:symbol val="none"/>
          </c:marke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Graphs'!$T$1601:$AF$1601</c:f>
              <c:numCache>
                <c:formatCode>#,##0</c:formatCode>
                <c:ptCount val="13"/>
                <c:pt idx="0">
                  <c:v>2522.819715776478</c:v>
                </c:pt>
                <c:pt idx="1">
                  <c:v>2676.3921904414929</c:v>
                </c:pt>
                <c:pt idx="2">
                  <c:v>2209.7218977865941</c:v>
                </c:pt>
                <c:pt idx="3">
                  <c:v>1892.5283303761476</c:v>
                </c:pt>
                <c:pt idx="4">
                  <c:v>1723.2712673535186</c:v>
                </c:pt>
                <c:pt idx="5">
                  <c:v>1671.1981865718767</c:v>
                </c:pt>
                <c:pt idx="6">
                  <c:v>1770.2801373600105</c:v>
                </c:pt>
                <c:pt idx="7">
                  <c:v>1676.4954188442925</c:v>
                </c:pt>
                <c:pt idx="8">
                  <c:v>1874.0770453100999</c:v>
                </c:pt>
                <c:pt idx="9">
                  <c:v>2107.8544689017249</c:v>
                </c:pt>
                <c:pt idx="10">
                  <c:v>2226.8845166427127</c:v>
                </c:pt>
                <c:pt idx="11">
                  <c:v>2329.5907298451884</c:v>
                </c:pt>
                <c:pt idx="12">
                  <c:v>2359.8876143880943</c:v>
                </c:pt>
              </c:numCache>
            </c:numRef>
          </c:val>
          <c:smooth val="0"/>
          <c:extLst>
            <c:ext xmlns:c16="http://schemas.microsoft.com/office/drawing/2014/chart" uri="{C3380CC4-5D6E-409C-BE32-E72D297353CC}">
              <c16:uniqueId val="{00000002-7A44-4CEC-BF2C-F85EE3931E32}"/>
            </c:ext>
          </c:extLst>
        </c:ser>
        <c:ser>
          <c:idx val="3"/>
          <c:order val="3"/>
          <c:tx>
            <c:strRef>
              <c:f>'Energy In Ireland Graphs'!$B$1602</c:f>
              <c:strCache>
                <c:ptCount val="1"/>
                <c:pt idx="0">
                  <c:v>ETS</c:v>
                </c:pt>
              </c:strCache>
            </c:strRef>
          </c:tx>
          <c:spPr>
            <a:ln w="28575" cap="rnd">
              <a:solidFill>
                <a:schemeClr val="accent4"/>
              </a:solidFill>
              <a:round/>
            </a:ln>
            <a:effectLst/>
          </c:spPr>
          <c:marker>
            <c:symbol val="none"/>
          </c:marker>
          <c:cat>
            <c:numRef>
              <c:f>'Energy In Ireland Graphs'!$T$4:$AF$4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'Energy In Ireland Graphs'!$T$1602:$AF$1602</c:f>
              <c:numCache>
                <c:formatCode>#,##0</c:formatCode>
                <c:ptCount val="13"/>
                <c:pt idx="0">
                  <c:v>22396.213764682951</c:v>
                </c:pt>
                <c:pt idx="1">
                  <c:v>21690.34950073775</c:v>
                </c:pt>
                <c:pt idx="2">
                  <c:v>21248.182968092544</c:v>
                </c:pt>
                <c:pt idx="3">
                  <c:v>20383.793681473206</c:v>
                </c:pt>
                <c:pt idx="4">
                  <c:v>17216.361335001686</c:v>
                </c:pt>
                <c:pt idx="5">
                  <c:v>17354.778198101056</c:v>
                </c:pt>
                <c:pt idx="6">
                  <c:v>15758.844275633528</c:v>
                </c:pt>
                <c:pt idx="7">
                  <c:v>16853.871511429305</c:v>
                </c:pt>
                <c:pt idx="8">
                  <c:v>15696.758887895801</c:v>
                </c:pt>
                <c:pt idx="9">
                  <c:v>15968.55073121504</c:v>
                </c:pt>
                <c:pt idx="10">
                  <c:v>16848.426045036671</c:v>
                </c:pt>
                <c:pt idx="11">
                  <c:v>17752.672845266428</c:v>
                </c:pt>
                <c:pt idx="12">
                  <c:v>16913.382520570653</c:v>
                </c:pt>
              </c:numCache>
            </c:numRef>
          </c:val>
          <c:smooth val="0"/>
          <c:extLst>
            <c:ext xmlns:c16="http://schemas.microsoft.com/office/drawing/2014/chart" uri="{C3380CC4-5D6E-409C-BE32-E72D297353CC}">
              <c16:uniqueId val="{00000003-7A44-4CEC-BF2C-F85EE3931E32}"/>
            </c:ext>
          </c:extLst>
        </c:ser>
        <c:dLbls>
          <c:showLegendKey val="0"/>
          <c:showVal val="0"/>
          <c:showCatName val="0"/>
          <c:showSerName val="0"/>
          <c:showPercent val="0"/>
          <c:showBubbleSize val="0"/>
        </c:dLbls>
        <c:smooth val="0"/>
        <c:axId val="619425712"/>
        <c:axId val="619426544"/>
      </c:lineChart>
      <c:catAx>
        <c:axId val="6194257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6544"/>
        <c:crosses val="autoZero"/>
        <c:auto val="1"/>
        <c:lblAlgn val="ctr"/>
        <c:lblOffset val="100"/>
        <c:noMultiLvlLbl val="0"/>
      </c:catAx>
      <c:valAx>
        <c:axId val="61942654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MtCO₂eq</a:t>
                </a:r>
              </a:p>
            </c:rich>
          </c:tx>
          <c:layout>
            <c:manualLayout>
              <c:xMode val="edge"/>
              <c:yMode val="edge"/>
              <c:x val="1.0730096548746322E-2"/>
              <c:y val="0.3239310011308989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619425712"/>
        <c:crosses val="autoZero"/>
        <c:crossBetween val="between"/>
        <c:dispUnits>
          <c:builtInUnit val="thousands"/>
        </c:dispUnits>
      </c:valAx>
      <c:spPr>
        <a:noFill/>
        <a:ln>
          <a:noFill/>
        </a:ln>
        <a:effectLst/>
      </c:spPr>
    </c:plotArea>
    <c:legend>
      <c:legendPos val="b"/>
      <c:layout>
        <c:manualLayout>
          <c:xMode val="edge"/>
          <c:yMode val="edge"/>
          <c:x val="4.611219135802469E-2"/>
          <c:y val="0.88485393234656151"/>
          <c:w val="0.80584376695000537"/>
          <c:h val="7.250987005284527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348589255191129E-2"/>
          <c:y val="4.5508333333333331E-2"/>
          <c:w val="0.86706560167891844"/>
          <c:h val="0.8137680065612497"/>
        </c:manualLayout>
      </c:layout>
      <c:lineChart>
        <c:grouping val="standard"/>
        <c:varyColors val="0"/>
        <c:ser>
          <c:idx val="0"/>
          <c:order val="0"/>
          <c:tx>
            <c:strRef>
              <c:f>'Energy In Ireland Graphs'!$B$2781</c:f>
              <c:strCache>
                <c:ptCount val="1"/>
                <c:pt idx="0">
                  <c:v>Total Intensity</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Graphs'!$T$2781:$AG$2781</c:f>
              <c:numCache>
                <c:formatCode>0.000</c:formatCode>
                <c:ptCount val="14"/>
                <c:pt idx="0">
                  <c:v>0.15692715758056966</c:v>
                </c:pt>
                <c:pt idx="1">
                  <c:v>0.14208731945365038</c:v>
                </c:pt>
                <c:pt idx="2">
                  <c:v>0.13786090126422965</c:v>
                </c:pt>
                <c:pt idx="3">
                  <c:v>0.15239059942426042</c:v>
                </c:pt>
                <c:pt idx="4">
                  <c:v>0.14010122499141042</c:v>
                </c:pt>
                <c:pt idx="5">
                  <c:v>0.13214457644270175</c:v>
                </c:pt>
                <c:pt idx="6">
                  <c:v>0.11992746488587305</c:v>
                </c:pt>
                <c:pt idx="7">
                  <c:v>0.12147030805049953</c:v>
                </c:pt>
                <c:pt idx="8">
                  <c:v>0.11477099916710524</c:v>
                </c:pt>
                <c:pt idx="9">
                  <c:v>0.10419069223601135</c:v>
                </c:pt>
                <c:pt idx="10">
                  <c:v>9.9554806025072523E-2</c:v>
                </c:pt>
                <c:pt idx="11">
                  <c:v>9.8804930763126783E-2</c:v>
                </c:pt>
                <c:pt idx="12">
                  <c:v>9.6807798953594384E-2</c:v>
                </c:pt>
                <c:pt idx="13">
                  <c:v>9.6038479488013098E-2</c:v>
                </c:pt>
              </c:numCache>
            </c:numRef>
          </c:val>
          <c:smooth val="0"/>
          <c:extLst>
            <c:ext xmlns:c16="http://schemas.microsoft.com/office/drawing/2014/chart" uri="{C3380CC4-5D6E-409C-BE32-E72D297353CC}">
              <c16:uniqueId val="{00000000-D913-4A77-B8B7-836B3677025E}"/>
            </c:ext>
          </c:extLst>
        </c:ser>
        <c:ser>
          <c:idx val="1"/>
          <c:order val="1"/>
          <c:tx>
            <c:strRef>
              <c:f>'Energy In Ireland Graphs'!$B$2782</c:f>
              <c:strCache>
                <c:ptCount val="1"/>
                <c:pt idx="0">
                  <c:v>Fuel Intensity</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Graphs'!$T$2782:$AG$2782</c:f>
              <c:numCache>
                <c:formatCode>0.000</c:formatCode>
                <c:ptCount val="14"/>
                <c:pt idx="0">
                  <c:v>8.4124909855322713E-2</c:v>
                </c:pt>
                <c:pt idx="1">
                  <c:v>7.6001141755968935E-2</c:v>
                </c:pt>
                <c:pt idx="2">
                  <c:v>7.2937652769911224E-2</c:v>
                </c:pt>
                <c:pt idx="3">
                  <c:v>8.0892642682952084E-2</c:v>
                </c:pt>
                <c:pt idx="4">
                  <c:v>7.7425404935125869E-2</c:v>
                </c:pt>
                <c:pt idx="5">
                  <c:v>7.6702368053368761E-2</c:v>
                </c:pt>
                <c:pt idx="6">
                  <c:v>6.9677471445681205E-2</c:v>
                </c:pt>
                <c:pt idx="7">
                  <c:v>7.1997009901950834E-2</c:v>
                </c:pt>
                <c:pt idx="8">
                  <c:v>6.6049148065545391E-2</c:v>
                </c:pt>
                <c:pt idx="9">
                  <c:v>5.7727677167511426E-2</c:v>
                </c:pt>
                <c:pt idx="10">
                  <c:v>5.4490768832224028E-2</c:v>
                </c:pt>
                <c:pt idx="11">
                  <c:v>5.4580174251965846E-2</c:v>
                </c:pt>
                <c:pt idx="12">
                  <c:v>5.451137099563453E-2</c:v>
                </c:pt>
                <c:pt idx="13">
                  <c:v>5.4516386920963639E-2</c:v>
                </c:pt>
              </c:numCache>
            </c:numRef>
          </c:val>
          <c:smooth val="0"/>
          <c:extLst>
            <c:ext xmlns:c16="http://schemas.microsoft.com/office/drawing/2014/chart" uri="{C3380CC4-5D6E-409C-BE32-E72D297353CC}">
              <c16:uniqueId val="{00000001-D913-4A77-B8B7-836B3677025E}"/>
            </c:ext>
          </c:extLst>
        </c:ser>
        <c:ser>
          <c:idx val="2"/>
          <c:order val="2"/>
          <c:tx>
            <c:strRef>
              <c:f>'Energy In Ireland Graphs'!$B$2783</c:f>
              <c:strCache>
                <c:ptCount val="1"/>
                <c:pt idx="0">
                  <c:v>Electricity Intensity</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Graphs'!$T$2783:$AG$2783</c:f>
              <c:numCache>
                <c:formatCode>0.000</c:formatCode>
                <c:ptCount val="14"/>
                <c:pt idx="0">
                  <c:v>7.2802247725246974E-2</c:v>
                </c:pt>
                <c:pt idx="1">
                  <c:v>6.6086177697681464E-2</c:v>
                </c:pt>
                <c:pt idx="2">
                  <c:v>6.4923248494318436E-2</c:v>
                </c:pt>
                <c:pt idx="3">
                  <c:v>7.1497956741308336E-2</c:v>
                </c:pt>
                <c:pt idx="4">
                  <c:v>6.267582005628454E-2</c:v>
                </c:pt>
                <c:pt idx="5">
                  <c:v>5.5442208389332996E-2</c:v>
                </c:pt>
                <c:pt idx="6">
                  <c:v>5.0249993440191855E-2</c:v>
                </c:pt>
                <c:pt idx="7">
                  <c:v>4.9473298148548714E-2</c:v>
                </c:pt>
                <c:pt idx="8">
                  <c:v>4.8721851101559861E-2</c:v>
                </c:pt>
                <c:pt idx="9">
                  <c:v>4.6463015068499917E-2</c:v>
                </c:pt>
                <c:pt idx="10">
                  <c:v>4.5064037192848488E-2</c:v>
                </c:pt>
                <c:pt idx="11">
                  <c:v>4.4224756511160937E-2</c:v>
                </c:pt>
                <c:pt idx="12">
                  <c:v>4.2296427957959862E-2</c:v>
                </c:pt>
                <c:pt idx="13">
                  <c:v>4.1522092567049459E-2</c:v>
                </c:pt>
              </c:numCache>
            </c:numRef>
          </c:val>
          <c:smooth val="0"/>
          <c:extLst>
            <c:ext xmlns:c16="http://schemas.microsoft.com/office/drawing/2014/chart" uri="{C3380CC4-5D6E-409C-BE32-E72D297353CC}">
              <c16:uniqueId val="{00000002-D913-4A77-B8B7-836B3677025E}"/>
            </c:ext>
          </c:extLst>
        </c:ser>
        <c:dLbls>
          <c:showLegendKey val="0"/>
          <c:showVal val="0"/>
          <c:showCatName val="0"/>
          <c:showSerName val="0"/>
          <c:showPercent val="0"/>
          <c:showBubbleSize val="0"/>
        </c:dLbls>
        <c:smooth val="0"/>
        <c:axId val="517836080"/>
        <c:axId val="517832752"/>
      </c:lineChart>
      <c:catAx>
        <c:axId val="5178360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Energy intensity kWh/€</a:t>
                </a:r>
                <a:r>
                  <a:rPr lang="en-US" b="1" baseline="-25000"/>
                  <a:t>2017</a:t>
                </a:r>
              </a:p>
            </c:rich>
          </c:tx>
          <c:layout>
            <c:manualLayout>
              <c:xMode val="edge"/>
              <c:yMode val="edge"/>
              <c:x val="5.691034145735587E-3"/>
              <c:y val="0.246933597191381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valAx>
      <c:spPr>
        <a:noFill/>
        <a:ln>
          <a:noFill/>
        </a:ln>
        <a:effectLst/>
      </c:spPr>
    </c:plotArea>
    <c:legend>
      <c:legendPos val="b"/>
      <c:layout>
        <c:manualLayout>
          <c:xMode val="edge"/>
          <c:yMode val="edge"/>
          <c:x val="2.5763734567901229E-2"/>
          <c:y val="0.93243209892840195"/>
          <c:w val="0.95710254545545559"/>
          <c:h val="5.708666049492898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88611111111112E-2"/>
          <c:y val="4.5508333333333331E-2"/>
          <c:w val="0.87302546296296313"/>
          <c:h val="0.78461199838608864"/>
        </c:manualLayout>
      </c:layout>
      <c:lineChart>
        <c:grouping val="standard"/>
        <c:varyColors val="0"/>
        <c:ser>
          <c:idx val="0"/>
          <c:order val="0"/>
          <c:tx>
            <c:strRef>
              <c:f>'Energy In Ireland Graphs'!$B$2813</c:f>
              <c:strCache>
                <c:ptCount val="1"/>
                <c:pt idx="0">
                  <c:v>All energy use</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Graphs'!$T$2813:$AG$2813</c:f>
              <c:numCache>
                <c:formatCode>#,##0</c:formatCode>
                <c:ptCount val="14"/>
                <c:pt idx="0">
                  <c:v>13019.987994461681</c:v>
                </c:pt>
                <c:pt idx="1">
                  <c:v>11903.310116030967</c:v>
                </c:pt>
                <c:pt idx="2">
                  <c:v>11928.473274264989</c:v>
                </c:pt>
                <c:pt idx="3">
                  <c:v>13017.431538599874</c:v>
                </c:pt>
                <c:pt idx="4">
                  <c:v>11862.267143241597</c:v>
                </c:pt>
                <c:pt idx="5">
                  <c:v>11697.323421380197</c:v>
                </c:pt>
                <c:pt idx="6">
                  <c:v>10721.829443713072</c:v>
                </c:pt>
                <c:pt idx="7">
                  <c:v>10629.651800518484</c:v>
                </c:pt>
                <c:pt idx="8">
                  <c:v>10060.349379067375</c:v>
                </c:pt>
                <c:pt idx="9">
                  <c:v>9413.0093197246842</c:v>
                </c:pt>
                <c:pt idx="10">
                  <c:v>9491.811975812132</c:v>
                </c:pt>
                <c:pt idx="11">
                  <c:v>9592.1079677929483</c:v>
                </c:pt>
                <c:pt idx="12">
                  <c:v>9745.644203894537</c:v>
                </c:pt>
                <c:pt idx="13">
                  <c:v>10039.990354340789</c:v>
                </c:pt>
              </c:numCache>
            </c:numRef>
          </c:val>
          <c:smooth val="0"/>
          <c:extLst>
            <c:ext xmlns:c16="http://schemas.microsoft.com/office/drawing/2014/chart" uri="{C3380CC4-5D6E-409C-BE32-E72D297353CC}">
              <c16:uniqueId val="{00000000-619D-42FA-AFE4-94E41D84BE14}"/>
            </c:ext>
          </c:extLst>
        </c:ser>
        <c:ser>
          <c:idx val="1"/>
          <c:order val="1"/>
          <c:tx>
            <c:strRef>
              <c:f>'Energy In Ireland Graphs'!$B$2814</c:f>
              <c:strCache>
                <c:ptCount val="1"/>
                <c:pt idx="0">
                  <c:v>Non-electricity</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Graphs'!$T$2814:$AG$2814</c:f>
              <c:numCache>
                <c:formatCode>#,##0</c:formatCode>
                <c:ptCount val="14"/>
                <c:pt idx="0">
                  <c:v>6979.7053183042599</c:v>
                </c:pt>
                <c:pt idx="1">
                  <c:v>6366.9661935513896</c:v>
                </c:pt>
                <c:pt idx="2">
                  <c:v>6310.9615110230752</c:v>
                </c:pt>
                <c:pt idx="3">
                  <c:v>6909.9697886883696</c:v>
                </c:pt>
                <c:pt idx="4">
                  <c:v>6555.5517952853652</c:v>
                </c:pt>
                <c:pt idx="5">
                  <c:v>6789.6271678999119</c:v>
                </c:pt>
                <c:pt idx="6">
                  <c:v>6229.3484284081051</c:v>
                </c:pt>
                <c:pt idx="7">
                  <c:v>6300.3309880308771</c:v>
                </c:pt>
                <c:pt idx="8">
                  <c:v>5789.5941531507196</c:v>
                </c:pt>
                <c:pt idx="9">
                  <c:v>5215.3522692119241</c:v>
                </c:pt>
                <c:pt idx="10">
                  <c:v>5195.2904417558248</c:v>
                </c:pt>
                <c:pt idx="11">
                  <c:v>5298.7125266140019</c:v>
                </c:pt>
                <c:pt idx="12">
                  <c:v>5487.6614542657744</c:v>
                </c:pt>
                <c:pt idx="13">
                  <c:v>5699.2155827321403</c:v>
                </c:pt>
              </c:numCache>
            </c:numRef>
          </c:val>
          <c:smooth val="0"/>
          <c:extLst>
            <c:ext xmlns:c16="http://schemas.microsoft.com/office/drawing/2014/chart" uri="{C3380CC4-5D6E-409C-BE32-E72D297353CC}">
              <c16:uniqueId val="{00000001-619D-42FA-AFE4-94E41D84BE14}"/>
            </c:ext>
          </c:extLst>
        </c:ser>
        <c:ser>
          <c:idx val="2"/>
          <c:order val="2"/>
          <c:tx>
            <c:strRef>
              <c:f>'Energy In Ireland Graphs'!$B$2815</c:f>
              <c:strCache>
                <c:ptCount val="1"/>
                <c:pt idx="0">
                  <c:v>Electricity</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Graphs'!$T$2815:$AG$2815</c:f>
              <c:numCache>
                <c:formatCode>#,##0</c:formatCode>
                <c:ptCount val="14"/>
                <c:pt idx="0">
                  <c:v>6040.2826761574224</c:v>
                </c:pt>
                <c:pt idx="1">
                  <c:v>5536.3439224795802</c:v>
                </c:pt>
                <c:pt idx="2">
                  <c:v>5617.5117632419133</c:v>
                </c:pt>
                <c:pt idx="3">
                  <c:v>6107.4617499115038</c:v>
                </c:pt>
                <c:pt idx="4">
                  <c:v>5306.7153479562312</c:v>
                </c:pt>
                <c:pt idx="5">
                  <c:v>4907.6962534802842</c:v>
                </c:pt>
                <c:pt idx="6">
                  <c:v>4492.4810153049666</c:v>
                </c:pt>
                <c:pt idx="7">
                  <c:v>4329.3208124876082</c:v>
                </c:pt>
                <c:pt idx="8">
                  <c:v>4270.755225916655</c:v>
                </c:pt>
                <c:pt idx="9">
                  <c:v>4197.6570505127602</c:v>
                </c:pt>
                <c:pt idx="10">
                  <c:v>4296.5215340563072</c:v>
                </c:pt>
                <c:pt idx="11">
                  <c:v>4293.3954411789464</c:v>
                </c:pt>
                <c:pt idx="12">
                  <c:v>4257.9827496287635</c:v>
                </c:pt>
                <c:pt idx="13">
                  <c:v>4340.7747716086487</c:v>
                </c:pt>
              </c:numCache>
            </c:numRef>
          </c:val>
          <c:smooth val="0"/>
          <c:extLst>
            <c:ext xmlns:c16="http://schemas.microsoft.com/office/drawing/2014/chart" uri="{C3380CC4-5D6E-409C-BE32-E72D297353CC}">
              <c16:uniqueId val="{00000002-619D-42FA-AFE4-94E41D84BE14}"/>
            </c:ext>
          </c:extLst>
        </c:ser>
        <c:ser>
          <c:idx val="3"/>
          <c:order val="3"/>
          <c:tx>
            <c:strRef>
              <c:f>'Energy In Ireland Graphs'!$B$2816</c:f>
              <c:strCache>
                <c:ptCount val="1"/>
                <c:pt idx="0">
                  <c:v>All energy use, weather corrected</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Graphs'!$T$2816:$AG$2816</c:f>
              <c:numCache>
                <c:formatCode>#,##0</c:formatCode>
                <c:ptCount val="14"/>
                <c:pt idx="0">
                  <c:v>13248.249891381338</c:v>
                </c:pt>
                <c:pt idx="1">
                  <c:v>12235.302544028069</c:v>
                </c:pt>
                <c:pt idx="2">
                  <c:v>12529.812747316848</c:v>
                </c:pt>
                <c:pt idx="3">
                  <c:v>12585.342319576139</c:v>
                </c:pt>
                <c:pt idx="4">
                  <c:v>11446.18082720074</c:v>
                </c:pt>
                <c:pt idx="5">
                  <c:v>10389.43306540979</c:v>
                </c:pt>
                <c:pt idx="6">
                  <c:v>10649.232552715306</c:v>
                </c:pt>
                <c:pt idx="7">
                  <c:v>10188.680080408896</c:v>
                </c:pt>
                <c:pt idx="8">
                  <c:v>9588.4016361600188</c:v>
                </c:pt>
                <c:pt idx="9">
                  <c:v>9397.5993246449343</c:v>
                </c:pt>
                <c:pt idx="10">
                  <c:v>9142.4273127515407</c:v>
                </c:pt>
                <c:pt idx="11">
                  <c:v>9342.8092520483533</c:v>
                </c:pt>
                <c:pt idx="12">
                  <c:v>9739.4314946951981</c:v>
                </c:pt>
                <c:pt idx="13">
                  <c:v>9914.2156305977878</c:v>
                </c:pt>
              </c:numCache>
            </c:numRef>
          </c:val>
          <c:smooth val="0"/>
          <c:extLst>
            <c:ext xmlns:c16="http://schemas.microsoft.com/office/drawing/2014/chart" uri="{C3380CC4-5D6E-409C-BE32-E72D297353CC}">
              <c16:uniqueId val="{00000003-619D-42FA-AFE4-94E41D84BE14}"/>
            </c:ext>
          </c:extLst>
        </c:ser>
        <c:dLbls>
          <c:showLegendKey val="0"/>
          <c:showVal val="0"/>
          <c:showCatName val="0"/>
          <c:showSerName val="0"/>
          <c:showPercent val="0"/>
          <c:showBubbleSize val="0"/>
        </c:dLbls>
        <c:smooth val="0"/>
        <c:axId val="517836080"/>
        <c:axId val="517832752"/>
      </c:lineChart>
      <c:catAx>
        <c:axId val="51783608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Energy intensity MWh/employee/annum</a:t>
                </a:r>
                <a:endParaRPr lang="en-US" b="1" baseline="-25000"/>
              </a:p>
            </c:rich>
          </c:tx>
          <c:layout>
            <c:manualLayout>
              <c:xMode val="edge"/>
              <c:yMode val="edge"/>
              <c:x val="8.6314239018078151E-3"/>
              <c:y val="0.1313481037976848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dispUnits>
          <c:builtInUnit val="thousands"/>
        </c:dispUnits>
      </c:valAx>
      <c:spPr>
        <a:noFill/>
        <a:ln>
          <a:noFill/>
        </a:ln>
        <a:effectLst/>
      </c:spPr>
    </c:plotArea>
    <c:legend>
      <c:legendPos val="b"/>
      <c:layout>
        <c:manualLayout>
          <c:xMode val="edge"/>
          <c:yMode val="edge"/>
          <c:x val="2.5763810153099916E-2"/>
          <c:y val="0.92514309688461183"/>
          <c:w val="0.961176894602083"/>
          <c:h val="6.090592538472443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In Ireland Graphs'!$B$1417</c:f>
              <c:strCache>
                <c:ptCount val="1"/>
                <c:pt idx="0">
                  <c:v>Annual wind installed capacity addition</c:v>
                </c:pt>
              </c:strCache>
            </c:strRef>
          </c:tx>
          <c:spPr>
            <a:solidFill>
              <a:schemeClr val="accent1"/>
            </a:solidFill>
            <a:ln>
              <a:noFill/>
            </a:ln>
            <a:effectLst/>
          </c:spPr>
          <c:invertIfNegative val="0"/>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Graphs'!$O$1417:$AG$1417</c:f>
              <c:numCache>
                <c:formatCode>#,##0</c:formatCode>
                <c:ptCount val="19"/>
                <c:pt idx="0">
                  <c:v>0</c:v>
                </c:pt>
                <c:pt idx="1">
                  <c:v>6.4000000000000057</c:v>
                </c:pt>
                <c:pt idx="2">
                  <c:v>11.900000000000006</c:v>
                </c:pt>
                <c:pt idx="3">
                  <c:v>75.5</c:v>
                </c:pt>
                <c:pt idx="4">
                  <c:v>126.09999999999997</c:v>
                </c:pt>
                <c:pt idx="5">
                  <c:v>156.90000000000003</c:v>
                </c:pt>
                <c:pt idx="6">
                  <c:v>183.2</c:v>
                </c:pt>
                <c:pt idx="7">
                  <c:v>64</c:v>
                </c:pt>
                <c:pt idx="8">
                  <c:v>201.79999999999995</c:v>
                </c:pt>
                <c:pt idx="9">
                  <c:v>309</c:v>
                </c:pt>
                <c:pt idx="10">
                  <c:v>139.10000000000014</c:v>
                </c:pt>
                <c:pt idx="11">
                  <c:v>194.19999999999982</c:v>
                </c:pt>
                <c:pt idx="12">
                  <c:v>119.75</c:v>
                </c:pt>
                <c:pt idx="13">
                  <c:v>303.80000000000018</c:v>
                </c:pt>
                <c:pt idx="14">
                  <c:v>275.09999999999991</c:v>
                </c:pt>
                <c:pt idx="15">
                  <c:v>167.90000000000009</c:v>
                </c:pt>
                <c:pt idx="16">
                  <c:v>334.79999999999973</c:v>
                </c:pt>
                <c:pt idx="17">
                  <c:v>532</c:v>
                </c:pt>
                <c:pt idx="18">
                  <c:v>358.18299999999999</c:v>
                </c:pt>
              </c:numCache>
            </c:numRef>
          </c:val>
          <c:extLst>
            <c:ext xmlns:c16="http://schemas.microsoft.com/office/drawing/2014/chart" uri="{C3380CC4-5D6E-409C-BE32-E72D297353CC}">
              <c16:uniqueId val="{00000000-7604-4D2D-9195-E19C22A42A17}"/>
            </c:ext>
          </c:extLst>
        </c:ser>
        <c:dLbls>
          <c:showLegendKey val="0"/>
          <c:showVal val="0"/>
          <c:showCatName val="0"/>
          <c:showSerName val="0"/>
          <c:showPercent val="0"/>
          <c:showBubbleSize val="0"/>
        </c:dLbls>
        <c:gapWidth val="219"/>
        <c:overlap val="-27"/>
        <c:axId val="738745711"/>
        <c:axId val="738751951"/>
      </c:barChart>
      <c:lineChart>
        <c:grouping val="standard"/>
        <c:varyColors val="0"/>
        <c:ser>
          <c:idx val="1"/>
          <c:order val="1"/>
          <c:tx>
            <c:strRef>
              <c:f>'Energy In Ireland Graphs'!$B$1418</c:f>
              <c:strCache>
                <c:ptCount val="1"/>
                <c:pt idx="0">
                  <c:v>Total wind installed capacity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Graphs'!$O$1418:$AG$1418</c:f>
              <c:numCache>
                <c:formatCode>#,##0</c:formatCode>
                <c:ptCount val="19"/>
                <c:pt idx="0">
                  <c:v>116.5</c:v>
                </c:pt>
                <c:pt idx="1">
                  <c:v>122.9</c:v>
                </c:pt>
                <c:pt idx="2">
                  <c:v>134.80000000000001</c:v>
                </c:pt>
                <c:pt idx="3">
                  <c:v>210.3</c:v>
                </c:pt>
                <c:pt idx="4">
                  <c:v>336.4</c:v>
                </c:pt>
                <c:pt idx="5">
                  <c:v>493.3</c:v>
                </c:pt>
                <c:pt idx="6">
                  <c:v>676.5</c:v>
                </c:pt>
                <c:pt idx="7">
                  <c:v>740.5</c:v>
                </c:pt>
                <c:pt idx="8">
                  <c:v>942.3</c:v>
                </c:pt>
                <c:pt idx="9">
                  <c:v>1251.3</c:v>
                </c:pt>
                <c:pt idx="10">
                  <c:v>1390.4</c:v>
                </c:pt>
                <c:pt idx="11">
                  <c:v>1584.6</c:v>
                </c:pt>
                <c:pt idx="12">
                  <c:v>1704.35</c:v>
                </c:pt>
                <c:pt idx="13">
                  <c:v>2008.15</c:v>
                </c:pt>
                <c:pt idx="14">
                  <c:v>2283.25</c:v>
                </c:pt>
                <c:pt idx="15">
                  <c:v>2451.15</c:v>
                </c:pt>
                <c:pt idx="16">
                  <c:v>2785.95</c:v>
                </c:pt>
                <c:pt idx="17">
                  <c:v>3317.95</c:v>
                </c:pt>
                <c:pt idx="18">
                  <c:v>3676.1329999999998</c:v>
                </c:pt>
              </c:numCache>
            </c:numRef>
          </c:val>
          <c:smooth val="0"/>
          <c:extLst>
            <c:ext xmlns:c16="http://schemas.microsoft.com/office/drawing/2014/chart" uri="{C3380CC4-5D6E-409C-BE32-E72D297353CC}">
              <c16:uniqueId val="{00000001-7604-4D2D-9195-E19C22A42A17}"/>
            </c:ext>
          </c:extLst>
        </c:ser>
        <c:dLbls>
          <c:showLegendKey val="0"/>
          <c:showVal val="0"/>
          <c:showCatName val="0"/>
          <c:showSerName val="0"/>
          <c:showPercent val="0"/>
          <c:showBubbleSize val="0"/>
        </c:dLbls>
        <c:marker val="1"/>
        <c:smooth val="0"/>
        <c:axId val="1096973295"/>
        <c:axId val="1096972047"/>
      </c:lineChart>
      <c:catAx>
        <c:axId val="738745711"/>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738751951"/>
        <c:crosses val="autoZero"/>
        <c:auto val="1"/>
        <c:lblAlgn val="ctr"/>
        <c:lblOffset val="100"/>
        <c:tickLblSkip val="2"/>
        <c:noMultiLvlLbl val="0"/>
      </c:catAx>
      <c:valAx>
        <c:axId val="738751951"/>
        <c:scaling>
          <c:orientation val="minMax"/>
          <c:max val="70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Annual wind capacity growth (MW</a:t>
                </a:r>
                <a:r>
                  <a:rPr lang="en-US" b="1" baseline="0"/>
                  <a:t>e</a:t>
                </a:r>
                <a:r>
                  <a:rPr lang="en-US" b="1"/>
                  <a:t>)</a:t>
                </a:r>
              </a:p>
            </c:rich>
          </c:tx>
          <c:layout>
            <c:manualLayout>
              <c:xMode val="edge"/>
              <c:yMode val="edge"/>
              <c:x val="1.3776997064058388E-2"/>
              <c:y val="0.133212326629740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738745711"/>
        <c:crosses val="autoZero"/>
        <c:crossBetween val="between"/>
      </c:valAx>
      <c:valAx>
        <c:axId val="1096972047"/>
        <c:scaling>
          <c:orientation val="minMax"/>
        </c:scaling>
        <c:delete val="0"/>
        <c:axPos val="r"/>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Total wind capacity (MWe)</a:t>
                </a:r>
              </a:p>
            </c:rich>
          </c:tx>
          <c:layout>
            <c:manualLayout>
              <c:xMode val="edge"/>
              <c:yMode val="edge"/>
              <c:x val="0.96034192987988909"/>
              <c:y val="0.211013061941473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096973295"/>
        <c:crosses val="max"/>
        <c:crossBetween val="between"/>
      </c:valAx>
      <c:catAx>
        <c:axId val="1096973295"/>
        <c:scaling>
          <c:orientation val="minMax"/>
        </c:scaling>
        <c:delete val="1"/>
        <c:axPos val="b"/>
        <c:numFmt formatCode="General" sourceLinked="1"/>
        <c:majorTickMark val="out"/>
        <c:minorTickMark val="none"/>
        <c:tickLblPos val="nextTo"/>
        <c:crossAx val="1096972047"/>
        <c:crosses val="autoZero"/>
        <c:auto val="1"/>
        <c:lblAlgn val="ctr"/>
        <c:lblOffset val="100"/>
        <c:noMultiLvlLbl val="0"/>
      </c:catAx>
      <c:spPr>
        <a:noFill/>
        <a:ln>
          <a:noFill/>
        </a:ln>
        <a:effectLst/>
      </c:spPr>
    </c:plotArea>
    <c:legend>
      <c:legendPos val="b"/>
      <c:layout>
        <c:manualLayout>
          <c:xMode val="edge"/>
          <c:yMode val="edge"/>
          <c:x val="5.6531790123456792E-2"/>
          <c:y val="0.9109756172839506"/>
          <c:w val="0.8927084971837741"/>
          <c:h val="7.441246169181160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31793899974144E-2"/>
          <c:y val="4.4502535242854191E-2"/>
          <c:w val="0.90981624349763035"/>
          <c:h val="0.79874755785568496"/>
        </c:manualLayout>
      </c:layout>
      <c:lineChart>
        <c:grouping val="standard"/>
        <c:varyColors val="0"/>
        <c:ser>
          <c:idx val="0"/>
          <c:order val="0"/>
          <c:tx>
            <c:strRef>
              <c:f>'Energy In Ireland Graphs'!$B$993</c:f>
              <c:strCache>
                <c:ptCount val="1"/>
                <c:pt idx="0">
                  <c:v>Electricity </c:v>
                </c:pt>
              </c:strCache>
            </c:strRef>
          </c:tx>
          <c:spPr>
            <a:ln w="28575" cap="rnd">
              <a:solidFill>
                <a:schemeClr val="accent1"/>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Graphs'!$O$993:$AG$993</c:f>
              <c:numCache>
                <c:formatCode>#,##0</c:formatCode>
                <c:ptCount val="19"/>
                <c:pt idx="0">
                  <c:v>501.933333</c:v>
                </c:pt>
                <c:pt idx="1">
                  <c:v>602.55354499999999</c:v>
                </c:pt>
                <c:pt idx="2">
                  <c:v>629.17700330000002</c:v>
                </c:pt>
                <c:pt idx="3">
                  <c:v>634.3955380000001</c:v>
                </c:pt>
                <c:pt idx="4">
                  <c:v>668.38658499999997</c:v>
                </c:pt>
                <c:pt idx="5">
                  <c:v>614.28423499999985</c:v>
                </c:pt>
                <c:pt idx="6">
                  <c:v>1562.7195989999998</c:v>
                </c:pt>
                <c:pt idx="7">
                  <c:v>1789.8136933200003</c:v>
                </c:pt>
                <c:pt idx="8">
                  <c:v>1845.213068</c:v>
                </c:pt>
                <c:pt idx="9">
                  <c:v>1797.7210809999999</c:v>
                </c:pt>
                <c:pt idx="10">
                  <c:v>1905.8055240585938</c:v>
                </c:pt>
                <c:pt idx="11">
                  <c:v>1944.3488549587657</c:v>
                </c:pt>
                <c:pt idx="12">
                  <c:v>2100.4116284946253</c:v>
                </c:pt>
                <c:pt idx="13">
                  <c:v>2035.225098299549</c:v>
                </c:pt>
                <c:pt idx="14">
                  <c:v>2050.2129673064924</c:v>
                </c:pt>
                <c:pt idx="15">
                  <c:v>2133.7908596370949</c:v>
                </c:pt>
                <c:pt idx="16">
                  <c:v>2177.5737983203671</c:v>
                </c:pt>
                <c:pt idx="17">
                  <c:v>2170.0824051570767</c:v>
                </c:pt>
                <c:pt idx="18">
                  <c:v>2131.0999698746173</c:v>
                </c:pt>
              </c:numCache>
            </c:numRef>
          </c:val>
          <c:smooth val="0"/>
          <c:extLst>
            <c:ext xmlns:c16="http://schemas.microsoft.com/office/drawing/2014/chart" uri="{C3380CC4-5D6E-409C-BE32-E72D297353CC}">
              <c16:uniqueId val="{00000000-7ADE-45F4-9FF0-559A46DF4509}"/>
            </c:ext>
          </c:extLst>
        </c:ser>
        <c:ser>
          <c:idx val="1"/>
          <c:order val="1"/>
          <c:tx>
            <c:strRef>
              <c:f>'Energy In Ireland Graphs'!$B$994</c:f>
              <c:strCache>
                <c:ptCount val="1"/>
                <c:pt idx="0">
                  <c:v>Heat </c:v>
                </c:pt>
              </c:strCache>
            </c:strRef>
          </c:tx>
          <c:spPr>
            <a:ln w="28575" cap="rnd">
              <a:solidFill>
                <a:schemeClr val="accent2"/>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Graphs'!$O$994:$AG$994</c:f>
              <c:numCache>
                <c:formatCode>#,##0</c:formatCode>
                <c:ptCount val="19"/>
                <c:pt idx="0">
                  <c:v>882.04269149999993</c:v>
                </c:pt>
                <c:pt idx="1">
                  <c:v>1352.6970235855556</c:v>
                </c:pt>
                <c:pt idx="2">
                  <c:v>1435.0567375855555</c:v>
                </c:pt>
                <c:pt idx="3">
                  <c:v>1314.5965715021077</c:v>
                </c:pt>
                <c:pt idx="4">
                  <c:v>1218.8805560000001</c:v>
                </c:pt>
                <c:pt idx="5">
                  <c:v>1235.9159999999999</c:v>
                </c:pt>
                <c:pt idx="6">
                  <c:v>2800.5781404705886</c:v>
                </c:pt>
                <c:pt idx="7">
                  <c:v>3843.8850394899705</c:v>
                </c:pt>
                <c:pt idx="8">
                  <c:v>3825.9543456355386</c:v>
                </c:pt>
                <c:pt idx="9">
                  <c:v>3054.4491513333328</c:v>
                </c:pt>
                <c:pt idx="10">
                  <c:v>3314.4536163333337</c:v>
                </c:pt>
                <c:pt idx="11">
                  <c:v>3064.7457023466086</c:v>
                </c:pt>
                <c:pt idx="12">
                  <c:v>3495.6882428810663</c:v>
                </c:pt>
                <c:pt idx="13">
                  <c:v>3456.8727219965044</c:v>
                </c:pt>
                <c:pt idx="14">
                  <c:v>3225.9774697182474</c:v>
                </c:pt>
                <c:pt idx="15">
                  <c:v>3539.9574712288172</c:v>
                </c:pt>
                <c:pt idx="16">
                  <c:v>3381.5210770346494</c:v>
                </c:pt>
                <c:pt idx="17">
                  <c:v>3327.793944505534</c:v>
                </c:pt>
                <c:pt idx="18">
                  <c:v>3283.3081859768554</c:v>
                </c:pt>
              </c:numCache>
            </c:numRef>
          </c:val>
          <c:smooth val="0"/>
          <c:extLst>
            <c:ext xmlns:c16="http://schemas.microsoft.com/office/drawing/2014/chart" uri="{C3380CC4-5D6E-409C-BE32-E72D297353CC}">
              <c16:uniqueId val="{00000001-7ADE-45F4-9FF0-559A46DF4509}"/>
            </c:ext>
          </c:extLst>
        </c:ser>
        <c:ser>
          <c:idx val="2"/>
          <c:order val="2"/>
          <c:tx>
            <c:strRef>
              <c:f>'Energy In Ireland Graphs'!$B$995</c:f>
              <c:strCache>
                <c:ptCount val="1"/>
                <c:pt idx="0">
                  <c:v>Fuel Input</c:v>
                </c:pt>
              </c:strCache>
            </c:strRef>
          </c:tx>
          <c:spPr>
            <a:ln w="28575" cap="rnd">
              <a:solidFill>
                <a:schemeClr val="accent3"/>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Graphs'!$O$995:$AG$995</c:f>
              <c:numCache>
                <c:formatCode>#,##0</c:formatCode>
                <c:ptCount val="19"/>
                <c:pt idx="0">
                  <c:v>2130.906610998376</c:v>
                </c:pt>
                <c:pt idx="1">
                  <c:v>2530.5673973420439</c:v>
                </c:pt>
                <c:pt idx="2">
                  <c:v>2653.3875728888888</c:v>
                </c:pt>
                <c:pt idx="3">
                  <c:v>2434.2417545470958</c:v>
                </c:pt>
                <c:pt idx="4">
                  <c:v>2501.9619987599999</c:v>
                </c:pt>
                <c:pt idx="5">
                  <c:v>2373.6221837600001</c:v>
                </c:pt>
                <c:pt idx="6">
                  <c:v>5124.4677249868901</c:v>
                </c:pt>
                <c:pt idx="7">
                  <c:v>6077.5484967094835</c:v>
                </c:pt>
                <c:pt idx="8">
                  <c:v>6008.1843072854581</c:v>
                </c:pt>
                <c:pt idx="9">
                  <c:v>5755.0285330099168</c:v>
                </c:pt>
                <c:pt idx="10">
                  <c:v>6221.4500296955866</c:v>
                </c:pt>
                <c:pt idx="11">
                  <c:v>5992.7822824113873</c:v>
                </c:pt>
                <c:pt idx="12">
                  <c:v>6689.5534973745516</c:v>
                </c:pt>
                <c:pt idx="13">
                  <c:v>6545.0334320019338</c:v>
                </c:pt>
                <c:pt idx="14">
                  <c:v>6283.8019082805022</c:v>
                </c:pt>
                <c:pt idx="15">
                  <c:v>6734.7431644283306</c:v>
                </c:pt>
                <c:pt idx="16">
                  <c:v>6646.5758818407021</c:v>
                </c:pt>
                <c:pt idx="17">
                  <c:v>6654.6054439416048</c:v>
                </c:pt>
                <c:pt idx="18">
                  <c:v>6502.9657228308824</c:v>
                </c:pt>
              </c:numCache>
            </c:numRef>
          </c:val>
          <c:smooth val="0"/>
          <c:extLst>
            <c:ext xmlns:c16="http://schemas.microsoft.com/office/drawing/2014/chart" uri="{C3380CC4-5D6E-409C-BE32-E72D297353CC}">
              <c16:uniqueId val="{00000002-7ADE-45F4-9FF0-559A46DF4509}"/>
            </c:ext>
          </c:extLst>
        </c:ser>
        <c:ser>
          <c:idx val="3"/>
          <c:order val="3"/>
          <c:tx>
            <c:strRef>
              <c:f>'Energy In Ireland Graphs'!$B$996</c:f>
              <c:strCache>
                <c:ptCount val="1"/>
                <c:pt idx="0">
                  <c:v>Useful Heat</c:v>
                </c:pt>
              </c:strCache>
            </c:strRef>
          </c:tx>
          <c:spPr>
            <a:ln w="28575" cap="rnd">
              <a:solidFill>
                <a:schemeClr val="accent4"/>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Graphs'!$O$996:$AG$996</c:f>
              <c:numCache>
                <c:formatCode>#,##0</c:formatCode>
                <c:ptCount val="19"/>
                <c:pt idx="0">
                  <c:v>741.62031649999994</c:v>
                </c:pt>
                <c:pt idx="1">
                  <c:v>1317.6763180300002</c:v>
                </c:pt>
                <c:pt idx="2">
                  <c:v>1400.2261140299997</c:v>
                </c:pt>
                <c:pt idx="3">
                  <c:v>1223.3772715021073</c:v>
                </c:pt>
                <c:pt idx="4">
                  <c:v>1122.8726060000001</c:v>
                </c:pt>
                <c:pt idx="5">
                  <c:v>1139.8083000000001</c:v>
                </c:pt>
                <c:pt idx="6">
                  <c:v>2293.6584004705883</c:v>
                </c:pt>
                <c:pt idx="7">
                  <c:v>3038.6845182699703</c:v>
                </c:pt>
                <c:pt idx="8">
                  <c:v>2959.0240123022049</c:v>
                </c:pt>
                <c:pt idx="9">
                  <c:v>2910.5141513333328</c:v>
                </c:pt>
                <c:pt idx="10">
                  <c:v>3262.0885839131947</c:v>
                </c:pt>
                <c:pt idx="11">
                  <c:v>3014.5958013466079</c:v>
                </c:pt>
                <c:pt idx="12">
                  <c:v>3423.2028781947661</c:v>
                </c:pt>
                <c:pt idx="13">
                  <c:v>3378.9185745496916</c:v>
                </c:pt>
                <c:pt idx="14">
                  <c:v>3156.5703839379289</c:v>
                </c:pt>
                <c:pt idx="15">
                  <c:v>3516.0868210071903</c:v>
                </c:pt>
                <c:pt idx="16">
                  <c:v>3302.244948355547</c:v>
                </c:pt>
                <c:pt idx="17">
                  <c:v>3289.8737125506723</c:v>
                </c:pt>
                <c:pt idx="18">
                  <c:v>3246.2560597932998</c:v>
                </c:pt>
              </c:numCache>
            </c:numRef>
          </c:val>
          <c:smooth val="0"/>
          <c:extLst>
            <c:ext xmlns:c16="http://schemas.microsoft.com/office/drawing/2014/chart" uri="{C3380CC4-5D6E-409C-BE32-E72D297353CC}">
              <c16:uniqueId val="{00000003-7ADE-45F4-9FF0-559A46DF4509}"/>
            </c:ext>
          </c:extLst>
        </c:ser>
        <c:dLbls>
          <c:showLegendKey val="0"/>
          <c:showVal val="0"/>
          <c:showCatName val="0"/>
          <c:showSerName val="0"/>
          <c:showPercent val="0"/>
          <c:showBubbleSize val="0"/>
        </c:dLbls>
        <c:smooth val="0"/>
        <c:axId val="815724144"/>
        <c:axId val="815730384"/>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TWh</a:t>
                </a:r>
              </a:p>
            </c:rich>
          </c:tx>
          <c:layout>
            <c:manualLayout>
              <c:xMode val="edge"/>
              <c:yMode val="edge"/>
              <c:x val="7.8734409463256053E-3"/>
              <c:y val="0.383019017586624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dispUnits>
          <c:builtInUnit val="thousands"/>
        </c:dispUnits>
      </c:valAx>
      <c:spPr>
        <a:noFill/>
        <a:ln>
          <a:noFill/>
        </a:ln>
        <a:effectLst/>
      </c:spPr>
    </c:plotArea>
    <c:legend>
      <c:legendPos val="b"/>
      <c:layout>
        <c:manualLayout>
          <c:xMode val="edge"/>
          <c:yMode val="edge"/>
          <c:x val="0.10446072276637998"/>
          <c:y val="0.93194552532901465"/>
          <c:w val="0.86310360541186548"/>
          <c:h val="6.496023829476735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376543209876543"/>
          <c:y val="0.10561728395061727"/>
          <c:w val="0.39438271604938274"/>
          <c:h val="0.78876543209876548"/>
        </c:manualLayout>
      </c:layout>
      <c:doughnutChart>
        <c:varyColors val="1"/>
        <c:ser>
          <c:idx val="0"/>
          <c:order val="0"/>
          <c:tx>
            <c:strRef>
              <c:f>'Energy In Ireland Graphs'!$AF$1483</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D9-41CF-855C-B52B9B0193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D9-41CF-855C-B52B9B0193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D9-41CF-855C-B52B9B0193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D9-41CF-855C-B52B9B0193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D9-41CF-855C-B52B9B0193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D9-41CF-855C-B52B9B019398}"/>
              </c:ext>
            </c:extLst>
          </c:dPt>
          <c:dLbls>
            <c:dLbl>
              <c:idx val="0"/>
              <c:layout>
                <c:manualLayout>
                  <c:x val="-0.20186728395061729"/>
                  <c:y val="7.0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D9-41CF-855C-B52B9B019398}"/>
                </c:ext>
              </c:extLst>
            </c:dLbl>
            <c:dLbl>
              <c:idx val="1"/>
              <c:layout>
                <c:manualLayout>
                  <c:x val="-0.24616008804460446"/>
                  <c:y val="-4.3400959314208447E-2"/>
                </c:manualLayout>
              </c:layout>
              <c:showLegendKey val="0"/>
              <c:showVal val="0"/>
              <c:showCatName val="1"/>
              <c:showSerName val="0"/>
              <c:showPercent val="1"/>
              <c:showBubbleSize val="0"/>
              <c:extLst>
                <c:ext xmlns:c15="http://schemas.microsoft.com/office/drawing/2012/chart" uri="{CE6537A1-D6FC-4f65-9D91-7224C49458BB}">
                  <c15:layout>
                    <c:manualLayout>
                      <c:w val="0.31615267693467847"/>
                      <c:h val="0.18399319757098775"/>
                    </c:manualLayout>
                  </c15:layout>
                </c:ext>
                <c:ext xmlns:c16="http://schemas.microsoft.com/office/drawing/2014/chart" uri="{C3380CC4-5D6E-409C-BE32-E72D297353CC}">
                  <c16:uniqueId val="{00000003-16D9-41CF-855C-B52B9B019398}"/>
                </c:ext>
              </c:extLst>
            </c:dLbl>
            <c:dLbl>
              <c:idx val="2"/>
              <c:layout>
                <c:manualLayout>
                  <c:x val="-0.27932781056202516"/>
                  <c:y val="-8.2314820967592545E-2"/>
                </c:manualLayout>
              </c:layout>
              <c:showLegendKey val="0"/>
              <c:showVal val="0"/>
              <c:showCatName val="1"/>
              <c:showSerName val="0"/>
              <c:showPercent val="1"/>
              <c:showBubbleSize val="0"/>
              <c:extLst>
                <c:ext xmlns:c15="http://schemas.microsoft.com/office/drawing/2012/chart" uri="{CE6537A1-D6FC-4f65-9D91-7224C49458BB}">
                  <c15:layout>
                    <c:manualLayout>
                      <c:w val="0.28228805171545585"/>
                      <c:h val="0.18399319757098775"/>
                    </c:manualLayout>
                  </c15:layout>
                </c:ext>
                <c:ext xmlns:c16="http://schemas.microsoft.com/office/drawing/2014/chart" uri="{C3380CC4-5D6E-409C-BE32-E72D297353CC}">
                  <c16:uniqueId val="{00000005-16D9-41CF-855C-B52B9B019398}"/>
                </c:ext>
              </c:extLst>
            </c:dLbl>
            <c:dLbl>
              <c:idx val="3"/>
              <c:layout>
                <c:manualLayout>
                  <c:x val="0.14758703703703704"/>
                  <c:y val="-1.56790123456790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6D9-41CF-855C-B52B9B019398}"/>
                </c:ext>
              </c:extLst>
            </c:dLbl>
            <c:dLbl>
              <c:idx val="4"/>
              <c:layout>
                <c:manualLayout>
                  <c:x val="-0.14895061728395068"/>
                  <c:y val="7.83950617283950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6D9-41CF-855C-B52B9B019398}"/>
                </c:ext>
              </c:extLst>
            </c:dLbl>
            <c:dLbl>
              <c:idx val="5"/>
              <c:layout>
                <c:manualLayout>
                  <c:x val="-0.19402777777777777"/>
                  <c:y val="0.101913580246913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6D9-41CF-855C-B52B9B0193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'Energy In Ireland Graphs'!$B$1484:$B$1489</c:f>
              <c:strCache>
                <c:ptCount val="6"/>
                <c:pt idx="0">
                  <c:v>Residential non-traded wood</c:v>
                </c:pt>
                <c:pt idx="1">
                  <c:v>Residential traded wood (chips/pellets/
briquettes/logs)</c:v>
                </c:pt>
                <c:pt idx="2">
                  <c:v>Non-residential traded wood (chips/pellets/
briquettes/logs)</c:v>
                </c:pt>
                <c:pt idx="3">
                  <c:v>Boardmills, Sawmills and CHP</c:v>
                </c:pt>
                <c:pt idx="4">
                  <c:v>Tallow</c:v>
                </c:pt>
                <c:pt idx="5">
                  <c:v>Renewable portion of wastes</c:v>
                </c:pt>
              </c:strCache>
            </c:strRef>
          </c:cat>
          <c:val>
            <c:numRef>
              <c:f>'Energy In Ireland Graphs'!$AF$1484:$AF$1489</c:f>
              <c:numCache>
                <c:formatCode>#,##0</c:formatCode>
                <c:ptCount val="6"/>
                <c:pt idx="0">
                  <c:v>435.80960983409921</c:v>
                </c:pt>
                <c:pt idx="1">
                  <c:v>688.63373279999996</c:v>
                </c:pt>
                <c:pt idx="2">
                  <c:v>1187.0775587999999</c:v>
                </c:pt>
                <c:pt idx="3">
                  <c:v>4975.9368548421189</c:v>
                </c:pt>
                <c:pt idx="4">
                  <c:v>877.79924700000004</c:v>
                </c:pt>
                <c:pt idx="5">
                  <c:v>1777.9007672289617</c:v>
                </c:pt>
              </c:numCache>
            </c:numRef>
          </c:val>
          <c:extLst>
            <c:ext xmlns:c16="http://schemas.microsoft.com/office/drawing/2014/chart" uri="{C3380CC4-5D6E-409C-BE32-E72D297353CC}">
              <c16:uniqueId val="{0000000C-16D9-41CF-855C-B52B9B019398}"/>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856702031502364E-2"/>
          <c:y val="4.3099192931362142E-2"/>
          <c:w val="0.88948720370836853"/>
          <c:h val="0.77766709035713399"/>
        </c:manualLayout>
      </c:layout>
      <c:areaChart>
        <c:grouping val="stacked"/>
        <c:varyColors val="0"/>
        <c:ser>
          <c:idx val="0"/>
          <c:order val="0"/>
          <c:tx>
            <c:strRef>
              <c:f>'Energy In Ireland Graphs'!$B$147</c:f>
              <c:strCache>
                <c:ptCount val="1"/>
                <c:pt idx="0">
                  <c:v>Industry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Graphs'!$T$147:$AG$147</c:f>
              <c:numCache>
                <c:formatCode>#,##0</c:formatCode>
                <c:ptCount val="14"/>
                <c:pt idx="0">
                  <c:v>2633.0978102606673</c:v>
                </c:pt>
                <c:pt idx="1">
                  <c:v>2671.7779020621356</c:v>
                </c:pt>
                <c:pt idx="2">
                  <c:v>2583.9108134438575</c:v>
                </c:pt>
                <c:pt idx="3">
                  <c:v>2492.7899754075552</c:v>
                </c:pt>
                <c:pt idx="4">
                  <c:v>2193.5518956843343</c:v>
                </c:pt>
                <c:pt idx="5">
                  <c:v>2263.4305465145062</c:v>
                </c:pt>
                <c:pt idx="6">
                  <c:v>2224.1513087872818</c:v>
                </c:pt>
                <c:pt idx="7">
                  <c:v>2181.0431689010184</c:v>
                </c:pt>
                <c:pt idx="8">
                  <c:v>2220.7432828256551</c:v>
                </c:pt>
                <c:pt idx="9">
                  <c:v>2285.7430554184966</c:v>
                </c:pt>
                <c:pt idx="10">
                  <c:v>2363.6391168896462</c:v>
                </c:pt>
                <c:pt idx="11">
                  <c:v>2434.5018471066228</c:v>
                </c:pt>
                <c:pt idx="12">
                  <c:v>2484.3981714145812</c:v>
                </c:pt>
                <c:pt idx="13">
                  <c:v>2601.0709091480567</c:v>
                </c:pt>
              </c:numCache>
            </c:numRef>
          </c:val>
          <c:extLst>
            <c:ext xmlns:c16="http://schemas.microsoft.com/office/drawing/2014/chart" uri="{C3380CC4-5D6E-409C-BE32-E72D297353CC}">
              <c16:uniqueId val="{00000000-1505-4929-AFEE-384AE30EC8C8}"/>
            </c:ext>
          </c:extLst>
        </c:ser>
        <c:ser>
          <c:idx val="1"/>
          <c:order val="1"/>
          <c:tx>
            <c:strRef>
              <c:f>'Energy In Ireland Graphs'!$B$148</c:f>
              <c:strCache>
                <c:ptCount val="1"/>
                <c:pt idx="0">
                  <c:v>Transport</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Graphs'!$T$148:$AG$148</c:f>
              <c:numCache>
                <c:formatCode>#,##0</c:formatCode>
                <c:ptCount val="14"/>
                <c:pt idx="0">
                  <c:v>5084.4346490083462</c:v>
                </c:pt>
                <c:pt idx="1">
                  <c:v>5437.6796181650097</c:v>
                </c:pt>
                <c:pt idx="2">
                  <c:v>5715.9619425960609</c:v>
                </c:pt>
                <c:pt idx="3">
                  <c:v>5445.355637876909</c:v>
                </c:pt>
                <c:pt idx="4">
                  <c:v>4864.6197137094414</c:v>
                </c:pt>
                <c:pt idx="5">
                  <c:v>4599.3444094483348</c:v>
                </c:pt>
                <c:pt idx="6">
                  <c:v>4426.0255143770173</c:v>
                </c:pt>
                <c:pt idx="7">
                  <c:v>4176.4688135733786</c:v>
                </c:pt>
                <c:pt idx="8">
                  <c:v>4351.3091122764463</c:v>
                </c:pt>
                <c:pt idx="9">
                  <c:v>4524.9680797616184</c:v>
                </c:pt>
                <c:pt idx="10">
                  <c:v>4786.434878972178</c:v>
                </c:pt>
                <c:pt idx="11">
                  <c:v>4969.0142791914468</c:v>
                </c:pt>
                <c:pt idx="12">
                  <c:v>5068.0578182129693</c:v>
                </c:pt>
                <c:pt idx="13">
                  <c:v>5201.9238980742384</c:v>
                </c:pt>
              </c:numCache>
            </c:numRef>
          </c:val>
          <c:extLst>
            <c:ext xmlns:c16="http://schemas.microsoft.com/office/drawing/2014/chart" uri="{C3380CC4-5D6E-409C-BE32-E72D297353CC}">
              <c16:uniqueId val="{00000001-1505-4929-AFEE-384AE30EC8C8}"/>
            </c:ext>
          </c:extLst>
        </c:ser>
        <c:ser>
          <c:idx val="2"/>
          <c:order val="2"/>
          <c:tx>
            <c:strRef>
              <c:f>'Energy In Ireland Graphs'!$B$149</c:f>
              <c:strCache>
                <c:ptCount val="1"/>
                <c:pt idx="0">
                  <c:v>Residential</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Graphs'!$T$149:$AG$149</c:f>
              <c:numCache>
                <c:formatCode>#,##0</c:formatCode>
                <c:ptCount val="14"/>
                <c:pt idx="0">
                  <c:v>2936.6859989282211</c:v>
                </c:pt>
                <c:pt idx="1">
                  <c:v>2967.4866727646786</c:v>
                </c:pt>
                <c:pt idx="2">
                  <c:v>2898.5588611537951</c:v>
                </c:pt>
                <c:pt idx="3">
                  <c:v>3141.0923447999712</c:v>
                </c:pt>
                <c:pt idx="4">
                  <c:v>3076.8246960507781</c:v>
                </c:pt>
                <c:pt idx="5">
                  <c:v>3260.2421873585558</c:v>
                </c:pt>
                <c:pt idx="6">
                  <c:v>2829.8452270605399</c:v>
                </c:pt>
                <c:pt idx="7">
                  <c:v>2714.2511805413815</c:v>
                </c:pt>
                <c:pt idx="8">
                  <c:v>2749.0638306926153</c:v>
                </c:pt>
                <c:pt idx="9">
                  <c:v>2524.7361774065052</c:v>
                </c:pt>
                <c:pt idx="10">
                  <c:v>2655.9908725696209</c:v>
                </c:pt>
                <c:pt idx="11">
                  <c:v>2684.5610758448529</c:v>
                </c:pt>
                <c:pt idx="12">
                  <c:v>2607.9235645010549</c:v>
                </c:pt>
                <c:pt idx="13">
                  <c:v>2786.2108136146558</c:v>
                </c:pt>
              </c:numCache>
            </c:numRef>
          </c:val>
          <c:extLst>
            <c:ext xmlns:c16="http://schemas.microsoft.com/office/drawing/2014/chart" uri="{C3380CC4-5D6E-409C-BE32-E72D297353CC}">
              <c16:uniqueId val="{00000002-1505-4929-AFEE-384AE30EC8C8}"/>
            </c:ext>
          </c:extLst>
        </c:ser>
        <c:ser>
          <c:idx val="3"/>
          <c:order val="3"/>
          <c:tx>
            <c:strRef>
              <c:f>'Energy In Ireland Graphs'!$B$150</c:f>
              <c:strCache>
                <c:ptCount val="1"/>
                <c:pt idx="0">
                  <c:v>Services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Graphs'!$T$150:$AG$150</c:f>
              <c:numCache>
                <c:formatCode>#,##0</c:formatCode>
                <c:ptCount val="14"/>
                <c:pt idx="0">
                  <c:v>1569.2301470360953</c:v>
                </c:pt>
                <c:pt idx="1">
                  <c:v>1503.8183723154057</c:v>
                </c:pt>
                <c:pt idx="2">
                  <c:v>1590.6297042453957</c:v>
                </c:pt>
                <c:pt idx="3">
                  <c:v>1751.6802610464611</c:v>
                </c:pt>
                <c:pt idx="4">
                  <c:v>1527.1975004295678</c:v>
                </c:pt>
                <c:pt idx="5">
                  <c:v>1468.8416750152774</c:v>
                </c:pt>
                <c:pt idx="6">
                  <c:v>1334.3842112343657</c:v>
                </c:pt>
                <c:pt idx="7">
                  <c:v>1325.7689707897373</c:v>
                </c:pt>
                <c:pt idx="8">
                  <c:v>1289.6739132128182</c:v>
                </c:pt>
                <c:pt idx="9">
                  <c:v>1241.7411275852471</c:v>
                </c:pt>
                <c:pt idx="10">
                  <c:v>1281.6456751613978</c:v>
                </c:pt>
                <c:pt idx="11">
                  <c:v>1335.5681838198141</c:v>
                </c:pt>
                <c:pt idx="12">
                  <c:v>1394.7244806942772</c:v>
                </c:pt>
                <c:pt idx="13">
                  <c:v>1484.3382779606634</c:v>
                </c:pt>
              </c:numCache>
            </c:numRef>
          </c:val>
          <c:extLst>
            <c:ext xmlns:c16="http://schemas.microsoft.com/office/drawing/2014/chart" uri="{C3380CC4-5D6E-409C-BE32-E72D297353CC}">
              <c16:uniqueId val="{00000003-1505-4929-AFEE-384AE30EC8C8}"/>
            </c:ext>
          </c:extLst>
        </c:ser>
        <c:ser>
          <c:idx val="4"/>
          <c:order val="4"/>
          <c:tx>
            <c:strRef>
              <c:f>'Energy In Ireland Graphs'!$B$151</c:f>
              <c:strCache>
                <c:ptCount val="1"/>
                <c:pt idx="0">
                  <c:v>Agriculture &amp; Fisheries</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Graphs'!$T$151:$AG$151</c:f>
              <c:numCache>
                <c:formatCode>#,##0</c:formatCode>
                <c:ptCount val="14"/>
                <c:pt idx="0">
                  <c:v>382.89179966537449</c:v>
                </c:pt>
                <c:pt idx="1">
                  <c:v>363.70731137483813</c:v>
                </c:pt>
                <c:pt idx="2">
                  <c:v>342.77949228820631</c:v>
                </c:pt>
                <c:pt idx="3">
                  <c:v>358.27964266411476</c:v>
                </c:pt>
                <c:pt idx="4">
                  <c:v>313.83467050890971</c:v>
                </c:pt>
                <c:pt idx="5">
                  <c:v>294.44429528956704</c:v>
                </c:pt>
                <c:pt idx="6">
                  <c:v>280.9303837275653</c:v>
                </c:pt>
                <c:pt idx="7">
                  <c:v>273.09229245276464</c:v>
                </c:pt>
                <c:pt idx="8">
                  <c:v>248.72640805908895</c:v>
                </c:pt>
                <c:pt idx="9">
                  <c:v>229.27582991404785</c:v>
                </c:pt>
                <c:pt idx="10">
                  <c:v>220.62507842812929</c:v>
                </c:pt>
                <c:pt idx="11">
                  <c:v>226.49526204370491</c:v>
                </c:pt>
                <c:pt idx="12">
                  <c:v>235.82906326146215</c:v>
                </c:pt>
                <c:pt idx="13">
                  <c:v>250.70335731959543</c:v>
                </c:pt>
              </c:numCache>
            </c:numRef>
          </c:val>
          <c:extLst>
            <c:ext xmlns:c16="http://schemas.microsoft.com/office/drawing/2014/chart" uri="{C3380CC4-5D6E-409C-BE32-E72D297353CC}">
              <c16:uniqueId val="{00000004-1505-4929-AFEE-384AE30EC8C8}"/>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89693786704599909"/>
          <c:h val="6.49331895397841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37392146903789E-2"/>
          <c:y val="4.3117244027243186E-2"/>
          <c:w val="0.89472205595239307"/>
          <c:h val="0.70523422354855847"/>
        </c:manualLayout>
      </c:layout>
      <c:lineChart>
        <c:grouping val="standard"/>
        <c:varyColors val="0"/>
        <c:ser>
          <c:idx val="0"/>
          <c:order val="0"/>
          <c:tx>
            <c:strRef>
              <c:f>'Energy In Ireland Graphs'!$E$1846</c:f>
              <c:strCache>
                <c:ptCount val="1"/>
                <c:pt idx="0">
                  <c:v>Ireland</c:v>
                </c:pt>
              </c:strCache>
            </c:strRef>
          </c:tx>
          <c:spPr>
            <a:ln w="28575" cap="rnd">
              <a:solidFill>
                <a:schemeClr val="accent1"/>
              </a:solidFill>
              <a:round/>
            </a:ln>
            <a:effectLst/>
          </c:spPr>
          <c:marker>
            <c:symbol val="none"/>
          </c:marker>
          <c:cat>
            <c:strRef>
              <c:f>'Energy In Ireland Graphs'!$B$1849:$B$1886</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Graphs'!$E$1849:$E$1886</c:f>
              <c:numCache>
                <c:formatCode>#,##0</c:formatCode>
                <c:ptCount val="38"/>
                <c:pt idx="0">
                  <c:v>170.12064599999999</c:v>
                </c:pt>
                <c:pt idx="1">
                  <c:v>149.17111800000001</c:v>
                </c:pt>
                <c:pt idx="2">
                  <c:v>121.985311</c:v>
                </c:pt>
                <c:pt idx="3">
                  <c:v>129.10479599999999</c:v>
                </c:pt>
                <c:pt idx="4">
                  <c:v>150.39022700000001</c:v>
                </c:pt>
                <c:pt idx="5">
                  <c:v>147.11597900000001</c:v>
                </c:pt>
                <c:pt idx="6">
                  <c:v>149.01862499999999</c:v>
                </c:pt>
                <c:pt idx="7">
                  <c:v>150.75799000000001</c:v>
                </c:pt>
                <c:pt idx="8">
                  <c:v>161.93745699999999</c:v>
                </c:pt>
                <c:pt idx="9">
                  <c:v>157.592298</c:v>
                </c:pt>
                <c:pt idx="10">
                  <c:v>139.91115400000001</c:v>
                </c:pt>
                <c:pt idx="11">
                  <c:v>144.68774099999999</c:v>
                </c:pt>
                <c:pt idx="12">
                  <c:v>179.182714</c:v>
                </c:pt>
                <c:pt idx="13">
                  <c:v>188.11618200000001</c:v>
                </c:pt>
                <c:pt idx="14">
                  <c:v>157.86672300000001</c:v>
                </c:pt>
                <c:pt idx="15">
                  <c:v>164.791111</c:v>
                </c:pt>
                <c:pt idx="16">
                  <c:v>182.935868</c:v>
                </c:pt>
                <c:pt idx="17">
                  <c:v>182.96174500000001</c:v>
                </c:pt>
                <c:pt idx="18">
                  <c:v>167.58066400000001</c:v>
                </c:pt>
                <c:pt idx="19">
                  <c:v>155.083989</c:v>
                </c:pt>
                <c:pt idx="20">
                  <c:v>160.827225</c:v>
                </c:pt>
                <c:pt idx="21">
                  <c:v>140.876316</c:v>
                </c:pt>
                <c:pt idx="22">
                  <c:v>135.18144799999999</c:v>
                </c:pt>
                <c:pt idx="23">
                  <c:v>124.48504</c:v>
                </c:pt>
                <c:pt idx="24">
                  <c:v>129.117875</c:v>
                </c:pt>
                <c:pt idx="25">
                  <c:v>123.071001</c:v>
                </c:pt>
                <c:pt idx="26">
                  <c:v>117.49170599999999</c:v>
                </c:pt>
                <c:pt idx="27">
                  <c:v>114.26531</c:v>
                </c:pt>
                <c:pt idx="28">
                  <c:v>118.28849099999999</c:v>
                </c:pt>
                <c:pt idx="29">
                  <c:v>117.803338</c:v>
                </c:pt>
                <c:pt idx="30">
                  <c:v>122.107258</c:v>
                </c:pt>
                <c:pt idx="31">
                  <c:v>126.343841</c:v>
                </c:pt>
                <c:pt idx="32">
                  <c:v>130.25460000000001</c:v>
                </c:pt>
                <c:pt idx="33">
                  <c:v>133.98138499999999</c:v>
                </c:pt>
                <c:pt idx="34">
                  <c:v>124.288635</c:v>
                </c:pt>
                <c:pt idx="35">
                  <c:v>124.380228</c:v>
                </c:pt>
                <c:pt idx="36">
                  <c:v>131.58079599999999</c:v>
                </c:pt>
                <c:pt idx="37">
                  <c:v>130.67120199999999</c:v>
                </c:pt>
              </c:numCache>
            </c:numRef>
          </c:val>
          <c:smooth val="0"/>
          <c:extLst>
            <c:ext xmlns:c16="http://schemas.microsoft.com/office/drawing/2014/chart" uri="{C3380CC4-5D6E-409C-BE32-E72D297353CC}">
              <c16:uniqueId val="{00000000-7486-4218-B8AE-0CE2D0864665}"/>
            </c:ext>
          </c:extLst>
        </c:ser>
        <c:ser>
          <c:idx val="1"/>
          <c:order val="1"/>
          <c:tx>
            <c:strRef>
              <c:f>'Energy In Ireland Graphs'!$F$1846</c:f>
              <c:strCache>
                <c:ptCount val="1"/>
                <c:pt idx="0">
                  <c:v>United States</c:v>
                </c:pt>
              </c:strCache>
            </c:strRef>
          </c:tx>
          <c:spPr>
            <a:ln w="28575" cap="rnd">
              <a:solidFill>
                <a:schemeClr val="accent2"/>
              </a:solidFill>
              <a:round/>
            </a:ln>
            <a:effectLst/>
          </c:spPr>
          <c:marker>
            <c:symbol val="none"/>
          </c:marker>
          <c:cat>
            <c:strRef>
              <c:f>'Energy In Ireland Graphs'!$B$1849:$B$1886</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Graphs'!$F$1849:$F$1886</c:f>
              <c:numCache>
                <c:formatCode>#,##0</c:formatCode>
                <c:ptCount val="38"/>
                <c:pt idx="0">
                  <c:v>65.217185000000001</c:v>
                </c:pt>
                <c:pt idx="1">
                  <c:v>65.296355000000005</c:v>
                </c:pt>
                <c:pt idx="2">
                  <c:v>67.530286000000004</c:v>
                </c:pt>
                <c:pt idx="3">
                  <c:v>71.678376999999998</c:v>
                </c:pt>
                <c:pt idx="4">
                  <c:v>66.680257999999995</c:v>
                </c:pt>
                <c:pt idx="5">
                  <c:v>66.785396000000006</c:v>
                </c:pt>
                <c:pt idx="6">
                  <c:v>68.580381000000003</c:v>
                </c:pt>
                <c:pt idx="7">
                  <c:v>73.619601000000003</c:v>
                </c:pt>
                <c:pt idx="8">
                  <c:v>66.756162000000003</c:v>
                </c:pt>
                <c:pt idx="9">
                  <c:v>64.733660999999998</c:v>
                </c:pt>
                <c:pt idx="10">
                  <c:v>66.253550000000004</c:v>
                </c:pt>
                <c:pt idx="11">
                  <c:v>70.916937000000004</c:v>
                </c:pt>
                <c:pt idx="12">
                  <c:v>65.746908000000005</c:v>
                </c:pt>
                <c:pt idx="13">
                  <c:v>65.425596999999996</c:v>
                </c:pt>
                <c:pt idx="14">
                  <c:v>67.904456999999994</c:v>
                </c:pt>
                <c:pt idx="15">
                  <c:v>72.380436000000003</c:v>
                </c:pt>
                <c:pt idx="16">
                  <c:v>66.719087999999999</c:v>
                </c:pt>
                <c:pt idx="17">
                  <c:v>70.213724999999997</c:v>
                </c:pt>
                <c:pt idx="18">
                  <c:v>69.403266000000002</c:v>
                </c:pt>
                <c:pt idx="19">
                  <c:v>73.648466999999997</c:v>
                </c:pt>
                <c:pt idx="20">
                  <c:v>67.598647</c:v>
                </c:pt>
                <c:pt idx="21">
                  <c:v>67.618555000000001</c:v>
                </c:pt>
                <c:pt idx="22">
                  <c:v>68.092414000000005</c:v>
                </c:pt>
                <c:pt idx="23">
                  <c:v>73.183402999999998</c:v>
                </c:pt>
                <c:pt idx="24">
                  <c:v>66.318034999999995</c:v>
                </c:pt>
                <c:pt idx="25">
                  <c:v>64.203390999999996</c:v>
                </c:pt>
                <c:pt idx="26">
                  <c:v>66.690871999999999</c:v>
                </c:pt>
                <c:pt idx="27">
                  <c:v>72.042997</c:v>
                </c:pt>
                <c:pt idx="28">
                  <c:v>66.706249999999997</c:v>
                </c:pt>
                <c:pt idx="29">
                  <c:v>66.475447000000003</c:v>
                </c:pt>
                <c:pt idx="30">
                  <c:v>68.843003999999993</c:v>
                </c:pt>
                <c:pt idx="31">
                  <c:v>72.740257999999997</c:v>
                </c:pt>
                <c:pt idx="32">
                  <c:v>67.918915999999996</c:v>
                </c:pt>
                <c:pt idx="33">
                  <c:v>68.061154999999999</c:v>
                </c:pt>
                <c:pt idx="34">
                  <c:v>68.674009999999996</c:v>
                </c:pt>
                <c:pt idx="35">
                  <c:v>72.151285999999999</c:v>
                </c:pt>
                <c:pt idx="36">
                  <c:v>68.155220999999997</c:v>
                </c:pt>
                <c:pt idx="37">
                  <c:v>66.626174000000006</c:v>
                </c:pt>
              </c:numCache>
            </c:numRef>
          </c:val>
          <c:smooth val="0"/>
          <c:extLst>
            <c:ext xmlns:c16="http://schemas.microsoft.com/office/drawing/2014/chart" uri="{C3380CC4-5D6E-409C-BE32-E72D297353CC}">
              <c16:uniqueId val="{00000001-7486-4218-B8AE-0CE2D0864665}"/>
            </c:ext>
          </c:extLst>
        </c:ser>
        <c:ser>
          <c:idx val="2"/>
          <c:order val="2"/>
          <c:tx>
            <c:strRef>
              <c:f>'Energy In Ireland Graphs'!$G$1846</c:f>
              <c:strCache>
                <c:ptCount val="1"/>
                <c:pt idx="0">
                  <c:v>OECD Europe</c:v>
                </c:pt>
              </c:strCache>
            </c:strRef>
          </c:tx>
          <c:spPr>
            <a:ln w="28575" cap="rnd">
              <a:solidFill>
                <a:schemeClr val="accent3"/>
              </a:solidFill>
              <a:round/>
            </a:ln>
            <a:effectLst/>
          </c:spPr>
          <c:marker>
            <c:symbol val="none"/>
          </c:marker>
          <c:cat>
            <c:strRef>
              <c:f>'Energy In Ireland Graphs'!$B$1849:$B$1886</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Graphs'!$G$1849:$G$1886</c:f>
              <c:numCache>
                <c:formatCode>#,##0</c:formatCode>
                <c:ptCount val="38"/>
                <c:pt idx="0">
                  <c:v>141.344616</c:v>
                </c:pt>
                <c:pt idx="1">
                  <c:v>136.600179</c:v>
                </c:pt>
                <c:pt idx="2">
                  <c:v>124.48890900000001</c:v>
                </c:pt>
                <c:pt idx="3">
                  <c:v>129.654415</c:v>
                </c:pt>
                <c:pt idx="4">
                  <c:v>136.812749</c:v>
                </c:pt>
                <c:pt idx="5">
                  <c:v>140.924408</c:v>
                </c:pt>
                <c:pt idx="6">
                  <c:v>146.65872899999999</c:v>
                </c:pt>
                <c:pt idx="7">
                  <c:v>145.54357400000001</c:v>
                </c:pt>
                <c:pt idx="8">
                  <c:v>140.478759</c:v>
                </c:pt>
                <c:pt idx="9">
                  <c:v>140.53346999999999</c:v>
                </c:pt>
                <c:pt idx="10">
                  <c:v>137.96148199999999</c:v>
                </c:pt>
                <c:pt idx="11">
                  <c:v>137.14608799999999</c:v>
                </c:pt>
                <c:pt idx="12">
                  <c:v>143.86985999999999</c:v>
                </c:pt>
                <c:pt idx="13">
                  <c:v>148.40500800000001</c:v>
                </c:pt>
                <c:pt idx="14">
                  <c:v>145.890513</c:v>
                </c:pt>
                <c:pt idx="15">
                  <c:v>146.15160499999999</c:v>
                </c:pt>
                <c:pt idx="16">
                  <c:v>150.36719400000001</c:v>
                </c:pt>
                <c:pt idx="17">
                  <c:v>151.568961</c:v>
                </c:pt>
                <c:pt idx="18">
                  <c:v>151.685159</c:v>
                </c:pt>
                <c:pt idx="19">
                  <c:v>146.669229</c:v>
                </c:pt>
                <c:pt idx="20">
                  <c:v>139.59969699999999</c:v>
                </c:pt>
                <c:pt idx="21">
                  <c:v>125.388638</c:v>
                </c:pt>
                <c:pt idx="22">
                  <c:v>122.277198</c:v>
                </c:pt>
                <c:pt idx="23">
                  <c:v>120.756124</c:v>
                </c:pt>
                <c:pt idx="24">
                  <c:v>119.33950299999999</c:v>
                </c:pt>
                <c:pt idx="25">
                  <c:v>116.909621</c:v>
                </c:pt>
                <c:pt idx="26">
                  <c:v>118.913533</c:v>
                </c:pt>
                <c:pt idx="27">
                  <c:v>116.49394700000001</c:v>
                </c:pt>
                <c:pt idx="28">
                  <c:v>112.760794</c:v>
                </c:pt>
                <c:pt idx="29">
                  <c:v>109.728397</c:v>
                </c:pt>
                <c:pt idx="30">
                  <c:v>112.88514000000001</c:v>
                </c:pt>
                <c:pt idx="31">
                  <c:v>118.867102</c:v>
                </c:pt>
                <c:pt idx="32">
                  <c:v>119.240595</c:v>
                </c:pt>
                <c:pt idx="33">
                  <c:v>124.493134</c:v>
                </c:pt>
                <c:pt idx="34">
                  <c:v>119.478959</c:v>
                </c:pt>
                <c:pt idx="35">
                  <c:v>117.827297</c:v>
                </c:pt>
                <c:pt idx="36">
                  <c:v>119.6379</c:v>
                </c:pt>
                <c:pt idx="37">
                  <c:v>#N/A</c:v>
                </c:pt>
              </c:numCache>
            </c:numRef>
          </c:val>
          <c:smooth val="0"/>
          <c:extLst>
            <c:ext xmlns:c16="http://schemas.microsoft.com/office/drawing/2014/chart" uri="{C3380CC4-5D6E-409C-BE32-E72D297353CC}">
              <c16:uniqueId val="{00000002-7486-4218-B8AE-0CE2D0864665}"/>
            </c:ext>
          </c:extLst>
        </c:ser>
        <c:dLbls>
          <c:showLegendKey val="0"/>
          <c:showVal val="0"/>
          <c:showCatName val="0"/>
          <c:showSerName val="0"/>
          <c:showPercent val="0"/>
          <c:showBubbleSize val="0"/>
        </c:dLbls>
        <c:smooth val="0"/>
        <c:axId val="1548402256"/>
        <c:axId val="1548388528"/>
      </c:lineChart>
      <c:catAx>
        <c:axId val="154840225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 val="autoZero"/>
        <c:auto val="1"/>
        <c:lblAlgn val="ctr"/>
        <c:lblOffset val="100"/>
        <c:tickLblSkip val="2"/>
        <c:noMultiLvlLbl val="0"/>
      </c:catAx>
      <c:valAx>
        <c:axId val="1548388528"/>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US$/Mwh (excel taxes)</a:t>
                </a:r>
              </a:p>
            </c:rich>
          </c:tx>
          <c:layout>
            <c:manualLayout>
              <c:xMode val="edge"/>
              <c:yMode val="edge"/>
              <c:x val="7.8329279638920529E-3"/>
              <c:y val="0.2259210871101045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valAx>
      <c:spPr>
        <a:noFill/>
        <a:ln>
          <a:noFill/>
        </a:ln>
        <a:effectLst/>
      </c:spPr>
    </c:plotArea>
    <c:legend>
      <c:legendPos val="b"/>
      <c:layout>
        <c:manualLayout>
          <c:xMode val="edge"/>
          <c:yMode val="edge"/>
          <c:x val="4.6311882716049371E-2"/>
          <c:y val="0.9109756172839506"/>
          <c:w val="0.91871365538115324"/>
          <c:h val="6.496017864745438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Graphs'!$E$1917</c:f>
              <c:strCache>
                <c:ptCount val="1"/>
                <c:pt idx="0">
                  <c:v>Ireland</c:v>
                </c:pt>
              </c:strCache>
            </c:strRef>
          </c:tx>
          <c:spPr>
            <a:ln w="28575" cap="rnd">
              <a:solidFill>
                <a:schemeClr val="accent1"/>
              </a:solidFill>
              <a:round/>
            </a:ln>
            <a:effectLst/>
          </c:spPr>
          <c:marker>
            <c:symbol val="none"/>
          </c:marker>
          <c:cat>
            <c:strRef>
              <c:f>'Energy In Ireland Graphs'!$B$1920:$B$1957</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Graphs'!$E$1920:$E$1957</c:f>
              <c:numCache>
                <c:formatCode>#,##0</c:formatCode>
                <c:ptCount val="38"/>
                <c:pt idx="0">
                  <c:v>801.22270000000003</c:v>
                </c:pt>
                <c:pt idx="1">
                  <c:v>815.81933400000003</c:v>
                </c:pt>
                <c:pt idx="2">
                  <c:v>867.56969700000002</c:v>
                </c:pt>
                <c:pt idx="3">
                  <c:v>875.76732700000002</c:v>
                </c:pt>
                <c:pt idx="4">
                  <c:v>964.61486300000001</c:v>
                </c:pt>
                <c:pt idx="5">
                  <c:v>1088.2131770000001</c:v>
                </c:pt>
                <c:pt idx="6">
                  <c:v>1179.6539909999999</c:v>
                </c:pt>
                <c:pt idx="7">
                  <c:v>1155.655649</c:v>
                </c:pt>
                <c:pt idx="8">
                  <c:v>1141.3346630000001</c:v>
                </c:pt>
                <c:pt idx="9">
                  <c:v>1173.1974720000001</c:v>
                </c:pt>
                <c:pt idx="10">
                  <c:v>1125.3750869999999</c:v>
                </c:pt>
                <c:pt idx="11">
                  <c:v>1144.2926150000001</c:v>
                </c:pt>
                <c:pt idx="12">
                  <c:v>1174.2047680000001</c:v>
                </c:pt>
                <c:pt idx="13">
                  <c:v>1178.7918770000001</c:v>
                </c:pt>
                <c:pt idx="14">
                  <c:v>1103.0312530000001</c:v>
                </c:pt>
                <c:pt idx="15">
                  <c:v>1158.8881240000001</c:v>
                </c:pt>
                <c:pt idx="16">
                  <c:v>1162.5842190000001</c:v>
                </c:pt>
                <c:pt idx="17">
                  <c:v>1157.144423</c:v>
                </c:pt>
                <c:pt idx="18">
                  <c:v>1152.38598</c:v>
                </c:pt>
                <c:pt idx="19">
                  <c:v>1108.453092</c:v>
                </c:pt>
                <c:pt idx="20">
                  <c:v>765.788455</c:v>
                </c:pt>
                <c:pt idx="21">
                  <c:v>609.97624699999994</c:v>
                </c:pt>
                <c:pt idx="22">
                  <c:v>630.94500700000003</c:v>
                </c:pt>
                <c:pt idx="23">
                  <c:v>572.63515400000006</c:v>
                </c:pt>
                <c:pt idx="24">
                  <c:v>499.17382500000002</c:v>
                </c:pt>
                <c:pt idx="25">
                  <c:v>497.42100399999998</c:v>
                </c:pt>
                <c:pt idx="26">
                  <c:v>565.07447200000001</c:v>
                </c:pt>
                <c:pt idx="27">
                  <c:v>582.53883199999996</c:v>
                </c:pt>
                <c:pt idx="28">
                  <c:v>594.793496</c:v>
                </c:pt>
                <c:pt idx="29">
                  <c:v>628.64419099999998</c:v>
                </c:pt>
                <c:pt idx="30">
                  <c:v>596.77986999999996</c:v>
                </c:pt>
                <c:pt idx="31">
                  <c:v>610.88991499999997</c:v>
                </c:pt>
                <c:pt idx="32">
                  <c:v>670.29343900000003</c:v>
                </c:pt>
                <c:pt idx="33">
                  <c:v>728.97081400000002</c:v>
                </c:pt>
                <c:pt idx="34">
                  <c:v>747.87963999999999</c:v>
                </c:pt>
                <c:pt idx="35">
                  <c:v>767.18591900000001</c:v>
                </c:pt>
                <c:pt idx="36">
                  <c:v>774.40701000000001</c:v>
                </c:pt>
                <c:pt idx="37">
                  <c:v>701.47711700000002</c:v>
                </c:pt>
              </c:numCache>
            </c:numRef>
          </c:val>
          <c:smooth val="0"/>
          <c:extLst>
            <c:ext xmlns:c16="http://schemas.microsoft.com/office/drawing/2014/chart" uri="{C3380CC4-5D6E-409C-BE32-E72D297353CC}">
              <c16:uniqueId val="{00000000-294B-43EE-81FD-1AA321C001E8}"/>
            </c:ext>
          </c:extLst>
        </c:ser>
        <c:ser>
          <c:idx val="1"/>
          <c:order val="1"/>
          <c:tx>
            <c:strRef>
              <c:f>'Energy In Ireland Graphs'!$F$1917</c:f>
              <c:strCache>
                <c:ptCount val="1"/>
                <c:pt idx="0">
                  <c:v>United States</c:v>
                </c:pt>
              </c:strCache>
            </c:strRef>
          </c:tx>
          <c:spPr>
            <a:ln w="28575" cap="rnd">
              <a:solidFill>
                <a:schemeClr val="accent2"/>
              </a:solidFill>
              <a:round/>
            </a:ln>
            <a:effectLst/>
          </c:spPr>
          <c:marker>
            <c:symbol val="none"/>
          </c:marker>
          <c:cat>
            <c:strRef>
              <c:f>'Energy In Ireland Graphs'!$B$1920:$B$1957</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Graphs'!$F$1920:$F$1957</c:f>
              <c:numCache>
                <c:formatCode>#,##0</c:formatCode>
                <c:ptCount val="38"/>
                <c:pt idx="0">
                  <c:v>521.52033800000004</c:v>
                </c:pt>
                <c:pt idx="1">
                  <c:v>541.06794600000001</c:v>
                </c:pt>
                <c:pt idx="2">
                  <c:v>559.99602200000004</c:v>
                </c:pt>
                <c:pt idx="3">
                  <c:v>539.40072099999998</c:v>
                </c:pt>
                <c:pt idx="4">
                  <c:v>619.51561600000002</c:v>
                </c:pt>
                <c:pt idx="5">
                  <c:v>726.839833</c:v>
                </c:pt>
                <c:pt idx="6">
                  <c:v>807.01129100000003</c:v>
                </c:pt>
                <c:pt idx="7">
                  <c:v>779.94687599999997</c:v>
                </c:pt>
                <c:pt idx="8">
                  <c:v>782.53306499999997</c:v>
                </c:pt>
                <c:pt idx="9">
                  <c:v>824.93029000000001</c:v>
                </c:pt>
                <c:pt idx="10">
                  <c:v>771.09057499999994</c:v>
                </c:pt>
                <c:pt idx="11">
                  <c:v>783.15574300000003</c:v>
                </c:pt>
                <c:pt idx="12">
                  <c:v>808.40487599999994</c:v>
                </c:pt>
                <c:pt idx="13">
                  <c:v>812.57559500000002</c:v>
                </c:pt>
                <c:pt idx="14">
                  <c:v>727.97247900000002</c:v>
                </c:pt>
                <c:pt idx="15">
                  <c:v>778.11462300000005</c:v>
                </c:pt>
                <c:pt idx="16">
                  <c:v>782.94993099999999</c:v>
                </c:pt>
                <c:pt idx="17">
                  <c:v>800.663499</c:v>
                </c:pt>
                <c:pt idx="18">
                  <c:v>763.35543199999995</c:v>
                </c:pt>
                <c:pt idx="19">
                  <c:v>729.50483299999996</c:v>
                </c:pt>
                <c:pt idx="20">
                  <c:v>602.423001</c:v>
                </c:pt>
                <c:pt idx="21">
                  <c:v>469.785346</c:v>
                </c:pt>
                <c:pt idx="22">
                  <c:v>475.53782799999999</c:v>
                </c:pt>
                <c:pt idx="23">
                  <c:v>398.85605900000002</c:v>
                </c:pt>
                <c:pt idx="24">
                  <c:v>340.79202800000002</c:v>
                </c:pt>
                <c:pt idx="25">
                  <c:v>261.58740699999998</c:v>
                </c:pt>
                <c:pt idx="26">
                  <c:v>329.75165600000003</c:v>
                </c:pt>
                <c:pt idx="27">
                  <c:v>348.73279200000002</c:v>
                </c:pt>
                <c:pt idx="28">
                  <c:v>384.78342700000002</c:v>
                </c:pt>
                <c:pt idx="29">
                  <c:v>406.690157</c:v>
                </c:pt>
                <c:pt idx="30">
                  <c:v>381.28783399999998</c:v>
                </c:pt>
                <c:pt idx="31">
                  <c:v>406.23033400000003</c:v>
                </c:pt>
                <c:pt idx="32">
                  <c:v>472.84810199999998</c:v>
                </c:pt>
                <c:pt idx="33">
                  <c:v>508.60173600000002</c:v>
                </c:pt>
                <c:pt idx="34">
                  <c:v>542.48209699999995</c:v>
                </c:pt>
                <c:pt idx="35">
                  <c:v>565.74793899999997</c:v>
                </c:pt>
                <c:pt idx="36">
                  <c:v>531.42019400000004</c:v>
                </c:pt>
                <c:pt idx="37">
                  <c:v>498.045119</c:v>
                </c:pt>
              </c:numCache>
            </c:numRef>
          </c:val>
          <c:smooth val="0"/>
          <c:extLst>
            <c:ext xmlns:c16="http://schemas.microsoft.com/office/drawing/2014/chart" uri="{C3380CC4-5D6E-409C-BE32-E72D297353CC}">
              <c16:uniqueId val="{00000001-294B-43EE-81FD-1AA321C001E8}"/>
            </c:ext>
          </c:extLst>
        </c:ser>
        <c:ser>
          <c:idx val="2"/>
          <c:order val="2"/>
          <c:tx>
            <c:strRef>
              <c:f>'Energy In Ireland Graphs'!$G$1917</c:f>
              <c:strCache>
                <c:ptCount val="1"/>
                <c:pt idx="0">
                  <c:v>OECD Europe</c:v>
                </c:pt>
              </c:strCache>
            </c:strRef>
          </c:tx>
          <c:spPr>
            <a:ln w="28575" cap="rnd">
              <a:solidFill>
                <a:schemeClr val="accent3"/>
              </a:solidFill>
              <a:round/>
            </a:ln>
            <a:effectLst/>
          </c:spPr>
          <c:marker>
            <c:symbol val="none"/>
          </c:marker>
          <c:cat>
            <c:strRef>
              <c:f>'Energy In Ireland Graphs'!$B$1920:$B$1957</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Graphs'!$G$1920:$G$1957</c:f>
              <c:numCache>
                <c:formatCode>#,##0</c:formatCode>
                <c:ptCount val="38"/>
                <c:pt idx="0">
                  <c:v>775.70733299999995</c:v>
                </c:pt>
                <c:pt idx="1">
                  <c:v>816.36049400000002</c:v>
                </c:pt>
                <c:pt idx="2">
                  <c:v>827.05608500000005</c:v>
                </c:pt>
                <c:pt idx="3">
                  <c:v>828.96347000000003</c:v>
                </c:pt>
                <c:pt idx="4">
                  <c:v>908.56582600000002</c:v>
                </c:pt>
                <c:pt idx="5">
                  <c:v>1016.885855</c:v>
                </c:pt>
                <c:pt idx="6">
                  <c:v>1107.3953759999999</c:v>
                </c:pt>
                <c:pt idx="7">
                  <c:v>1090.5842580000001</c:v>
                </c:pt>
                <c:pt idx="8">
                  <c:v>1086.4208759999999</c:v>
                </c:pt>
                <c:pt idx="9">
                  <c:v>1110.9413139999999</c:v>
                </c:pt>
                <c:pt idx="10">
                  <c:v>1049.166013</c:v>
                </c:pt>
                <c:pt idx="11">
                  <c:v>1049.139799</c:v>
                </c:pt>
                <c:pt idx="12">
                  <c:v>1080.8066690000001</c:v>
                </c:pt>
                <c:pt idx="13">
                  <c:v>1072.694604</c:v>
                </c:pt>
                <c:pt idx="14">
                  <c:v>1009.033916</c:v>
                </c:pt>
                <c:pt idx="15">
                  <c:v>1047.2702850000001</c:v>
                </c:pt>
                <c:pt idx="16">
                  <c:v>1053.649893</c:v>
                </c:pt>
                <c:pt idx="17">
                  <c:v>1069.0168060000001</c:v>
                </c:pt>
                <c:pt idx="18">
                  <c:v>1062.113697</c:v>
                </c:pt>
                <c:pt idx="19">
                  <c:v>1017.517603</c:v>
                </c:pt>
                <c:pt idx="20">
                  <c:v>868.41528000000005</c:v>
                </c:pt>
                <c:pt idx="21">
                  <c:v>706.97171400000002</c:v>
                </c:pt>
                <c:pt idx="22">
                  <c:v>737.47995300000002</c:v>
                </c:pt>
                <c:pt idx="23">
                  <c:v>672.47414700000002</c:v>
                </c:pt>
                <c:pt idx="24">
                  <c:v>614.57363199999998</c:v>
                </c:pt>
                <c:pt idx="25">
                  <c:v>527.74984199999994</c:v>
                </c:pt>
                <c:pt idx="26">
                  <c:v>601.40938300000005</c:v>
                </c:pt>
                <c:pt idx="27">
                  <c:v>594.73906799999997</c:v>
                </c:pt>
                <c:pt idx="28">
                  <c:v>628.28460700000005</c:v>
                </c:pt>
                <c:pt idx="29">
                  <c:v>663.60052800000005</c:v>
                </c:pt>
                <c:pt idx="30">
                  <c:v>645.06493599999999</c:v>
                </c:pt>
                <c:pt idx="31">
                  <c:v>668.33881299999996</c:v>
                </c:pt>
                <c:pt idx="32">
                  <c:v>726.416651</c:v>
                </c:pt>
                <c:pt idx="33">
                  <c:v>792.60300900000004</c:v>
                </c:pt>
                <c:pt idx="34">
                  <c:v>834.00023399999998</c:v>
                </c:pt>
                <c:pt idx="35">
                  <c:v>845.46610999999996</c:v>
                </c:pt>
                <c:pt idx="36">
                  <c:v>849.46532100000002</c:v>
                </c:pt>
                <c:pt idx="37">
                  <c:v>800.90600400000005</c:v>
                </c:pt>
              </c:numCache>
            </c:numRef>
          </c:val>
          <c:smooth val="0"/>
          <c:extLst>
            <c:ext xmlns:c16="http://schemas.microsoft.com/office/drawing/2014/chart" uri="{C3380CC4-5D6E-409C-BE32-E72D297353CC}">
              <c16:uniqueId val="{00000002-294B-43EE-81FD-1AA321C001E8}"/>
            </c:ext>
          </c:extLst>
        </c:ser>
        <c:dLbls>
          <c:showLegendKey val="0"/>
          <c:showVal val="0"/>
          <c:showCatName val="0"/>
          <c:showSerName val="0"/>
          <c:showPercent val="0"/>
          <c:showBubbleSize val="0"/>
        </c:dLbls>
        <c:smooth val="0"/>
        <c:axId val="1548402256"/>
        <c:axId val="1548388528"/>
      </c:lineChart>
      <c:catAx>
        <c:axId val="154840225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 val="autoZero"/>
        <c:auto val="1"/>
        <c:lblAlgn val="ctr"/>
        <c:lblOffset val="100"/>
        <c:tickLblSkip val="2"/>
        <c:noMultiLvlLbl val="0"/>
      </c:catAx>
      <c:valAx>
        <c:axId val="1548388528"/>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US$/1000 litres (excel taxes)</a:t>
                </a:r>
              </a:p>
            </c:rich>
          </c:tx>
          <c:layout>
            <c:manualLayout>
              <c:xMode val="edge"/>
              <c:yMode val="edge"/>
              <c:x val="1.5662571479752273E-2"/>
              <c:y val="0.18119371531252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valAx>
      <c:spPr>
        <a:noFill/>
        <a:ln>
          <a:noFill/>
        </a:ln>
        <a:effectLst/>
      </c:spPr>
    </c:plotArea>
    <c:legend>
      <c:legendPos val="b"/>
      <c:layout>
        <c:manualLayout>
          <c:xMode val="edge"/>
          <c:yMode val="edge"/>
          <c:x val="4.6311882716049371E-2"/>
          <c:y val="0.9109756172839506"/>
          <c:w val="0.95368817269022044"/>
          <c:h val="6.496017864745438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Graphs'!$E$1986</c:f>
              <c:strCache>
                <c:ptCount val="1"/>
                <c:pt idx="0">
                  <c:v>US$/Mwh (excel taxes)</c:v>
                </c:pt>
              </c:strCache>
            </c:strRef>
          </c:tx>
          <c:spPr>
            <a:ln w="28575" cap="rnd">
              <a:solidFill>
                <a:schemeClr val="accent1"/>
              </a:solidFill>
              <a:round/>
            </a:ln>
            <a:effectLst/>
          </c:spPr>
          <c:marker>
            <c:symbol val="none"/>
          </c:marker>
          <c:cat>
            <c:strRef>
              <c:f>'Energy In Ireland Graphs'!$B$1988:$B$2025</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Graphs'!$E$1988:$E$2025</c:f>
              <c:numCache>
                <c:formatCode>#,##0</c:formatCode>
                <c:ptCount val="38"/>
                <c:pt idx="0">
                  <c:v>40.504235000000001</c:v>
                </c:pt>
                <c:pt idx="1">
                  <c:v>36.527894000000003</c:v>
                </c:pt>
                <c:pt idx="2">
                  <c:v>34.088757999999999</c:v>
                </c:pt>
                <c:pt idx="3">
                  <c:v>38.136817000000001</c:v>
                </c:pt>
                <c:pt idx="4">
                  <c:v>39.688845999999998</c:v>
                </c:pt>
                <c:pt idx="5">
                  <c:v>41.894255000000001</c:v>
                </c:pt>
                <c:pt idx="6">
                  <c:v>45.166791000000003</c:v>
                </c:pt>
                <c:pt idx="7">
                  <c:v>44.111457000000001</c:v>
                </c:pt>
                <c:pt idx="8">
                  <c:v>44.405411999999998</c:v>
                </c:pt>
                <c:pt idx="9">
                  <c:v>46.248981000000001</c:v>
                </c:pt>
                <c:pt idx="10">
                  <c:v>43.029921000000002</c:v>
                </c:pt>
                <c:pt idx="11">
                  <c:v>44.038879000000001</c:v>
                </c:pt>
                <c:pt idx="12">
                  <c:v>49.106301999999999</c:v>
                </c:pt>
                <c:pt idx="13">
                  <c:v>51.501055999999998</c:v>
                </c:pt>
                <c:pt idx="14">
                  <c:v>49.259518999999997</c:v>
                </c:pt>
                <c:pt idx="15">
                  <c:v>51.767536</c:v>
                </c:pt>
                <c:pt idx="16">
                  <c:v>54.508589999999998</c:v>
                </c:pt>
                <c:pt idx="17">
                  <c:v>51.683990999999999</c:v>
                </c:pt>
                <c:pt idx="18">
                  <c:v>48.700659999999999</c:v>
                </c:pt>
                <c:pt idx="19">
                  <c:v>46.586951999999997</c:v>
                </c:pt>
                <c:pt idx="20">
                  <c:v>47.659815999999999</c:v>
                </c:pt>
                <c:pt idx="21">
                  <c:v>40.854778000000003</c:v>
                </c:pt>
                <c:pt idx="22">
                  <c:v>35.309638999999997</c:v>
                </c:pt>
                <c:pt idx="23">
                  <c:v>33.830370000000002</c:v>
                </c:pt>
                <c:pt idx="24">
                  <c:v>33.614209000000002</c:v>
                </c:pt>
                <c:pt idx="25">
                  <c:v>34.657324000000003</c:v>
                </c:pt>
                <c:pt idx="26">
                  <c:v>33.109205000000003</c:v>
                </c:pt>
                <c:pt idx="27">
                  <c:v>33.519582</c:v>
                </c:pt>
                <c:pt idx="28">
                  <c:v>35.314495999999998</c:v>
                </c:pt>
                <c:pt idx="29">
                  <c:v>34.663612000000001</c:v>
                </c:pt>
                <c:pt idx="30">
                  <c:v>33.595041999999999</c:v>
                </c:pt>
                <c:pt idx="31">
                  <c:v>36.599083999999998</c:v>
                </c:pt>
                <c:pt idx="32">
                  <c:v>40.122452000000003</c:v>
                </c:pt>
                <c:pt idx="33">
                  <c:v>41.443798000000001</c:v>
                </c:pt>
                <c:pt idx="34">
                  <c:v>40.060513999999998</c:v>
                </c:pt>
                <c:pt idx="35">
                  <c:v>42.903813999999997</c:v>
                </c:pt>
                <c:pt idx="36">
                  <c:v>42.502685999999997</c:v>
                </c:pt>
                <c:pt idx="37">
                  <c:v>45.008310999999999</c:v>
                </c:pt>
              </c:numCache>
            </c:numRef>
          </c:val>
          <c:smooth val="0"/>
          <c:extLst>
            <c:ext xmlns:c16="http://schemas.microsoft.com/office/drawing/2014/chart" uri="{C3380CC4-5D6E-409C-BE32-E72D297353CC}">
              <c16:uniqueId val="{00000000-1A87-4054-91B0-C23EC4AB0652}"/>
            </c:ext>
          </c:extLst>
        </c:ser>
        <c:ser>
          <c:idx val="1"/>
          <c:order val="1"/>
          <c:tx>
            <c:strRef>
              <c:f>'Energy In Ireland Graphs'!$F$1986</c:f>
              <c:strCache>
                <c:ptCount val="1"/>
                <c:pt idx="0">
                  <c:v>US$/Mwh (excel taxes)</c:v>
                </c:pt>
              </c:strCache>
            </c:strRef>
          </c:tx>
          <c:spPr>
            <a:ln w="28575" cap="rnd">
              <a:solidFill>
                <a:schemeClr val="accent2"/>
              </a:solidFill>
              <a:round/>
            </a:ln>
            <a:effectLst/>
          </c:spPr>
          <c:marker>
            <c:symbol val="none"/>
          </c:marker>
          <c:cat>
            <c:strRef>
              <c:f>'Energy In Ireland Graphs'!$B$1988:$B$2025</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Graphs'!$F$1988:$F$2025</c:f>
              <c:numCache>
                <c:formatCode>#,##0</c:formatCode>
                <c:ptCount val="38"/>
                <c:pt idx="0">
                  <c:v>17.988657</c:v>
                </c:pt>
                <c:pt idx="1">
                  <c:v>21.490680999999999</c:v>
                </c:pt>
                <c:pt idx="2">
                  <c:v>16.437916999999999</c:v>
                </c:pt>
                <c:pt idx="3">
                  <c:v>16.744797999999999</c:v>
                </c:pt>
                <c:pt idx="4">
                  <c:v>16.148154000000002</c:v>
                </c:pt>
                <c:pt idx="5">
                  <c:v>17.871385</c:v>
                </c:pt>
                <c:pt idx="6">
                  <c:v>17.011931000000001</c:v>
                </c:pt>
                <c:pt idx="7">
                  <c:v>16.300885999999998</c:v>
                </c:pt>
                <c:pt idx="8">
                  <c:v>14.950101999999999</c:v>
                </c:pt>
                <c:pt idx="9">
                  <c:v>13.812699</c:v>
                </c:pt>
                <c:pt idx="10">
                  <c:v>10.434054</c:v>
                </c:pt>
                <c:pt idx="11">
                  <c:v>11.986373</c:v>
                </c:pt>
                <c:pt idx="12">
                  <c:v>14.429523</c:v>
                </c:pt>
                <c:pt idx="13">
                  <c:v>15.074222000000001</c:v>
                </c:pt>
                <c:pt idx="14">
                  <c:v>16.419263999999998</c:v>
                </c:pt>
                <c:pt idx="15">
                  <c:v>14.563461999999999</c:v>
                </c:pt>
                <c:pt idx="16">
                  <c:v>15.460262999999999</c:v>
                </c:pt>
                <c:pt idx="17">
                  <c:v>20.332523999999999</c:v>
                </c:pt>
                <c:pt idx="18">
                  <c:v>18.557478</c:v>
                </c:pt>
                <c:pt idx="19">
                  <c:v>16.723673000000002</c:v>
                </c:pt>
                <c:pt idx="20">
                  <c:v>17.029287</c:v>
                </c:pt>
                <c:pt idx="21">
                  <c:v>15.101793000000001</c:v>
                </c:pt>
                <c:pt idx="22">
                  <c:v>12.159186999999999</c:v>
                </c:pt>
                <c:pt idx="23">
                  <c:v>12.090263999999999</c:v>
                </c:pt>
                <c:pt idx="24">
                  <c:v>11.016889000000001</c:v>
                </c:pt>
                <c:pt idx="25">
                  <c:v>11.346603999999999</c:v>
                </c:pt>
                <c:pt idx="26">
                  <c:v>9.6798310000000001</c:v>
                </c:pt>
                <c:pt idx="27">
                  <c:v>11.975820000000001</c:v>
                </c:pt>
                <c:pt idx="28">
                  <c:v>13.307346000000001</c:v>
                </c:pt>
                <c:pt idx="29">
                  <c:v>14.948600000000001</c:v>
                </c:pt>
                <c:pt idx="30">
                  <c:v>13.599087000000001</c:v>
                </c:pt>
                <c:pt idx="31">
                  <c:v>12.859368999999999</c:v>
                </c:pt>
                <c:pt idx="32">
                  <c:v>13.218128</c:v>
                </c:pt>
                <c:pt idx="33">
                  <c:v>14.686937</c:v>
                </c:pt>
                <c:pt idx="34">
                  <c:v>12.660140999999999</c:v>
                </c:pt>
                <c:pt idx="35">
                  <c:v>12.307001</c:v>
                </c:pt>
                <c:pt idx="36">
                  <c:v>15.541454</c:v>
                </c:pt>
                <c:pt idx="37">
                  <c:v>15.463150000000001</c:v>
                </c:pt>
              </c:numCache>
            </c:numRef>
          </c:val>
          <c:smooth val="0"/>
          <c:extLst>
            <c:ext xmlns:c16="http://schemas.microsoft.com/office/drawing/2014/chart" uri="{C3380CC4-5D6E-409C-BE32-E72D297353CC}">
              <c16:uniqueId val="{00000001-1A87-4054-91B0-C23EC4AB0652}"/>
            </c:ext>
          </c:extLst>
        </c:ser>
        <c:ser>
          <c:idx val="2"/>
          <c:order val="2"/>
          <c:tx>
            <c:strRef>
              <c:f>'Energy In Ireland Graphs'!$G$1986</c:f>
              <c:strCache>
                <c:ptCount val="1"/>
                <c:pt idx="0">
                  <c:v>US$/Mwh (excel taxes)</c:v>
                </c:pt>
              </c:strCache>
            </c:strRef>
          </c:tx>
          <c:spPr>
            <a:ln w="28575" cap="rnd">
              <a:solidFill>
                <a:schemeClr val="accent3"/>
              </a:solidFill>
              <a:round/>
            </a:ln>
            <a:effectLst/>
          </c:spPr>
          <c:marker>
            <c:symbol val="none"/>
          </c:marker>
          <c:cat>
            <c:strRef>
              <c:f>'Energy In Ireland Graphs'!$B$1988:$B$2025</c:f>
              <c:strCache>
                <c:ptCount val="38"/>
                <c:pt idx="0">
                  <c:v>1Q2010</c:v>
                </c:pt>
                <c:pt idx="1">
                  <c:v>2Q2010</c:v>
                </c:pt>
                <c:pt idx="2">
                  <c:v>3Q2010</c:v>
                </c:pt>
                <c:pt idx="3">
                  <c:v>4Q2010</c:v>
                </c:pt>
                <c:pt idx="4">
                  <c:v>1Q2011</c:v>
                </c:pt>
                <c:pt idx="5">
                  <c:v>2Q2011</c:v>
                </c:pt>
                <c:pt idx="6">
                  <c:v>3Q2011</c:v>
                </c:pt>
                <c:pt idx="7">
                  <c:v>4Q2011</c:v>
                </c:pt>
                <c:pt idx="8">
                  <c:v>1Q2012</c:v>
                </c:pt>
                <c:pt idx="9">
                  <c:v>2Q2012</c:v>
                </c:pt>
                <c:pt idx="10">
                  <c:v>3Q2012</c:v>
                </c:pt>
                <c:pt idx="11">
                  <c:v>4Q2012</c:v>
                </c:pt>
                <c:pt idx="12">
                  <c:v>1Q2013</c:v>
                </c:pt>
                <c:pt idx="13">
                  <c:v>2Q2013</c:v>
                </c:pt>
                <c:pt idx="14">
                  <c:v>3Q2013</c:v>
                </c:pt>
                <c:pt idx="15">
                  <c:v>4Q2013</c:v>
                </c:pt>
                <c:pt idx="16">
                  <c:v>1Q2014</c:v>
                </c:pt>
                <c:pt idx="17">
                  <c:v>2Q2014</c:v>
                </c:pt>
                <c:pt idx="18">
                  <c:v>3Q2014</c:v>
                </c:pt>
                <c:pt idx="19">
                  <c:v>4Q2014</c:v>
                </c:pt>
                <c:pt idx="20">
                  <c:v>1Q2015</c:v>
                </c:pt>
                <c:pt idx="21">
                  <c:v>2Q2015</c:v>
                </c:pt>
                <c:pt idx="22">
                  <c:v>3Q2015</c:v>
                </c:pt>
                <c:pt idx="23">
                  <c:v>4Q2015</c:v>
                </c:pt>
                <c:pt idx="24">
                  <c:v>1Q2016</c:v>
                </c:pt>
                <c:pt idx="25">
                  <c:v>2Q2016</c:v>
                </c:pt>
                <c:pt idx="26">
                  <c:v>3Q2016</c:v>
                </c:pt>
                <c:pt idx="27">
                  <c:v>4Q2016</c:v>
                </c:pt>
                <c:pt idx="28">
                  <c:v>1Q2017</c:v>
                </c:pt>
                <c:pt idx="29">
                  <c:v>2Q2017</c:v>
                </c:pt>
                <c:pt idx="30">
                  <c:v>3Q2017</c:v>
                </c:pt>
                <c:pt idx="31">
                  <c:v>4Q2017</c:v>
                </c:pt>
                <c:pt idx="32">
                  <c:v>1Q2018</c:v>
                </c:pt>
                <c:pt idx="33">
                  <c:v>2Q2018</c:v>
                </c:pt>
                <c:pt idx="34">
                  <c:v>3Q2018</c:v>
                </c:pt>
                <c:pt idx="35">
                  <c:v>4Q2018</c:v>
                </c:pt>
                <c:pt idx="36">
                  <c:v>1Q2019</c:v>
                </c:pt>
                <c:pt idx="37">
                  <c:v>2Q2019</c:v>
                </c:pt>
              </c:strCache>
            </c:strRef>
          </c:cat>
          <c:val>
            <c:numRef>
              <c:f>'Energy In Ireland Graphs'!$G$1988:$G$2025</c:f>
              <c:numCache>
                <c:formatCode>#,##0</c:formatCode>
                <c:ptCount val="38"/>
                <c:pt idx="0">
                  <c:v>42.547992999999998</c:v>
                </c:pt>
                <c:pt idx="1">
                  <c:v>40.677320999999999</c:v>
                </c:pt>
                <c:pt idx="2">
                  <c:v>37.761994000000001</c:v>
                </c:pt>
                <c:pt idx="3">
                  <c:v>39.909247999999998</c:v>
                </c:pt>
                <c:pt idx="4">
                  <c:v>42.172550000000001</c:v>
                </c:pt>
                <c:pt idx="5">
                  <c:v>44.111497999999997</c:v>
                </c:pt>
                <c:pt idx="6">
                  <c:v>46.037028999999997</c:v>
                </c:pt>
                <c:pt idx="7">
                  <c:v>46.781892999999997</c:v>
                </c:pt>
                <c:pt idx="8">
                  <c:v>45.46687</c:v>
                </c:pt>
                <c:pt idx="9">
                  <c:v>46.385613999999997</c:v>
                </c:pt>
                <c:pt idx="10">
                  <c:v>46.515897000000002</c:v>
                </c:pt>
                <c:pt idx="11">
                  <c:v>45.474772000000002</c:v>
                </c:pt>
                <c:pt idx="12">
                  <c:v>47.727254000000002</c:v>
                </c:pt>
                <c:pt idx="13">
                  <c:v>49.882213</c:v>
                </c:pt>
                <c:pt idx="14">
                  <c:v>48.972757000000001</c:v>
                </c:pt>
                <c:pt idx="15">
                  <c:v>47.752364999999998</c:v>
                </c:pt>
                <c:pt idx="16">
                  <c:v>48.980907999999999</c:v>
                </c:pt>
                <c:pt idx="17">
                  <c:v>48.547969999999999</c:v>
                </c:pt>
                <c:pt idx="18">
                  <c:v>48.290418000000003</c:v>
                </c:pt>
                <c:pt idx="19">
                  <c:v>43.679288999999997</c:v>
                </c:pt>
                <c:pt idx="20">
                  <c:v>41.589905000000002</c:v>
                </c:pt>
                <c:pt idx="21">
                  <c:v>38.217919000000002</c:v>
                </c:pt>
                <c:pt idx="22">
                  <c:v>36.791271999999999</c:v>
                </c:pt>
                <c:pt idx="23">
                  <c:v>34.500362000000003</c:v>
                </c:pt>
                <c:pt idx="24">
                  <c:v>33.648446</c:v>
                </c:pt>
                <c:pt idx="25">
                  <c:v>31.447526</c:v>
                </c:pt>
                <c:pt idx="26">
                  <c:v>31.599485999999999</c:v>
                </c:pt>
                <c:pt idx="27">
                  <c:v>29.762371999999999</c:v>
                </c:pt>
                <c:pt idx="28">
                  <c:v>28.684256999999999</c:v>
                </c:pt>
                <c:pt idx="29">
                  <c:v>28.090406000000002</c:v>
                </c:pt>
                <c:pt idx="30">
                  <c:v>28.764251999999999</c:v>
                </c:pt>
                <c:pt idx="31">
                  <c:v>30.370252000000001</c:v>
                </c:pt>
                <c:pt idx="32">
                  <c:v>30.337152</c:v>
                </c:pt>
                <c:pt idx="33">
                  <c:v>33.890631999999997</c:v>
                </c:pt>
                <c:pt idx="34">
                  <c:v>32.894959</c:v>
                </c:pt>
                <c:pt idx="35">
                  <c:v>33.153553000000002</c:v>
                </c:pt>
                <c:pt idx="36">
                  <c:v>33.664065999999998</c:v>
                </c:pt>
                <c:pt idx="37">
                  <c:v>#N/A</c:v>
                </c:pt>
              </c:numCache>
            </c:numRef>
          </c:val>
          <c:smooth val="0"/>
          <c:extLst>
            <c:ext xmlns:c16="http://schemas.microsoft.com/office/drawing/2014/chart" uri="{C3380CC4-5D6E-409C-BE32-E72D297353CC}">
              <c16:uniqueId val="{00000002-1A87-4054-91B0-C23EC4AB0652}"/>
            </c:ext>
          </c:extLst>
        </c:ser>
        <c:dLbls>
          <c:showLegendKey val="0"/>
          <c:showVal val="0"/>
          <c:showCatName val="0"/>
          <c:showSerName val="0"/>
          <c:showPercent val="0"/>
          <c:showBubbleSize val="0"/>
        </c:dLbls>
        <c:smooth val="0"/>
        <c:axId val="1548402256"/>
        <c:axId val="1548388528"/>
      </c:lineChart>
      <c:catAx>
        <c:axId val="154840225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 val="autoZero"/>
        <c:auto val="1"/>
        <c:lblAlgn val="ctr"/>
        <c:lblOffset val="100"/>
        <c:tickLblSkip val="2"/>
        <c:noMultiLvlLbl val="0"/>
      </c:catAx>
      <c:valAx>
        <c:axId val="1548388528"/>
        <c:scaling>
          <c:orientation val="minMax"/>
          <c:min val="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US$/1000 litres (excel taxes)</a:t>
                </a:r>
              </a:p>
            </c:rich>
          </c:tx>
          <c:layout>
            <c:manualLayout>
              <c:xMode val="edge"/>
              <c:yMode val="edge"/>
              <c:x val="9.7891071748451696E-3"/>
              <c:y val="0.179383586610004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valAx>
      <c:spPr>
        <a:noFill/>
        <a:ln>
          <a:noFill/>
        </a:ln>
        <a:effectLst/>
      </c:spPr>
    </c:plotArea>
    <c:legend>
      <c:legendPos val="b"/>
      <c:layout>
        <c:manualLayout>
          <c:xMode val="edge"/>
          <c:yMode val="edge"/>
          <c:x val="4.6311882716049371E-2"/>
          <c:y val="0.9109756172839506"/>
          <c:w val="0.93108329805657708"/>
          <c:h val="6.49602184123175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In Ireland Graphs'!$B$2057</c:f>
              <c:strCache>
                <c:ptCount val="1"/>
                <c:pt idx="0">
                  <c:v>Industrial electricity price index (real)</c:v>
                </c:pt>
              </c:strCache>
            </c:strRef>
          </c:tx>
          <c:spPr>
            <a:solidFill>
              <a:schemeClr val="accent1"/>
            </a:solidFill>
            <a:ln>
              <a:noFill/>
            </a:ln>
            <a:effectLst/>
          </c:spPr>
          <c:invertIfNegative val="0"/>
          <c:val>
            <c:numRef>
              <c:f>'Energy In Ireland Graphs'!$E$2057:$U$2057</c:f>
              <c:numCache>
                <c:formatCode>0</c:formatCode>
                <c:ptCount val="17"/>
                <c:pt idx="0">
                  <c:v>97.4130773742</c:v>
                </c:pt>
                <c:pt idx="1">
                  <c:v>92.060303272499993</c:v>
                </c:pt>
                <c:pt idx="2">
                  <c:v>93.004973097399997</c:v>
                </c:pt>
                <c:pt idx="3">
                  <c:v>85.193499513199995</c:v>
                </c:pt>
                <c:pt idx="4">
                  <c:v>92.8419035581</c:v>
                </c:pt>
                <c:pt idx="5">
                  <c:v>90.317653041499995</c:v>
                </c:pt>
                <c:pt idx="6">
                  <c:v>89.677306141599999</c:v>
                </c:pt>
                <c:pt idx="7">
                  <c:v>93.786892509500007</c:v>
                </c:pt>
                <c:pt idx="8">
                  <c:v>94.816203890599994</c:v>
                </c:pt>
                <c:pt idx="9">
                  <c:v>82.031570039299993</c:v>
                </c:pt>
                <c:pt idx="10">
                  <c:v>101.4329402628</c:v>
                </c:pt>
                <c:pt idx="11">
                  <c:v>93.373208493700005</c:v>
                </c:pt>
                <c:pt idx="12">
                  <c:v>95.503873356900002</c:v>
                </c:pt>
                <c:pt idx="13">
                  <c:v>91.621661476599996</c:v>
                </c:pt>
                <c:pt idx="14">
                  <c:v>115.97156863230001</c:v>
                </c:pt>
                <c:pt idx="15">
                  <c:v>116.7314676841</c:v>
                </c:pt>
                <c:pt idx="16">
                  <c:v>91.556578157399997</c:v>
                </c:pt>
              </c:numCache>
            </c:numRef>
          </c:val>
          <c:extLst>
            <c:ext xmlns:c15="http://schemas.microsoft.com/office/drawing/2012/chart" uri="{02D57815-91ED-43cb-92C2-25804820EDAC}">
              <c15:filteredCategoryTitle>
                <c15:cat>
                  <c:strRef>
                    <c:extLst>
                      <c:ext uri="{02D57815-91ED-43cb-92C2-25804820EDAC}">
                        <c15:formulaRef>
                          <c15:sqref>'Energy In Ireland Graphs'!$E$2056:$U$2056</c15:sqref>
                        </c15:formulaRef>
                      </c:ext>
                    </c:extLst>
                    <c:strCache>
                      <c:ptCount val="17"/>
                      <c:pt idx="0">
                        <c:v>OECD Europe</c:v>
                      </c:pt>
                      <c:pt idx="1">
                        <c:v>Austria</c:v>
                      </c:pt>
                      <c:pt idx="2">
                        <c:v>Belgium</c:v>
                      </c:pt>
                      <c:pt idx="3">
                        <c:v>Denmark</c:v>
                      </c:pt>
                      <c:pt idx="4">
                        <c:v>Finland</c:v>
                      </c:pt>
                      <c:pt idx="5">
                        <c:v>France</c:v>
                      </c:pt>
                      <c:pt idx="6">
                        <c:v>Germany</c:v>
                      </c:pt>
                      <c:pt idx="7">
                        <c:v>Greece</c:v>
                      </c:pt>
                      <c:pt idx="8">
                        <c:v>Ireland</c:v>
                      </c:pt>
                      <c:pt idx="9">
                        <c:v>Italy</c:v>
                      </c:pt>
                      <c:pt idx="10">
                        <c:v>Luxembourg</c:v>
                      </c:pt>
                      <c:pt idx="11">
                        <c:v>Netherlands</c:v>
                      </c:pt>
                      <c:pt idx="12">
                        <c:v>Portugal</c:v>
                      </c:pt>
                      <c:pt idx="13">
                        <c:v>Spain</c:v>
                      </c:pt>
                      <c:pt idx="14">
                        <c:v>Sweden</c:v>
                      </c:pt>
                      <c:pt idx="15">
                        <c:v>United Kingdom</c:v>
                      </c:pt>
                      <c:pt idx="16">
                        <c:v>United States</c:v>
                      </c:pt>
                    </c:strCache>
                  </c:strRef>
                </c15:cat>
              </c15:filteredCategoryTitle>
            </c:ext>
            <c:ext xmlns:c16="http://schemas.microsoft.com/office/drawing/2014/chart" uri="{C3380CC4-5D6E-409C-BE32-E72D297353CC}">
              <c16:uniqueId val="{00000000-CC44-4372-B697-B00DAECB4ACD}"/>
            </c:ext>
          </c:extLst>
        </c:ser>
        <c:ser>
          <c:idx val="1"/>
          <c:order val="1"/>
          <c:tx>
            <c:strRef>
              <c:f>'Energy In Ireland Graphs'!$B$2058</c:f>
              <c:strCache>
                <c:ptCount val="1"/>
                <c:pt idx="0">
                  <c:v>Industrial oil price index (real)</c:v>
                </c:pt>
              </c:strCache>
            </c:strRef>
          </c:tx>
          <c:spPr>
            <a:solidFill>
              <a:schemeClr val="accent2"/>
            </a:solidFill>
            <a:ln>
              <a:noFill/>
            </a:ln>
            <a:effectLst/>
          </c:spPr>
          <c:invertIfNegative val="0"/>
          <c:val>
            <c:numRef>
              <c:f>'Energy In Ireland Graphs'!$E$2058:$U$2058</c:f>
              <c:numCache>
                <c:formatCode>0</c:formatCode>
                <c:ptCount val="17"/>
                <c:pt idx="0">
                  <c:v>106.9637316367</c:v>
                </c:pt>
                <c:pt idx="1">
                  <c:v>102.71934345290001</c:v>
                </c:pt>
                <c:pt idx="2">
                  <c:v>111.5469713239</c:v>
                </c:pt>
                <c:pt idx="3">
                  <c:v>108.7252314295</c:v>
                </c:pt>
                <c:pt idx="4">
                  <c:v>106.2266191658</c:v>
                </c:pt>
                <c:pt idx="5">
                  <c:v>122.8529755113</c:v>
                </c:pt>
                <c:pt idx="6">
                  <c:v>105.34297088149999</c:v>
                </c:pt>
                <c:pt idx="7">
                  <c:v>113.6504213737</c:v>
                </c:pt>
                <c:pt idx="8">
                  <c:v>113.4765950111</c:v>
                </c:pt>
                <c:pt idx="9">
                  <c:v>103.8950087079</c:v>
                </c:pt>
                <c:pt idx="10">
                  <c:v>101.170295381</c:v>
                </c:pt>
                <c:pt idx="11">
                  <c:v>103.4464965267</c:v>
                </c:pt>
                <c:pt idx="12">
                  <c:v>111.0723436275</c:v>
                </c:pt>
                <c:pt idx="13">
                  <c:v>105.8069546366</c:v>
                </c:pt>
                <c:pt idx="14">
                  <c:v>106.3368658943</c:v>
                </c:pt>
                <c:pt idx="15">
                  <c:v>104.9360450833</c:v>
                </c:pt>
                <c:pt idx="16">
                  <c:v>108.45632776479999</c:v>
                </c:pt>
              </c:numCache>
            </c:numRef>
          </c:val>
          <c:extLst>
            <c:ext xmlns:c15="http://schemas.microsoft.com/office/drawing/2012/chart" uri="{02D57815-91ED-43cb-92C2-25804820EDAC}">
              <c15:filteredCategoryTitle>
                <c15:cat>
                  <c:strRef>
                    <c:extLst>
                      <c:ext uri="{02D57815-91ED-43cb-92C2-25804820EDAC}">
                        <c15:formulaRef>
                          <c15:sqref>'Energy In Ireland Graphs'!$E$2056:$U$2056</c15:sqref>
                        </c15:formulaRef>
                      </c:ext>
                    </c:extLst>
                    <c:strCache>
                      <c:ptCount val="17"/>
                      <c:pt idx="0">
                        <c:v>OECD Europe</c:v>
                      </c:pt>
                      <c:pt idx="1">
                        <c:v>Austria</c:v>
                      </c:pt>
                      <c:pt idx="2">
                        <c:v>Belgium</c:v>
                      </c:pt>
                      <c:pt idx="3">
                        <c:v>Denmark</c:v>
                      </c:pt>
                      <c:pt idx="4">
                        <c:v>Finland</c:v>
                      </c:pt>
                      <c:pt idx="5">
                        <c:v>France</c:v>
                      </c:pt>
                      <c:pt idx="6">
                        <c:v>Germany</c:v>
                      </c:pt>
                      <c:pt idx="7">
                        <c:v>Greece</c:v>
                      </c:pt>
                      <c:pt idx="8">
                        <c:v>Ireland</c:v>
                      </c:pt>
                      <c:pt idx="9">
                        <c:v>Italy</c:v>
                      </c:pt>
                      <c:pt idx="10">
                        <c:v>Luxembourg</c:v>
                      </c:pt>
                      <c:pt idx="11">
                        <c:v>Netherlands</c:v>
                      </c:pt>
                      <c:pt idx="12">
                        <c:v>Portugal</c:v>
                      </c:pt>
                      <c:pt idx="13">
                        <c:v>Spain</c:v>
                      </c:pt>
                      <c:pt idx="14">
                        <c:v>Sweden</c:v>
                      </c:pt>
                      <c:pt idx="15">
                        <c:v>United Kingdom</c:v>
                      </c:pt>
                      <c:pt idx="16">
                        <c:v>United States</c:v>
                      </c:pt>
                    </c:strCache>
                  </c:strRef>
                </c15:cat>
              </c15:filteredCategoryTitle>
            </c:ext>
            <c:ext xmlns:c16="http://schemas.microsoft.com/office/drawing/2014/chart" uri="{C3380CC4-5D6E-409C-BE32-E72D297353CC}">
              <c16:uniqueId val="{00000001-CC44-4372-B697-B00DAECB4ACD}"/>
            </c:ext>
          </c:extLst>
        </c:ser>
        <c:ser>
          <c:idx val="2"/>
          <c:order val="2"/>
          <c:tx>
            <c:strRef>
              <c:f>'Energy In Ireland Graphs'!$B$2059</c:f>
              <c:strCache>
                <c:ptCount val="1"/>
                <c:pt idx="0">
                  <c:v>Industrial gas price index (real)</c:v>
                </c:pt>
              </c:strCache>
            </c:strRef>
          </c:tx>
          <c:spPr>
            <a:solidFill>
              <a:schemeClr val="accent3"/>
            </a:solidFill>
            <a:ln>
              <a:noFill/>
            </a:ln>
            <a:effectLst/>
          </c:spPr>
          <c:invertIfNegative val="0"/>
          <c:val>
            <c:numRef>
              <c:f>'Energy In Ireland Graphs'!$E$2059:$U$2059</c:f>
              <c:numCache>
                <c:formatCode>0</c:formatCode>
                <c:ptCount val="17"/>
                <c:pt idx="0">
                  <c:v>86.782405157100001</c:v>
                </c:pt>
                <c:pt idx="1">
                  <c:v>84.008533205299997</c:v>
                </c:pt>
                <c:pt idx="2">
                  <c:v>83.367249181099993</c:v>
                </c:pt>
                <c:pt idx="3">
                  <c:v>92.071314941099999</c:v>
                </c:pt>
                <c:pt idx="4">
                  <c:v>115.84635070580001</c:v>
                </c:pt>
                <c:pt idx="5">
                  <c:v>97.690016601500005</c:v>
                </c:pt>
                <c:pt idx="6">
                  <c:v>81.269665905500005</c:v>
                </c:pt>
                <c:pt idx="7">
                  <c:v>90.7245803661</c:v>
                </c:pt>
                <c:pt idx="8">
                  <c:v>112.4148072265</c:v>
                </c:pt>
                <c:pt idx="9">
                  <c:v>81.155048202200007</c:v>
                </c:pt>
                <c:pt idx="10">
                  <c:v>68.514487931299996</c:v>
                </c:pt>
                <c:pt idx="11">
                  <c:v>88.372694460299996</c:v>
                </c:pt>
                <c:pt idx="12">
                  <c:v>68.298829242899998</c:v>
                </c:pt>
                <c:pt idx="13">
                  <c:v>85.194559779000002</c:v>
                </c:pt>
                <c:pt idx="15">
                  <c:v>85.369870647300004</c:v>
                </c:pt>
                <c:pt idx="16">
                  <c:v>89.155686955799993</c:v>
                </c:pt>
              </c:numCache>
            </c:numRef>
          </c:val>
          <c:extLst>
            <c:ext xmlns:c15="http://schemas.microsoft.com/office/drawing/2012/chart" uri="{02D57815-91ED-43cb-92C2-25804820EDAC}">
              <c15:filteredCategoryTitle>
                <c15:cat>
                  <c:strRef>
                    <c:extLst>
                      <c:ext uri="{02D57815-91ED-43cb-92C2-25804820EDAC}">
                        <c15:formulaRef>
                          <c15:sqref>'Energy In Ireland Graphs'!$E$2056:$U$2056</c15:sqref>
                        </c15:formulaRef>
                      </c:ext>
                    </c:extLst>
                    <c:strCache>
                      <c:ptCount val="17"/>
                      <c:pt idx="0">
                        <c:v>OECD Europe</c:v>
                      </c:pt>
                      <c:pt idx="1">
                        <c:v>Austria</c:v>
                      </c:pt>
                      <c:pt idx="2">
                        <c:v>Belgium</c:v>
                      </c:pt>
                      <c:pt idx="3">
                        <c:v>Denmark</c:v>
                      </c:pt>
                      <c:pt idx="4">
                        <c:v>Finland</c:v>
                      </c:pt>
                      <c:pt idx="5">
                        <c:v>France</c:v>
                      </c:pt>
                      <c:pt idx="6">
                        <c:v>Germany</c:v>
                      </c:pt>
                      <c:pt idx="7">
                        <c:v>Greece</c:v>
                      </c:pt>
                      <c:pt idx="8">
                        <c:v>Ireland</c:v>
                      </c:pt>
                      <c:pt idx="9">
                        <c:v>Italy</c:v>
                      </c:pt>
                      <c:pt idx="10">
                        <c:v>Luxembourg</c:v>
                      </c:pt>
                      <c:pt idx="11">
                        <c:v>Netherlands</c:v>
                      </c:pt>
                      <c:pt idx="12">
                        <c:v>Portugal</c:v>
                      </c:pt>
                      <c:pt idx="13">
                        <c:v>Spain</c:v>
                      </c:pt>
                      <c:pt idx="14">
                        <c:v>Sweden</c:v>
                      </c:pt>
                      <c:pt idx="15">
                        <c:v>United Kingdom</c:v>
                      </c:pt>
                      <c:pt idx="16">
                        <c:v>United States</c:v>
                      </c:pt>
                    </c:strCache>
                  </c:strRef>
                </c15:cat>
              </c15:filteredCategoryTitle>
            </c:ext>
            <c:ext xmlns:c16="http://schemas.microsoft.com/office/drawing/2014/chart" uri="{C3380CC4-5D6E-409C-BE32-E72D297353CC}">
              <c16:uniqueId val="{00000002-CC44-4372-B697-B00DAECB4ACD}"/>
            </c:ext>
          </c:extLst>
        </c:ser>
        <c:dLbls>
          <c:showLegendKey val="0"/>
          <c:showVal val="0"/>
          <c:showCatName val="0"/>
          <c:showSerName val="0"/>
          <c:showPercent val="0"/>
          <c:showBubbleSize val="0"/>
        </c:dLbls>
        <c:gapWidth val="150"/>
        <c:axId val="1548402256"/>
        <c:axId val="1548388528"/>
      </c:barChart>
      <c:catAx>
        <c:axId val="1548402256"/>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388528"/>
        <c:crossesAt val="100"/>
        <c:auto val="1"/>
        <c:lblAlgn val="ctr"/>
        <c:lblOffset val="100"/>
        <c:noMultiLvlLbl val="0"/>
      </c:catAx>
      <c:valAx>
        <c:axId val="1548388528"/>
        <c:scaling>
          <c:orientation val="minMax"/>
          <c:max val="120"/>
          <c:min val="6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index Q2 2018 relative to 2010</a:t>
                </a:r>
              </a:p>
            </c:rich>
          </c:tx>
          <c:layout>
            <c:manualLayout>
              <c:xMode val="edge"/>
              <c:yMode val="edge"/>
              <c:x val="3.9156428699380682E-3"/>
              <c:y val="0.1185200251481403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1548402256"/>
        <c:crosses val="autoZero"/>
        <c:crossBetween val="between"/>
      </c:valAx>
      <c:spPr>
        <a:noFill/>
        <a:ln>
          <a:noFill/>
        </a:ln>
        <a:effectLst/>
      </c:spPr>
    </c:plotArea>
    <c:legend>
      <c:legendPos val="b"/>
      <c:layout>
        <c:manualLayout>
          <c:xMode val="edge"/>
          <c:yMode val="edge"/>
          <c:x val="4.6311882716049371E-2"/>
          <c:y val="0.9109756172839506"/>
          <c:w val="0.8999999385811257"/>
          <c:h val="6.49602184123175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566960560654238E-2"/>
          <c:y val="4.3137254901960784E-2"/>
          <c:w val="0.88287440079098756"/>
          <c:h val="0.71329102979774583"/>
        </c:manualLayout>
      </c:layout>
      <c:barChart>
        <c:barDir val="col"/>
        <c:grouping val="clustered"/>
        <c:varyColors val="0"/>
        <c:ser>
          <c:idx val="7"/>
          <c:order val="7"/>
          <c:tx>
            <c:strRef>
              <c:f>'Energy In Ireland Graphs'!$AF$2369</c:f>
              <c:strCache>
                <c:ptCount val="1"/>
                <c:pt idx="0">
                  <c:v>2017</c:v>
                </c:pt>
              </c:strCache>
            </c:strRef>
          </c:tx>
          <c:spPr>
            <a:solidFill>
              <a:schemeClr val="accent2">
                <a:lumMod val="60000"/>
              </a:schemeClr>
            </a:solidFill>
            <a:ln>
              <a:noFill/>
            </a:ln>
            <a:effectLst/>
          </c:spPr>
          <c:invertIfNegative val="0"/>
          <c:dPt>
            <c:idx val="6"/>
            <c:invertIfNegative val="0"/>
            <c:bubble3D val="0"/>
            <c:spPr>
              <a:solidFill>
                <a:srgbClr val="99CC00"/>
              </a:solidFill>
              <a:ln>
                <a:noFill/>
              </a:ln>
              <a:effectLst/>
            </c:spPr>
            <c:extLst>
              <c:ext xmlns:c16="http://schemas.microsoft.com/office/drawing/2014/chart" uri="{C3380CC4-5D6E-409C-BE32-E72D297353CC}">
                <c16:uniqueId val="{00000001-9DF5-4898-ABA6-1B7F960FC95B}"/>
              </c:ext>
            </c:extLst>
          </c:dPt>
          <c:cat>
            <c:strRef>
              <c:f>'Energy In Ireland Graphs'!$B$2370:$B$2398</c:f>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f>'Energy In Ireland Graphs'!$AF$2370:$AF$2398</c:f>
              <c:numCache>
                <c:formatCode>0.0</c:formatCode>
                <c:ptCount val="29"/>
                <c:pt idx="0">
                  <c:v>104.6</c:v>
                </c:pt>
                <c:pt idx="1">
                  <c:v>107.1</c:v>
                </c:pt>
                <c:pt idx="2">
                  <c:v>108.3</c:v>
                </c:pt>
                <c:pt idx="3">
                  <c:v>108.8</c:v>
                </c:pt>
                <c:pt idx="4">
                  <c:v>110.4</c:v>
                </c:pt>
                <c:pt idx="5">
                  <c:v>110.4</c:v>
                </c:pt>
                <c:pt idx="6">
                  <c:v>111.6</c:v>
                </c:pt>
                <c:pt idx="7">
                  <c:v>113.1</c:v>
                </c:pt>
                <c:pt idx="8">
                  <c:v>113.4</c:v>
                </c:pt>
                <c:pt idx="9">
                  <c:v>115</c:v>
                </c:pt>
                <c:pt idx="10">
                  <c:v>115.9</c:v>
                </c:pt>
                <c:pt idx="11">
                  <c:v>118.2</c:v>
                </c:pt>
                <c:pt idx="12">
                  <c:v>118.5</c:v>
                </c:pt>
                <c:pt idx="13">
                  <c:v>119.6</c:v>
                </c:pt>
                <c:pt idx="14">
                  <c:v>120.6</c:v>
                </c:pt>
                <c:pt idx="15">
                  <c:v>120.7</c:v>
                </c:pt>
                <c:pt idx="16">
                  <c:v>121.1</c:v>
                </c:pt>
                <c:pt idx="17">
                  <c:v>122.2</c:v>
                </c:pt>
                <c:pt idx="18">
                  <c:v>122.3</c:v>
                </c:pt>
                <c:pt idx="19">
                  <c:v>124.4</c:v>
                </c:pt>
                <c:pt idx="20">
                  <c:v>125.6</c:v>
                </c:pt>
                <c:pt idx="21">
                  <c:v>126.1</c:v>
                </c:pt>
                <c:pt idx="22">
                  <c:v>126.1</c:v>
                </c:pt>
                <c:pt idx="23">
                  <c:v>127</c:v>
                </c:pt>
                <c:pt idx="24">
                  <c:v>127.1</c:v>
                </c:pt>
                <c:pt idx="25">
                  <c:v>127.4</c:v>
                </c:pt>
                <c:pt idx="26">
                  <c:v>127.7</c:v>
                </c:pt>
                <c:pt idx="27">
                  <c:v>128.80000000000001</c:v>
                </c:pt>
                <c:pt idx="28">
                  <c:v>132.80000000000001</c:v>
                </c:pt>
              </c:numCache>
            </c:numRef>
          </c:val>
          <c:extLst>
            <c:ext xmlns:c16="http://schemas.microsoft.com/office/drawing/2014/chart" uri="{C3380CC4-5D6E-409C-BE32-E72D297353CC}">
              <c16:uniqueId val="{00000002-9DF5-4898-ABA6-1B7F960FC95B}"/>
            </c:ext>
          </c:extLst>
        </c:ser>
        <c:dLbls>
          <c:showLegendKey val="0"/>
          <c:showVal val="0"/>
          <c:showCatName val="0"/>
          <c:showSerName val="0"/>
          <c:showPercent val="0"/>
          <c:showBubbleSize val="0"/>
        </c:dLbls>
        <c:gapWidth val="150"/>
        <c:axId val="226194175"/>
        <c:axId val="226197503"/>
        <c:extLst>
          <c:ext xmlns:c15="http://schemas.microsoft.com/office/drawing/2012/chart" uri="{02D57815-91ED-43cb-92C2-25804820EDAC}">
            <c15:filteredBarSeries>
              <c15:ser>
                <c:idx val="0"/>
                <c:order val="0"/>
                <c:tx>
                  <c:strRef>
                    <c:extLst>
                      <c:ext uri="{02D57815-91ED-43cb-92C2-25804820EDAC}">
                        <c15:formulaRef>
                          <c15:sqref>'Energy In Ireland Graphs'!$Y$2369</c15:sqref>
                        </c15:formulaRef>
                      </c:ext>
                    </c:extLst>
                    <c:strCache>
                      <c:ptCount val="1"/>
                      <c:pt idx="0">
                        <c:v>2010</c:v>
                      </c:pt>
                    </c:strCache>
                  </c:strRef>
                </c:tx>
                <c:spPr>
                  <a:solidFill>
                    <a:schemeClr val="accent1"/>
                  </a:solidFill>
                  <a:ln>
                    <a:noFill/>
                  </a:ln>
                  <a:effectLst/>
                </c:spPr>
                <c:invertIfNegative val="0"/>
                <c:cat>
                  <c:strRef>
                    <c:extLst>
                      <c:ex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c:ext uri="{02D57815-91ED-43cb-92C2-25804820EDAC}">
                        <c15:formulaRef>
                          <c15:sqref>'Energy In Ireland Graphs'!$Y$2370:$Y$2398</c15:sqref>
                        </c15:formulaRef>
                      </c:ext>
                    </c:extLst>
                    <c:numCache>
                      <c:formatCode>0.0</c:formatCode>
                      <c:ptCount val="29"/>
                      <c:pt idx="0">
                        <c:v>127.212274739243</c:v>
                      </c:pt>
                      <c:pt idx="1">
                        <c:v>126.640725107409</c:v>
                      </c:pt>
                      <c:pt idx="2">
                        <c:v>135.823637012116</c:v>
                      </c:pt>
                      <c:pt idx="3">
                        <c:v>143.65040574972701</c:v>
                      </c:pt>
                      <c:pt idx="4">
                        <c:v>130.53033252709699</c:v>
                      </c:pt>
                      <c:pt idx="5">
                        <c:v>131.22237136465299</c:v>
                      </c:pt>
                      <c:pt idx="6">
                        <c:v>133.21555575612601</c:v>
                      </c:pt>
                      <c:pt idx="7">
                        <c:v>0</c:v>
                      </c:pt>
                      <c:pt idx="8">
                        <c:v>132.665446376229</c:v>
                      </c:pt>
                      <c:pt idx="9">
                        <c:v>137.849627653548</c:v>
                      </c:pt>
                      <c:pt idx="10">
                        <c:v>133.42287832892001</c:v>
                      </c:pt>
                      <c:pt idx="11">
                        <c:v>148.98184957116601</c:v>
                      </c:pt>
                      <c:pt idx="12">
                        <c:v>140.291789863747</c:v>
                      </c:pt>
                      <c:pt idx="13">
                        <c:v>144.425744223625</c:v>
                      </c:pt>
                      <c:pt idx="14">
                        <c:v>148.52312387677199</c:v>
                      </c:pt>
                      <c:pt idx="15">
                        <c:v>143.98589193158699</c:v>
                      </c:pt>
                      <c:pt idx="16">
                        <c:v>144.19209848607099</c:v>
                      </c:pt>
                      <c:pt idx="17">
                        <c:v>155.756700755297</c:v>
                      </c:pt>
                      <c:pt idx="18">
                        <c:v>151.30953458318101</c:v>
                      </c:pt>
                      <c:pt idx="19">
                        <c:v>148.893141431353</c:v>
                      </c:pt>
                      <c:pt idx="20">
                        <c:v>147.42228589915399</c:v>
                      </c:pt>
                      <c:pt idx="21">
                        <c:v>158.93166679727301</c:v>
                      </c:pt>
                      <c:pt idx="22">
                        <c:v>148.94759656917199</c:v>
                      </c:pt>
                      <c:pt idx="23">
                        <c:v>145.98813559321999</c:v>
                      </c:pt>
                      <c:pt idx="24">
                        <c:v>151.13098066325699</c:v>
                      </c:pt>
                      <c:pt idx="25">
                        <c:v>150.89247311828001</c:v>
                      </c:pt>
                      <c:pt idx="26">
                        <c:v>146.23911212043501</c:v>
                      </c:pt>
                      <c:pt idx="27">
                        <c:v>161.98250490516699</c:v>
                      </c:pt>
                      <c:pt idx="28">
                        <c:v>162.03046577482701</c:v>
                      </c:pt>
                    </c:numCache>
                  </c:numRef>
                </c:val>
                <c:extLst>
                  <c:ext xmlns:c16="http://schemas.microsoft.com/office/drawing/2014/chart" uri="{C3380CC4-5D6E-409C-BE32-E72D297353CC}">
                    <c16:uniqueId val="{00000004-9DF5-4898-ABA6-1B7F960FC95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'Energy In Ireland Graphs'!$Z$2369</c15:sqref>
                        </c15:formulaRef>
                      </c:ext>
                    </c:extLst>
                    <c:strCache>
                      <c:ptCount val="1"/>
                      <c:pt idx="0">
                        <c:v>2011</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Graphs'!$Z$2370:$Z$2398</c15:sqref>
                        </c15:formulaRef>
                      </c:ext>
                    </c:extLst>
                    <c:numCache>
                      <c:formatCode>0.0</c:formatCode>
                      <c:ptCount val="29"/>
                      <c:pt idx="0">
                        <c:v>122.8</c:v>
                      </c:pt>
                      <c:pt idx="1">
                        <c:v>125</c:v>
                      </c:pt>
                      <c:pt idx="2">
                        <c:v>126.1</c:v>
                      </c:pt>
                      <c:pt idx="3">
                        <c:v>132.69999999999999</c:v>
                      </c:pt>
                      <c:pt idx="4">
                        <c:v>127.7</c:v>
                      </c:pt>
                      <c:pt idx="5">
                        <c:v>124.7</c:v>
                      </c:pt>
                      <c:pt idx="6">
                        <c:v>128.30000000000001</c:v>
                      </c:pt>
                      <c:pt idx="7">
                        <c:v>0</c:v>
                      </c:pt>
                      <c:pt idx="8">
                        <c:v>129.6</c:v>
                      </c:pt>
                      <c:pt idx="9">
                        <c:v>133.80000000000001</c:v>
                      </c:pt>
                      <c:pt idx="10">
                        <c:v>127.2</c:v>
                      </c:pt>
                      <c:pt idx="11">
                        <c:v>144</c:v>
                      </c:pt>
                      <c:pt idx="12">
                        <c:v>135.69999999999999</c:v>
                      </c:pt>
                      <c:pt idx="13">
                        <c:v>139.69999999999999</c:v>
                      </c:pt>
                      <c:pt idx="14">
                        <c:v>140.69999999999999</c:v>
                      </c:pt>
                      <c:pt idx="15">
                        <c:v>138.69999999999999</c:v>
                      </c:pt>
                      <c:pt idx="16">
                        <c:v>138</c:v>
                      </c:pt>
                      <c:pt idx="17">
                        <c:v>149.9</c:v>
                      </c:pt>
                      <c:pt idx="18">
                        <c:v>141.80000000000001</c:v>
                      </c:pt>
                      <c:pt idx="19">
                        <c:v>144.5</c:v>
                      </c:pt>
                      <c:pt idx="20">
                        <c:v>141.6</c:v>
                      </c:pt>
                      <c:pt idx="21">
                        <c:v>151.4</c:v>
                      </c:pt>
                      <c:pt idx="22">
                        <c:v>144.9</c:v>
                      </c:pt>
                      <c:pt idx="23">
                        <c:v>142.19999999999999</c:v>
                      </c:pt>
                      <c:pt idx="24">
                        <c:v>145.6</c:v>
                      </c:pt>
                      <c:pt idx="25">
                        <c:v>144.4</c:v>
                      </c:pt>
                      <c:pt idx="26">
                        <c:v>144.5</c:v>
                      </c:pt>
                      <c:pt idx="27">
                        <c:v>154.4</c:v>
                      </c:pt>
                      <c:pt idx="28">
                        <c:v>156.9</c:v>
                      </c:pt>
                    </c:numCache>
                  </c:numRef>
                </c:val>
                <c:extLst xmlns:c15="http://schemas.microsoft.com/office/drawing/2012/chart">
                  <c:ext xmlns:c16="http://schemas.microsoft.com/office/drawing/2014/chart" uri="{C3380CC4-5D6E-409C-BE32-E72D297353CC}">
                    <c16:uniqueId val="{00000005-9DF5-4898-ABA6-1B7F960FC95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'Energy In Ireland Graphs'!$AA$2369</c15:sqref>
                        </c15:formulaRef>
                      </c:ext>
                    </c:extLst>
                    <c:strCache>
                      <c:ptCount val="1"/>
                      <c:pt idx="0">
                        <c:v>2012</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Graphs'!$AA$2370:$AA$2398</c15:sqref>
                        </c15:formulaRef>
                      </c:ext>
                    </c:extLst>
                    <c:numCache>
                      <c:formatCode>0.0</c:formatCode>
                      <c:ptCount val="29"/>
                      <c:pt idx="0">
                        <c:v>117.6</c:v>
                      </c:pt>
                      <c:pt idx="1">
                        <c:v>117</c:v>
                      </c:pt>
                      <c:pt idx="2">
                        <c:v>118.6</c:v>
                      </c:pt>
                      <c:pt idx="3">
                        <c:v>121.1</c:v>
                      </c:pt>
                      <c:pt idx="4">
                        <c:v>124.4</c:v>
                      </c:pt>
                      <c:pt idx="5">
                        <c:v>121.5</c:v>
                      </c:pt>
                      <c:pt idx="6">
                        <c:v>125.1</c:v>
                      </c:pt>
                      <c:pt idx="7">
                        <c:v>0</c:v>
                      </c:pt>
                      <c:pt idx="8">
                        <c:v>126.2</c:v>
                      </c:pt>
                      <c:pt idx="9">
                        <c:v>128.69999999999999</c:v>
                      </c:pt>
                      <c:pt idx="10">
                        <c:v>128</c:v>
                      </c:pt>
                      <c:pt idx="11">
                        <c:v>139.1</c:v>
                      </c:pt>
                      <c:pt idx="12">
                        <c:v>132.19999999999999</c:v>
                      </c:pt>
                      <c:pt idx="13">
                        <c:v>133.4</c:v>
                      </c:pt>
                      <c:pt idx="14">
                        <c:v>139</c:v>
                      </c:pt>
                      <c:pt idx="15">
                        <c:v>135.69999999999999</c:v>
                      </c:pt>
                      <c:pt idx="16">
                        <c:v>132.9</c:v>
                      </c:pt>
                      <c:pt idx="17">
                        <c:v>144.30000000000001</c:v>
                      </c:pt>
                      <c:pt idx="18">
                        <c:v>135.9</c:v>
                      </c:pt>
                      <c:pt idx="19">
                        <c:v>140.80000000000001</c:v>
                      </c:pt>
                      <c:pt idx="20">
                        <c:v>140.80000000000001</c:v>
                      </c:pt>
                      <c:pt idx="21">
                        <c:v>149.19999999999999</c:v>
                      </c:pt>
                      <c:pt idx="22">
                        <c:v>141</c:v>
                      </c:pt>
                      <c:pt idx="23">
                        <c:v>137</c:v>
                      </c:pt>
                      <c:pt idx="24">
                        <c:v>141.6</c:v>
                      </c:pt>
                      <c:pt idx="25">
                        <c:v>144.19999999999999</c:v>
                      </c:pt>
                      <c:pt idx="26">
                        <c:v>141.30000000000001</c:v>
                      </c:pt>
                      <c:pt idx="27">
                        <c:v>152</c:v>
                      </c:pt>
                      <c:pt idx="28">
                        <c:v>150.30000000000001</c:v>
                      </c:pt>
                    </c:numCache>
                  </c:numRef>
                </c:val>
                <c:extLst xmlns:c15="http://schemas.microsoft.com/office/drawing/2012/chart">
                  <c:ext xmlns:c16="http://schemas.microsoft.com/office/drawing/2014/chart" uri="{C3380CC4-5D6E-409C-BE32-E72D297353CC}">
                    <c16:uniqueId val="{00000006-9DF5-4898-ABA6-1B7F960FC95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'Energy In Ireland Graphs'!$AB$2369</c15:sqref>
                        </c15:formulaRef>
                      </c:ext>
                    </c:extLst>
                    <c:strCache>
                      <c:ptCount val="1"/>
                      <c:pt idx="0">
                        <c:v>2013</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Graphs'!$AB$2370:$AB$2398</c15:sqref>
                        </c15:formulaRef>
                      </c:ext>
                    </c:extLst>
                    <c:numCache>
                      <c:formatCode>0.0</c:formatCode>
                      <c:ptCount val="29"/>
                      <c:pt idx="0">
                        <c:v>112.2</c:v>
                      </c:pt>
                      <c:pt idx="1">
                        <c:v>112.7</c:v>
                      </c:pt>
                      <c:pt idx="2">
                        <c:v>109.1</c:v>
                      </c:pt>
                      <c:pt idx="3">
                        <c:v>111.9</c:v>
                      </c:pt>
                      <c:pt idx="4">
                        <c:v>117.4</c:v>
                      </c:pt>
                      <c:pt idx="5">
                        <c:v>118.7</c:v>
                      </c:pt>
                      <c:pt idx="6">
                        <c:v>120.7</c:v>
                      </c:pt>
                      <c:pt idx="7">
                        <c:v>0</c:v>
                      </c:pt>
                      <c:pt idx="8">
                        <c:v>121.1</c:v>
                      </c:pt>
                      <c:pt idx="9">
                        <c:v>122.4</c:v>
                      </c:pt>
                      <c:pt idx="10">
                        <c:v>124</c:v>
                      </c:pt>
                      <c:pt idx="11">
                        <c:v>131.80000000000001</c:v>
                      </c:pt>
                      <c:pt idx="12">
                        <c:v>126.7</c:v>
                      </c:pt>
                      <c:pt idx="13">
                        <c:v>125.6</c:v>
                      </c:pt>
                      <c:pt idx="14">
                        <c:v>132.19999999999999</c:v>
                      </c:pt>
                      <c:pt idx="15">
                        <c:v>131.6</c:v>
                      </c:pt>
                      <c:pt idx="16">
                        <c:v>128.30000000000001</c:v>
                      </c:pt>
                      <c:pt idx="17">
                        <c:v>139.19999999999999</c:v>
                      </c:pt>
                      <c:pt idx="18">
                        <c:v>133.19999999999999</c:v>
                      </c:pt>
                      <c:pt idx="19">
                        <c:v>134.6</c:v>
                      </c:pt>
                      <c:pt idx="20">
                        <c:v>134.4</c:v>
                      </c:pt>
                      <c:pt idx="21">
                        <c:v>141.69999999999999</c:v>
                      </c:pt>
                      <c:pt idx="22">
                        <c:v>135.1</c:v>
                      </c:pt>
                      <c:pt idx="23">
                        <c:v>133.4</c:v>
                      </c:pt>
                      <c:pt idx="24">
                        <c:v>136.1</c:v>
                      </c:pt>
                      <c:pt idx="25">
                        <c:v>139.80000000000001</c:v>
                      </c:pt>
                      <c:pt idx="26">
                        <c:v>138.1</c:v>
                      </c:pt>
                      <c:pt idx="27">
                        <c:v>147.1</c:v>
                      </c:pt>
                      <c:pt idx="28">
                        <c:v>147</c:v>
                      </c:pt>
                    </c:numCache>
                  </c:numRef>
                </c:val>
                <c:extLst xmlns:c15="http://schemas.microsoft.com/office/drawing/2012/chart">
                  <c:ext xmlns:c16="http://schemas.microsoft.com/office/drawing/2014/chart" uri="{C3380CC4-5D6E-409C-BE32-E72D297353CC}">
                    <c16:uniqueId val="{00000007-9DF5-4898-ABA6-1B7F960FC95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'Energy In Ireland Graphs'!$AC$2369</c15:sqref>
                        </c15:formulaRef>
                      </c:ext>
                    </c:extLst>
                    <c:strCache>
                      <c:ptCount val="1"/>
                      <c:pt idx="0">
                        <c:v>2014</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Graphs'!$AC$2370:$AC$2398</c15:sqref>
                        </c15:formulaRef>
                      </c:ext>
                    </c:extLst>
                    <c:numCache>
                      <c:formatCode>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xmlns:c15="http://schemas.microsoft.com/office/drawing/2012/chart">
                  <c:ext xmlns:c16="http://schemas.microsoft.com/office/drawing/2014/chart" uri="{C3380CC4-5D6E-409C-BE32-E72D297353CC}">
                    <c16:uniqueId val="{00000008-9DF5-4898-ABA6-1B7F960FC95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'Energy In Ireland Graphs'!$AD$2369</c15:sqref>
                        </c15:formulaRef>
                      </c:ext>
                    </c:extLst>
                    <c:strCache>
                      <c:ptCount val="1"/>
                      <c:pt idx="0">
                        <c:v>2015</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Graphs'!$AD$2370:$AD$2398</c15:sqref>
                        </c15:formulaRef>
                      </c:ext>
                    </c:extLst>
                    <c:numCache>
                      <c:formatCode>0.0</c:formatCode>
                      <c:ptCount val="29"/>
                      <c:pt idx="0">
                        <c:v>105.66500000000001</c:v>
                      </c:pt>
                      <c:pt idx="1">
                        <c:v>106.191</c:v>
                      </c:pt>
                      <c:pt idx="2">
                        <c:v>101.154</c:v>
                      </c:pt>
                      <c:pt idx="3">
                        <c:v>106.383</c:v>
                      </c:pt>
                      <c:pt idx="4">
                        <c:v>110.99</c:v>
                      </c:pt>
                      <c:pt idx="5">
                        <c:v>112.89700000000001</c:v>
                      </c:pt>
                      <c:pt idx="6">
                        <c:v>114.274</c:v>
                      </c:pt>
                      <c:pt idx="7">
                        <c:v>0</c:v>
                      </c:pt>
                      <c:pt idx="8">
                        <c:v>115.38200000000001</c:v>
                      </c:pt>
                      <c:pt idx="9">
                        <c:v>115.28700000000001</c:v>
                      </c:pt>
                      <c:pt idx="10">
                        <c:v>117.87</c:v>
                      </c:pt>
                      <c:pt idx="11">
                        <c:v>122.976</c:v>
                      </c:pt>
                      <c:pt idx="12">
                        <c:v>119.6</c:v>
                      </c:pt>
                      <c:pt idx="13">
                        <c:v>127.709</c:v>
                      </c:pt>
                      <c:pt idx="14">
                        <c:v>124.98399999999999</c:v>
                      </c:pt>
                      <c:pt idx="15">
                        <c:v>123.67400000000001</c:v>
                      </c:pt>
                      <c:pt idx="16">
                        <c:v>121.254</c:v>
                      </c:pt>
                      <c:pt idx="17">
                        <c:v>125.767</c:v>
                      </c:pt>
                      <c:pt idx="18">
                        <c:v>126.267</c:v>
                      </c:pt>
                      <c:pt idx="19">
                        <c:v>126.30200000000001</c:v>
                      </c:pt>
                      <c:pt idx="20">
                        <c:v>129.608</c:v>
                      </c:pt>
                      <c:pt idx="21">
                        <c:v>130.30000000000001</c:v>
                      </c:pt>
                      <c:pt idx="22">
                        <c:v>119.239</c:v>
                      </c:pt>
                      <c:pt idx="23">
                        <c:v>127.48</c:v>
                      </c:pt>
                      <c:pt idx="24">
                        <c:v>128.36600000000001</c:v>
                      </c:pt>
                      <c:pt idx="25">
                        <c:v>129.98099999999999</c:v>
                      </c:pt>
                      <c:pt idx="26">
                        <c:v>129.33600000000001</c:v>
                      </c:pt>
                      <c:pt idx="27">
                        <c:v>137.096</c:v>
                      </c:pt>
                      <c:pt idx="28">
                        <c:v>137.16499999999999</c:v>
                      </c:pt>
                    </c:numCache>
                  </c:numRef>
                </c:val>
                <c:extLst xmlns:c15="http://schemas.microsoft.com/office/drawing/2012/chart">
                  <c:ext xmlns:c16="http://schemas.microsoft.com/office/drawing/2014/chart" uri="{C3380CC4-5D6E-409C-BE32-E72D297353CC}">
                    <c16:uniqueId val="{00000009-9DF5-4898-ABA6-1B7F960FC95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'Energy In Ireland Graphs'!$AE$2369</c15:sqref>
                        </c15:formulaRef>
                      </c:ext>
                    </c:extLst>
                    <c:strCache>
                      <c:ptCount val="1"/>
                      <c:pt idx="0">
                        <c:v>2016</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Graphs'!$AE$2370:$AE$2398</c15:sqref>
                        </c15:formulaRef>
                      </c:ext>
                    </c:extLst>
                    <c:numCache>
                      <c:formatCode>0.0</c:formatCode>
                      <c:ptCount val="29"/>
                      <c:pt idx="0">
                        <c:v>104.7</c:v>
                      </c:pt>
                      <c:pt idx="1">
                        <c:v>106.1</c:v>
                      </c:pt>
                      <c:pt idx="2">
                        <c:v>105.9</c:v>
                      </c:pt>
                      <c:pt idx="3">
                        <c:v>106.3</c:v>
                      </c:pt>
                      <c:pt idx="4">
                        <c:v>109.8</c:v>
                      </c:pt>
                      <c:pt idx="5">
                        <c:v>111.7</c:v>
                      </c:pt>
                      <c:pt idx="6">
                        <c:v>112</c:v>
                      </c:pt>
                      <c:pt idx="7">
                        <c:v>0</c:v>
                      </c:pt>
                      <c:pt idx="8">
                        <c:v>113.5</c:v>
                      </c:pt>
                      <c:pt idx="9">
                        <c:v>114.4</c:v>
                      </c:pt>
                      <c:pt idx="10">
                        <c:v>115.9</c:v>
                      </c:pt>
                      <c:pt idx="11">
                        <c:v>120</c:v>
                      </c:pt>
                      <c:pt idx="12">
                        <c:v>118.1</c:v>
                      </c:pt>
                      <c:pt idx="13">
                        <c:v>119</c:v>
                      </c:pt>
                      <c:pt idx="14">
                        <c:v>122</c:v>
                      </c:pt>
                      <c:pt idx="15">
                        <c:v>120.5</c:v>
                      </c:pt>
                      <c:pt idx="16">
                        <c:v>120.1</c:v>
                      </c:pt>
                      <c:pt idx="17">
                        <c:v>123.5</c:v>
                      </c:pt>
                      <c:pt idx="18">
                        <c:v>123.1</c:v>
                      </c:pt>
                      <c:pt idx="19">
                        <c:v>121.1</c:v>
                      </c:pt>
                      <c:pt idx="20">
                        <c:v>125.9</c:v>
                      </c:pt>
                      <c:pt idx="21">
                        <c:v>125.8</c:v>
                      </c:pt>
                      <c:pt idx="22">
                        <c:v>124.9</c:v>
                      </c:pt>
                      <c:pt idx="23">
                        <c:v>126.1</c:v>
                      </c:pt>
                      <c:pt idx="24">
                        <c:v>127</c:v>
                      </c:pt>
                      <c:pt idx="25">
                        <c:v>126.2</c:v>
                      </c:pt>
                      <c:pt idx="26">
                        <c:v>125.9</c:v>
                      </c:pt>
                      <c:pt idx="27">
                        <c:v>128.9</c:v>
                      </c:pt>
                      <c:pt idx="28">
                        <c:v>133.9</c:v>
                      </c:pt>
                    </c:numCache>
                  </c:numRef>
                </c:val>
                <c:extLst xmlns:c15="http://schemas.microsoft.com/office/drawing/2012/chart">
                  <c:ext xmlns:c16="http://schemas.microsoft.com/office/drawing/2014/chart" uri="{C3380CC4-5D6E-409C-BE32-E72D297353CC}">
                    <c16:uniqueId val="{0000000A-9DF5-4898-ABA6-1B7F960FC95B}"/>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'Energy In Ireland Graphs'!$AG$2369</c15:sqref>
                        </c15:formulaRef>
                      </c:ext>
                    </c:extLst>
                    <c:strCache>
                      <c:ptCount val="1"/>
                      <c:pt idx="0">
                        <c:v>2018</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Graphs'!$AG$2370:$AG$2398</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B-9DF5-4898-ABA6-1B7F960FC95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'Energy In Ireland Graphs'!$AH$2369</c15:sqref>
                        </c15:formulaRef>
                      </c:ext>
                    </c:extLst>
                    <c:strCache>
                      <c:ptCount val="1"/>
                      <c:pt idx="0">
                        <c:v>2019</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Graphs'!$AH$2370:$AH$2398</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C-9DF5-4898-ABA6-1B7F960FC95B}"/>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'Energy In Ireland Graphs'!$AI$2369</c15:sqref>
                        </c15:formulaRef>
                      </c:ext>
                    </c:extLst>
                    <c:strCache>
                      <c:ptCount val="1"/>
                      <c:pt idx="0">
                        <c:v>2020</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'Energy In Ireland Graphs'!$B$2370:$B$2398</c15:sqref>
                        </c15:formulaRef>
                      </c:ext>
                    </c:extLst>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extLst xmlns:c15="http://schemas.microsoft.com/office/drawing/2012/chart">
                      <c:ext xmlns:c15="http://schemas.microsoft.com/office/drawing/2012/chart" uri="{02D57815-91ED-43cb-92C2-25804820EDAC}">
                        <c15:formulaRef>
                          <c15:sqref>'Energy In Ireland Graphs'!$AI$2370:$AI$2398</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D-9DF5-4898-ABA6-1B7F960FC95B}"/>
                  </c:ext>
                </c:extLst>
              </c15:ser>
            </c15:filteredBarSeries>
          </c:ext>
        </c:extLst>
      </c:barChart>
      <c:lineChart>
        <c:grouping val="standard"/>
        <c:varyColors val="0"/>
        <c:ser>
          <c:idx val="11"/>
          <c:order val="11"/>
          <c:tx>
            <c:strRef>
              <c:f>'Energy In Ireland Graphs'!$AJ$2369</c:f>
              <c:strCache>
                <c:ptCount val="1"/>
                <c:pt idx="0">
                  <c:v>2020 Target</c:v>
                </c:pt>
              </c:strCache>
            </c:strRef>
          </c:tx>
          <c:spPr>
            <a:ln w="28575" cap="rnd">
              <a:solidFill>
                <a:schemeClr val="tx1"/>
              </a:solidFill>
              <a:prstDash val="sysDash"/>
              <a:round/>
            </a:ln>
            <a:effectLst/>
          </c:spPr>
          <c:marker>
            <c:symbol val="none"/>
          </c:marker>
          <c:cat>
            <c:strRef>
              <c:f>'Energy In Ireland Graphs'!$B$2370:$B$2398</c:f>
              <c:strCache>
                <c:ptCount val="29"/>
                <c:pt idx="0">
                  <c:v>Portugal</c:v>
                </c:pt>
                <c:pt idx="1">
                  <c:v>Denmark</c:v>
                </c:pt>
                <c:pt idx="2">
                  <c:v>Netherlands</c:v>
                </c:pt>
                <c:pt idx="3">
                  <c:v>Greece</c:v>
                </c:pt>
                <c:pt idx="4">
                  <c:v>France</c:v>
                </c:pt>
                <c:pt idx="5">
                  <c:v>Malta</c:v>
                </c:pt>
                <c:pt idx="6">
                  <c:v>Ireland</c:v>
                </c:pt>
                <c:pt idx="7">
                  <c:v>Croatia</c:v>
                </c:pt>
                <c:pt idx="8">
                  <c:v>Italy</c:v>
                </c:pt>
                <c:pt idx="9">
                  <c:v>Spain</c:v>
                </c:pt>
                <c:pt idx="10">
                  <c:v>Belgium</c:v>
                </c:pt>
                <c:pt idx="11">
                  <c:v>Finland</c:v>
                </c:pt>
                <c:pt idx="12">
                  <c:v>EU-28</c:v>
                </c:pt>
                <c:pt idx="13">
                  <c:v>Slovenia</c:v>
                </c:pt>
                <c:pt idx="14">
                  <c:v>Romania</c:v>
                </c:pt>
                <c:pt idx="15">
                  <c:v>Austria</c:v>
                </c:pt>
                <c:pt idx="16">
                  <c:v>UK</c:v>
                </c:pt>
                <c:pt idx="17">
                  <c:v>Cyprus</c:v>
                </c:pt>
                <c:pt idx="18">
                  <c:v>Sweden</c:v>
                </c:pt>
                <c:pt idx="19">
                  <c:v>Czech Republic</c:v>
                </c:pt>
                <c:pt idx="20">
                  <c:v>Hungary</c:v>
                </c:pt>
                <c:pt idx="21">
                  <c:v>Bulgaria</c:v>
                </c:pt>
                <c:pt idx="22">
                  <c:v>Slovakia</c:v>
                </c:pt>
                <c:pt idx="23">
                  <c:v>Luxembourg</c:v>
                </c:pt>
                <c:pt idx="24">
                  <c:v>Germany</c:v>
                </c:pt>
                <c:pt idx="25">
                  <c:v>Lithuania</c:v>
                </c:pt>
                <c:pt idx="26">
                  <c:v>Poland</c:v>
                </c:pt>
                <c:pt idx="27">
                  <c:v>Latvia</c:v>
                </c:pt>
                <c:pt idx="28">
                  <c:v>Estonia</c:v>
                </c:pt>
              </c:strCache>
            </c:strRef>
          </c:cat>
          <c:val>
            <c:numRef>
              <c:f>'Energy In Ireland Graphs'!$AJ$2370:$AJ$2398</c:f>
              <c:numCache>
                <c:formatCode>General</c:formatCode>
                <c:ptCount val="29"/>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numCache>
            </c:numRef>
          </c:val>
          <c:smooth val="0"/>
          <c:extLst>
            <c:ext xmlns:c16="http://schemas.microsoft.com/office/drawing/2014/chart" uri="{C3380CC4-5D6E-409C-BE32-E72D297353CC}">
              <c16:uniqueId val="{00000003-9DF5-4898-ABA6-1B7F960FC95B}"/>
            </c:ext>
          </c:extLst>
        </c:ser>
        <c:dLbls>
          <c:showLegendKey val="0"/>
          <c:showVal val="0"/>
          <c:showCatName val="0"/>
          <c:showSerName val="0"/>
          <c:showPercent val="0"/>
          <c:showBubbleSize val="0"/>
        </c:dLbls>
        <c:marker val="1"/>
        <c:smooth val="0"/>
        <c:axId val="1795794335"/>
        <c:axId val="1795804735"/>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IE" sz="900" b="1" i="0" baseline="0">
                    <a:effectLst/>
                  </a:rPr>
                  <a:t>Average CO₂ emissions of new cars (gCO</a:t>
                </a:r>
                <a:r>
                  <a:rPr lang="en-IE" sz="900" b="1" i="0" baseline="-25000">
                    <a:effectLst/>
                  </a:rPr>
                  <a:t>2</a:t>
                </a:r>
                <a:r>
                  <a:rPr lang="en-IE" sz="900" b="1" i="0" baseline="0">
                    <a:effectLst/>
                  </a:rPr>
                  <a:t>/km)</a:t>
                </a:r>
                <a:endParaRPr lang="en-GB" sz="900">
                  <a:effectLst/>
                </a:endParaRPr>
              </a:p>
            </c:rich>
          </c:tx>
          <c:layout>
            <c:manualLayout>
              <c:xMode val="edge"/>
              <c:yMode val="edge"/>
              <c:x val="1.1759257444559036E-2"/>
              <c:y val="4.3137254901960784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valAx>
        <c:axId val="1795804735"/>
        <c:scaling>
          <c:orientation val="minMax"/>
        </c:scaling>
        <c:delete val="1"/>
        <c:axPos val="r"/>
        <c:numFmt formatCode="General" sourceLinked="1"/>
        <c:majorTickMark val="out"/>
        <c:minorTickMark val="none"/>
        <c:tickLblPos val="nextTo"/>
        <c:crossAx val="1795794335"/>
        <c:crosses val="max"/>
        <c:crossBetween val="between"/>
      </c:valAx>
      <c:catAx>
        <c:axId val="1795794335"/>
        <c:scaling>
          <c:orientation val="minMax"/>
        </c:scaling>
        <c:delete val="1"/>
        <c:axPos val="b"/>
        <c:numFmt formatCode="General" sourceLinked="1"/>
        <c:majorTickMark val="out"/>
        <c:minorTickMark val="none"/>
        <c:tickLblPos val="nextTo"/>
        <c:crossAx val="1795804735"/>
        <c:crosses val="autoZero"/>
        <c:auto val="1"/>
        <c:lblAlgn val="ctr"/>
        <c:lblOffset val="100"/>
        <c:noMultiLvlLbl val="0"/>
      </c:catAx>
      <c:spPr>
        <a:noFill/>
        <a:ln>
          <a:noFill/>
        </a:ln>
        <a:effectLst/>
      </c:spPr>
    </c:plotArea>
    <c:legend>
      <c:legendPos val="b"/>
      <c:layout>
        <c:manualLayout>
          <c:xMode val="edge"/>
          <c:yMode val="edge"/>
          <c:x val="0.12435785117934395"/>
          <c:y val="0.95015006947660952"/>
          <c:w val="0.85515758408061993"/>
          <c:h val="4.592836189593947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30467150521906E-2"/>
          <c:y val="4.3117283950617286E-2"/>
          <c:w val="0.92568575174932599"/>
          <c:h val="0.76091357469455068"/>
        </c:manualLayout>
      </c:layout>
      <c:lineChart>
        <c:grouping val="standard"/>
        <c:varyColors val="0"/>
        <c:ser>
          <c:idx val="0"/>
          <c:order val="0"/>
          <c:tx>
            <c:strRef>
              <c:f>'Energy In Ireland Graphs'!$B$2234</c:f>
              <c:strCache>
                <c:ptCount val="1"/>
                <c:pt idx="0">
                  <c:v>Private car</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Graphs'!$T$2234:$AG$2234</c:f>
              <c:numCache>
                <c:formatCode>#,##0_);[Red]\(#,##0\)</c:formatCode>
                <c:ptCount val="14"/>
                <c:pt idx="0">
                  <c:v>1891.9817150612685</c:v>
                </c:pt>
                <c:pt idx="1">
                  <c:v>2006.201644584007</c:v>
                </c:pt>
                <c:pt idx="2">
                  <c:v>2086.4232789396447</c:v>
                </c:pt>
                <c:pt idx="3">
                  <c:v>2111.5760872182491</c:v>
                </c:pt>
                <c:pt idx="4">
                  <c:v>2057.9860878175741</c:v>
                </c:pt>
                <c:pt idx="5">
                  <c:v>2013.7142320912446</c:v>
                </c:pt>
                <c:pt idx="6">
                  <c:v>2047.8919574353868</c:v>
                </c:pt>
                <c:pt idx="7">
                  <c:v>2056.7627066673044</c:v>
                </c:pt>
                <c:pt idx="8">
                  <c:v>2103.8218840810887</c:v>
                </c:pt>
                <c:pt idx="9">
                  <c:v>2157.4995019742037</c:v>
                </c:pt>
                <c:pt idx="10">
                  <c:v>2157.4694297084425</c:v>
                </c:pt>
                <c:pt idx="11">
                  <c:v>2108.4062413864676</c:v>
                </c:pt>
                <c:pt idx="12">
                  <c:v>2078.5381083841953</c:v>
                </c:pt>
                <c:pt idx="13">
                  <c:v>2058.4846677479868</c:v>
                </c:pt>
              </c:numCache>
            </c:numRef>
          </c:val>
          <c:smooth val="0"/>
          <c:extLst>
            <c:ext xmlns:c16="http://schemas.microsoft.com/office/drawing/2014/chart" uri="{C3380CC4-5D6E-409C-BE32-E72D297353CC}">
              <c16:uniqueId val="{00000000-87B1-4ECD-BFE0-8D7B5CF90DFE}"/>
            </c:ext>
          </c:extLst>
        </c:ser>
        <c:ser>
          <c:idx val="1"/>
          <c:order val="1"/>
          <c:tx>
            <c:strRef>
              <c:f>'Energy In Ireland Graphs'!$B$2235</c:f>
              <c:strCache>
                <c:ptCount val="1"/>
                <c:pt idx="0">
                  <c:v>HGV</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Graphs'!$T$2235:$AG$2235</c:f>
              <c:numCache>
                <c:formatCode>#,##0_);[Red]\(#,##0\)</c:formatCode>
                <c:ptCount val="14"/>
                <c:pt idx="0">
                  <c:v>1111.9054810899456</c:v>
                </c:pt>
                <c:pt idx="1">
                  <c:v>1075.6961153046504</c:v>
                </c:pt>
                <c:pt idx="2">
                  <c:v>1144.8242145643655</c:v>
                </c:pt>
                <c:pt idx="3">
                  <c:v>1056.1508630208602</c:v>
                </c:pt>
                <c:pt idx="4">
                  <c:v>784.18406779090742</c:v>
                </c:pt>
                <c:pt idx="5">
                  <c:v>687.66446610291132</c:v>
                </c:pt>
                <c:pt idx="6">
                  <c:v>631.59688699216247</c:v>
                </c:pt>
                <c:pt idx="7">
                  <c:v>629.30677744139746</c:v>
                </c:pt>
                <c:pt idx="8">
                  <c:v>580.5661388331157</c:v>
                </c:pt>
                <c:pt idx="9">
                  <c:v>621.0954988583203</c:v>
                </c:pt>
                <c:pt idx="10">
                  <c:v>625.93106251861991</c:v>
                </c:pt>
                <c:pt idx="11">
                  <c:v>734.79502348922301</c:v>
                </c:pt>
                <c:pt idx="12">
                  <c:v>746.28192665843801</c:v>
                </c:pt>
                <c:pt idx="13">
                  <c:v>726.57399368668268</c:v>
                </c:pt>
              </c:numCache>
            </c:numRef>
          </c:val>
          <c:smooth val="0"/>
          <c:extLst>
            <c:ext xmlns:c16="http://schemas.microsoft.com/office/drawing/2014/chart" uri="{C3380CC4-5D6E-409C-BE32-E72D297353CC}">
              <c16:uniqueId val="{00000001-87B1-4ECD-BFE0-8D7B5CF90DFE}"/>
            </c:ext>
          </c:extLst>
        </c:ser>
        <c:ser>
          <c:idx val="2"/>
          <c:order val="2"/>
          <c:tx>
            <c:strRef>
              <c:f>'Energy In Ireland Graphs'!$B$2236</c:f>
              <c:strCache>
                <c:ptCount val="1"/>
                <c:pt idx="0">
                  <c:v>LGV</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Graphs'!$T$2236:$AG$2236</c:f>
              <c:numCache>
                <c:formatCode>#,##0_);[Red]\(#,##0\)</c:formatCode>
                <c:ptCount val="14"/>
                <c:pt idx="3">
                  <c:v>403.68196879609849</c:v>
                </c:pt>
                <c:pt idx="4">
                  <c:v>373.12827497992799</c:v>
                </c:pt>
                <c:pt idx="5">
                  <c:v>347.34385761774934</c:v>
                </c:pt>
                <c:pt idx="6">
                  <c:v>339.04345165354761</c:v>
                </c:pt>
                <c:pt idx="7">
                  <c:v>309.78944389204838</c:v>
                </c:pt>
                <c:pt idx="8">
                  <c:v>321.98907753643704</c:v>
                </c:pt>
                <c:pt idx="9">
                  <c:v>327.94854203125209</c:v>
                </c:pt>
                <c:pt idx="10">
                  <c:v>327.39646904926519</c:v>
                </c:pt>
                <c:pt idx="11">
                  <c:v>319.8232713381322</c:v>
                </c:pt>
                <c:pt idx="12">
                  <c:v>339.08849224665414</c:v>
                </c:pt>
                <c:pt idx="13">
                  <c:v>331.73243515212636</c:v>
                </c:pt>
              </c:numCache>
            </c:numRef>
          </c:val>
          <c:smooth val="0"/>
          <c:extLst>
            <c:ext xmlns:c16="http://schemas.microsoft.com/office/drawing/2014/chart" uri="{C3380CC4-5D6E-409C-BE32-E72D297353CC}">
              <c16:uniqueId val="{00000002-87B1-4ECD-BFE0-8D7B5CF90DFE}"/>
            </c:ext>
          </c:extLst>
        </c:ser>
        <c:ser>
          <c:idx val="3"/>
          <c:order val="3"/>
          <c:tx>
            <c:strRef>
              <c:f>'Energy In Ireland Graphs'!$B$2237</c:f>
              <c:strCache>
                <c:ptCount val="1"/>
                <c:pt idx="0">
                  <c:v>Aviation</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Graphs'!$T$2237:$AG$2237</c:f>
              <c:numCache>
                <c:formatCode>#,##0_);[Red]\(#,##0\)</c:formatCode>
                <c:ptCount val="14"/>
                <c:pt idx="0">
                  <c:v>858.60548419197426</c:v>
                </c:pt>
                <c:pt idx="1">
                  <c:v>989.50779778521576</c:v>
                </c:pt>
                <c:pt idx="2">
                  <c:v>1044.9065950219458</c:v>
                </c:pt>
                <c:pt idx="3">
                  <c:v>971.78310711586187</c:v>
                </c:pt>
                <c:pt idx="4">
                  <c:v>767.78688457609087</c:v>
                </c:pt>
                <c:pt idx="5">
                  <c:v>788.0072084491909</c:v>
                </c:pt>
                <c:pt idx="6">
                  <c:v>700.25174860130085</c:v>
                </c:pt>
                <c:pt idx="7">
                  <c:v>586.40412340218006</c:v>
                </c:pt>
                <c:pt idx="8">
                  <c:v>675.96385984351105</c:v>
                </c:pt>
                <c:pt idx="9">
                  <c:v>748.79041928574213</c:v>
                </c:pt>
                <c:pt idx="10">
                  <c:v>847.2367195919378</c:v>
                </c:pt>
                <c:pt idx="11">
                  <c:v>869.16981173792885</c:v>
                </c:pt>
                <c:pt idx="12">
                  <c:v>1021.9205032324178</c:v>
                </c:pt>
                <c:pt idx="13">
                  <c:v>1102.7354985840886</c:v>
                </c:pt>
              </c:numCache>
            </c:numRef>
          </c:val>
          <c:smooth val="0"/>
          <c:extLst>
            <c:ext xmlns:c16="http://schemas.microsoft.com/office/drawing/2014/chart" uri="{C3380CC4-5D6E-409C-BE32-E72D297353CC}">
              <c16:uniqueId val="{00000003-87B1-4ECD-BFE0-8D7B5CF90DFE}"/>
            </c:ext>
          </c:extLst>
        </c:ser>
        <c:ser>
          <c:idx val="4"/>
          <c:order val="4"/>
          <c:tx>
            <c:strRef>
              <c:f>'Energy In Ireland Graphs'!$B$2238</c:f>
              <c:strCache>
                <c:ptCount val="1"/>
                <c:pt idx="0">
                  <c:v>Public passenger+rail</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Graphs'!$T$2238:$AG$2238</c:f>
              <c:numCache>
                <c:formatCode>#,##0_);[Red]\(#,##0\)</c:formatCode>
                <c:ptCount val="14"/>
                <c:pt idx="0">
                  <c:v>252.01540192790793</c:v>
                </c:pt>
                <c:pt idx="1">
                  <c:v>285.32682460596533</c:v>
                </c:pt>
                <c:pt idx="2">
                  <c:v>278.89565432467464</c:v>
                </c:pt>
                <c:pt idx="3">
                  <c:v>319.45327345341866</c:v>
                </c:pt>
                <c:pt idx="4">
                  <c:v>289.60880795165122</c:v>
                </c:pt>
                <c:pt idx="5">
                  <c:v>272.47595503476549</c:v>
                </c:pt>
                <c:pt idx="6">
                  <c:v>253.54367814065279</c:v>
                </c:pt>
                <c:pt idx="7">
                  <c:v>250.04303410693078</c:v>
                </c:pt>
                <c:pt idx="8">
                  <c:v>242.02217940267334</c:v>
                </c:pt>
                <c:pt idx="9">
                  <c:v>247.24739527628179</c:v>
                </c:pt>
                <c:pt idx="10">
                  <c:v>245.18132271842859</c:v>
                </c:pt>
                <c:pt idx="11">
                  <c:v>260.89260108590889</c:v>
                </c:pt>
                <c:pt idx="12">
                  <c:v>250.01169418963428</c:v>
                </c:pt>
                <c:pt idx="13">
                  <c:v>265.32924094582728</c:v>
                </c:pt>
              </c:numCache>
            </c:numRef>
          </c:val>
          <c:smooth val="0"/>
          <c:extLst>
            <c:ext xmlns:c16="http://schemas.microsoft.com/office/drawing/2014/chart" uri="{C3380CC4-5D6E-409C-BE32-E72D297353CC}">
              <c16:uniqueId val="{00000004-87B1-4ECD-BFE0-8D7B5CF90DFE}"/>
            </c:ext>
          </c:extLst>
        </c:ser>
        <c:ser>
          <c:idx val="5"/>
          <c:order val="5"/>
          <c:tx>
            <c:strRef>
              <c:f>'Energy In Ireland Graphs'!$B$2239</c:f>
              <c:strCache>
                <c:ptCount val="1"/>
                <c:pt idx="0">
                  <c:v>Navigation+pipeline</c:v>
                </c:pt>
              </c:strCache>
            </c:strRef>
          </c:tx>
          <c:spPr>
            <a:ln w="28575" cap="rnd">
              <a:solidFill>
                <a:schemeClr val="accent6"/>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Graphs'!$T$2239:$AG$2239</c:f>
              <c:numCache>
                <c:formatCode>#,##0_);[Red]\(#,##0\)</c:formatCode>
                <c:ptCount val="14"/>
                <c:pt idx="0">
                  <c:v>51.928648912088555</c:v>
                </c:pt>
                <c:pt idx="1">
                  <c:v>82.504222579706806</c:v>
                </c:pt>
                <c:pt idx="2">
                  <c:v>65.035032003226377</c:v>
                </c:pt>
                <c:pt idx="3">
                  <c:v>67.286692975144874</c:v>
                </c:pt>
                <c:pt idx="4">
                  <c:v>65.627318954537827</c:v>
                </c:pt>
                <c:pt idx="5">
                  <c:v>66.631751549745175</c:v>
                </c:pt>
                <c:pt idx="6">
                  <c:v>59.651927623895304</c:v>
                </c:pt>
                <c:pt idx="7">
                  <c:v>63.339939952279906</c:v>
                </c:pt>
                <c:pt idx="8">
                  <c:v>61.355133431927761</c:v>
                </c:pt>
                <c:pt idx="9">
                  <c:v>75.315804904020126</c:v>
                </c:pt>
                <c:pt idx="10">
                  <c:v>75.411554558346964</c:v>
                </c:pt>
                <c:pt idx="11">
                  <c:v>107.19417528126579</c:v>
                </c:pt>
                <c:pt idx="12">
                  <c:v>96.082975899108902</c:v>
                </c:pt>
                <c:pt idx="13">
                  <c:v>106.44483652359391</c:v>
                </c:pt>
              </c:numCache>
            </c:numRef>
          </c:val>
          <c:smooth val="0"/>
          <c:extLst>
            <c:ext xmlns:c16="http://schemas.microsoft.com/office/drawing/2014/chart" uri="{C3380CC4-5D6E-409C-BE32-E72D297353CC}">
              <c16:uniqueId val="{00000005-87B1-4ECD-BFE0-8D7B5CF90DFE}"/>
            </c:ext>
          </c:extLst>
        </c:ser>
        <c:ser>
          <c:idx val="6"/>
          <c:order val="6"/>
          <c:tx>
            <c:strRef>
              <c:f>'Energy In Ireland Graphs'!$B$2240</c:f>
              <c:strCache>
                <c:ptCount val="1"/>
                <c:pt idx="0">
                  <c:v>Fuel tourism</c:v>
                </c:pt>
              </c:strCache>
            </c:strRef>
          </c:tx>
          <c:spPr>
            <a:ln w="28575" cap="rnd">
              <a:solidFill>
                <a:schemeClr val="accent1">
                  <a:lumMod val="60000"/>
                </a:schemeClr>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Graphs'!$T$2240:$AG$2240</c:f>
              <c:numCache>
                <c:formatCode>#,##0_);[Red]\(#,##0\)</c:formatCode>
                <c:ptCount val="14"/>
                <c:pt idx="0">
                  <c:v>387.26639322202516</c:v>
                </c:pt>
                <c:pt idx="1">
                  <c:v>407.16815201885703</c:v>
                </c:pt>
                <c:pt idx="2">
                  <c:v>520.75202295359691</c:v>
                </c:pt>
                <c:pt idx="3">
                  <c:v>253.21120313911021</c:v>
                </c:pt>
                <c:pt idx="4">
                  <c:v>211.84622704128242</c:v>
                </c:pt>
                <c:pt idx="5">
                  <c:v>228.46396598751159</c:v>
                </c:pt>
                <c:pt idx="6">
                  <c:v>229.83884432458015</c:v>
                </c:pt>
                <c:pt idx="7">
                  <c:v>227.84056530213132</c:v>
                </c:pt>
                <c:pt idx="8">
                  <c:v>210.05227700037966</c:v>
                </c:pt>
                <c:pt idx="9">
                  <c:v>294.0286931216919</c:v>
                </c:pt>
                <c:pt idx="10">
                  <c:v>472.76476237835607</c:v>
                </c:pt>
                <c:pt idx="11">
                  <c:v>383.79396247684701</c:v>
                </c:pt>
                <c:pt idx="12">
                  <c:v>162.36651179133952</c:v>
                </c:pt>
                <c:pt idx="13">
                  <c:v>184.49825146944619</c:v>
                </c:pt>
              </c:numCache>
            </c:numRef>
          </c:val>
          <c:smooth val="0"/>
          <c:extLst>
            <c:ext xmlns:c16="http://schemas.microsoft.com/office/drawing/2014/chart" uri="{C3380CC4-5D6E-409C-BE32-E72D297353CC}">
              <c16:uniqueId val="{00000006-87B1-4ECD-BFE0-8D7B5CF90DFE}"/>
            </c:ext>
          </c:extLst>
        </c:ser>
        <c:ser>
          <c:idx val="7"/>
          <c:order val="7"/>
          <c:tx>
            <c:strRef>
              <c:f>'Energy In Ireland Graphs'!$B$2241</c:f>
              <c:strCache>
                <c:ptCount val="1"/>
                <c:pt idx="0">
                  <c:v>Unspecified</c:v>
                </c:pt>
              </c:strCache>
            </c:strRef>
          </c:tx>
          <c:spPr>
            <a:ln w="28575" cap="rnd">
              <a:solidFill>
                <a:schemeClr val="accent2">
                  <a:lumMod val="60000"/>
                </a:schemeClr>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Graphs'!$T$2241:$AG$2241</c:f>
              <c:numCache>
                <c:formatCode>#,##0_);[Red]\(#,##0\)</c:formatCode>
                <c:ptCount val="14"/>
                <c:pt idx="0">
                  <c:v>580.45675857182994</c:v>
                </c:pt>
                <c:pt idx="1">
                  <c:v>671.93041662641804</c:v>
                </c:pt>
                <c:pt idx="2">
                  <c:v>638.81929592816596</c:v>
                </c:pt>
                <c:pt idx="3">
                  <c:v>328.23028491051411</c:v>
                </c:pt>
                <c:pt idx="4">
                  <c:v>378.78881273095828</c:v>
                </c:pt>
                <c:pt idx="5">
                  <c:v>259.57207345764084</c:v>
                </c:pt>
                <c:pt idx="6">
                  <c:v>220.22696492445999</c:v>
                </c:pt>
                <c:pt idx="7">
                  <c:v>112.18412002434074</c:v>
                </c:pt>
                <c:pt idx="8">
                  <c:v>213.44682331584889</c:v>
                </c:pt>
                <c:pt idx="9">
                  <c:v>125.51089177036091</c:v>
                </c:pt>
                <c:pt idx="10">
                  <c:v>106.53033937668401</c:v>
                </c:pt>
                <c:pt idx="11">
                  <c:v>270.84735257298394</c:v>
                </c:pt>
                <c:pt idx="12">
                  <c:v>449.62150194634398</c:v>
                </c:pt>
                <c:pt idx="13">
                  <c:v>510.0089750724967</c:v>
                </c:pt>
              </c:numCache>
            </c:numRef>
          </c:val>
          <c:smooth val="0"/>
          <c:extLst>
            <c:ext xmlns:c16="http://schemas.microsoft.com/office/drawing/2014/chart" uri="{C3380CC4-5D6E-409C-BE32-E72D297353CC}">
              <c16:uniqueId val="{00000007-87B1-4ECD-BFE0-8D7B5CF90DFE}"/>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2.0049352251696488E-3"/>
              <c:y val="0.383171906348373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8.6788410823086429E-2"/>
          <c:y val="0.9327069078710768"/>
          <c:w val="0.81546423805088097"/>
          <c:h val="6.729311272539846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388218982721198E-2"/>
          <c:y val="4.3117283950617286E-2"/>
          <c:w val="0.87496323874625304"/>
          <c:h val="0.70903320590660368"/>
        </c:manualLayout>
      </c:layout>
      <c:areaChart>
        <c:grouping val="stacked"/>
        <c:varyColors val="0"/>
        <c:ser>
          <c:idx val="0"/>
          <c:order val="0"/>
          <c:tx>
            <c:strRef>
              <c:f>'Energy In Ireland Graphs'!$B$2234</c:f>
              <c:strCache>
                <c:ptCount val="1"/>
                <c:pt idx="0">
                  <c:v>Private car</c:v>
                </c:pt>
              </c:strCache>
            </c:strRef>
          </c:tx>
          <c:spPr>
            <a:solidFill>
              <a:schemeClr val="accent1"/>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Graphs'!$O$2234:$AG$2234</c:f>
              <c:numCache>
                <c:formatCode>#,##0_);[Red]\(#,##0\)</c:formatCode>
                <c:ptCount val="19"/>
                <c:pt idx="0">
                  <c:v>1562.2394245977753</c:v>
                </c:pt>
                <c:pt idx="1">
                  <c:v>1641.9304407620232</c:v>
                </c:pt>
                <c:pt idx="2">
                  <c:v>1697.3185054263165</c:v>
                </c:pt>
                <c:pt idx="3">
                  <c:v>1745.9962230104722</c:v>
                </c:pt>
                <c:pt idx="4">
                  <c:v>1817.37647973198</c:v>
                </c:pt>
                <c:pt idx="5">
                  <c:v>1891.9817150612685</c:v>
                </c:pt>
                <c:pt idx="6">
                  <c:v>2006.201644584007</c:v>
                </c:pt>
                <c:pt idx="7">
                  <c:v>2086.4232789396447</c:v>
                </c:pt>
                <c:pt idx="8">
                  <c:v>2111.5760872182491</c:v>
                </c:pt>
                <c:pt idx="9">
                  <c:v>2057.9860878175741</c:v>
                </c:pt>
                <c:pt idx="10">
                  <c:v>2013.7142320912446</c:v>
                </c:pt>
                <c:pt idx="11">
                  <c:v>2047.8919574353868</c:v>
                </c:pt>
                <c:pt idx="12">
                  <c:v>2056.7627066673044</c:v>
                </c:pt>
                <c:pt idx="13">
                  <c:v>2103.8218840810887</c:v>
                </c:pt>
                <c:pt idx="14">
                  <c:v>2157.4995019742037</c:v>
                </c:pt>
                <c:pt idx="15">
                  <c:v>2157.4694297084425</c:v>
                </c:pt>
                <c:pt idx="16">
                  <c:v>2108.4062413864676</c:v>
                </c:pt>
                <c:pt idx="17">
                  <c:v>2078.5381083841953</c:v>
                </c:pt>
                <c:pt idx="18">
                  <c:v>2058.4846677479868</c:v>
                </c:pt>
              </c:numCache>
            </c:numRef>
          </c:val>
          <c:extLst>
            <c:ext xmlns:c16="http://schemas.microsoft.com/office/drawing/2014/chart" uri="{C3380CC4-5D6E-409C-BE32-E72D297353CC}">
              <c16:uniqueId val="{00000000-842C-4AD0-AF67-4B20967E317C}"/>
            </c:ext>
          </c:extLst>
        </c:ser>
        <c:ser>
          <c:idx val="1"/>
          <c:order val="1"/>
          <c:tx>
            <c:strRef>
              <c:f>'Energy In Ireland Graphs'!$B$2235</c:f>
              <c:strCache>
                <c:ptCount val="1"/>
                <c:pt idx="0">
                  <c:v>HGV</c:v>
                </c:pt>
              </c:strCache>
            </c:strRef>
          </c:tx>
          <c:spPr>
            <a:solidFill>
              <a:schemeClr val="accent2"/>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Graphs'!$O$2235:$AG$2235</c:f>
              <c:numCache>
                <c:formatCode>#,##0_);[Red]\(#,##0\)</c:formatCode>
                <c:ptCount val="19"/>
                <c:pt idx="0">
                  <c:v>809.35799999999995</c:v>
                </c:pt>
                <c:pt idx="1">
                  <c:v>807.51869999999985</c:v>
                </c:pt>
                <c:pt idx="2">
                  <c:v>918.33259999999996</c:v>
                </c:pt>
                <c:pt idx="3">
                  <c:v>1017.5671</c:v>
                </c:pt>
                <c:pt idx="4">
                  <c:v>1075.0952</c:v>
                </c:pt>
                <c:pt idx="5">
                  <c:v>1111.9054810899456</c:v>
                </c:pt>
                <c:pt idx="6">
                  <c:v>1075.6961153046504</c:v>
                </c:pt>
                <c:pt idx="7">
                  <c:v>1144.8242145643655</c:v>
                </c:pt>
                <c:pt idx="8">
                  <c:v>1056.1508630208602</c:v>
                </c:pt>
                <c:pt idx="9">
                  <c:v>784.18406779090742</c:v>
                </c:pt>
                <c:pt idx="10">
                  <c:v>687.66446610291132</c:v>
                </c:pt>
                <c:pt idx="11">
                  <c:v>631.59688699216247</c:v>
                </c:pt>
                <c:pt idx="12">
                  <c:v>629.30677744139746</c:v>
                </c:pt>
                <c:pt idx="13">
                  <c:v>580.5661388331157</c:v>
                </c:pt>
                <c:pt idx="14">
                  <c:v>621.0954988583203</c:v>
                </c:pt>
                <c:pt idx="15">
                  <c:v>625.93106251861991</c:v>
                </c:pt>
                <c:pt idx="16">
                  <c:v>734.79502348922301</c:v>
                </c:pt>
                <c:pt idx="17">
                  <c:v>746.28192665843801</c:v>
                </c:pt>
                <c:pt idx="18">
                  <c:v>726.57399368668268</c:v>
                </c:pt>
              </c:numCache>
            </c:numRef>
          </c:val>
          <c:extLst>
            <c:ext xmlns:c16="http://schemas.microsoft.com/office/drawing/2014/chart" uri="{C3380CC4-5D6E-409C-BE32-E72D297353CC}">
              <c16:uniqueId val="{00000001-842C-4AD0-AF67-4B20967E317C}"/>
            </c:ext>
          </c:extLst>
        </c:ser>
        <c:ser>
          <c:idx val="2"/>
          <c:order val="2"/>
          <c:tx>
            <c:strRef>
              <c:f>'Energy In Ireland Graphs'!$B$2236</c:f>
              <c:strCache>
                <c:ptCount val="1"/>
                <c:pt idx="0">
                  <c:v>LGV</c:v>
                </c:pt>
              </c:strCache>
            </c:strRef>
          </c:tx>
          <c:spPr>
            <a:solidFill>
              <a:schemeClr val="accent3"/>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Graphs'!$O$2236:$AG$2236</c:f>
              <c:numCache>
                <c:formatCode>#,##0_);[Red]\(#,##0\)</c:formatCode>
                <c:ptCount val="19"/>
                <c:pt idx="8">
                  <c:v>403.68196879609849</c:v>
                </c:pt>
                <c:pt idx="9">
                  <c:v>373.12827497992799</c:v>
                </c:pt>
                <c:pt idx="10">
                  <c:v>347.34385761774934</c:v>
                </c:pt>
                <c:pt idx="11">
                  <c:v>339.04345165354761</c:v>
                </c:pt>
                <c:pt idx="12">
                  <c:v>309.78944389204838</c:v>
                </c:pt>
                <c:pt idx="13">
                  <c:v>321.98907753643704</c:v>
                </c:pt>
                <c:pt idx="14">
                  <c:v>327.94854203125209</c:v>
                </c:pt>
                <c:pt idx="15">
                  <c:v>327.39646904926519</c:v>
                </c:pt>
                <c:pt idx="16">
                  <c:v>319.8232713381322</c:v>
                </c:pt>
                <c:pt idx="17">
                  <c:v>339.08849224665414</c:v>
                </c:pt>
                <c:pt idx="18">
                  <c:v>331.73243515212636</c:v>
                </c:pt>
              </c:numCache>
            </c:numRef>
          </c:val>
          <c:extLst>
            <c:ext xmlns:c16="http://schemas.microsoft.com/office/drawing/2014/chart" uri="{C3380CC4-5D6E-409C-BE32-E72D297353CC}">
              <c16:uniqueId val="{00000002-842C-4AD0-AF67-4B20967E317C}"/>
            </c:ext>
          </c:extLst>
        </c:ser>
        <c:ser>
          <c:idx val="3"/>
          <c:order val="3"/>
          <c:tx>
            <c:strRef>
              <c:f>'Energy In Ireland Graphs'!$B$2237</c:f>
              <c:strCache>
                <c:ptCount val="1"/>
                <c:pt idx="0">
                  <c:v>Aviation</c:v>
                </c:pt>
              </c:strCache>
            </c:strRef>
          </c:tx>
          <c:spPr>
            <a:solidFill>
              <a:schemeClr val="accent4"/>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Graphs'!$O$2237:$AG$2237</c:f>
              <c:numCache>
                <c:formatCode>#,##0_);[Red]\(#,##0\)</c:formatCode>
                <c:ptCount val="19"/>
                <c:pt idx="0">
                  <c:v>630.26243123009749</c:v>
                </c:pt>
                <c:pt idx="1">
                  <c:v>756.74121759779177</c:v>
                </c:pt>
                <c:pt idx="2">
                  <c:v>802.91440684189558</c:v>
                </c:pt>
                <c:pt idx="3">
                  <c:v>785.23016185378447</c:v>
                </c:pt>
                <c:pt idx="4">
                  <c:v>744.20896415094342</c:v>
                </c:pt>
                <c:pt idx="5">
                  <c:v>858.60548419197426</c:v>
                </c:pt>
                <c:pt idx="6">
                  <c:v>989.50779778521576</c:v>
                </c:pt>
                <c:pt idx="7">
                  <c:v>1044.9065950219458</c:v>
                </c:pt>
                <c:pt idx="8">
                  <c:v>971.78310711586187</c:v>
                </c:pt>
                <c:pt idx="9">
                  <c:v>767.78688457609087</c:v>
                </c:pt>
                <c:pt idx="10">
                  <c:v>788.0072084491909</c:v>
                </c:pt>
                <c:pt idx="11">
                  <c:v>700.25174860130085</c:v>
                </c:pt>
                <c:pt idx="12">
                  <c:v>586.40412340218006</c:v>
                </c:pt>
                <c:pt idx="13">
                  <c:v>675.96385984351105</c:v>
                </c:pt>
                <c:pt idx="14">
                  <c:v>748.79041928574213</c:v>
                </c:pt>
                <c:pt idx="15">
                  <c:v>847.2367195919378</c:v>
                </c:pt>
                <c:pt idx="16">
                  <c:v>869.16981173792885</c:v>
                </c:pt>
                <c:pt idx="17">
                  <c:v>1021.9205032324178</c:v>
                </c:pt>
                <c:pt idx="18">
                  <c:v>1102.7354985840886</c:v>
                </c:pt>
              </c:numCache>
            </c:numRef>
          </c:val>
          <c:extLst>
            <c:ext xmlns:c16="http://schemas.microsoft.com/office/drawing/2014/chart" uri="{C3380CC4-5D6E-409C-BE32-E72D297353CC}">
              <c16:uniqueId val="{00000003-842C-4AD0-AF67-4B20967E317C}"/>
            </c:ext>
          </c:extLst>
        </c:ser>
        <c:ser>
          <c:idx val="4"/>
          <c:order val="4"/>
          <c:tx>
            <c:strRef>
              <c:f>'Energy In Ireland Graphs'!$B$2238</c:f>
              <c:strCache>
                <c:ptCount val="1"/>
                <c:pt idx="0">
                  <c:v>Public passenger+rail</c:v>
                </c:pt>
              </c:strCache>
            </c:strRef>
          </c:tx>
          <c:spPr>
            <a:solidFill>
              <a:schemeClr val="accent5"/>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Graphs'!$O$2238:$AG$2238</c:f>
              <c:numCache>
                <c:formatCode>#,##0_);[Red]\(#,##0\)</c:formatCode>
                <c:ptCount val="19"/>
                <c:pt idx="0">
                  <c:v>152.29313711501459</c:v>
                </c:pt>
                <c:pt idx="1">
                  <c:v>173.31050969297897</c:v>
                </c:pt>
                <c:pt idx="2">
                  <c:v>187.603452472383</c:v>
                </c:pt>
                <c:pt idx="3">
                  <c:v>213.06869160079532</c:v>
                </c:pt>
                <c:pt idx="4">
                  <c:v>233.45915272919507</c:v>
                </c:pt>
                <c:pt idx="5">
                  <c:v>252.01540192790793</c:v>
                </c:pt>
                <c:pt idx="6">
                  <c:v>285.32682460596533</c:v>
                </c:pt>
                <c:pt idx="7">
                  <c:v>278.89565432467464</c:v>
                </c:pt>
                <c:pt idx="8">
                  <c:v>319.45327345341866</c:v>
                </c:pt>
                <c:pt idx="9">
                  <c:v>289.60880795165122</c:v>
                </c:pt>
                <c:pt idx="10">
                  <c:v>272.47595503476549</c:v>
                </c:pt>
                <c:pt idx="11">
                  <c:v>253.54367814065279</c:v>
                </c:pt>
                <c:pt idx="12">
                  <c:v>250.04303410693078</c:v>
                </c:pt>
                <c:pt idx="13">
                  <c:v>242.02217940267334</c:v>
                </c:pt>
                <c:pt idx="14">
                  <c:v>247.24739527628179</c:v>
                </c:pt>
                <c:pt idx="15">
                  <c:v>245.18132271842859</c:v>
                </c:pt>
                <c:pt idx="16">
                  <c:v>260.89260108590889</c:v>
                </c:pt>
                <c:pt idx="17">
                  <c:v>250.01169418963428</c:v>
                </c:pt>
                <c:pt idx="18">
                  <c:v>265.32924094582728</c:v>
                </c:pt>
              </c:numCache>
            </c:numRef>
          </c:val>
          <c:extLst>
            <c:ext xmlns:c16="http://schemas.microsoft.com/office/drawing/2014/chart" uri="{C3380CC4-5D6E-409C-BE32-E72D297353CC}">
              <c16:uniqueId val="{00000004-842C-4AD0-AF67-4B20967E317C}"/>
            </c:ext>
          </c:extLst>
        </c:ser>
        <c:ser>
          <c:idx val="5"/>
          <c:order val="5"/>
          <c:tx>
            <c:strRef>
              <c:f>'Energy In Ireland Graphs'!$B$2239</c:f>
              <c:strCache>
                <c:ptCount val="1"/>
                <c:pt idx="0">
                  <c:v>Navigation+pipeline</c:v>
                </c:pt>
              </c:strCache>
            </c:strRef>
          </c:tx>
          <c:spPr>
            <a:solidFill>
              <a:schemeClr val="accent6"/>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Graphs'!$O$2239:$AG$2239</c:f>
              <c:numCache>
                <c:formatCode>#,##0_);[Red]\(#,##0\)</c:formatCode>
                <c:ptCount val="19"/>
                <c:pt idx="0">
                  <c:v>23.703745268592506</c:v>
                </c:pt>
                <c:pt idx="1">
                  <c:v>28.788290537185016</c:v>
                </c:pt>
                <c:pt idx="2">
                  <c:v>33.87283580577752</c:v>
                </c:pt>
                <c:pt idx="3">
                  <c:v>38.957381074370019</c:v>
                </c:pt>
                <c:pt idx="4">
                  <c:v>54.860032081743618</c:v>
                </c:pt>
                <c:pt idx="5">
                  <c:v>51.928648912088555</c:v>
                </c:pt>
                <c:pt idx="6">
                  <c:v>82.504222579706806</c:v>
                </c:pt>
                <c:pt idx="7">
                  <c:v>65.035032003226377</c:v>
                </c:pt>
                <c:pt idx="8">
                  <c:v>67.286692975144874</c:v>
                </c:pt>
                <c:pt idx="9">
                  <c:v>65.627318954537827</c:v>
                </c:pt>
                <c:pt idx="10">
                  <c:v>66.631751549745175</c:v>
                </c:pt>
                <c:pt idx="11">
                  <c:v>59.651927623895304</c:v>
                </c:pt>
                <c:pt idx="12">
                  <c:v>63.339939952279906</c:v>
                </c:pt>
                <c:pt idx="13">
                  <c:v>61.355133431927761</c:v>
                </c:pt>
                <c:pt idx="14">
                  <c:v>75.315804904020126</c:v>
                </c:pt>
                <c:pt idx="15">
                  <c:v>75.411554558346964</c:v>
                </c:pt>
                <c:pt idx="16">
                  <c:v>107.19417528126579</c:v>
                </c:pt>
                <c:pt idx="17">
                  <c:v>96.082975899108902</c:v>
                </c:pt>
                <c:pt idx="18">
                  <c:v>106.44483652359391</c:v>
                </c:pt>
              </c:numCache>
            </c:numRef>
          </c:val>
          <c:extLst>
            <c:ext xmlns:c16="http://schemas.microsoft.com/office/drawing/2014/chart" uri="{C3380CC4-5D6E-409C-BE32-E72D297353CC}">
              <c16:uniqueId val="{00000005-842C-4AD0-AF67-4B20967E317C}"/>
            </c:ext>
          </c:extLst>
        </c:ser>
        <c:ser>
          <c:idx val="6"/>
          <c:order val="6"/>
          <c:tx>
            <c:strRef>
              <c:f>'Energy In Ireland Graphs'!$B$2240</c:f>
              <c:strCache>
                <c:ptCount val="1"/>
                <c:pt idx="0">
                  <c:v>Fuel tourism</c:v>
                </c:pt>
              </c:strCache>
            </c:strRef>
          </c:tx>
          <c:spPr>
            <a:solidFill>
              <a:schemeClr val="accent3">
                <a:lumMod val="40000"/>
                <a:lumOff val="60000"/>
              </a:schemeClr>
            </a:solidFill>
            <a:ln>
              <a:solidFill>
                <a:schemeClr val="accent3">
                  <a:lumMod val="40000"/>
                  <a:lumOff val="60000"/>
                </a:schemeClr>
              </a:solid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Graphs'!$O$2240:$AG$2240</c:f>
              <c:numCache>
                <c:formatCode>#,##0_);[Red]\(#,##0\)</c:formatCode>
                <c:ptCount val="19"/>
                <c:pt idx="0">
                  <c:v>717.70137029058378</c:v>
                </c:pt>
                <c:pt idx="1">
                  <c:v>658.57828234201372</c:v>
                </c:pt>
                <c:pt idx="2">
                  <c:v>692.90045053428685</c:v>
                </c:pt>
                <c:pt idx="3">
                  <c:v>610.1653758016015</c:v>
                </c:pt>
                <c:pt idx="4">
                  <c:v>573.6171873144549</c:v>
                </c:pt>
                <c:pt idx="5">
                  <c:v>387.26639322202516</c:v>
                </c:pt>
                <c:pt idx="6">
                  <c:v>407.16815201885703</c:v>
                </c:pt>
                <c:pt idx="7">
                  <c:v>520.75202295359691</c:v>
                </c:pt>
                <c:pt idx="8">
                  <c:v>253.21120313911021</c:v>
                </c:pt>
                <c:pt idx="9">
                  <c:v>211.84622704128242</c:v>
                </c:pt>
                <c:pt idx="10">
                  <c:v>228.46396598751159</c:v>
                </c:pt>
                <c:pt idx="11">
                  <c:v>229.83884432458015</c:v>
                </c:pt>
                <c:pt idx="12">
                  <c:v>227.84056530213132</c:v>
                </c:pt>
                <c:pt idx="13">
                  <c:v>210.05227700037966</c:v>
                </c:pt>
                <c:pt idx="14">
                  <c:v>294.0286931216919</c:v>
                </c:pt>
                <c:pt idx="15">
                  <c:v>472.76476237835607</c:v>
                </c:pt>
                <c:pt idx="16">
                  <c:v>383.79396247684701</c:v>
                </c:pt>
                <c:pt idx="17">
                  <c:v>162.36651179133952</c:v>
                </c:pt>
                <c:pt idx="18">
                  <c:v>184.49825146944619</c:v>
                </c:pt>
              </c:numCache>
            </c:numRef>
          </c:val>
          <c:extLst>
            <c:ext xmlns:c16="http://schemas.microsoft.com/office/drawing/2014/chart" uri="{C3380CC4-5D6E-409C-BE32-E72D297353CC}">
              <c16:uniqueId val="{00000006-842C-4AD0-AF67-4B20967E317C}"/>
            </c:ext>
          </c:extLst>
        </c:ser>
        <c:ser>
          <c:idx val="7"/>
          <c:order val="7"/>
          <c:tx>
            <c:strRef>
              <c:f>'Energy In Ireland Graphs'!$B$2241</c:f>
              <c:strCache>
                <c:ptCount val="1"/>
                <c:pt idx="0">
                  <c:v>Unspecified</c:v>
                </c:pt>
              </c:strCache>
            </c:strRef>
          </c:tx>
          <c:spPr>
            <a:solidFill>
              <a:schemeClr val="accent2">
                <a:lumMod val="60000"/>
              </a:schemeClr>
            </a:solidFill>
            <a:ln>
              <a:noFill/>
            </a:ln>
            <a:effectLst/>
          </c:spP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Graphs'!$O$2241:$AG$2241</c:f>
              <c:numCache>
                <c:formatCode>#,##0_);[Red]\(#,##0\)</c:formatCode>
                <c:ptCount val="19"/>
                <c:pt idx="0">
                  <c:v>231.37145539616216</c:v>
                </c:pt>
                <c:pt idx="1">
                  <c:v>348.58553148771574</c:v>
                </c:pt>
                <c:pt idx="2">
                  <c:v>200.42712105807436</c:v>
                </c:pt>
                <c:pt idx="3">
                  <c:v>176.36602061923358</c:v>
                </c:pt>
                <c:pt idx="4">
                  <c:v>300.38426350536014</c:v>
                </c:pt>
                <c:pt idx="5">
                  <c:v>580.45675857182994</c:v>
                </c:pt>
                <c:pt idx="6">
                  <c:v>671.93041662641804</c:v>
                </c:pt>
                <c:pt idx="7">
                  <c:v>638.81929592816596</c:v>
                </c:pt>
                <c:pt idx="8">
                  <c:v>328.23028491051411</c:v>
                </c:pt>
                <c:pt idx="9">
                  <c:v>378.78881273095828</c:v>
                </c:pt>
                <c:pt idx="10">
                  <c:v>259.57207345764084</c:v>
                </c:pt>
                <c:pt idx="11">
                  <c:v>220.22696492445999</c:v>
                </c:pt>
                <c:pt idx="12">
                  <c:v>112.18412002434074</c:v>
                </c:pt>
                <c:pt idx="13">
                  <c:v>213.44682331584889</c:v>
                </c:pt>
                <c:pt idx="14">
                  <c:v>125.51089177036091</c:v>
                </c:pt>
                <c:pt idx="15">
                  <c:v>106.53033937668401</c:v>
                </c:pt>
                <c:pt idx="16">
                  <c:v>270.84735257298394</c:v>
                </c:pt>
                <c:pt idx="17">
                  <c:v>449.62150194634398</c:v>
                </c:pt>
                <c:pt idx="18">
                  <c:v>510.0089750724967</c:v>
                </c:pt>
              </c:numCache>
            </c:numRef>
          </c:val>
          <c:extLst>
            <c:ext xmlns:c16="http://schemas.microsoft.com/office/drawing/2014/chart" uri="{C3380CC4-5D6E-409C-BE32-E72D297353CC}">
              <c16:uniqueId val="{00000007-842C-4AD0-AF67-4B20967E317C}"/>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59259259259259E-2"/>
              <c:y val="0.383171913580246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8433035004872198"/>
          <c:w val="0.89999998456222885"/>
          <c:h val="6.550586419753086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904416181125241E-2"/>
          <c:y val="4.4502535242854191E-2"/>
          <c:w val="0.89508379304025976"/>
          <c:h val="0.77042776270114144"/>
        </c:manualLayout>
      </c:layout>
      <c:areaChart>
        <c:grouping val="stacked"/>
        <c:varyColors val="0"/>
        <c:ser>
          <c:idx val="0"/>
          <c:order val="0"/>
          <c:tx>
            <c:strRef>
              <c:f>'Energy In Ireland Graphs'!$B$833</c:f>
              <c:strCache>
                <c:ptCount val="1"/>
                <c:pt idx="0">
                  <c:v>Gas</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Graphs'!$T$833:$AG$833</c:f>
              <c:numCache>
                <c:formatCode>#,##0</c:formatCode>
                <c:ptCount val="14"/>
                <c:pt idx="0">
                  <c:v>995.36399999999992</c:v>
                </c:pt>
                <c:pt idx="1">
                  <c:v>1185.51</c:v>
                </c:pt>
                <c:pt idx="2">
                  <c:v>1329.8216004691199</c:v>
                </c:pt>
                <c:pt idx="3">
                  <c:v>1437.5861142247566</c:v>
                </c:pt>
                <c:pt idx="4">
                  <c:v>1401.6381840505649</c:v>
                </c:pt>
                <c:pt idx="5">
                  <c:v>1557.5249041326358</c:v>
                </c:pt>
                <c:pt idx="6">
                  <c:v>1327.1690708329295</c:v>
                </c:pt>
                <c:pt idx="7">
                  <c:v>1215.9789186881696</c:v>
                </c:pt>
                <c:pt idx="8">
                  <c:v>1129.1585510269217</c:v>
                </c:pt>
                <c:pt idx="9">
                  <c:v>1086.6140426460508</c:v>
                </c:pt>
                <c:pt idx="10">
                  <c:v>1063.6042594601711</c:v>
                </c:pt>
                <c:pt idx="11">
                  <c:v>1318.2425941921742</c:v>
                </c:pt>
                <c:pt idx="12">
                  <c:v>1348.4675375597285</c:v>
                </c:pt>
                <c:pt idx="13">
                  <c:v>1377.2008208842556</c:v>
                </c:pt>
              </c:numCache>
            </c:numRef>
          </c:val>
          <c:extLst>
            <c:ext xmlns:c16="http://schemas.microsoft.com/office/drawing/2014/chart" uri="{C3380CC4-5D6E-409C-BE32-E72D297353CC}">
              <c16:uniqueId val="{00000000-139A-433D-9D53-38B0775D7806}"/>
            </c:ext>
          </c:extLst>
        </c:ser>
        <c:ser>
          <c:idx val="1"/>
          <c:order val="1"/>
          <c:tx>
            <c:strRef>
              <c:f>'Energy In Ireland Graphs'!$B$834</c:f>
              <c:strCache>
                <c:ptCount val="1"/>
                <c:pt idx="0">
                  <c:v>Renewables</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Graphs'!$T$834:$AG$834</c:f>
              <c:numCache>
                <c:formatCode>#,##0</c:formatCode>
                <c:ptCount val="14"/>
                <c:pt idx="0">
                  <c:v>161.11515199999999</c:v>
                </c:pt>
                <c:pt idx="1">
                  <c:v>212.82823149605133</c:v>
                </c:pt>
                <c:pt idx="2">
                  <c:v>240.36598755946466</c:v>
                </c:pt>
                <c:pt idx="3">
                  <c:v>308.50092712013242</c:v>
                </c:pt>
                <c:pt idx="4">
                  <c:v>353.37059377692259</c:v>
                </c:pt>
                <c:pt idx="5">
                  <c:v>320.67519088333484</c:v>
                </c:pt>
                <c:pt idx="6">
                  <c:v>466.42900904263325</c:v>
                </c:pt>
                <c:pt idx="7">
                  <c:v>452.0391293549531</c:v>
                </c:pt>
                <c:pt idx="8">
                  <c:v>483.97280404898788</c:v>
                </c:pt>
                <c:pt idx="9">
                  <c:v>549.72464797470502</c:v>
                </c:pt>
                <c:pt idx="10">
                  <c:v>676.08752225949058</c:v>
                </c:pt>
                <c:pt idx="11">
                  <c:v>646.15613307704109</c:v>
                </c:pt>
                <c:pt idx="12">
                  <c:v>763.82522608352974</c:v>
                </c:pt>
                <c:pt idx="13">
                  <c:v>877.10134382360707</c:v>
                </c:pt>
              </c:numCache>
            </c:numRef>
          </c:val>
          <c:extLst>
            <c:ext xmlns:c16="http://schemas.microsoft.com/office/drawing/2014/chart" uri="{C3380CC4-5D6E-409C-BE32-E72D297353CC}">
              <c16:uniqueId val="{00000001-139A-433D-9D53-38B0775D7806}"/>
            </c:ext>
          </c:extLst>
        </c:ser>
        <c:ser>
          <c:idx val="2"/>
          <c:order val="2"/>
          <c:tx>
            <c:strRef>
              <c:f>'Energy In Ireland Graphs'!$B$835</c:f>
              <c:strCache>
                <c:ptCount val="1"/>
                <c:pt idx="0">
                  <c:v>Coal</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Graphs'!$T$835:$AG$835</c:f>
              <c:numCache>
                <c:formatCode>#,##0</c:formatCode>
                <c:ptCount val="14"/>
                <c:pt idx="0">
                  <c:v>549.45399999999995</c:v>
                </c:pt>
                <c:pt idx="1">
                  <c:v>506.02399999999994</c:v>
                </c:pt>
                <c:pt idx="2">
                  <c:v>472.91399999999999</c:v>
                </c:pt>
                <c:pt idx="3">
                  <c:v>442.20021608590832</c:v>
                </c:pt>
                <c:pt idx="4">
                  <c:v>344.37098389877906</c:v>
                </c:pt>
                <c:pt idx="5">
                  <c:v>305.70556291342501</c:v>
                </c:pt>
                <c:pt idx="6">
                  <c:v>339.25040733025156</c:v>
                </c:pt>
                <c:pt idx="7">
                  <c:v>432.09486909123274</c:v>
                </c:pt>
                <c:pt idx="8">
                  <c:v>368.29941925531392</c:v>
                </c:pt>
                <c:pt idx="9">
                  <c:v>340.28032209756879</c:v>
                </c:pt>
                <c:pt idx="10">
                  <c:v>419.20130355450357</c:v>
                </c:pt>
                <c:pt idx="11">
                  <c:v>403.82644153767575</c:v>
                </c:pt>
                <c:pt idx="12">
                  <c:v>313.43231375022992</c:v>
                </c:pt>
                <c:pt idx="13">
                  <c:v>185.04395340234791</c:v>
                </c:pt>
              </c:numCache>
            </c:numRef>
          </c:val>
          <c:extLst>
            <c:ext xmlns:c16="http://schemas.microsoft.com/office/drawing/2014/chart" uri="{C3380CC4-5D6E-409C-BE32-E72D297353CC}">
              <c16:uniqueId val="{00000002-139A-433D-9D53-38B0775D7806}"/>
            </c:ext>
          </c:extLst>
        </c:ser>
        <c:ser>
          <c:idx val="3"/>
          <c:order val="3"/>
          <c:tx>
            <c:strRef>
              <c:f>'Energy In Ireland Graphs'!$B$836</c:f>
              <c:strCache>
                <c:ptCount val="1"/>
                <c:pt idx="0">
                  <c:v>Peat</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Graphs'!$T$836:$AG$836</c:f>
              <c:numCache>
                <c:formatCode>#,##0</c:formatCode>
                <c:ptCount val="14"/>
                <c:pt idx="0">
                  <c:v>210.7</c:v>
                </c:pt>
                <c:pt idx="1">
                  <c:v>183.86799999999999</c:v>
                </c:pt>
                <c:pt idx="2">
                  <c:v>186.75355799999997</c:v>
                </c:pt>
                <c:pt idx="3">
                  <c:v>236.87454249474018</c:v>
                </c:pt>
                <c:pt idx="4">
                  <c:v>226.10123145203067</c:v>
                </c:pt>
                <c:pt idx="5">
                  <c:v>187.38987847364569</c:v>
                </c:pt>
                <c:pt idx="6">
                  <c:v>183.16093117927539</c:v>
                </c:pt>
                <c:pt idx="7">
                  <c:v>209.649592470702</c:v>
                </c:pt>
                <c:pt idx="8">
                  <c:v>196.20764524388667</c:v>
                </c:pt>
                <c:pt idx="9">
                  <c:v>214.66338090591219</c:v>
                </c:pt>
                <c:pt idx="10">
                  <c:v>216.56696280351321</c:v>
                </c:pt>
                <c:pt idx="11">
                  <c:v>199.33811795078384</c:v>
                </c:pt>
                <c:pt idx="12">
                  <c:v>186.13663842854371</c:v>
                </c:pt>
                <c:pt idx="13">
                  <c:v>179.80161818913649</c:v>
                </c:pt>
              </c:numCache>
            </c:numRef>
          </c:val>
          <c:extLst>
            <c:ext xmlns:c16="http://schemas.microsoft.com/office/drawing/2014/chart" uri="{C3380CC4-5D6E-409C-BE32-E72D297353CC}">
              <c16:uniqueId val="{00000003-139A-433D-9D53-38B0775D7806}"/>
            </c:ext>
          </c:extLst>
        </c:ser>
        <c:ser>
          <c:idx val="4"/>
          <c:order val="4"/>
          <c:tx>
            <c:strRef>
              <c:f>'Energy In Ireland Graphs'!$B$837</c:f>
              <c:strCache>
                <c:ptCount val="1"/>
                <c:pt idx="0">
                  <c:v>Oil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Graphs'!$T$837:$AG$837</c:f>
              <c:numCache>
                <c:formatCode>#,##0</c:formatCode>
                <c:ptCount val="14"/>
                <c:pt idx="0">
                  <c:v>287.23999999999995</c:v>
                </c:pt>
                <c:pt idx="1">
                  <c:v>243.72399999999999</c:v>
                </c:pt>
                <c:pt idx="2">
                  <c:v>165.0785354952076</c:v>
                </c:pt>
                <c:pt idx="3">
                  <c:v>146.89281950008805</c:v>
                </c:pt>
                <c:pt idx="4">
                  <c:v>78.934561051450117</c:v>
                </c:pt>
                <c:pt idx="5">
                  <c:v>51.874355554245824</c:v>
                </c:pt>
                <c:pt idx="6">
                  <c:v>20.096909083855305</c:v>
                </c:pt>
                <c:pt idx="7">
                  <c:v>20.279740048352497</c:v>
                </c:pt>
                <c:pt idx="8">
                  <c:v>16.239876723331918</c:v>
                </c:pt>
                <c:pt idx="9">
                  <c:v>22.220381328584565</c:v>
                </c:pt>
                <c:pt idx="10">
                  <c:v>34.987621504554113</c:v>
                </c:pt>
                <c:pt idx="11">
                  <c:v>25.182763563296938</c:v>
                </c:pt>
                <c:pt idx="12">
                  <c:v>12.200851132172703</c:v>
                </c:pt>
                <c:pt idx="13">
                  <c:v>11.990254724938787</c:v>
                </c:pt>
              </c:numCache>
            </c:numRef>
          </c:val>
          <c:extLst>
            <c:ext xmlns:c16="http://schemas.microsoft.com/office/drawing/2014/chart" uri="{C3380CC4-5D6E-409C-BE32-E72D297353CC}">
              <c16:uniqueId val="{00000004-139A-433D-9D53-38B0775D7806}"/>
            </c:ext>
          </c:extLst>
        </c:ser>
        <c:ser>
          <c:idx val="5"/>
          <c:order val="5"/>
          <c:tx>
            <c:strRef>
              <c:f>'Energy In Ireland Graphs'!$B$838</c:f>
              <c:strCache>
                <c:ptCount val="1"/>
                <c:pt idx="0">
                  <c:v>Wastes Non-Renewable</c:v>
                </c:pt>
              </c:strCache>
            </c:strRef>
          </c:tx>
          <c:spPr>
            <a:solidFill>
              <a:schemeClr val="accent6"/>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Graphs'!$T$838:$AG$838</c:f>
              <c:numCache>
                <c:formatCode>#,##0</c:formatCode>
                <c:ptCount val="14"/>
                <c:pt idx="0">
                  <c:v>0</c:v>
                </c:pt>
                <c:pt idx="1">
                  <c:v>0</c:v>
                </c:pt>
                <c:pt idx="2">
                  <c:v>0</c:v>
                </c:pt>
                <c:pt idx="3">
                  <c:v>0</c:v>
                </c:pt>
                <c:pt idx="4">
                  <c:v>0</c:v>
                </c:pt>
                <c:pt idx="5">
                  <c:v>0</c:v>
                </c:pt>
                <c:pt idx="6">
                  <c:v>0</c:v>
                </c:pt>
                <c:pt idx="7">
                  <c:v>4.2783331678924039</c:v>
                </c:pt>
                <c:pt idx="8">
                  <c:v>5.6304183025144035</c:v>
                </c:pt>
                <c:pt idx="9">
                  <c:v>5.9850355529594266</c:v>
                </c:pt>
                <c:pt idx="10">
                  <c:v>6.3692817396053689</c:v>
                </c:pt>
                <c:pt idx="11">
                  <c:v>6.2608164031560909</c:v>
                </c:pt>
                <c:pt idx="12">
                  <c:v>13.699930802930687</c:v>
                </c:pt>
                <c:pt idx="13">
                  <c:v>25.936587456974625</c:v>
                </c:pt>
              </c:numCache>
            </c:numRef>
          </c:val>
          <c:extLst>
            <c:ext xmlns:c16="http://schemas.microsoft.com/office/drawing/2014/chart" uri="{C3380CC4-5D6E-409C-BE32-E72D297353CC}">
              <c16:uniqueId val="{00000005-139A-433D-9D53-38B0775D7806}"/>
            </c:ext>
          </c:extLst>
        </c:ser>
        <c:ser>
          <c:idx val="6"/>
          <c:order val="6"/>
          <c:tx>
            <c:strRef>
              <c:f>'Energy In Ireland Graphs'!$B$839</c:f>
              <c:strCache>
                <c:ptCount val="1"/>
                <c:pt idx="0">
                  <c:v>Net positive electricity imports</c:v>
                </c:pt>
              </c:strCache>
            </c:strRef>
          </c:tx>
          <c:spPr>
            <a:solidFill>
              <a:schemeClr val="accent1">
                <a:lumMod val="60000"/>
              </a:schemeClr>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Graphs'!$T$839:$AG$839</c:f>
              <c:numCache>
                <c:formatCode>#,##0</c:formatCode>
                <c:ptCount val="14"/>
                <c:pt idx="0">
                  <c:v>175.79689999999999</c:v>
                </c:pt>
                <c:pt idx="1">
                  <c:v>152.89749473142859</c:v>
                </c:pt>
                <c:pt idx="2">
                  <c:v>114.41010111800001</c:v>
                </c:pt>
                <c:pt idx="3">
                  <c:v>38.718612894000003</c:v>
                </c:pt>
                <c:pt idx="4">
                  <c:v>65.682778553999981</c:v>
                </c:pt>
                <c:pt idx="5">
                  <c:v>40.448037118000009</c:v>
                </c:pt>
                <c:pt idx="6">
                  <c:v>42.14817722399998</c:v>
                </c:pt>
                <c:pt idx="7">
                  <c:v>35.55883288599999</c:v>
                </c:pt>
                <c:pt idx="8">
                  <c:v>192.82856360000002</c:v>
                </c:pt>
                <c:pt idx="9">
                  <c:v>184.81890199999998</c:v>
                </c:pt>
                <c:pt idx="10">
                  <c:v>57.909820000000003</c:v>
                </c:pt>
                <c:pt idx="11">
                  <c:v>0</c:v>
                </c:pt>
                <c:pt idx="12">
                  <c:v>0</c:v>
                </c:pt>
                <c:pt idx="13">
                  <c:v>0</c:v>
                </c:pt>
              </c:numCache>
            </c:numRef>
          </c:val>
          <c:extLst>
            <c:ext xmlns:c16="http://schemas.microsoft.com/office/drawing/2014/chart" uri="{C3380CC4-5D6E-409C-BE32-E72D297353CC}">
              <c16:uniqueId val="{00000006-139A-433D-9D53-38B0775D7806}"/>
            </c:ext>
          </c:extLst>
        </c:ser>
        <c:dLbls>
          <c:showLegendKey val="0"/>
          <c:showVal val="0"/>
          <c:showCatName val="0"/>
          <c:showSerName val="0"/>
          <c:showPercent val="0"/>
          <c:showBubbleSize val="0"/>
        </c:dLbls>
        <c:axId val="815724144"/>
        <c:axId val="815730384"/>
      </c:area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9.852802237811889E-3"/>
              <c:y val="0.377800083908144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midCat"/>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490118607457739E-2"/>
          <c:y val="4.1804343701728253E-2"/>
          <c:w val="0.89503293797514072"/>
          <c:h val="0.78434674204415755"/>
        </c:manualLayout>
      </c:layout>
      <c:barChart>
        <c:barDir val="col"/>
        <c:grouping val="stacked"/>
        <c:varyColors val="0"/>
        <c:ser>
          <c:idx val="0"/>
          <c:order val="0"/>
          <c:tx>
            <c:strRef>
              <c:f>'Energy In Ireland Graphs'!$B$952</c:f>
              <c:strCache>
                <c:ptCount val="1"/>
                <c:pt idx="0">
                  <c:v>Gas</c:v>
                </c:pt>
              </c:strCache>
            </c:strRef>
          </c:tx>
          <c:spPr>
            <a:solidFill>
              <a:schemeClr val="accent1"/>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Graphs'!$T$952:$AG$952</c:f>
              <c:numCache>
                <c:formatCode>#,##0</c:formatCode>
                <c:ptCount val="14"/>
                <c:pt idx="0">
                  <c:v>200.88223134996502</c:v>
                </c:pt>
                <c:pt idx="1">
                  <c:v>229.54882692803687</c:v>
                </c:pt>
                <c:pt idx="2">
                  <c:v>251.17309821321581</c:v>
                </c:pt>
                <c:pt idx="3">
                  <c:v>253.07190838340617</c:v>
                </c:pt>
                <c:pt idx="4">
                  <c:v>263.18590242772683</c:v>
                </c:pt>
                <c:pt idx="5">
                  <c:v>286.14933376079108</c:v>
                </c:pt>
                <c:pt idx="6">
                  <c:v>242.59833872222248</c:v>
                </c:pt>
                <c:pt idx="7">
                  <c:v>222.94842194027865</c:v>
                </c:pt>
                <c:pt idx="8">
                  <c:v>203.74761987258438</c:v>
                </c:pt>
                <c:pt idx="9">
                  <c:v>190.30510530967356</c:v>
                </c:pt>
                <c:pt idx="10">
                  <c:v>177.5498541891503</c:v>
                </c:pt>
                <c:pt idx="11">
                  <c:v>213.08677383743492</c:v>
                </c:pt>
                <c:pt idx="12">
                  <c:v>216.15515396117294</c:v>
                </c:pt>
                <c:pt idx="13">
                  <c:v>213.60882728242242</c:v>
                </c:pt>
              </c:numCache>
            </c:numRef>
          </c:val>
          <c:extLst>
            <c:ext xmlns:c16="http://schemas.microsoft.com/office/drawing/2014/chart" uri="{C3380CC4-5D6E-409C-BE32-E72D297353CC}">
              <c16:uniqueId val="{00000000-7D2A-4AA2-9EEC-535C8D0C1371}"/>
            </c:ext>
          </c:extLst>
        </c:ser>
        <c:ser>
          <c:idx val="1"/>
          <c:order val="1"/>
          <c:tx>
            <c:strRef>
              <c:f>'Energy In Ireland Graphs'!$B$953</c:f>
              <c:strCache>
                <c:ptCount val="1"/>
                <c:pt idx="0">
                  <c:v>Coal</c:v>
                </c:pt>
              </c:strCache>
            </c:strRef>
          </c:tx>
          <c:spPr>
            <a:solidFill>
              <a:schemeClr val="accent2"/>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Graphs'!$T$953:$AG$953</c:f>
              <c:numCache>
                <c:formatCode>#,##0</c:formatCode>
                <c:ptCount val="14"/>
                <c:pt idx="0">
                  <c:v>229.95934716275644</c:v>
                </c:pt>
                <c:pt idx="1">
                  <c:v>191.11236701731823</c:v>
                </c:pt>
                <c:pt idx="2">
                  <c:v>176.78964361332891</c:v>
                </c:pt>
                <c:pt idx="3">
                  <c:v>146.12072903059862</c:v>
                </c:pt>
                <c:pt idx="4">
                  <c:v>121.40293081598098</c:v>
                </c:pt>
                <c:pt idx="5">
                  <c:v>133.41522799569015</c:v>
                </c:pt>
                <c:pt idx="6">
                  <c:v>145.49378901192384</c:v>
                </c:pt>
                <c:pt idx="7">
                  <c:v>187.07969488130382</c:v>
                </c:pt>
                <c:pt idx="8">
                  <c:v>154.98947699050601</c:v>
                </c:pt>
                <c:pt idx="9">
                  <c:v>149.23797485322109</c:v>
                </c:pt>
                <c:pt idx="10">
                  <c:v>172.93542157220764</c:v>
                </c:pt>
                <c:pt idx="11">
                  <c:v>164.85926107275921</c:v>
                </c:pt>
                <c:pt idx="12">
                  <c:v>126.89358206287521</c:v>
                </c:pt>
                <c:pt idx="13">
                  <c:v>69.435171595117509</c:v>
                </c:pt>
              </c:numCache>
            </c:numRef>
          </c:val>
          <c:extLst>
            <c:ext xmlns:c16="http://schemas.microsoft.com/office/drawing/2014/chart" uri="{C3380CC4-5D6E-409C-BE32-E72D297353CC}">
              <c16:uniqueId val="{00000001-7D2A-4AA2-9EEC-535C8D0C1371}"/>
            </c:ext>
          </c:extLst>
        </c:ser>
        <c:ser>
          <c:idx val="2"/>
          <c:order val="2"/>
          <c:tx>
            <c:strRef>
              <c:f>'Energy In Ireland Graphs'!$B$954</c:f>
              <c:strCache>
                <c:ptCount val="1"/>
                <c:pt idx="0">
                  <c:v>Peat</c:v>
                </c:pt>
              </c:strCache>
            </c:strRef>
          </c:tx>
          <c:spPr>
            <a:solidFill>
              <a:schemeClr val="accent3"/>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Graphs'!$T$954:$AG$954</c:f>
              <c:numCache>
                <c:formatCode>#,##0</c:formatCode>
                <c:ptCount val="14"/>
                <c:pt idx="0">
                  <c:v>100.29469633992977</c:v>
                </c:pt>
                <c:pt idx="1">
                  <c:v>88.276101413002749</c:v>
                </c:pt>
                <c:pt idx="2">
                  <c:v>83.461094268039702</c:v>
                </c:pt>
                <c:pt idx="3">
                  <c:v>105.49704355340252</c:v>
                </c:pt>
                <c:pt idx="4">
                  <c:v>110.43261015420957</c:v>
                </c:pt>
                <c:pt idx="5">
                  <c:v>93.150153074977766</c:v>
                </c:pt>
                <c:pt idx="6">
                  <c:v>93.847584179694792</c:v>
                </c:pt>
                <c:pt idx="7">
                  <c:v>110.2592083442234</c:v>
                </c:pt>
                <c:pt idx="8">
                  <c:v>99.341290244497628</c:v>
                </c:pt>
                <c:pt idx="9">
                  <c:v>106.84511024297943</c:v>
                </c:pt>
                <c:pt idx="10">
                  <c:v>104.30879231180143</c:v>
                </c:pt>
                <c:pt idx="11">
                  <c:v>95.855865284928569</c:v>
                </c:pt>
                <c:pt idx="12">
                  <c:v>89.417754313648601</c:v>
                </c:pt>
                <c:pt idx="13">
                  <c:v>81.203224807578266</c:v>
                </c:pt>
              </c:numCache>
            </c:numRef>
          </c:val>
          <c:extLst>
            <c:ext xmlns:c16="http://schemas.microsoft.com/office/drawing/2014/chart" uri="{C3380CC4-5D6E-409C-BE32-E72D297353CC}">
              <c16:uniqueId val="{00000002-7D2A-4AA2-9EEC-535C8D0C1371}"/>
            </c:ext>
          </c:extLst>
        </c:ser>
        <c:ser>
          <c:idx val="3"/>
          <c:order val="3"/>
          <c:tx>
            <c:strRef>
              <c:f>'Energy In Ireland Graphs'!$B$955</c:f>
              <c:strCache>
                <c:ptCount val="1"/>
                <c:pt idx="0">
                  <c:v>Oil</c:v>
                </c:pt>
              </c:strCache>
            </c:strRef>
          </c:tx>
          <c:spPr>
            <a:solidFill>
              <a:schemeClr val="accent4"/>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Graphs'!$T$955:$AG$955</c:f>
              <c:numCache>
                <c:formatCode>#,##0</c:formatCode>
                <c:ptCount val="14"/>
                <c:pt idx="0">
                  <c:v>104.18770882938799</c:v>
                </c:pt>
                <c:pt idx="1">
                  <c:v>86.659840350244338</c:v>
                </c:pt>
                <c:pt idx="2">
                  <c:v>48.679507190546886</c:v>
                </c:pt>
                <c:pt idx="3">
                  <c:v>42.476346030219545</c:v>
                </c:pt>
                <c:pt idx="4">
                  <c:v>27.024466495927328</c:v>
                </c:pt>
                <c:pt idx="5">
                  <c:v>16.959583076709389</c:v>
                </c:pt>
                <c:pt idx="6">
                  <c:v>6.8608899017181404</c:v>
                </c:pt>
                <c:pt idx="7">
                  <c:v>7.0280302678226416</c:v>
                </c:pt>
                <c:pt idx="8">
                  <c:v>5.4246586258387834</c:v>
                </c:pt>
                <c:pt idx="9">
                  <c:v>7.5446187155116125</c:v>
                </c:pt>
                <c:pt idx="10">
                  <c:v>10.399501490759787</c:v>
                </c:pt>
                <c:pt idx="11">
                  <c:v>8.0946328992722751</c:v>
                </c:pt>
                <c:pt idx="12">
                  <c:v>3.9271814030836865</c:v>
                </c:pt>
                <c:pt idx="13">
                  <c:v>3.916526267081061</c:v>
                </c:pt>
              </c:numCache>
            </c:numRef>
          </c:val>
          <c:extLst>
            <c:ext xmlns:c16="http://schemas.microsoft.com/office/drawing/2014/chart" uri="{C3380CC4-5D6E-409C-BE32-E72D297353CC}">
              <c16:uniqueId val="{00000003-7D2A-4AA2-9EEC-535C8D0C1371}"/>
            </c:ext>
          </c:extLst>
        </c:ser>
        <c:ser>
          <c:idx val="4"/>
          <c:order val="4"/>
          <c:tx>
            <c:strRef>
              <c:f>'Energy In Ireland Graphs'!$B$956</c:f>
              <c:strCache>
                <c:ptCount val="1"/>
                <c:pt idx="0">
                  <c:v>Wastes Non-Renewable</c:v>
                </c:pt>
              </c:strCache>
            </c:strRef>
          </c:tx>
          <c:spPr>
            <a:solidFill>
              <a:schemeClr val="accent5"/>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Graphs'!$T$956:$AG$956</c:f>
              <c:numCache>
                <c:formatCode>#,##0</c:formatCode>
                <c:ptCount val="14"/>
                <c:pt idx="0">
                  <c:v>0</c:v>
                </c:pt>
                <c:pt idx="1">
                  <c:v>0</c:v>
                </c:pt>
                <c:pt idx="2">
                  <c:v>0</c:v>
                </c:pt>
                <c:pt idx="3">
                  <c:v>0</c:v>
                </c:pt>
                <c:pt idx="4">
                  <c:v>0</c:v>
                </c:pt>
                <c:pt idx="5">
                  <c:v>0</c:v>
                </c:pt>
                <c:pt idx="6">
                  <c:v>0</c:v>
                </c:pt>
                <c:pt idx="7">
                  <c:v>1.5905840410526766</c:v>
                </c:pt>
                <c:pt idx="8">
                  <c:v>1.9618578862589786</c:v>
                </c:pt>
                <c:pt idx="9">
                  <c:v>2.0871235456192565</c:v>
                </c:pt>
                <c:pt idx="10">
                  <c:v>2.0459187382428614</c:v>
                </c:pt>
                <c:pt idx="11">
                  <c:v>2.006581293661331</c:v>
                </c:pt>
                <c:pt idx="12">
                  <c:v>4.4472926512779631</c:v>
                </c:pt>
                <c:pt idx="13">
                  <c:v>6.9617139236396097</c:v>
                </c:pt>
              </c:numCache>
            </c:numRef>
          </c:val>
          <c:extLst>
            <c:ext xmlns:c16="http://schemas.microsoft.com/office/drawing/2014/chart" uri="{C3380CC4-5D6E-409C-BE32-E72D297353CC}">
              <c16:uniqueId val="{00000004-7D2A-4AA2-9EEC-535C8D0C1371}"/>
            </c:ext>
          </c:extLst>
        </c:ser>
        <c:dLbls>
          <c:showLegendKey val="0"/>
          <c:showVal val="0"/>
          <c:showCatName val="0"/>
          <c:showSerName val="0"/>
          <c:showPercent val="0"/>
          <c:showBubbleSize val="0"/>
        </c:dLbls>
        <c:gapWidth val="150"/>
        <c:overlap val="100"/>
        <c:axId val="226194175"/>
        <c:axId val="226197503"/>
      </c:barChart>
      <c:lineChart>
        <c:grouping val="standard"/>
        <c:varyColors val="0"/>
        <c:ser>
          <c:idx val="5"/>
          <c:order val="5"/>
          <c:tx>
            <c:strRef>
              <c:f>'Energy In Ireland Graphs'!$B$957</c:f>
              <c:strCache>
                <c:ptCount val="1"/>
                <c:pt idx="0">
                  <c:v>Total</c:v>
                </c:pt>
              </c:strCache>
            </c:strRef>
          </c:tx>
          <c:spPr>
            <a:ln w="28575" cap="rnd">
              <a:solidFill>
                <a:schemeClr val="accent6"/>
              </a:solidFill>
              <a:round/>
            </a:ln>
            <a:effectLst/>
          </c:spPr>
          <c:marker>
            <c:symbol val="none"/>
          </c:marker>
          <c:dLbls>
            <c:dLbl>
              <c:idx val="0"/>
              <c:layout>
                <c:manualLayout>
                  <c:x val="9.7363429008107197E-3"/>
                  <c:y val="-2.77883794561042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2A-4AA2-9EEC-535C8D0C1371}"/>
                </c:ext>
              </c:extLst>
            </c:dLbl>
            <c:dLbl>
              <c:idx val="13"/>
              <c:layout>
                <c:manualLayout>
                  <c:x val="-1.4279804626334164E-16"/>
                  <c:y val="-4.7637221924750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2A-4AA2-9EEC-535C8D0C13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'Energy In Ireland Graphs'!$T$957:$AG$957</c:f>
              <c:numCache>
                <c:formatCode>#,##0</c:formatCode>
                <c:ptCount val="14"/>
                <c:pt idx="0">
                  <c:v>635.32398368203917</c:v>
                </c:pt>
                <c:pt idx="1">
                  <c:v>595.59713570860231</c:v>
                </c:pt>
                <c:pt idx="2">
                  <c:v>560.10334328513136</c:v>
                </c:pt>
                <c:pt idx="3">
                  <c:v>547.16602699762677</c:v>
                </c:pt>
                <c:pt idx="4">
                  <c:v>522.04590989384474</c:v>
                </c:pt>
                <c:pt idx="5">
                  <c:v>529.67429790816834</c:v>
                </c:pt>
                <c:pt idx="6">
                  <c:v>488.80060181555922</c:v>
                </c:pt>
                <c:pt idx="7">
                  <c:v>528.9059394746813</c:v>
                </c:pt>
                <c:pt idx="8">
                  <c:v>465.46490361968569</c:v>
                </c:pt>
                <c:pt idx="9">
                  <c:v>456.01993266700492</c:v>
                </c:pt>
                <c:pt idx="10">
                  <c:v>467.23948830216199</c:v>
                </c:pt>
                <c:pt idx="11">
                  <c:v>483.90311438805628</c:v>
                </c:pt>
                <c:pt idx="12">
                  <c:v>440.84096439205842</c:v>
                </c:pt>
                <c:pt idx="13">
                  <c:v>375.12546387583888</c:v>
                </c:pt>
              </c:numCache>
            </c:numRef>
          </c:val>
          <c:smooth val="0"/>
          <c:extLst>
            <c:ext xmlns:c16="http://schemas.microsoft.com/office/drawing/2014/chart" uri="{C3380CC4-5D6E-409C-BE32-E72D297353CC}">
              <c16:uniqueId val="{00000007-7D2A-4AA2-9EEC-535C8D0C1371}"/>
            </c:ext>
          </c:extLst>
        </c:ser>
        <c:dLbls>
          <c:showLegendKey val="0"/>
          <c:showVal val="0"/>
          <c:showCatName val="0"/>
          <c:showSerName val="0"/>
          <c:showPercent val="0"/>
          <c:showBubbleSize val="0"/>
        </c:dLbls>
        <c:marker val="1"/>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gCO₂/kWh</a:t>
                </a:r>
                <a:endParaRPr lang="en-GB" sz="900" b="1">
                  <a:effectLst/>
                </a:endParaRPr>
              </a:p>
            </c:rich>
          </c:tx>
          <c:layout>
            <c:manualLayout>
              <c:xMode val="edge"/>
              <c:yMode val="edge"/>
              <c:x val="7.8313206705971864E-3"/>
              <c:y val="0.358946099627800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89652967009190176"/>
          <c:h val="6.44236072472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In Ireland Graphs'!$B$2495</c:f>
              <c:strCache>
                <c:ptCount val="1"/>
                <c:pt idx="0">
                  <c:v>Delivery of construction materials</c:v>
                </c:pt>
              </c:strCache>
            </c:strRef>
          </c:tx>
          <c:spPr>
            <a:ln w="28575" cap="rnd">
              <a:solidFill>
                <a:schemeClr val="accent1"/>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Graphs'!$O$2495:$AG$2495</c:f>
              <c:numCache>
                <c:formatCode>#,##0</c:formatCode>
                <c:ptCount val="19"/>
                <c:pt idx="0">
                  <c:v>1988</c:v>
                </c:pt>
                <c:pt idx="1">
                  <c:v>2110</c:v>
                </c:pt>
                <c:pt idx="2">
                  <c:v>2625</c:v>
                </c:pt>
                <c:pt idx="3">
                  <c:v>3130</c:v>
                </c:pt>
                <c:pt idx="4">
                  <c:v>3542</c:v>
                </c:pt>
                <c:pt idx="5">
                  <c:v>4195</c:v>
                </c:pt>
                <c:pt idx="6">
                  <c:v>4170</c:v>
                </c:pt>
                <c:pt idx="7">
                  <c:v>4226</c:v>
                </c:pt>
                <c:pt idx="8">
                  <c:v>3380</c:v>
                </c:pt>
                <c:pt idx="9">
                  <c:v>1610</c:v>
                </c:pt>
                <c:pt idx="10">
                  <c:v>1224</c:v>
                </c:pt>
                <c:pt idx="11">
                  <c:v>980</c:v>
                </c:pt>
                <c:pt idx="12">
                  <c:v>995</c:v>
                </c:pt>
                <c:pt idx="13">
                  <c:v>978</c:v>
                </c:pt>
                <c:pt idx="14">
                  <c:v>975</c:v>
                </c:pt>
                <c:pt idx="15">
                  <c:v>965</c:v>
                </c:pt>
                <c:pt idx="16">
                  <c:v>1474</c:v>
                </c:pt>
                <c:pt idx="17">
                  <c:v>1653</c:v>
                </c:pt>
                <c:pt idx="18">
                  <c:v>1905</c:v>
                </c:pt>
              </c:numCache>
            </c:numRef>
          </c:val>
          <c:smooth val="0"/>
          <c:extLst>
            <c:ext xmlns:c16="http://schemas.microsoft.com/office/drawing/2014/chart" uri="{C3380CC4-5D6E-409C-BE32-E72D297353CC}">
              <c16:uniqueId val="{00000000-1A5A-4850-B4B0-DB9EFBA5684F}"/>
            </c:ext>
          </c:extLst>
        </c:ser>
        <c:ser>
          <c:idx val="1"/>
          <c:order val="1"/>
          <c:tx>
            <c:strRef>
              <c:f>'Energy In Ireland Graphs'!$B$2496</c:f>
              <c:strCache>
                <c:ptCount val="1"/>
                <c:pt idx="0">
                  <c:v>Import &amp; export</c:v>
                </c:pt>
              </c:strCache>
            </c:strRef>
          </c:tx>
          <c:spPr>
            <a:ln w="28575" cap="rnd">
              <a:solidFill>
                <a:schemeClr val="accent2"/>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Graphs'!$O$2496:$AG$2496</c:f>
              <c:numCache>
                <c:formatCode>#,##0</c:formatCode>
                <c:ptCount val="19"/>
                <c:pt idx="0">
                  <c:v>2982</c:v>
                </c:pt>
                <c:pt idx="1">
                  <c:v>2742</c:v>
                </c:pt>
                <c:pt idx="2">
                  <c:v>3410</c:v>
                </c:pt>
                <c:pt idx="3">
                  <c:v>3559</c:v>
                </c:pt>
                <c:pt idx="4">
                  <c:v>4088</c:v>
                </c:pt>
                <c:pt idx="5">
                  <c:v>4018</c:v>
                </c:pt>
                <c:pt idx="6">
                  <c:v>3745</c:v>
                </c:pt>
                <c:pt idx="7">
                  <c:v>4689</c:v>
                </c:pt>
                <c:pt idx="8">
                  <c:v>4425</c:v>
                </c:pt>
                <c:pt idx="9">
                  <c:v>3438</c:v>
                </c:pt>
                <c:pt idx="10">
                  <c:v>2728</c:v>
                </c:pt>
                <c:pt idx="11">
                  <c:v>2708</c:v>
                </c:pt>
                <c:pt idx="12">
                  <c:v>2973</c:v>
                </c:pt>
                <c:pt idx="13">
                  <c:v>2374</c:v>
                </c:pt>
                <c:pt idx="14">
                  <c:v>2350</c:v>
                </c:pt>
                <c:pt idx="15">
                  <c:v>2335</c:v>
                </c:pt>
                <c:pt idx="16">
                  <c:v>2378</c:v>
                </c:pt>
                <c:pt idx="17">
                  <c:v>2498</c:v>
                </c:pt>
                <c:pt idx="18">
                  <c:v>2246</c:v>
                </c:pt>
              </c:numCache>
            </c:numRef>
          </c:val>
          <c:smooth val="0"/>
          <c:extLst>
            <c:ext xmlns:c16="http://schemas.microsoft.com/office/drawing/2014/chart" uri="{C3380CC4-5D6E-409C-BE32-E72D297353CC}">
              <c16:uniqueId val="{00000001-1A5A-4850-B4B0-DB9EFBA5684F}"/>
            </c:ext>
          </c:extLst>
        </c:ser>
        <c:ser>
          <c:idx val="2"/>
          <c:order val="2"/>
          <c:tx>
            <c:strRef>
              <c:f>'Energy In Ireland Graphs'!$B$2497</c:f>
              <c:strCache>
                <c:ptCount val="1"/>
                <c:pt idx="0">
                  <c:v>Delivery of goods to wholesalers, retail &amp; households</c:v>
                </c:pt>
              </c:strCache>
            </c:strRef>
          </c:tx>
          <c:spPr>
            <a:ln w="28575" cap="rnd">
              <a:solidFill>
                <a:schemeClr val="accent3"/>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Graphs'!$O$2497:$AG$2497</c:f>
              <c:numCache>
                <c:formatCode>#,##0</c:formatCode>
                <c:ptCount val="19"/>
                <c:pt idx="0">
                  <c:v>2454</c:v>
                </c:pt>
                <c:pt idx="1">
                  <c:v>2701</c:v>
                </c:pt>
                <c:pt idx="2">
                  <c:v>3256</c:v>
                </c:pt>
                <c:pt idx="3">
                  <c:v>3828</c:v>
                </c:pt>
                <c:pt idx="4">
                  <c:v>4009</c:v>
                </c:pt>
                <c:pt idx="5">
                  <c:v>4242</c:v>
                </c:pt>
                <c:pt idx="6">
                  <c:v>3686</c:v>
                </c:pt>
                <c:pt idx="7">
                  <c:v>4045</c:v>
                </c:pt>
                <c:pt idx="8">
                  <c:v>4242</c:v>
                </c:pt>
                <c:pt idx="9">
                  <c:v>2904</c:v>
                </c:pt>
                <c:pt idx="10">
                  <c:v>2847</c:v>
                </c:pt>
                <c:pt idx="11">
                  <c:v>2835</c:v>
                </c:pt>
                <c:pt idx="12">
                  <c:v>2446</c:v>
                </c:pt>
                <c:pt idx="13">
                  <c:v>2471</c:v>
                </c:pt>
                <c:pt idx="14">
                  <c:v>2841</c:v>
                </c:pt>
                <c:pt idx="15">
                  <c:v>2786</c:v>
                </c:pt>
                <c:pt idx="16">
                  <c:v>3440</c:v>
                </c:pt>
                <c:pt idx="17">
                  <c:v>3703</c:v>
                </c:pt>
                <c:pt idx="18">
                  <c:v>3809</c:v>
                </c:pt>
              </c:numCache>
            </c:numRef>
          </c:val>
          <c:smooth val="0"/>
          <c:extLst>
            <c:ext xmlns:c16="http://schemas.microsoft.com/office/drawing/2014/chart" uri="{C3380CC4-5D6E-409C-BE32-E72D297353CC}">
              <c16:uniqueId val="{00000002-1A5A-4850-B4B0-DB9EFBA5684F}"/>
            </c:ext>
          </c:extLst>
        </c:ser>
        <c:ser>
          <c:idx val="3"/>
          <c:order val="3"/>
          <c:tx>
            <c:strRef>
              <c:f>'Energy In Ireland Graphs'!$B$2498</c:f>
              <c:strCache>
                <c:ptCount val="1"/>
                <c:pt idx="0">
                  <c:v>Delivery of materials to factories</c:v>
                </c:pt>
              </c:strCache>
            </c:strRef>
          </c:tx>
          <c:spPr>
            <a:ln w="28575" cap="rnd">
              <a:solidFill>
                <a:schemeClr val="accent4"/>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Graphs'!$O$2498:$AG$2498</c:f>
              <c:numCache>
                <c:formatCode>#,##0</c:formatCode>
                <c:ptCount val="19"/>
                <c:pt idx="0">
                  <c:v>702</c:v>
                </c:pt>
                <c:pt idx="1">
                  <c:v>978</c:v>
                </c:pt>
                <c:pt idx="2">
                  <c:v>1192</c:v>
                </c:pt>
                <c:pt idx="3">
                  <c:v>1286</c:v>
                </c:pt>
                <c:pt idx="4">
                  <c:v>1390</c:v>
                </c:pt>
                <c:pt idx="5">
                  <c:v>1213</c:v>
                </c:pt>
                <c:pt idx="6">
                  <c:v>1364</c:v>
                </c:pt>
                <c:pt idx="7">
                  <c:v>1582</c:v>
                </c:pt>
                <c:pt idx="8">
                  <c:v>1457</c:v>
                </c:pt>
                <c:pt idx="9">
                  <c:v>1180</c:v>
                </c:pt>
                <c:pt idx="10">
                  <c:v>981</c:v>
                </c:pt>
                <c:pt idx="11">
                  <c:v>910</c:v>
                </c:pt>
                <c:pt idx="12">
                  <c:v>875</c:v>
                </c:pt>
                <c:pt idx="13">
                  <c:v>818</c:v>
                </c:pt>
                <c:pt idx="14">
                  <c:v>986</c:v>
                </c:pt>
                <c:pt idx="15">
                  <c:v>1129</c:v>
                </c:pt>
                <c:pt idx="16">
                  <c:v>1588</c:v>
                </c:pt>
                <c:pt idx="17">
                  <c:v>1254</c:v>
                </c:pt>
                <c:pt idx="18">
                  <c:v>1245</c:v>
                </c:pt>
              </c:numCache>
            </c:numRef>
          </c:val>
          <c:smooth val="0"/>
          <c:extLst>
            <c:ext xmlns:c16="http://schemas.microsoft.com/office/drawing/2014/chart" uri="{C3380CC4-5D6E-409C-BE32-E72D297353CC}">
              <c16:uniqueId val="{00000003-1A5A-4850-B4B0-DB9EFBA5684F}"/>
            </c:ext>
          </c:extLst>
        </c:ser>
        <c:ser>
          <c:idx val="4"/>
          <c:order val="4"/>
          <c:tx>
            <c:strRef>
              <c:f>'Energy In Ireland Graphs'!$B$2499</c:f>
              <c:strCache>
                <c:ptCount val="1"/>
                <c:pt idx="0">
                  <c:v>Carriage of Agri-products</c:v>
                </c:pt>
              </c:strCache>
            </c:strRef>
          </c:tx>
          <c:spPr>
            <a:ln w="28575" cap="rnd">
              <a:solidFill>
                <a:schemeClr val="accent5"/>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Graphs'!$O$2499:$AG$2499</c:f>
              <c:numCache>
                <c:formatCode>#,##0</c:formatCode>
                <c:ptCount val="19"/>
                <c:pt idx="0">
                  <c:v>984</c:v>
                </c:pt>
                <c:pt idx="1">
                  <c:v>781</c:v>
                </c:pt>
                <c:pt idx="2">
                  <c:v>983</c:v>
                </c:pt>
                <c:pt idx="3">
                  <c:v>955</c:v>
                </c:pt>
                <c:pt idx="4">
                  <c:v>974</c:v>
                </c:pt>
                <c:pt idx="5">
                  <c:v>912</c:v>
                </c:pt>
                <c:pt idx="6">
                  <c:v>964</c:v>
                </c:pt>
                <c:pt idx="7">
                  <c:v>1028</c:v>
                </c:pt>
                <c:pt idx="8">
                  <c:v>991</c:v>
                </c:pt>
                <c:pt idx="9">
                  <c:v>773</c:v>
                </c:pt>
                <c:pt idx="10">
                  <c:v>884</c:v>
                </c:pt>
                <c:pt idx="11">
                  <c:v>784</c:v>
                </c:pt>
                <c:pt idx="12">
                  <c:v>735</c:v>
                </c:pt>
                <c:pt idx="13">
                  <c:v>821</c:v>
                </c:pt>
                <c:pt idx="14">
                  <c:v>896</c:v>
                </c:pt>
                <c:pt idx="15">
                  <c:v>912</c:v>
                </c:pt>
                <c:pt idx="16">
                  <c:v>959</c:v>
                </c:pt>
                <c:pt idx="17">
                  <c:v>996</c:v>
                </c:pt>
                <c:pt idx="18">
                  <c:v>1053</c:v>
                </c:pt>
              </c:numCache>
            </c:numRef>
          </c:val>
          <c:smooth val="0"/>
          <c:extLst>
            <c:ext xmlns:c16="http://schemas.microsoft.com/office/drawing/2014/chart" uri="{C3380CC4-5D6E-409C-BE32-E72D297353CC}">
              <c16:uniqueId val="{00000004-1A5A-4850-B4B0-DB9EFBA5684F}"/>
            </c:ext>
          </c:extLst>
        </c:ser>
        <c:ser>
          <c:idx val="5"/>
          <c:order val="5"/>
          <c:tx>
            <c:strRef>
              <c:f>'Energy In Ireland Graphs'!$B$2500</c:f>
              <c:strCache>
                <c:ptCount val="1"/>
                <c:pt idx="0">
                  <c:v>Other</c:v>
                </c:pt>
              </c:strCache>
            </c:strRef>
          </c:tx>
          <c:spPr>
            <a:ln w="28575" cap="rnd">
              <a:solidFill>
                <a:schemeClr val="accent6"/>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Graphs'!$O$2500:$AG$2500</c:f>
              <c:numCache>
                <c:formatCode>#,##0</c:formatCode>
                <c:ptCount val="19"/>
                <c:pt idx="0">
                  <c:v>3238</c:v>
                </c:pt>
                <c:pt idx="1">
                  <c:v>3093</c:v>
                </c:pt>
                <c:pt idx="2">
                  <c:v>2983</c:v>
                </c:pt>
                <c:pt idx="3">
                  <c:v>3140</c:v>
                </c:pt>
                <c:pt idx="4">
                  <c:v>3287</c:v>
                </c:pt>
                <c:pt idx="5">
                  <c:v>3572</c:v>
                </c:pt>
                <c:pt idx="6">
                  <c:v>3392</c:v>
                </c:pt>
                <c:pt idx="7">
                  <c:v>3137</c:v>
                </c:pt>
                <c:pt idx="8">
                  <c:v>2792</c:v>
                </c:pt>
                <c:pt idx="9">
                  <c:v>2165</c:v>
                </c:pt>
                <c:pt idx="10">
                  <c:v>2260</c:v>
                </c:pt>
                <c:pt idx="11">
                  <c:v>1725</c:v>
                </c:pt>
                <c:pt idx="12">
                  <c:v>1871</c:v>
                </c:pt>
                <c:pt idx="13">
                  <c:v>1675</c:v>
                </c:pt>
                <c:pt idx="14">
                  <c:v>1725</c:v>
                </c:pt>
                <c:pt idx="15">
                  <c:v>1716</c:v>
                </c:pt>
                <c:pt idx="16">
                  <c:v>1724</c:v>
                </c:pt>
                <c:pt idx="17">
                  <c:v>1656</c:v>
                </c:pt>
                <c:pt idx="18">
                  <c:v>1187</c:v>
                </c:pt>
              </c:numCache>
            </c:numRef>
          </c:val>
          <c:smooth val="0"/>
          <c:extLst>
            <c:ext xmlns:c16="http://schemas.microsoft.com/office/drawing/2014/chart" uri="{C3380CC4-5D6E-409C-BE32-E72D297353CC}">
              <c16:uniqueId val="{00000005-1A5A-4850-B4B0-DB9EFBA5684F}"/>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1" i="0" baseline="0">
                    <a:effectLst/>
                  </a:rPr>
                  <a:t>Index relative to 2000</a:t>
                </a:r>
                <a:endParaRPr lang="en-US" sz="900" b="1">
                  <a:effectLst/>
                </a:endParaRPr>
              </a:p>
            </c:rich>
          </c:tx>
          <c:layout>
            <c:manualLayout>
              <c:xMode val="edge"/>
              <c:yMode val="edge"/>
              <c:x val="7.8315115048449777E-3"/>
              <c:y val="0.229773765432098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8.7434817697674361E-2"/>
          <c:y val="0.9109756172839506"/>
          <c:w val="0.8633298689096891"/>
          <c:h val="8.90244443662262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904416181125241E-2"/>
          <c:y val="4.4502535242854191E-2"/>
          <c:w val="0.89508379304025976"/>
          <c:h val="0.77042776270114144"/>
        </c:manualLayout>
      </c:layout>
      <c:areaChart>
        <c:grouping val="stacked"/>
        <c:varyColors val="0"/>
        <c:ser>
          <c:idx val="0"/>
          <c:order val="0"/>
          <c:tx>
            <c:strRef>
              <c:f>'Energy In Ireland Graphs'!$B$751</c:f>
              <c:strCache>
                <c:ptCount val="1"/>
                <c:pt idx="0">
                  <c:v>Gas</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Graphs'!$T$751:$AG$751</c:f>
              <c:numCache>
                <c:formatCode>#,##0</c:formatCode>
                <c:ptCount val="14"/>
                <c:pt idx="0">
                  <c:v>2043.8707956064759</c:v>
                </c:pt>
                <c:pt idx="1">
                  <c:v>2411.1703802890142</c:v>
                </c:pt>
                <c:pt idx="2">
                  <c:v>2736.918251984584</c:v>
                </c:pt>
                <c:pt idx="3">
                  <c:v>2810.624906482155</c:v>
                </c:pt>
                <c:pt idx="4">
                  <c:v>2758.7923351493687</c:v>
                </c:pt>
                <c:pt idx="5">
                  <c:v>3024.8284624964781</c:v>
                </c:pt>
                <c:pt idx="6">
                  <c:v>2498.5067196468126</c:v>
                </c:pt>
                <c:pt idx="7">
                  <c:v>2269.759925683617</c:v>
                </c:pt>
                <c:pt idx="8">
                  <c:v>2098.1712458113616</c:v>
                </c:pt>
                <c:pt idx="9">
                  <c:v>1972.9859380555126</c:v>
                </c:pt>
                <c:pt idx="10">
                  <c:v>1899.4436862755372</c:v>
                </c:pt>
                <c:pt idx="11">
                  <c:v>2341.6032450745411</c:v>
                </c:pt>
                <c:pt idx="12">
                  <c:v>2423.4587641548051</c:v>
                </c:pt>
                <c:pt idx="13">
                  <c:v>2460.5648393559841</c:v>
                </c:pt>
              </c:numCache>
            </c:numRef>
          </c:val>
          <c:extLst>
            <c:ext xmlns:c16="http://schemas.microsoft.com/office/drawing/2014/chart" uri="{C3380CC4-5D6E-409C-BE32-E72D297353CC}">
              <c16:uniqueId val="{00000000-7DC2-4397-AD04-29AF2990B382}"/>
            </c:ext>
          </c:extLst>
        </c:ser>
        <c:ser>
          <c:idx val="1"/>
          <c:order val="1"/>
          <c:tx>
            <c:strRef>
              <c:f>'Energy In Ireland Graphs'!$B$752</c:f>
              <c:strCache>
                <c:ptCount val="1"/>
                <c:pt idx="0">
                  <c:v>Coal</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Graphs'!$T$752:$AG$752</c:f>
              <c:numCache>
                <c:formatCode>#,##0</c:formatCode>
                <c:ptCount val="14"/>
                <c:pt idx="0">
                  <c:v>1422.4835931569385</c:v>
                </c:pt>
                <c:pt idx="1">
                  <c:v>1216.9917359319766</c:v>
                </c:pt>
                <c:pt idx="2">
                  <c:v>1171.5276583548293</c:v>
                </c:pt>
                <c:pt idx="3">
                  <c:v>991.34685201108232</c:v>
                </c:pt>
                <c:pt idx="4">
                  <c:v>774.91473201490408</c:v>
                </c:pt>
                <c:pt idx="5">
                  <c:v>867.50168864048908</c:v>
                </c:pt>
                <c:pt idx="6">
                  <c:v>913.07098685517508</c:v>
                </c:pt>
                <c:pt idx="7">
                  <c:v>1160.1104733552247</c:v>
                </c:pt>
                <c:pt idx="8">
                  <c:v>970.32299165317386</c:v>
                </c:pt>
                <c:pt idx="9">
                  <c:v>942.05859365846607</c:v>
                </c:pt>
                <c:pt idx="10">
                  <c:v>1126.9085590705945</c:v>
                </c:pt>
                <c:pt idx="11">
                  <c:v>1101.2247560308995</c:v>
                </c:pt>
                <c:pt idx="12">
                  <c:v>867.63202316502952</c:v>
                </c:pt>
                <c:pt idx="13">
                  <c:v>488.64939432989598</c:v>
                </c:pt>
              </c:numCache>
            </c:numRef>
          </c:val>
          <c:extLst>
            <c:ext xmlns:c16="http://schemas.microsoft.com/office/drawing/2014/chart" uri="{C3380CC4-5D6E-409C-BE32-E72D297353CC}">
              <c16:uniqueId val="{00000001-7DC2-4397-AD04-29AF2990B382}"/>
            </c:ext>
          </c:extLst>
        </c:ser>
        <c:ser>
          <c:idx val="2"/>
          <c:order val="2"/>
          <c:tx>
            <c:strRef>
              <c:f>'Energy In Ireland Graphs'!$B$753</c:f>
              <c:strCache>
                <c:ptCount val="1"/>
                <c:pt idx="0">
                  <c:v>Peat</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Graphs'!$T$753:$AG$753</c:f>
              <c:numCache>
                <c:formatCode>#,##0</c:formatCode>
                <c:ptCount val="14"/>
                <c:pt idx="0">
                  <c:v>496.17035588038596</c:v>
                </c:pt>
                <c:pt idx="1">
                  <c:v>462.32608907530863</c:v>
                </c:pt>
                <c:pt idx="2">
                  <c:v>457.13685127553094</c:v>
                </c:pt>
                <c:pt idx="3">
                  <c:v>578.14642109212014</c:v>
                </c:pt>
                <c:pt idx="4">
                  <c:v>567.11668151011258</c:v>
                </c:pt>
                <c:pt idx="5">
                  <c:v>491.00260998116562</c:v>
                </c:pt>
                <c:pt idx="6">
                  <c:v>480.05918238752196</c:v>
                </c:pt>
                <c:pt idx="7">
                  <c:v>557.3129814635214</c:v>
                </c:pt>
                <c:pt idx="8">
                  <c:v>506.93876232937509</c:v>
                </c:pt>
                <c:pt idx="9">
                  <c:v>549.74946408331891</c:v>
                </c:pt>
                <c:pt idx="10">
                  <c:v>554.0350395642796</c:v>
                </c:pt>
                <c:pt idx="11">
                  <c:v>521.90673766678765</c:v>
                </c:pt>
                <c:pt idx="12">
                  <c:v>488.18096181251735</c:v>
                </c:pt>
                <c:pt idx="13">
                  <c:v>471.86581444981334</c:v>
                </c:pt>
              </c:numCache>
            </c:numRef>
          </c:val>
          <c:extLst>
            <c:ext xmlns:c16="http://schemas.microsoft.com/office/drawing/2014/chart" uri="{C3380CC4-5D6E-409C-BE32-E72D297353CC}">
              <c16:uniqueId val="{00000002-7DC2-4397-AD04-29AF2990B382}"/>
            </c:ext>
          </c:extLst>
        </c:ser>
        <c:ser>
          <c:idx val="3"/>
          <c:order val="3"/>
          <c:tx>
            <c:strRef>
              <c:f>'Energy In Ireland Graphs'!$B$754</c:f>
              <c:strCache>
                <c:ptCount val="1"/>
                <c:pt idx="0">
                  <c:v>Renewables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Graphs'!$T$754:$AG$754</c:f>
              <c:numCache>
                <c:formatCode>#,##0</c:formatCode>
                <c:ptCount val="14"/>
                <c:pt idx="0">
                  <c:v>179.70476035547316</c:v>
                </c:pt>
                <c:pt idx="1">
                  <c:v>233.39798270648978</c:v>
                </c:pt>
                <c:pt idx="2">
                  <c:v>269.57795219757287</c:v>
                </c:pt>
                <c:pt idx="3">
                  <c:v>340.97430105761271</c:v>
                </c:pt>
                <c:pt idx="4">
                  <c:v>392.69142279532701</c:v>
                </c:pt>
                <c:pt idx="5">
                  <c:v>368.01967686252971</c:v>
                </c:pt>
                <c:pt idx="6">
                  <c:v>516.09522763030247</c:v>
                </c:pt>
                <c:pt idx="7">
                  <c:v>526.22425905043303</c:v>
                </c:pt>
                <c:pt idx="8">
                  <c:v>561.16130262116735</c:v>
                </c:pt>
                <c:pt idx="9">
                  <c:v>630.84716751204678</c:v>
                </c:pt>
                <c:pt idx="10">
                  <c:v>750.1007442709672</c:v>
                </c:pt>
                <c:pt idx="11">
                  <c:v>747.74345336881458</c:v>
                </c:pt>
                <c:pt idx="12">
                  <c:v>884.69276674391392</c:v>
                </c:pt>
                <c:pt idx="13">
                  <c:v>1018.549908016777</c:v>
                </c:pt>
              </c:numCache>
            </c:numRef>
          </c:val>
          <c:extLst>
            <c:ext xmlns:c16="http://schemas.microsoft.com/office/drawing/2014/chart" uri="{C3380CC4-5D6E-409C-BE32-E72D297353CC}">
              <c16:uniqueId val="{00000003-7DC2-4397-AD04-29AF2990B382}"/>
            </c:ext>
          </c:extLst>
        </c:ser>
        <c:ser>
          <c:idx val="4"/>
          <c:order val="4"/>
          <c:tx>
            <c:strRef>
              <c:f>'Energy In Ireland Graphs'!$B$755</c:f>
              <c:strCache>
                <c:ptCount val="1"/>
                <c:pt idx="0">
                  <c:v>Oil</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Graphs'!$T$755:$AG$755</c:f>
              <c:numCache>
                <c:formatCode>#,##0</c:formatCode>
                <c:ptCount val="14"/>
                <c:pt idx="0">
                  <c:v>793.55985458182272</c:v>
                </c:pt>
                <c:pt idx="1">
                  <c:v>686.48842172212289</c:v>
                </c:pt>
                <c:pt idx="2">
                  <c:v>398.26505248636522</c:v>
                </c:pt>
                <c:pt idx="3">
                  <c:v>355.38424764033351</c:v>
                </c:pt>
                <c:pt idx="4">
                  <c:v>214.46453925624076</c:v>
                </c:pt>
                <c:pt idx="5">
                  <c:v>137.49143511559186</c:v>
                </c:pt>
                <c:pt idx="6">
                  <c:v>54.767594986007239</c:v>
                </c:pt>
                <c:pt idx="7">
                  <c:v>55.884779748661856</c:v>
                </c:pt>
                <c:pt idx="8">
                  <c:v>43.451420699864855</c:v>
                </c:pt>
                <c:pt idx="9">
                  <c:v>60.271168091649635</c:v>
                </c:pt>
                <c:pt idx="10">
                  <c:v>86.227920323999811</c:v>
                </c:pt>
                <c:pt idx="11">
                  <c:v>68.409924517308013</c:v>
                </c:pt>
                <c:pt idx="12">
                  <c:v>33.952533117664252</c:v>
                </c:pt>
                <c:pt idx="13">
                  <c:v>34.729784127418526</c:v>
                </c:pt>
              </c:numCache>
            </c:numRef>
          </c:val>
          <c:extLst>
            <c:ext xmlns:c16="http://schemas.microsoft.com/office/drawing/2014/chart" uri="{C3380CC4-5D6E-409C-BE32-E72D297353CC}">
              <c16:uniqueId val="{00000004-7DC2-4397-AD04-29AF2990B382}"/>
            </c:ext>
          </c:extLst>
        </c:ser>
        <c:ser>
          <c:idx val="5"/>
          <c:order val="5"/>
          <c:tx>
            <c:strRef>
              <c:f>'Energy In Ireland Graphs'!$B$756</c:f>
              <c:strCache>
                <c:ptCount val="1"/>
                <c:pt idx="0">
                  <c:v>Wastes Non-Renewable</c:v>
                </c:pt>
              </c:strCache>
            </c:strRef>
          </c:tx>
          <c:spPr>
            <a:solidFill>
              <a:schemeClr val="accent6"/>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Graphs'!$T$756:$AG$756</c:f>
              <c:numCache>
                <c:formatCode>#,##0</c:formatCode>
                <c:ptCount val="14"/>
                <c:pt idx="0">
                  <c:v>0</c:v>
                </c:pt>
                <c:pt idx="1">
                  <c:v>0</c:v>
                </c:pt>
                <c:pt idx="2">
                  <c:v>0</c:v>
                </c:pt>
                <c:pt idx="3">
                  <c:v>0</c:v>
                </c:pt>
                <c:pt idx="4">
                  <c:v>0</c:v>
                </c:pt>
                <c:pt idx="5">
                  <c:v>0</c:v>
                </c:pt>
                <c:pt idx="6">
                  <c:v>0</c:v>
                </c:pt>
                <c:pt idx="7">
                  <c:v>18.355631911137912</c:v>
                </c:pt>
                <c:pt idx="8">
                  <c:v>22.857128964614091</c:v>
                </c:pt>
                <c:pt idx="9">
                  <c:v>24.518096548679999</c:v>
                </c:pt>
                <c:pt idx="10">
                  <c:v>24.810363388691997</c:v>
                </c:pt>
                <c:pt idx="11">
                  <c:v>24.94361536716</c:v>
                </c:pt>
                <c:pt idx="12">
                  <c:v>56.390931931826671</c:v>
                </c:pt>
                <c:pt idx="13">
                  <c:v>90.714163374524205</c:v>
                </c:pt>
              </c:numCache>
            </c:numRef>
          </c:val>
          <c:extLst>
            <c:ext xmlns:c16="http://schemas.microsoft.com/office/drawing/2014/chart" uri="{C3380CC4-5D6E-409C-BE32-E72D297353CC}">
              <c16:uniqueId val="{00000005-7DC2-4397-AD04-29AF2990B382}"/>
            </c:ext>
          </c:extLst>
        </c:ser>
        <c:ser>
          <c:idx val="6"/>
          <c:order val="6"/>
          <c:tx>
            <c:strRef>
              <c:f>'Energy In Ireland Graphs'!$B$757</c:f>
              <c:strCache>
                <c:ptCount val="1"/>
                <c:pt idx="0">
                  <c:v>Net positive Electricity Imports</c:v>
                </c:pt>
              </c:strCache>
            </c:strRef>
          </c:tx>
          <c:spPr>
            <a:solidFill>
              <a:schemeClr val="accent1">
                <a:lumMod val="60000"/>
              </a:schemeClr>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Graphs'!$T$757:$AG$757</c:f>
              <c:numCache>
                <c:formatCode>#,##0</c:formatCode>
                <c:ptCount val="14"/>
                <c:pt idx="0">
                  <c:v>175.79689999999999</c:v>
                </c:pt>
                <c:pt idx="1">
                  <c:v>152.89749473142857</c:v>
                </c:pt>
                <c:pt idx="2">
                  <c:v>114.41010111800001</c:v>
                </c:pt>
                <c:pt idx="3">
                  <c:v>38.718612894000003</c:v>
                </c:pt>
                <c:pt idx="4">
                  <c:v>65.682778553999995</c:v>
                </c:pt>
                <c:pt idx="5">
                  <c:v>40.448037118000009</c:v>
                </c:pt>
                <c:pt idx="6">
                  <c:v>42.14817722399998</c:v>
                </c:pt>
                <c:pt idx="7">
                  <c:v>35.558832885999983</c:v>
                </c:pt>
                <c:pt idx="8">
                  <c:v>192.8285636</c:v>
                </c:pt>
                <c:pt idx="9">
                  <c:v>184.81890199999998</c:v>
                </c:pt>
                <c:pt idx="10">
                  <c:v>57.909820000000011</c:v>
                </c:pt>
                <c:pt idx="11">
                  <c:v>0</c:v>
                </c:pt>
                <c:pt idx="12">
                  <c:v>0</c:v>
                </c:pt>
                <c:pt idx="13">
                  <c:v>0</c:v>
                </c:pt>
              </c:numCache>
            </c:numRef>
          </c:val>
          <c:extLst>
            <c:ext xmlns:c16="http://schemas.microsoft.com/office/drawing/2014/chart" uri="{C3380CC4-5D6E-409C-BE32-E72D297353CC}">
              <c16:uniqueId val="{00000006-7DC2-4397-AD04-29AF2990B382}"/>
            </c:ext>
          </c:extLst>
        </c:ser>
        <c:dLbls>
          <c:showLegendKey val="0"/>
          <c:showVal val="0"/>
          <c:showCatName val="0"/>
          <c:showSerName val="0"/>
          <c:showPercent val="0"/>
          <c:showBubbleSize val="0"/>
        </c:dLbls>
        <c:axId val="815724144"/>
        <c:axId val="815730384"/>
      </c:area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9.852802237811889E-3"/>
              <c:y val="0.377800083908144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midCat"/>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856702031502364E-2"/>
          <c:y val="4.3099192931362142E-2"/>
          <c:w val="0.88948720370836853"/>
          <c:h val="0.77766709035713399"/>
        </c:manualLayout>
      </c:layout>
      <c:lineChart>
        <c:grouping val="standard"/>
        <c:varyColors val="0"/>
        <c:ser>
          <c:idx val="0"/>
          <c:order val="0"/>
          <c:tx>
            <c:strRef>
              <c:f>'Energy In Ireland Graphs'!$B$184</c:f>
              <c:strCache>
                <c:ptCount val="1"/>
                <c:pt idx="0">
                  <c:v>Electricity</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Graphs'!$T$184:$AG$184</c:f>
              <c:numCache>
                <c:formatCode>#,##0</c:formatCode>
                <c:ptCount val="14"/>
                <c:pt idx="0">
                  <c:v>2094.2722086698218</c:v>
                </c:pt>
                <c:pt idx="1">
                  <c:v>2225.4613488888226</c:v>
                </c:pt>
                <c:pt idx="2">
                  <c:v>2224.1644820783526</c:v>
                </c:pt>
                <c:pt idx="3">
                  <c:v>2294.0359546520003</c:v>
                </c:pt>
                <c:pt idx="4">
                  <c:v>2173.1964914299183</c:v>
                </c:pt>
                <c:pt idx="5">
                  <c:v>2186.2901641776443</c:v>
                </c:pt>
                <c:pt idx="6">
                  <c:v>2139.2321265875339</c:v>
                </c:pt>
                <c:pt idx="7">
                  <c:v>2078.1502778825525</c:v>
                </c:pt>
                <c:pt idx="8">
                  <c:v>2081.5196322918573</c:v>
                </c:pt>
                <c:pt idx="9">
                  <c:v>2075.7528885294701</c:v>
                </c:pt>
                <c:pt idx="10">
                  <c:v>2156.1820117733287</c:v>
                </c:pt>
                <c:pt idx="11">
                  <c:v>2199.336753764605</c:v>
                </c:pt>
                <c:pt idx="12">
                  <c:v>2236.0388466218383</c:v>
                </c:pt>
                <c:pt idx="13">
                  <c:v>2334.3258387002484</c:v>
                </c:pt>
              </c:numCache>
            </c:numRef>
          </c:val>
          <c:smooth val="0"/>
          <c:extLst>
            <c:ext xmlns:c16="http://schemas.microsoft.com/office/drawing/2014/chart" uri="{C3380CC4-5D6E-409C-BE32-E72D297353CC}">
              <c16:uniqueId val="{00000000-454A-4704-B876-C64F30FEA987}"/>
            </c:ext>
          </c:extLst>
        </c:ser>
        <c:ser>
          <c:idx val="1"/>
          <c:order val="1"/>
          <c:tx>
            <c:strRef>
              <c:f>'Energy In Ireland Graphs'!$B$185</c:f>
              <c:strCache>
                <c:ptCount val="1"/>
                <c:pt idx="0">
                  <c:v>Transport</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Graphs'!$T$185:$AG$185</c:f>
              <c:numCache>
                <c:formatCode>#,##0</c:formatCode>
                <c:ptCount val="14"/>
                <c:pt idx="0">
                  <c:v>5079.3692490083458</c:v>
                </c:pt>
                <c:pt idx="1">
                  <c:v>5432.8112293730101</c:v>
                </c:pt>
                <c:pt idx="2">
                  <c:v>5711.5769918820606</c:v>
                </c:pt>
                <c:pt idx="3">
                  <c:v>5440.7040871629088</c:v>
                </c:pt>
                <c:pt idx="4">
                  <c:v>4860.7658922014416</c:v>
                </c:pt>
                <c:pt idx="5">
                  <c:v>4595.4261083223346</c:v>
                </c:pt>
                <c:pt idx="6">
                  <c:v>4422.1049076428062</c:v>
                </c:pt>
                <c:pt idx="7">
                  <c:v>4172.5571251668262</c:v>
                </c:pt>
                <c:pt idx="8">
                  <c:v>4347.6557525925891</c:v>
                </c:pt>
                <c:pt idx="9">
                  <c:v>4521.4981434696083</c:v>
                </c:pt>
                <c:pt idx="10">
                  <c:v>4782.6759133039959</c:v>
                </c:pt>
                <c:pt idx="11">
                  <c:v>4964.8204775452523</c:v>
                </c:pt>
                <c:pt idx="12">
                  <c:v>5063.5821673427672</c:v>
                </c:pt>
                <c:pt idx="13">
                  <c:v>5196.7252133979891</c:v>
                </c:pt>
              </c:numCache>
            </c:numRef>
          </c:val>
          <c:smooth val="0"/>
          <c:extLst>
            <c:ext xmlns:c16="http://schemas.microsoft.com/office/drawing/2014/chart" uri="{C3380CC4-5D6E-409C-BE32-E72D297353CC}">
              <c16:uniqueId val="{00000001-454A-4704-B876-C64F30FEA987}"/>
            </c:ext>
          </c:extLst>
        </c:ser>
        <c:ser>
          <c:idx val="2"/>
          <c:order val="2"/>
          <c:tx>
            <c:strRef>
              <c:f>'Energy In Ireland Graphs'!$B$186</c:f>
              <c:strCache>
                <c:ptCount val="1"/>
                <c:pt idx="0">
                  <c:v>Heat</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Graphs'!$T$186:$AG$186</c:f>
              <c:numCache>
                <c:formatCode>#,##0</c:formatCode>
                <c:ptCount val="14"/>
                <c:pt idx="0">
                  <c:v>5432.698947220536</c:v>
                </c:pt>
                <c:pt idx="1">
                  <c:v>5286.1972984202357</c:v>
                </c:pt>
                <c:pt idx="2">
                  <c:v>5196.0993397669026</c:v>
                </c:pt>
                <c:pt idx="3">
                  <c:v>5454.4578199801017</c:v>
                </c:pt>
                <c:pt idx="4">
                  <c:v>4942.066092751671</c:v>
                </c:pt>
                <c:pt idx="5">
                  <c:v>5104.5868411262618</c:v>
                </c:pt>
                <c:pt idx="6">
                  <c:v>4533.999610956429</c:v>
                </c:pt>
                <c:pt idx="7">
                  <c:v>4419.9170232089027</c:v>
                </c:pt>
                <c:pt idx="8">
                  <c:v>4430.3411621821779</c:v>
                </c:pt>
                <c:pt idx="9">
                  <c:v>4209.2132380868361</c:v>
                </c:pt>
                <c:pt idx="10">
                  <c:v>4369.4776969436471</c:v>
                </c:pt>
                <c:pt idx="11">
                  <c:v>4485.9834166965838</c:v>
                </c:pt>
                <c:pt idx="12">
                  <c:v>4491.3120841197388</c:v>
                </c:pt>
                <c:pt idx="13">
                  <c:v>4793.1962040189719</c:v>
                </c:pt>
              </c:numCache>
            </c:numRef>
          </c:val>
          <c:smooth val="0"/>
          <c:extLst>
            <c:ext xmlns:c16="http://schemas.microsoft.com/office/drawing/2014/chart" uri="{C3380CC4-5D6E-409C-BE32-E72D297353CC}">
              <c16:uniqueId val="{00000002-454A-4704-B876-C64F30FEA987}"/>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81186130312597793"/>
          <c:h val="6.36091721837433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7766709035713399"/>
        </c:manualLayout>
      </c:layout>
      <c:lineChart>
        <c:grouping val="standard"/>
        <c:varyColors val="0"/>
        <c:ser>
          <c:idx val="0"/>
          <c:order val="0"/>
          <c:tx>
            <c:strRef>
              <c:f>'Energy In Ireland Graphs'!$B$215</c:f>
              <c:strCache>
                <c:ptCount val="1"/>
                <c:pt idx="0">
                  <c:v>Residential</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Graphs'!$T$215:$AG$215</c:f>
              <c:numCache>
                <c:formatCode>#,##0</c:formatCode>
                <c:ptCount val="14"/>
                <c:pt idx="0">
                  <c:v>2290.6885967282215</c:v>
                </c:pt>
                <c:pt idx="1">
                  <c:v>2272.3722367646787</c:v>
                </c:pt>
                <c:pt idx="2">
                  <c:v>2205.1460211537951</c:v>
                </c:pt>
                <c:pt idx="3">
                  <c:v>2407.886134387436</c:v>
                </c:pt>
                <c:pt idx="4">
                  <c:v>2378.2318345713434</c:v>
                </c:pt>
                <c:pt idx="5">
                  <c:v>2525.2888651622129</c:v>
                </c:pt>
                <c:pt idx="6">
                  <c:v>2117.4875510298543</c:v>
                </c:pt>
                <c:pt idx="7">
                  <c:v>2015.8910185413815</c:v>
                </c:pt>
                <c:pt idx="8">
                  <c:v>2065.5579326926154</c:v>
                </c:pt>
                <c:pt idx="9">
                  <c:v>1862.2094296085054</c:v>
                </c:pt>
                <c:pt idx="10">
                  <c:v>1978.245446779621</c:v>
                </c:pt>
                <c:pt idx="11">
                  <c:v>2007.5050353526569</c:v>
                </c:pt>
                <c:pt idx="12">
                  <c:v>1922.9128285250549</c:v>
                </c:pt>
                <c:pt idx="13">
                  <c:v>2083.2660776146558</c:v>
                </c:pt>
              </c:numCache>
            </c:numRef>
          </c:val>
          <c:smooth val="0"/>
          <c:extLst>
            <c:ext xmlns:c16="http://schemas.microsoft.com/office/drawing/2014/chart" uri="{C3380CC4-5D6E-409C-BE32-E72D297353CC}">
              <c16:uniqueId val="{00000000-D6DD-4BAB-B007-5A4793500CFE}"/>
            </c:ext>
          </c:extLst>
        </c:ser>
        <c:ser>
          <c:idx val="1"/>
          <c:order val="1"/>
          <c:tx>
            <c:strRef>
              <c:f>'Energy In Ireland Graphs'!$B$216</c:f>
              <c:strCache>
                <c:ptCount val="1"/>
                <c:pt idx="0">
                  <c:v>Industry</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Graphs'!$T$216:$AG$216</c:f>
              <c:numCache>
                <c:formatCode>#,##0</c:formatCode>
                <c:ptCount val="14"/>
                <c:pt idx="0">
                  <c:v>1973.2180908580008</c:v>
                </c:pt>
                <c:pt idx="1">
                  <c:v>1898.4835542072817</c:v>
                </c:pt>
                <c:pt idx="2">
                  <c:v>1854.852948426053</c:v>
                </c:pt>
                <c:pt idx="3">
                  <c:v>1806.7378862895316</c:v>
                </c:pt>
                <c:pt idx="4">
                  <c:v>1453.9986440064299</c:v>
                </c:pt>
                <c:pt idx="5">
                  <c:v>1480.2631049809142</c:v>
                </c:pt>
                <c:pt idx="6">
                  <c:v>1408.2967404763222</c:v>
                </c:pt>
                <c:pt idx="7">
                  <c:v>1393.1214351794385</c:v>
                </c:pt>
                <c:pt idx="8">
                  <c:v>1421.8550359600085</c:v>
                </c:pt>
                <c:pt idx="9">
                  <c:v>1477.7194848229065</c:v>
                </c:pt>
                <c:pt idx="10">
                  <c:v>1517.093546666677</c:v>
                </c:pt>
                <c:pt idx="11">
                  <c:v>1562.1987871377155</c:v>
                </c:pt>
                <c:pt idx="12">
                  <c:v>1595.2046936934667</c:v>
                </c:pt>
                <c:pt idx="13">
                  <c:v>1664.6279193730857</c:v>
                </c:pt>
              </c:numCache>
            </c:numRef>
          </c:val>
          <c:smooth val="0"/>
          <c:extLst>
            <c:ext xmlns:c16="http://schemas.microsoft.com/office/drawing/2014/chart" uri="{C3380CC4-5D6E-409C-BE32-E72D297353CC}">
              <c16:uniqueId val="{00000001-D6DD-4BAB-B007-5A4793500CFE}"/>
            </c:ext>
          </c:extLst>
        </c:ser>
        <c:ser>
          <c:idx val="2"/>
          <c:order val="2"/>
          <c:tx>
            <c:strRef>
              <c:f>'Energy In Ireland Graphs'!$B$217</c:f>
              <c:strCache>
                <c:ptCount val="1"/>
                <c:pt idx="0">
                  <c:v>Services</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Graphs'!$T$217:$AG$217</c:f>
              <c:numCache>
                <c:formatCode>#,##0</c:formatCode>
                <c:ptCount val="14"/>
                <c:pt idx="0">
                  <c:v>841.22688957702508</c:v>
                </c:pt>
                <c:pt idx="1">
                  <c:v>804.3779960734372</c:v>
                </c:pt>
                <c:pt idx="2">
                  <c:v>841.54967789884722</c:v>
                </c:pt>
                <c:pt idx="3">
                  <c:v>929.83455663901941</c:v>
                </c:pt>
                <c:pt idx="4">
                  <c:v>843.98894366498848</c:v>
                </c:pt>
                <c:pt idx="5">
                  <c:v>852.57857569356793</c:v>
                </c:pt>
                <c:pt idx="6">
                  <c:v>775.27293572268775</c:v>
                </c:pt>
                <c:pt idx="7">
                  <c:v>785.80027703531732</c:v>
                </c:pt>
                <c:pt idx="8">
                  <c:v>742.18978547046504</c:v>
                </c:pt>
                <c:pt idx="9">
                  <c:v>687.99649374137744</c:v>
                </c:pt>
                <c:pt idx="10">
                  <c:v>701.50162506922072</c:v>
                </c:pt>
                <c:pt idx="11">
                  <c:v>737.77233216250625</c:v>
                </c:pt>
                <c:pt idx="12">
                  <c:v>785.3534986397558</c:v>
                </c:pt>
                <c:pt idx="13">
                  <c:v>842.58684971163461</c:v>
                </c:pt>
              </c:numCache>
            </c:numRef>
          </c:val>
          <c:smooth val="0"/>
          <c:extLst>
            <c:ext xmlns:c16="http://schemas.microsoft.com/office/drawing/2014/chart" uri="{C3380CC4-5D6E-409C-BE32-E72D297353CC}">
              <c16:uniqueId val="{00000002-D6DD-4BAB-B007-5A4793500CFE}"/>
            </c:ext>
          </c:extLst>
        </c:ser>
        <c:ser>
          <c:idx val="3"/>
          <c:order val="3"/>
          <c:tx>
            <c:strRef>
              <c:f>'Energy In Ireland Graphs'!$B$218</c:f>
              <c:strCache>
                <c:ptCount val="1"/>
                <c:pt idx="0">
                  <c:v>Agriculture &amp; Fisheries</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Graphs'!$T$218:$AG$218</c:f>
              <c:numCache>
                <c:formatCode>#,##0</c:formatCode>
                <c:ptCount val="14"/>
                <c:pt idx="0">
                  <c:v>327.56537005728967</c:v>
                </c:pt>
                <c:pt idx="1">
                  <c:v>310.96351137483816</c:v>
                </c:pt>
                <c:pt idx="2">
                  <c:v>294.55069228820633</c:v>
                </c:pt>
                <c:pt idx="3">
                  <c:v>309.99924266411477</c:v>
                </c:pt>
                <c:pt idx="4">
                  <c:v>265.84667050890971</c:v>
                </c:pt>
                <c:pt idx="5">
                  <c:v>246.45629528956704</c:v>
                </c:pt>
                <c:pt idx="6">
                  <c:v>232.9423837275653</c:v>
                </c:pt>
                <c:pt idx="7">
                  <c:v>225.10429245276464</c:v>
                </c:pt>
                <c:pt idx="8">
                  <c:v>200.73840805908895</c:v>
                </c:pt>
                <c:pt idx="9">
                  <c:v>181.28782991404785</c:v>
                </c:pt>
                <c:pt idx="10">
                  <c:v>172.63707842812929</c:v>
                </c:pt>
                <c:pt idx="11">
                  <c:v>178.50726204370491</c:v>
                </c:pt>
                <c:pt idx="12">
                  <c:v>187.84106326146215</c:v>
                </c:pt>
                <c:pt idx="13">
                  <c:v>202.71535731959543</c:v>
                </c:pt>
              </c:numCache>
            </c:numRef>
          </c:val>
          <c:smooth val="0"/>
          <c:extLst>
            <c:ext xmlns:c16="http://schemas.microsoft.com/office/drawing/2014/chart" uri="{C3380CC4-5D6E-409C-BE32-E72D297353CC}">
              <c16:uniqueId val="{00000003-D6DD-4BAB-B007-5A4793500CFE}"/>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87956278447204772"/>
          <c:h val="6.36091721837433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7766709035713399"/>
        </c:manualLayout>
      </c:layout>
      <c:lineChart>
        <c:grouping val="standard"/>
        <c:varyColors val="0"/>
        <c:ser>
          <c:idx val="0"/>
          <c:order val="0"/>
          <c:tx>
            <c:strRef>
              <c:f>'Energy In Ireland Graphs'!$B$249</c:f>
              <c:strCache>
                <c:ptCount val="1"/>
                <c:pt idx="0">
                  <c:v>Oil</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Graphs'!$T$249:$AG$249</c:f>
              <c:numCache>
                <c:formatCode>#,##0</c:formatCode>
                <c:ptCount val="14"/>
                <c:pt idx="0">
                  <c:v>3120.3811810263169</c:v>
                </c:pt>
                <c:pt idx="1">
                  <c:v>2911.9097164015302</c:v>
                </c:pt>
                <c:pt idx="2">
                  <c:v>2855.8756043048629</c:v>
                </c:pt>
                <c:pt idx="3">
                  <c:v>3004.8943663953141</c:v>
                </c:pt>
                <c:pt idx="4">
                  <c:v>2611.9761545991178</c:v>
                </c:pt>
                <c:pt idx="5">
                  <c:v>2657.9530816899683</c:v>
                </c:pt>
                <c:pt idx="6">
                  <c:v>2226.6666847776219</c:v>
                </c:pt>
                <c:pt idx="7">
                  <c:v>2004.3431483739564</c:v>
                </c:pt>
                <c:pt idx="8">
                  <c:v>1961.1529983164144</c:v>
                </c:pt>
                <c:pt idx="9">
                  <c:v>1761.22819548902</c:v>
                </c:pt>
                <c:pt idx="10">
                  <c:v>1829.4984884265075</c:v>
                </c:pt>
                <c:pt idx="11">
                  <c:v>1906.689340206201</c:v>
                </c:pt>
                <c:pt idx="12">
                  <c:v>1892.3831762806055</c:v>
                </c:pt>
                <c:pt idx="13">
                  <c:v>2044.9235145474129</c:v>
                </c:pt>
              </c:numCache>
            </c:numRef>
          </c:val>
          <c:smooth val="0"/>
          <c:extLst>
            <c:ext xmlns:c16="http://schemas.microsoft.com/office/drawing/2014/chart" uri="{C3380CC4-5D6E-409C-BE32-E72D297353CC}">
              <c16:uniqueId val="{00000000-63D6-457B-BF14-F2FE423F5069}"/>
            </c:ext>
          </c:extLst>
        </c:ser>
        <c:ser>
          <c:idx val="1"/>
          <c:order val="1"/>
          <c:tx>
            <c:strRef>
              <c:f>'Energy In Ireland Graphs'!$B$250</c:f>
              <c:strCache>
                <c:ptCount val="1"/>
                <c:pt idx="0">
                  <c:v>Gas</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Graphs'!$T$250:$AG$250</c:f>
              <c:numCache>
                <c:formatCode>#,##0</c:formatCode>
                <c:ptCount val="14"/>
                <c:pt idx="0">
                  <c:v>1366.8855811135243</c:v>
                </c:pt>
                <c:pt idx="1">
                  <c:v>1467.7742197909856</c:v>
                </c:pt>
                <c:pt idx="2">
                  <c:v>1450.9770216630186</c:v>
                </c:pt>
                <c:pt idx="3">
                  <c:v>1556.5885425167598</c:v>
                </c:pt>
                <c:pt idx="4">
                  <c:v>1460.0416873918873</c:v>
                </c:pt>
                <c:pt idx="5">
                  <c:v>1587.4546037884295</c:v>
                </c:pt>
                <c:pt idx="6">
                  <c:v>1502.1386077772254</c:v>
                </c:pt>
                <c:pt idx="7">
                  <c:v>1620.2451197782577</c:v>
                </c:pt>
                <c:pt idx="8">
                  <c:v>1627.9413808959778</c:v>
                </c:pt>
                <c:pt idx="9">
                  <c:v>1616.360903370811</c:v>
                </c:pt>
                <c:pt idx="10">
                  <c:v>1711.0207330931937</c:v>
                </c:pt>
                <c:pt idx="11">
                  <c:v>1772.5496170189033</c:v>
                </c:pt>
                <c:pt idx="12">
                  <c:v>1803.2891949623158</c:v>
                </c:pt>
                <c:pt idx="13">
                  <c:v>1925.9331786002385</c:v>
                </c:pt>
              </c:numCache>
            </c:numRef>
          </c:val>
          <c:smooth val="0"/>
          <c:extLst>
            <c:ext xmlns:c16="http://schemas.microsoft.com/office/drawing/2014/chart" uri="{C3380CC4-5D6E-409C-BE32-E72D297353CC}">
              <c16:uniqueId val="{00000001-63D6-457B-BF14-F2FE423F5069}"/>
            </c:ext>
          </c:extLst>
        </c:ser>
        <c:ser>
          <c:idx val="2"/>
          <c:order val="2"/>
          <c:tx>
            <c:strRef>
              <c:f>'Energy In Ireland Graphs'!$B$251</c:f>
              <c:strCache>
                <c:ptCount val="1"/>
                <c:pt idx="0">
                  <c:v>Renewables</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Graphs'!$T$251:$AG$251</c:f>
              <c:numCache>
                <c:formatCode>#,##0</c:formatCode>
                <c:ptCount val="14"/>
                <c:pt idx="0">
                  <c:v>187.17046664997497</c:v>
                </c:pt>
                <c:pt idx="1">
                  <c:v>194.06696014252009</c:v>
                </c:pt>
                <c:pt idx="2">
                  <c:v>196.5844611215754</c:v>
                </c:pt>
                <c:pt idx="3">
                  <c:v>191.17672270618758</c:v>
                </c:pt>
                <c:pt idx="4">
                  <c:v>204.80611095536872</c:v>
                </c:pt>
                <c:pt idx="5">
                  <c:v>218.22664340469572</c:v>
                </c:pt>
                <c:pt idx="6">
                  <c:v>210.56403771513834</c:v>
                </c:pt>
                <c:pt idx="7">
                  <c:v>213.70188393668656</c:v>
                </c:pt>
                <c:pt idx="8">
                  <c:v>229.05278928760018</c:v>
                </c:pt>
                <c:pt idx="9">
                  <c:v>263.4144585790105</c:v>
                </c:pt>
                <c:pt idx="10">
                  <c:v>271.49547675278563</c:v>
                </c:pt>
                <c:pt idx="11">
                  <c:v>282.05621701949701</c:v>
                </c:pt>
                <c:pt idx="12">
                  <c:v>298.75862716681502</c:v>
                </c:pt>
                <c:pt idx="13">
                  <c:v>309.6382264395923</c:v>
                </c:pt>
              </c:numCache>
            </c:numRef>
          </c:val>
          <c:smooth val="0"/>
          <c:extLst>
            <c:ext xmlns:c16="http://schemas.microsoft.com/office/drawing/2014/chart" uri="{C3380CC4-5D6E-409C-BE32-E72D297353CC}">
              <c16:uniqueId val="{00000002-63D6-457B-BF14-F2FE423F5069}"/>
            </c:ext>
          </c:extLst>
        </c:ser>
        <c:ser>
          <c:idx val="3"/>
          <c:order val="3"/>
          <c:tx>
            <c:strRef>
              <c:f>'Energy In Ireland Graphs'!$B$252</c:f>
              <c:strCache>
                <c:ptCount val="1"/>
                <c:pt idx="0">
                  <c:v>Coal</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Graphs'!$T$252:$AG$252</c:f>
              <c:numCache>
                <c:formatCode>#,##0</c:formatCode>
                <c:ptCount val="14"/>
                <c:pt idx="0">
                  <c:v>484.34478870879997</c:v>
                </c:pt>
                <c:pt idx="1">
                  <c:v>428.21016268520003</c:v>
                </c:pt>
                <c:pt idx="2">
                  <c:v>420.61548379772006</c:v>
                </c:pt>
                <c:pt idx="3">
                  <c:v>421.48781046239998</c:v>
                </c:pt>
                <c:pt idx="4">
                  <c:v>379.46397231959725</c:v>
                </c:pt>
                <c:pt idx="5">
                  <c:v>378.41910616549512</c:v>
                </c:pt>
                <c:pt idx="6">
                  <c:v>338.74091834695014</c:v>
                </c:pt>
                <c:pt idx="7">
                  <c:v>338.99495189895561</c:v>
                </c:pt>
                <c:pt idx="8">
                  <c:v>355.24694530978604</c:v>
                </c:pt>
                <c:pt idx="9">
                  <c:v>325.98835467087224</c:v>
                </c:pt>
                <c:pt idx="10">
                  <c:v>312.08054327608329</c:v>
                </c:pt>
                <c:pt idx="11">
                  <c:v>285.2635166538991</c:v>
                </c:pt>
                <c:pt idx="12">
                  <c:v>250.97439784730594</c:v>
                </c:pt>
                <c:pt idx="13">
                  <c:v>260.60987477319378</c:v>
                </c:pt>
              </c:numCache>
            </c:numRef>
          </c:val>
          <c:smooth val="0"/>
          <c:extLst>
            <c:ext xmlns:c16="http://schemas.microsoft.com/office/drawing/2014/chart" uri="{C3380CC4-5D6E-409C-BE32-E72D297353CC}">
              <c16:uniqueId val="{00000003-63D6-457B-BF14-F2FE423F5069}"/>
            </c:ext>
          </c:extLst>
        </c:ser>
        <c:ser>
          <c:idx val="4"/>
          <c:order val="4"/>
          <c:tx>
            <c:strRef>
              <c:f>'Energy In Ireland Graphs'!$B$253</c:f>
              <c:strCache>
                <c:ptCount val="1"/>
                <c:pt idx="0">
                  <c:v>Peat</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Graphs'!$T$253:$AG$253</c:f>
              <c:numCache>
                <c:formatCode>#,##0</c:formatCode>
                <c:ptCount val="14"/>
                <c:pt idx="0">
                  <c:v>273.91692972191998</c:v>
                </c:pt>
                <c:pt idx="1">
                  <c:v>284.23623939999999</c:v>
                </c:pt>
                <c:pt idx="2">
                  <c:v>272.04676887972482</c:v>
                </c:pt>
                <c:pt idx="3">
                  <c:v>280.31037789943997</c:v>
                </c:pt>
                <c:pt idx="4">
                  <c:v>272.86827172175998</c:v>
                </c:pt>
                <c:pt idx="5">
                  <c:v>253.9826274532</c:v>
                </c:pt>
                <c:pt idx="6">
                  <c:v>241.70917647648002</c:v>
                </c:pt>
                <c:pt idx="7">
                  <c:v>215.27457503515998</c:v>
                </c:pt>
                <c:pt idx="8">
                  <c:v>218.42612737107996</c:v>
                </c:pt>
                <c:pt idx="9">
                  <c:v>200.64847744028</c:v>
                </c:pt>
                <c:pt idx="10">
                  <c:v>201.40751067328</c:v>
                </c:pt>
                <c:pt idx="11">
                  <c:v>197.72611220723999</c:v>
                </c:pt>
                <c:pt idx="12">
                  <c:v>189.05577162495999</c:v>
                </c:pt>
                <c:pt idx="13">
                  <c:v>197.36847005356</c:v>
                </c:pt>
              </c:numCache>
            </c:numRef>
          </c:val>
          <c:smooth val="0"/>
          <c:extLst>
            <c:ext xmlns:c16="http://schemas.microsoft.com/office/drawing/2014/chart" uri="{C3380CC4-5D6E-409C-BE32-E72D297353CC}">
              <c16:uniqueId val="{00000004-63D6-457B-BF14-F2FE423F5069}"/>
            </c:ext>
          </c:extLst>
        </c:ser>
        <c:ser>
          <c:idx val="5"/>
          <c:order val="5"/>
          <c:tx>
            <c:strRef>
              <c:f>'Energy In Ireland Graphs'!$B$254</c:f>
              <c:strCache>
                <c:ptCount val="1"/>
                <c:pt idx="0">
                  <c:v>Wastes Non-Renewable</c:v>
                </c:pt>
              </c:strCache>
            </c:strRef>
          </c:tx>
          <c:spPr>
            <a:ln w="28575" cap="rnd">
              <a:solidFill>
                <a:schemeClr val="accent6"/>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Graphs'!$T$254:$AG$254</c:f>
              <c:numCache>
                <c:formatCode>#,##0</c:formatCode>
                <c:ptCount val="14"/>
                <c:pt idx="0">
                  <c:v>0</c:v>
                </c:pt>
                <c:pt idx="1">
                  <c:v>0</c:v>
                </c:pt>
                <c:pt idx="2">
                  <c:v>0</c:v>
                </c:pt>
                <c:pt idx="3">
                  <c:v>0</c:v>
                </c:pt>
                <c:pt idx="4">
                  <c:v>12.909895763940002</c:v>
                </c:pt>
                <c:pt idx="5">
                  <c:v>8.5507786244735993</c:v>
                </c:pt>
                <c:pt idx="6">
                  <c:v>14.180185863013453</c:v>
                </c:pt>
                <c:pt idx="7">
                  <c:v>27.357344185885989</c:v>
                </c:pt>
                <c:pt idx="8">
                  <c:v>38.520921001319678</c:v>
                </c:pt>
                <c:pt idx="9">
                  <c:v>41.572848536843026</c:v>
                </c:pt>
                <c:pt idx="10">
                  <c:v>43.974944721797222</c:v>
                </c:pt>
                <c:pt idx="11">
                  <c:v>41.69861359084333</c:v>
                </c:pt>
                <c:pt idx="12">
                  <c:v>56.85091623773679</c:v>
                </c:pt>
                <c:pt idx="13">
                  <c:v>54.722939604974094</c:v>
                </c:pt>
              </c:numCache>
            </c:numRef>
          </c:val>
          <c:smooth val="0"/>
          <c:extLst>
            <c:ext xmlns:c16="http://schemas.microsoft.com/office/drawing/2014/chart" uri="{C3380CC4-5D6E-409C-BE32-E72D297353CC}">
              <c16:uniqueId val="{00000005-63D6-457B-BF14-F2FE423F5069}"/>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78523085038703699"/>
          <c:h val="6.562993312975919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7766709035713399"/>
        </c:manualLayout>
      </c:layout>
      <c:lineChart>
        <c:grouping val="standard"/>
        <c:varyColors val="0"/>
        <c:ser>
          <c:idx val="0"/>
          <c:order val="0"/>
          <c:tx>
            <c:strRef>
              <c:f>'Energy In Ireland Graphs'!$B$284</c:f>
              <c:strCache>
                <c:ptCount val="1"/>
                <c:pt idx="0">
                  <c:v>Residential</c:v>
                </c:pt>
              </c:strCache>
            </c:strRef>
          </c:tx>
          <c:spPr>
            <a:ln w="28575" cap="rnd">
              <a:solidFill>
                <a:schemeClr val="accent1"/>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Graphs'!$O$284:$AG$284</c:f>
              <c:numCache>
                <c:formatCode>#,##0</c:formatCode>
                <c:ptCount val="19"/>
                <c:pt idx="0">
                  <c:v>914.83492292613369</c:v>
                </c:pt>
                <c:pt idx="1">
                  <c:v>1010.5522814627311</c:v>
                </c:pt>
                <c:pt idx="2">
                  <c:v>1009.526494354941</c:v>
                </c:pt>
                <c:pt idx="3">
                  <c:v>1059.3639648804437</c:v>
                </c:pt>
                <c:pt idx="4">
                  <c:v>1093.5995577387471</c:v>
                </c:pt>
                <c:pt idx="5">
                  <c:v>1145.1218845414101</c:v>
                </c:pt>
                <c:pt idx="6">
                  <c:v>1115.6116846344803</c:v>
                </c:pt>
                <c:pt idx="7">
                  <c:v>1101.3948408413082</c:v>
                </c:pt>
                <c:pt idx="8">
                  <c:v>1197.2400394371682</c:v>
                </c:pt>
                <c:pt idx="9">
                  <c:v>1173.4136507419373</c:v>
                </c:pt>
                <c:pt idx="10">
                  <c:v>1263.3268926563817</c:v>
                </c:pt>
                <c:pt idx="11">
                  <c:v>1035.3771722970812</c:v>
                </c:pt>
                <c:pt idx="12">
                  <c:v>910.17547603698313</c:v>
                </c:pt>
                <c:pt idx="13">
                  <c:v>917.20268638245921</c:v>
                </c:pt>
                <c:pt idx="14">
                  <c:v>856.99312872304313</c:v>
                </c:pt>
                <c:pt idx="15">
                  <c:v>955.84650861557338</c:v>
                </c:pt>
                <c:pt idx="16">
                  <c:v>1005.0238058320845</c:v>
                </c:pt>
                <c:pt idx="17">
                  <c:v>967.08398853104597</c:v>
                </c:pt>
                <c:pt idx="18">
                  <c:v>1059.0610846185803</c:v>
                </c:pt>
              </c:numCache>
            </c:numRef>
          </c:val>
          <c:smooth val="0"/>
          <c:extLst>
            <c:ext xmlns:c16="http://schemas.microsoft.com/office/drawing/2014/chart" uri="{C3380CC4-5D6E-409C-BE32-E72D297353CC}">
              <c16:uniqueId val="{00000000-3778-4569-9642-AC446424E4D9}"/>
            </c:ext>
          </c:extLst>
        </c:ser>
        <c:ser>
          <c:idx val="1"/>
          <c:order val="1"/>
          <c:tx>
            <c:strRef>
              <c:f>'Energy In Ireland Graphs'!$B$285</c:f>
              <c:strCache>
                <c:ptCount val="1"/>
                <c:pt idx="0">
                  <c:v>Industry</c:v>
                </c:pt>
              </c:strCache>
            </c:strRef>
          </c:tx>
          <c:spPr>
            <a:ln w="28575" cap="rnd">
              <a:solidFill>
                <a:schemeClr val="accent2"/>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Graphs'!$O$285:$AG$285</c:f>
              <c:numCache>
                <c:formatCode>#,##0</c:formatCode>
                <c:ptCount val="19"/>
                <c:pt idx="0">
                  <c:v>1200.6117286982367</c:v>
                </c:pt>
                <c:pt idx="1">
                  <c:v>1171.4940367216184</c:v>
                </c:pt>
                <c:pt idx="2">
                  <c:v>1100.0484624562489</c:v>
                </c:pt>
                <c:pt idx="3">
                  <c:v>1098.1762405417098</c:v>
                </c:pt>
                <c:pt idx="4">
                  <c:v>1098.4697331168331</c:v>
                </c:pt>
                <c:pt idx="5">
                  <c:v>1136.2188959155599</c:v>
                </c:pt>
                <c:pt idx="6">
                  <c:v>1024.127904460353</c:v>
                </c:pt>
                <c:pt idx="7">
                  <c:v>1007.4520276222997</c:v>
                </c:pt>
                <c:pt idx="8">
                  <c:v>997.94637976067804</c:v>
                </c:pt>
                <c:pt idx="9">
                  <c:v>764.73848682083315</c:v>
                </c:pt>
                <c:pt idx="10">
                  <c:v>757.3031288449456</c:v>
                </c:pt>
                <c:pt idx="11">
                  <c:v>575.85097216865302</c:v>
                </c:pt>
                <c:pt idx="12">
                  <c:v>514.1547550536809</c:v>
                </c:pt>
                <c:pt idx="13">
                  <c:v>544.9422693926</c:v>
                </c:pt>
                <c:pt idx="14">
                  <c:v>477.88944127661011</c:v>
                </c:pt>
                <c:pt idx="15">
                  <c:v>464.39875971690395</c:v>
                </c:pt>
                <c:pt idx="16">
                  <c:v>484.49587208794946</c:v>
                </c:pt>
                <c:pt idx="17">
                  <c:v>480.12213125740055</c:v>
                </c:pt>
                <c:pt idx="18">
                  <c:v>515.57312076608696</c:v>
                </c:pt>
              </c:numCache>
            </c:numRef>
          </c:val>
          <c:smooth val="0"/>
          <c:extLst>
            <c:ext xmlns:c16="http://schemas.microsoft.com/office/drawing/2014/chart" uri="{C3380CC4-5D6E-409C-BE32-E72D297353CC}">
              <c16:uniqueId val="{00000001-3778-4569-9642-AC446424E4D9}"/>
            </c:ext>
          </c:extLst>
        </c:ser>
        <c:ser>
          <c:idx val="2"/>
          <c:order val="2"/>
          <c:tx>
            <c:strRef>
              <c:f>'Energy In Ireland Graphs'!$B$286</c:f>
              <c:strCache>
                <c:ptCount val="1"/>
                <c:pt idx="0">
                  <c:v>Services</c:v>
                </c:pt>
              </c:strCache>
            </c:strRef>
          </c:tx>
          <c:spPr>
            <a:ln w="28575" cap="rnd">
              <a:solidFill>
                <a:schemeClr val="accent3"/>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Graphs'!$O$286:$AG$286</c:f>
              <c:numCache>
                <c:formatCode>#,##0</c:formatCode>
                <c:ptCount val="19"/>
                <c:pt idx="0">
                  <c:v>526.22007299965935</c:v>
                </c:pt>
                <c:pt idx="1">
                  <c:v>527.32539789895759</c:v>
                </c:pt>
                <c:pt idx="2">
                  <c:v>528.51692189247774</c:v>
                </c:pt>
                <c:pt idx="3">
                  <c:v>507.67145432920904</c:v>
                </c:pt>
                <c:pt idx="4">
                  <c:v>461.14503875871503</c:v>
                </c:pt>
                <c:pt idx="5">
                  <c:v>511.47503051205757</c:v>
                </c:pt>
                <c:pt idx="6">
                  <c:v>461.20661593185878</c:v>
                </c:pt>
                <c:pt idx="7">
                  <c:v>452.47804355304822</c:v>
                </c:pt>
                <c:pt idx="8">
                  <c:v>499.7087045333534</c:v>
                </c:pt>
                <c:pt idx="9">
                  <c:v>407.97734652743787</c:v>
                </c:pt>
                <c:pt idx="10">
                  <c:v>390.86676489907359</c:v>
                </c:pt>
                <c:pt idx="11">
                  <c:v>382.49615658432248</c:v>
                </c:pt>
                <c:pt idx="12">
                  <c:v>354.9086248305278</c:v>
                </c:pt>
                <c:pt idx="13">
                  <c:v>298.2696344822661</c:v>
                </c:pt>
                <c:pt idx="14">
                  <c:v>245.05779557531881</c:v>
                </c:pt>
                <c:pt idx="15">
                  <c:v>236.61614166590093</c:v>
                </c:pt>
                <c:pt idx="16">
                  <c:v>238.66240024246204</c:v>
                </c:pt>
                <c:pt idx="17">
                  <c:v>257.33599323069694</c:v>
                </c:pt>
                <c:pt idx="18">
                  <c:v>267.57395184315021</c:v>
                </c:pt>
              </c:numCache>
            </c:numRef>
          </c:val>
          <c:smooth val="0"/>
          <c:extLst>
            <c:ext xmlns:c16="http://schemas.microsoft.com/office/drawing/2014/chart" uri="{C3380CC4-5D6E-409C-BE32-E72D297353CC}">
              <c16:uniqueId val="{00000002-3778-4569-9642-AC446424E4D9}"/>
            </c:ext>
          </c:extLst>
        </c:ser>
        <c:ser>
          <c:idx val="3"/>
          <c:order val="3"/>
          <c:tx>
            <c:strRef>
              <c:f>'Energy In Ireland Graphs'!$B$287</c:f>
              <c:strCache>
                <c:ptCount val="1"/>
                <c:pt idx="0">
                  <c:v>Agriculture</c:v>
                </c:pt>
              </c:strCache>
            </c:strRef>
          </c:tx>
          <c:spPr>
            <a:ln w="28575" cap="rnd">
              <a:solidFill>
                <a:schemeClr val="accent4"/>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Graphs'!$O$287:$AG$287</c:f>
              <c:numCache>
                <c:formatCode>#,##0</c:formatCode>
                <c:ptCount val="19"/>
                <c:pt idx="0">
                  <c:v>304.42465798237748</c:v>
                </c:pt>
                <c:pt idx="1">
                  <c:v>308.14931237950805</c:v>
                </c:pt>
                <c:pt idx="2">
                  <c:v>303.93007711555487</c:v>
                </c:pt>
                <c:pt idx="3">
                  <c:v>318.93638619876742</c:v>
                </c:pt>
                <c:pt idx="4">
                  <c:v>313.845643646621</c:v>
                </c:pt>
                <c:pt idx="5">
                  <c:v>327.56537005728967</c:v>
                </c:pt>
                <c:pt idx="6">
                  <c:v>310.96351137483811</c:v>
                </c:pt>
                <c:pt idx="7">
                  <c:v>294.55069228820633</c:v>
                </c:pt>
                <c:pt idx="8">
                  <c:v>309.99924266411477</c:v>
                </c:pt>
                <c:pt idx="9">
                  <c:v>265.84667050890971</c:v>
                </c:pt>
                <c:pt idx="10">
                  <c:v>246.45629528956704</c:v>
                </c:pt>
                <c:pt idx="11">
                  <c:v>232.94238372756533</c:v>
                </c:pt>
                <c:pt idx="12">
                  <c:v>225.10429245276464</c:v>
                </c:pt>
                <c:pt idx="13">
                  <c:v>200.73840805908895</c:v>
                </c:pt>
                <c:pt idx="14">
                  <c:v>181.28782991404785</c:v>
                </c:pt>
                <c:pt idx="15">
                  <c:v>172.63707842812929</c:v>
                </c:pt>
                <c:pt idx="16">
                  <c:v>178.50726204370491</c:v>
                </c:pt>
                <c:pt idx="17">
                  <c:v>187.84106326146215</c:v>
                </c:pt>
                <c:pt idx="18">
                  <c:v>202.71535731959543</c:v>
                </c:pt>
              </c:numCache>
            </c:numRef>
          </c:val>
          <c:smooth val="0"/>
          <c:extLst>
            <c:ext xmlns:c16="http://schemas.microsoft.com/office/drawing/2014/chart" uri="{C3380CC4-5D6E-409C-BE32-E72D297353CC}">
              <c16:uniqueId val="{00000003-3778-4569-9642-AC446424E4D9}"/>
            </c:ext>
          </c:extLst>
        </c:ser>
        <c:dLbls>
          <c:showLegendKey val="0"/>
          <c:showVal val="0"/>
          <c:showCatName val="0"/>
          <c:showSerName val="0"/>
          <c:showPercent val="0"/>
          <c:showBubbleSize val="0"/>
        </c:dLbls>
        <c:smooth val="0"/>
        <c:axId val="226194175"/>
        <c:axId val="226197503"/>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79143818532782639"/>
          <c:h val="6.434390073093608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4686540286371728"/>
        </c:manualLayout>
      </c:layout>
      <c:lineChart>
        <c:grouping val="standard"/>
        <c:varyColors val="0"/>
        <c:ser>
          <c:idx val="0"/>
          <c:order val="0"/>
          <c:tx>
            <c:strRef>
              <c:f>'Energy In Ireland Graphs'!$B$316</c:f>
              <c:strCache>
                <c:ptCount val="1"/>
                <c:pt idx="0">
                  <c:v>Heavy Goods Vehicles</c:v>
                </c:pt>
              </c:strCache>
            </c:strRef>
          </c:tx>
          <c:spPr>
            <a:ln w="28575" cap="rnd">
              <a:solidFill>
                <a:schemeClr val="accent1"/>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Graphs'!$O$316:$AG$316</c:f>
              <c:numCache>
                <c:formatCode>0</c:formatCode>
                <c:ptCount val="19"/>
                <c:pt idx="0">
                  <c:v>809.35799999999995</c:v>
                </c:pt>
                <c:pt idx="1">
                  <c:v>807.51869999999985</c:v>
                </c:pt>
                <c:pt idx="2">
                  <c:v>918.33259999999996</c:v>
                </c:pt>
                <c:pt idx="3">
                  <c:v>1017.5671</c:v>
                </c:pt>
                <c:pt idx="4">
                  <c:v>1075.0952</c:v>
                </c:pt>
                <c:pt idx="5">
                  <c:v>1111.9054810899456</c:v>
                </c:pt>
                <c:pt idx="6">
                  <c:v>1075.6961153046504</c:v>
                </c:pt>
                <c:pt idx="7">
                  <c:v>1144.8242145643655</c:v>
                </c:pt>
                <c:pt idx="8">
                  <c:v>1056.1508630208602</c:v>
                </c:pt>
                <c:pt idx="9">
                  <c:v>784.18406779090742</c:v>
                </c:pt>
                <c:pt idx="10">
                  <c:v>687.66446610291132</c:v>
                </c:pt>
                <c:pt idx="11">
                  <c:v>631.59688699216247</c:v>
                </c:pt>
                <c:pt idx="12">
                  <c:v>629.30677744139746</c:v>
                </c:pt>
                <c:pt idx="13">
                  <c:v>580.5661388331157</c:v>
                </c:pt>
                <c:pt idx="14">
                  <c:v>621.0954988583203</c:v>
                </c:pt>
                <c:pt idx="15">
                  <c:v>625.93106251861991</c:v>
                </c:pt>
                <c:pt idx="16">
                  <c:v>734.79502348922301</c:v>
                </c:pt>
                <c:pt idx="17">
                  <c:v>746.28192665843801</c:v>
                </c:pt>
                <c:pt idx="18">
                  <c:v>726.57399368668268</c:v>
                </c:pt>
              </c:numCache>
            </c:numRef>
          </c:val>
          <c:smooth val="0"/>
          <c:extLst>
            <c:ext xmlns:c16="http://schemas.microsoft.com/office/drawing/2014/chart" uri="{C3380CC4-5D6E-409C-BE32-E72D297353CC}">
              <c16:uniqueId val="{00000000-F72F-4AED-B4FF-3B7ED0160FAE}"/>
            </c:ext>
          </c:extLst>
        </c:ser>
        <c:ser>
          <c:idx val="1"/>
          <c:order val="1"/>
          <c:tx>
            <c:strRef>
              <c:f>'Energy In Ireland Graphs'!$B$317</c:f>
              <c:strCache>
                <c:ptCount val="1"/>
                <c:pt idx="0">
                  <c:v>Light Goods Vehicles</c:v>
                </c:pt>
              </c:strCache>
            </c:strRef>
          </c:tx>
          <c:spPr>
            <a:ln w="28575" cap="rnd">
              <a:solidFill>
                <a:schemeClr val="accent2"/>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Graphs'!$O$317:$AG$317</c:f>
              <c:numCache>
                <c:formatCode>0</c:formatCode>
                <c:ptCount val="19"/>
                <c:pt idx="0">
                  <c:v>0</c:v>
                </c:pt>
                <c:pt idx="1">
                  <c:v>0</c:v>
                </c:pt>
                <c:pt idx="2">
                  <c:v>0</c:v>
                </c:pt>
                <c:pt idx="3">
                  <c:v>0</c:v>
                </c:pt>
                <c:pt idx="4">
                  <c:v>0</c:v>
                </c:pt>
                <c:pt idx="5">
                  <c:v>0</c:v>
                </c:pt>
                <c:pt idx="6">
                  <c:v>0</c:v>
                </c:pt>
                <c:pt idx="7">
                  <c:v>0</c:v>
                </c:pt>
                <c:pt idx="8">
                  <c:v>403.68196879609849</c:v>
                </c:pt>
                <c:pt idx="9">
                  <c:v>373.12827497992799</c:v>
                </c:pt>
                <c:pt idx="10">
                  <c:v>347.34385761774934</c:v>
                </c:pt>
                <c:pt idx="11">
                  <c:v>339.04345165354761</c:v>
                </c:pt>
                <c:pt idx="12">
                  <c:v>309.78944389204838</c:v>
                </c:pt>
                <c:pt idx="13">
                  <c:v>321.98907753643704</c:v>
                </c:pt>
                <c:pt idx="14">
                  <c:v>327.94854203125209</c:v>
                </c:pt>
                <c:pt idx="15">
                  <c:v>327.39646904926519</c:v>
                </c:pt>
                <c:pt idx="16">
                  <c:v>319.8232713381322</c:v>
                </c:pt>
                <c:pt idx="17">
                  <c:v>339.08849224665414</c:v>
                </c:pt>
                <c:pt idx="18">
                  <c:v>331.73243515212636</c:v>
                </c:pt>
              </c:numCache>
            </c:numRef>
          </c:val>
          <c:smooth val="0"/>
          <c:extLst>
            <c:ext xmlns:c16="http://schemas.microsoft.com/office/drawing/2014/chart" uri="{C3380CC4-5D6E-409C-BE32-E72D297353CC}">
              <c16:uniqueId val="{00000001-F72F-4AED-B4FF-3B7ED0160FAE}"/>
            </c:ext>
          </c:extLst>
        </c:ser>
        <c:ser>
          <c:idx val="2"/>
          <c:order val="2"/>
          <c:tx>
            <c:strRef>
              <c:f>'Energy In Ireland Graphs'!$B$318</c:f>
              <c:strCache>
                <c:ptCount val="1"/>
                <c:pt idx="0">
                  <c:v>Private Car</c:v>
                </c:pt>
              </c:strCache>
            </c:strRef>
          </c:tx>
          <c:spPr>
            <a:ln w="28575" cap="rnd">
              <a:solidFill>
                <a:schemeClr val="accent3"/>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Graphs'!$O$318:$AG$318</c:f>
              <c:numCache>
                <c:formatCode>0</c:formatCode>
                <c:ptCount val="19"/>
                <c:pt idx="0">
                  <c:v>1562.2394245977753</c:v>
                </c:pt>
                <c:pt idx="1">
                  <c:v>1641.9304407620232</c:v>
                </c:pt>
                <c:pt idx="2">
                  <c:v>1697.3185054263165</c:v>
                </c:pt>
                <c:pt idx="3">
                  <c:v>1745.9962230104722</c:v>
                </c:pt>
                <c:pt idx="4">
                  <c:v>1817.37647973198</c:v>
                </c:pt>
                <c:pt idx="5">
                  <c:v>1891.9817150612685</c:v>
                </c:pt>
                <c:pt idx="6">
                  <c:v>2006.201644584007</c:v>
                </c:pt>
                <c:pt idx="7">
                  <c:v>2086.4232789396447</c:v>
                </c:pt>
                <c:pt idx="8">
                  <c:v>2111.5760872182491</c:v>
                </c:pt>
                <c:pt idx="9">
                  <c:v>2057.9860878175741</c:v>
                </c:pt>
                <c:pt idx="10">
                  <c:v>2013.7142320912446</c:v>
                </c:pt>
                <c:pt idx="11">
                  <c:v>2047.8738759011758</c:v>
                </c:pt>
                <c:pt idx="12">
                  <c:v>2056.7201267847518</c:v>
                </c:pt>
                <c:pt idx="13">
                  <c:v>2103.7649860032311</c:v>
                </c:pt>
                <c:pt idx="14">
                  <c:v>2157.3879976827334</c:v>
                </c:pt>
                <c:pt idx="15">
                  <c:v>2157.2399824163599</c:v>
                </c:pt>
                <c:pt idx="16">
                  <c:v>2108.0469326089533</c:v>
                </c:pt>
                <c:pt idx="17">
                  <c:v>2077.9273570259929</c:v>
                </c:pt>
                <c:pt idx="18">
                  <c:v>2057.4716990477377</c:v>
                </c:pt>
              </c:numCache>
            </c:numRef>
          </c:val>
          <c:smooth val="0"/>
          <c:extLst>
            <c:ext xmlns:c16="http://schemas.microsoft.com/office/drawing/2014/chart" uri="{C3380CC4-5D6E-409C-BE32-E72D297353CC}">
              <c16:uniqueId val="{00000002-F72F-4AED-B4FF-3B7ED0160FAE}"/>
            </c:ext>
          </c:extLst>
        </c:ser>
        <c:ser>
          <c:idx val="5"/>
          <c:order val="5"/>
          <c:tx>
            <c:strRef>
              <c:f>'Energy In Ireland Graphs'!$B$321</c:f>
              <c:strCache>
                <c:ptCount val="1"/>
                <c:pt idx="0">
                  <c:v>Fuel Tourism</c:v>
                </c:pt>
              </c:strCache>
            </c:strRef>
          </c:tx>
          <c:spPr>
            <a:ln w="28575" cap="rnd">
              <a:solidFill>
                <a:schemeClr val="accent6"/>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Graphs'!$O$321:$AG$321</c:f>
              <c:numCache>
                <c:formatCode>0</c:formatCode>
                <c:ptCount val="19"/>
                <c:pt idx="0">
                  <c:v>717.70137029058378</c:v>
                </c:pt>
                <c:pt idx="1">
                  <c:v>658.57828234201372</c:v>
                </c:pt>
                <c:pt idx="2">
                  <c:v>692.90045053428685</c:v>
                </c:pt>
                <c:pt idx="3">
                  <c:v>610.1653758016015</c:v>
                </c:pt>
                <c:pt idx="4">
                  <c:v>573.6171873144549</c:v>
                </c:pt>
                <c:pt idx="5">
                  <c:v>387.26639322202516</c:v>
                </c:pt>
                <c:pt idx="6">
                  <c:v>407.16815201885703</c:v>
                </c:pt>
                <c:pt idx="7">
                  <c:v>520.75202295359691</c:v>
                </c:pt>
                <c:pt idx="8">
                  <c:v>253.21120313911021</c:v>
                </c:pt>
                <c:pt idx="9">
                  <c:v>211.84622704128242</c:v>
                </c:pt>
                <c:pt idx="10">
                  <c:v>228.46396598751159</c:v>
                </c:pt>
                <c:pt idx="11">
                  <c:v>229.83884432458015</c:v>
                </c:pt>
                <c:pt idx="12">
                  <c:v>227.84056530213132</c:v>
                </c:pt>
                <c:pt idx="13">
                  <c:v>210.05227700037966</c:v>
                </c:pt>
                <c:pt idx="14">
                  <c:v>294.0286931216919</c:v>
                </c:pt>
                <c:pt idx="15">
                  <c:v>472.76476237835607</c:v>
                </c:pt>
                <c:pt idx="16">
                  <c:v>383.79396247684701</c:v>
                </c:pt>
                <c:pt idx="17">
                  <c:v>162.36651179133952</c:v>
                </c:pt>
                <c:pt idx="18">
                  <c:v>184.49825146944619</c:v>
                </c:pt>
              </c:numCache>
            </c:numRef>
          </c:val>
          <c:smooth val="0"/>
          <c:extLst>
            <c:ext xmlns:c16="http://schemas.microsoft.com/office/drawing/2014/chart" uri="{C3380CC4-5D6E-409C-BE32-E72D297353CC}">
              <c16:uniqueId val="{00000003-F72F-4AED-B4FF-3B7ED0160FAE}"/>
            </c:ext>
          </c:extLst>
        </c:ser>
        <c:ser>
          <c:idx val="7"/>
          <c:order val="7"/>
          <c:tx>
            <c:strRef>
              <c:f>'Energy In Ireland Graphs'!$B$323</c:f>
              <c:strCache>
                <c:ptCount val="1"/>
                <c:pt idx="0">
                  <c:v>Aviation</c:v>
                </c:pt>
              </c:strCache>
            </c:strRef>
          </c:tx>
          <c:spPr>
            <a:ln w="28575" cap="rnd">
              <a:solidFill>
                <a:schemeClr val="accent2">
                  <a:lumMod val="60000"/>
                </a:schemeClr>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Graphs'!$O$323:$AG$323</c:f>
              <c:numCache>
                <c:formatCode>0</c:formatCode>
                <c:ptCount val="19"/>
                <c:pt idx="0">
                  <c:v>630.26243123009749</c:v>
                </c:pt>
                <c:pt idx="1">
                  <c:v>756.74121759779177</c:v>
                </c:pt>
                <c:pt idx="2">
                  <c:v>802.91440684189558</c:v>
                </c:pt>
                <c:pt idx="3">
                  <c:v>785.23016185378447</c:v>
                </c:pt>
                <c:pt idx="4">
                  <c:v>744.20896415094342</c:v>
                </c:pt>
                <c:pt idx="5">
                  <c:v>858.60548419197426</c:v>
                </c:pt>
                <c:pt idx="6">
                  <c:v>989.50779778521576</c:v>
                </c:pt>
                <c:pt idx="7">
                  <c:v>1044.9065950219458</c:v>
                </c:pt>
                <c:pt idx="8">
                  <c:v>971.78310711586187</c:v>
                </c:pt>
                <c:pt idx="9">
                  <c:v>767.78688457609087</c:v>
                </c:pt>
                <c:pt idx="10">
                  <c:v>788.0072084491909</c:v>
                </c:pt>
                <c:pt idx="11">
                  <c:v>700.25174860130085</c:v>
                </c:pt>
                <c:pt idx="12">
                  <c:v>586.40412340218006</c:v>
                </c:pt>
                <c:pt idx="13">
                  <c:v>675.96385984351105</c:v>
                </c:pt>
                <c:pt idx="14">
                  <c:v>748.79041928574213</c:v>
                </c:pt>
                <c:pt idx="15">
                  <c:v>847.2367195919378</c:v>
                </c:pt>
                <c:pt idx="16">
                  <c:v>869.16981173792885</c:v>
                </c:pt>
                <c:pt idx="17">
                  <c:v>1021.9205032324178</c:v>
                </c:pt>
                <c:pt idx="18">
                  <c:v>1102.7354985840886</c:v>
                </c:pt>
              </c:numCache>
            </c:numRef>
          </c:val>
          <c:smooth val="0"/>
          <c:extLst>
            <c:ext xmlns:c16="http://schemas.microsoft.com/office/drawing/2014/chart" uri="{C3380CC4-5D6E-409C-BE32-E72D297353CC}">
              <c16:uniqueId val="{00000004-F72F-4AED-B4FF-3B7ED0160FAE}"/>
            </c:ext>
          </c:extLst>
        </c:ser>
        <c:ser>
          <c:idx val="9"/>
          <c:order val="9"/>
          <c:tx>
            <c:strRef>
              <c:f>'Energy In Ireland Graphs'!$B$325</c:f>
              <c:strCache>
                <c:ptCount val="1"/>
                <c:pt idx="0">
                  <c:v>Unspecified</c:v>
                </c:pt>
              </c:strCache>
            </c:strRef>
          </c:tx>
          <c:spPr>
            <a:ln w="28575" cap="rnd">
              <a:solidFill>
                <a:schemeClr val="accent4">
                  <a:lumMod val="60000"/>
                </a:schemeClr>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Graphs'!$O$325:$AG$325</c:f>
              <c:numCache>
                <c:formatCode>0</c:formatCode>
                <c:ptCount val="19"/>
                <c:pt idx="0">
                  <c:v>231.37145539616216</c:v>
                </c:pt>
                <c:pt idx="1">
                  <c:v>348.58553148771574</c:v>
                </c:pt>
                <c:pt idx="2">
                  <c:v>200.42712105807436</c:v>
                </c:pt>
                <c:pt idx="3">
                  <c:v>176.36602061923358</c:v>
                </c:pt>
                <c:pt idx="4">
                  <c:v>300.38426350536014</c:v>
                </c:pt>
                <c:pt idx="5">
                  <c:v>580.45675857182994</c:v>
                </c:pt>
                <c:pt idx="6">
                  <c:v>671.93041662641804</c:v>
                </c:pt>
                <c:pt idx="7">
                  <c:v>638.81929592816596</c:v>
                </c:pt>
                <c:pt idx="8">
                  <c:v>328.23028491051411</c:v>
                </c:pt>
                <c:pt idx="9">
                  <c:v>378.78881273095828</c:v>
                </c:pt>
                <c:pt idx="10">
                  <c:v>259.57207345764084</c:v>
                </c:pt>
                <c:pt idx="11">
                  <c:v>220.22696492445999</c:v>
                </c:pt>
                <c:pt idx="12">
                  <c:v>112.18412002434074</c:v>
                </c:pt>
                <c:pt idx="13">
                  <c:v>213.44682331584889</c:v>
                </c:pt>
                <c:pt idx="14">
                  <c:v>125.51089177036091</c:v>
                </c:pt>
                <c:pt idx="15">
                  <c:v>106.53033937668401</c:v>
                </c:pt>
                <c:pt idx="16">
                  <c:v>270.84735257298394</c:v>
                </c:pt>
                <c:pt idx="17">
                  <c:v>449.62150194634398</c:v>
                </c:pt>
                <c:pt idx="18">
                  <c:v>510.0089750724967</c:v>
                </c:pt>
              </c:numCache>
            </c:numRef>
          </c:val>
          <c:smooth val="0"/>
          <c:extLst>
            <c:ext xmlns:c16="http://schemas.microsoft.com/office/drawing/2014/chart" uri="{C3380CC4-5D6E-409C-BE32-E72D297353CC}">
              <c16:uniqueId val="{00000005-F72F-4AED-B4FF-3B7ED0160FAE}"/>
            </c:ext>
          </c:extLst>
        </c:ser>
        <c:ser>
          <c:idx val="11"/>
          <c:order val="11"/>
          <c:tx>
            <c:strRef>
              <c:f>'Energy In Ireland Graphs'!$B$327</c:f>
              <c:strCache>
                <c:ptCount val="1"/>
                <c:pt idx="0">
                  <c:v>Public passenger + rail</c:v>
                </c:pt>
              </c:strCache>
            </c:strRef>
          </c:tx>
          <c:spPr>
            <a:ln w="28575" cap="rnd">
              <a:solidFill>
                <a:schemeClr val="accent6">
                  <a:lumMod val="60000"/>
                </a:schemeClr>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Graphs'!$O$327:$AG$327</c:f>
              <c:numCache>
                <c:formatCode>0</c:formatCode>
                <c:ptCount val="19"/>
                <c:pt idx="0">
                  <c:v>126.35339184642206</c:v>
                </c:pt>
                <c:pt idx="1">
                  <c:v>142.28621915579396</c:v>
                </c:pt>
                <c:pt idx="2">
                  <c:v>151.75261666660549</c:v>
                </c:pt>
                <c:pt idx="3">
                  <c:v>172.1333105264253</c:v>
                </c:pt>
                <c:pt idx="4">
                  <c:v>174.25612064745147</c:v>
                </c:pt>
                <c:pt idx="5">
                  <c:v>197.2247679592129</c:v>
                </c:pt>
                <c:pt idx="6">
                  <c:v>199.8028804741553</c:v>
                </c:pt>
                <c:pt idx="7">
                  <c:v>210.81655247111502</c:v>
                </c:pt>
                <c:pt idx="8">
                  <c:v>248.78387998706921</c:v>
                </c:pt>
                <c:pt idx="9">
                  <c:v>221.41821831016242</c:v>
                </c:pt>
                <c:pt idx="10">
                  <c:v>204.02855306634092</c:v>
                </c:pt>
                <c:pt idx="11">
                  <c:v>193.62120762168487</c:v>
                </c:pt>
                <c:pt idx="12">
                  <c:v>186.97202836769634</c:v>
                </c:pt>
                <c:pt idx="13">
                  <c:v>180.51745662813761</c:v>
                </c:pt>
                <c:pt idx="14">
                  <c:v>171.39698705849915</c:v>
                </c:pt>
                <c:pt idx="15">
                  <c:v>170.1522801965547</c:v>
                </c:pt>
                <c:pt idx="16">
                  <c:v>171.13707108791917</c:v>
                </c:pt>
                <c:pt idx="17">
                  <c:v>170.2786640804735</c:v>
                </c:pt>
                <c:pt idx="18">
                  <c:v>177.22980067614921</c:v>
                </c:pt>
              </c:numCache>
            </c:numRef>
          </c:val>
          <c:smooth val="0"/>
          <c:extLst>
            <c:ext xmlns:c16="http://schemas.microsoft.com/office/drawing/2014/chart" uri="{C3380CC4-5D6E-409C-BE32-E72D297353CC}">
              <c16:uniqueId val="{00000006-F72F-4AED-B4FF-3B7ED0160FAE}"/>
            </c:ext>
          </c:extLst>
        </c:ser>
        <c:ser>
          <c:idx val="12"/>
          <c:order val="12"/>
          <c:tx>
            <c:strRef>
              <c:f>'Energy In Ireland Graphs'!$B$328</c:f>
              <c:strCache>
                <c:ptCount val="1"/>
                <c:pt idx="0">
                  <c:v>Navigation + pipeline</c:v>
                </c:pt>
              </c:strCache>
            </c:strRef>
          </c:tx>
          <c:spPr>
            <a:ln w="28575" cap="rnd">
              <a:solidFill>
                <a:schemeClr val="accent1">
                  <a:lumMod val="80000"/>
                  <a:lumOff val="20000"/>
                </a:schemeClr>
              </a:solidFill>
              <a:round/>
            </a:ln>
            <a:effectLst/>
          </c:spPr>
          <c:marker>
            <c:symbol val="none"/>
          </c:marker>
          <c:cat>
            <c:numRef>
              <c:f>'Energy In Ireland Graphs'!$O$4:$AG$4</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'Energy In Ireland Graphs'!$O$328:$AG$328</c:f>
              <c:numCache>
                <c:formatCode>0</c:formatCode>
                <c:ptCount val="19"/>
                <c:pt idx="0">
                  <c:v>23.703745268592506</c:v>
                </c:pt>
                <c:pt idx="1">
                  <c:v>28.788290537185016</c:v>
                </c:pt>
                <c:pt idx="2">
                  <c:v>33.87283580577752</c:v>
                </c:pt>
                <c:pt idx="3">
                  <c:v>38.957381074370019</c:v>
                </c:pt>
                <c:pt idx="4">
                  <c:v>54.860032081743618</c:v>
                </c:pt>
                <c:pt idx="5">
                  <c:v>51.928648912088555</c:v>
                </c:pt>
                <c:pt idx="6">
                  <c:v>82.504222579706806</c:v>
                </c:pt>
                <c:pt idx="7">
                  <c:v>65.035032003226377</c:v>
                </c:pt>
                <c:pt idx="8">
                  <c:v>67.286692975144874</c:v>
                </c:pt>
                <c:pt idx="9">
                  <c:v>65.627318954537827</c:v>
                </c:pt>
                <c:pt idx="10">
                  <c:v>66.631751549745175</c:v>
                </c:pt>
                <c:pt idx="11">
                  <c:v>59.651927623895304</c:v>
                </c:pt>
                <c:pt idx="12">
                  <c:v>63.339939952279906</c:v>
                </c:pt>
                <c:pt idx="13">
                  <c:v>61.355133431927761</c:v>
                </c:pt>
                <c:pt idx="14">
                  <c:v>75.315804904020126</c:v>
                </c:pt>
                <c:pt idx="15">
                  <c:v>75.411554558346964</c:v>
                </c:pt>
                <c:pt idx="16">
                  <c:v>107.19417528126579</c:v>
                </c:pt>
                <c:pt idx="17">
                  <c:v>96.082975899108902</c:v>
                </c:pt>
                <c:pt idx="18">
                  <c:v>106.44483652359391</c:v>
                </c:pt>
              </c:numCache>
            </c:numRef>
          </c:val>
          <c:smooth val="0"/>
          <c:extLst>
            <c:ext xmlns:c16="http://schemas.microsoft.com/office/drawing/2014/chart" uri="{C3380CC4-5D6E-409C-BE32-E72D297353CC}">
              <c16:uniqueId val="{00000007-F72F-4AED-B4FF-3B7ED0160FAE}"/>
            </c:ext>
          </c:extLst>
        </c:ser>
        <c:dLbls>
          <c:showLegendKey val="0"/>
          <c:showVal val="0"/>
          <c:showCatName val="0"/>
          <c:showSerName val="0"/>
          <c:showPercent val="0"/>
          <c:showBubbleSize val="0"/>
        </c:dLbls>
        <c:smooth val="0"/>
        <c:axId val="226194175"/>
        <c:axId val="226197503"/>
        <c:extLst>
          <c:ext xmlns:c15="http://schemas.microsoft.com/office/drawing/2012/chart" uri="{02D57815-91ED-43cb-92C2-25804820EDAC}">
            <c15:filteredLineSeries>
              <c15:ser>
                <c:idx val="3"/>
                <c:order val="3"/>
                <c:tx>
                  <c:strRef>
                    <c:extLst>
                      <c:ext uri="{02D57815-91ED-43cb-92C2-25804820EDAC}">
                        <c15:formulaRef>
                          <c15:sqref>'Energy In Ireland Graphs'!$B$319</c15:sqref>
                        </c15:formulaRef>
                      </c:ext>
                    </c:extLst>
                    <c:strCache>
                      <c:ptCount val="1"/>
                      <c:pt idx="0">
                        <c:v>Public Passenger</c:v>
                      </c:pt>
                    </c:strCache>
                  </c:strRef>
                </c:tx>
                <c:spPr>
                  <a:ln w="28575" cap="rnd">
                    <a:solidFill>
                      <a:schemeClr val="accent4"/>
                    </a:solidFill>
                    <a:round/>
                  </a:ln>
                  <a:effectLst/>
                </c:spPr>
                <c:marker>
                  <c:symbol val="none"/>
                </c:marker>
                <c:cat>
                  <c:numRef>
                    <c:extLst>
                      <c:ext uri="{02D57815-91ED-43cb-92C2-25804820EDAC}">
                        <c15:formulaRef>
                          <c15:sqref>'Energy In Ireland Graphs'!$O$4:$AG$4</c15:sqref>
                        </c15:formulaRef>
                      </c:ext>
                    </c:extLst>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extLst>
                      <c:ext uri="{02D57815-91ED-43cb-92C2-25804820EDAC}">
                        <c15:formulaRef>
                          <c15:sqref>'Energy In Ireland Graphs'!$O$319:$AG$319</c15:sqref>
                        </c15:formulaRef>
                      </c:ext>
                    </c:extLst>
                    <c:numCache>
                      <c:formatCode>0</c:formatCode>
                      <c:ptCount val="19"/>
                      <c:pt idx="0">
                        <c:v>86.223391846422061</c:v>
                      </c:pt>
                      <c:pt idx="1">
                        <c:v>98.486219155793961</c:v>
                      </c:pt>
                      <c:pt idx="2">
                        <c:v>113.45261666660548</c:v>
                      </c:pt>
                      <c:pt idx="3">
                        <c:v>129.83331052642532</c:v>
                      </c:pt>
                      <c:pt idx="4">
                        <c:v>129.65612064745147</c:v>
                      </c:pt>
                      <c:pt idx="5">
                        <c:v>157.40649384753777</c:v>
                      </c:pt>
                      <c:pt idx="6">
                        <c:v>159.98460636248018</c:v>
                      </c:pt>
                      <c:pt idx="7">
                        <c:v>167.75505805487137</c:v>
                      </c:pt>
                      <c:pt idx="8">
                        <c:v>203.14759244595245</c:v>
                      </c:pt>
                      <c:pt idx="9">
                        <c:v>181.3736565091472</c:v>
                      </c:pt>
                      <c:pt idx="10">
                        <c:v>164.28998288766073</c:v>
                      </c:pt>
                      <c:pt idx="11">
                        <c:v>153.45234414230879</c:v>
                      </c:pt>
                      <c:pt idx="12">
                        <c:v>148.50961926270904</c:v>
                      </c:pt>
                      <c:pt idx="13">
                        <c:v>142.21408018384344</c:v>
                      </c:pt>
                      <c:pt idx="14">
                        <c:v>136.25885887523626</c:v>
                      </c:pt>
                      <c:pt idx="15">
                        <c:v>134.34192929207455</c:v>
                      </c:pt>
                      <c:pt idx="16">
                        <c:v>134.66629644244156</c:v>
                      </c:pt>
                      <c:pt idx="17">
                        <c:v>132.63026919154706</c:v>
                      </c:pt>
                      <c:pt idx="18">
                        <c:v>139.18657889221006</c:v>
                      </c:pt>
                    </c:numCache>
                  </c:numRef>
                </c:val>
                <c:smooth val="0"/>
                <c:extLst>
                  <c:ext xmlns:c16="http://schemas.microsoft.com/office/drawing/2014/chart" uri="{C3380CC4-5D6E-409C-BE32-E72D297353CC}">
                    <c16:uniqueId val="{00000008-F72F-4AED-B4FF-3B7ED0160FA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'Energy In Ireland Graphs'!$B$320</c15:sqref>
                        </c15:formulaRef>
                      </c:ext>
                    </c:extLst>
                    <c:strCache>
                      <c:ptCount val="1"/>
                      <c:pt idx="0">
                        <c:v>Rail</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Graphs'!$O$4:$AG$4</c15:sqref>
                        </c15:formulaRef>
                      </c:ext>
                    </c:extLst>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extLst xmlns:c15="http://schemas.microsoft.com/office/drawing/2012/chart">
                      <c:ext xmlns:c15="http://schemas.microsoft.com/office/drawing/2012/chart" uri="{02D57815-91ED-43cb-92C2-25804820EDAC}">
                        <c15:formulaRef>
                          <c15:sqref>'Energy In Ireland Graphs'!$O$320:$AG$320</c15:sqref>
                        </c15:formulaRef>
                      </c:ext>
                    </c:extLst>
                    <c:numCache>
                      <c:formatCode>0</c:formatCode>
                      <c:ptCount val="19"/>
                      <c:pt idx="0">
                        <c:v>40.130000000000003</c:v>
                      </c:pt>
                      <c:pt idx="1">
                        <c:v>43.8</c:v>
                      </c:pt>
                      <c:pt idx="2">
                        <c:v>38.299999999999997</c:v>
                      </c:pt>
                      <c:pt idx="3">
                        <c:v>42.3</c:v>
                      </c:pt>
                      <c:pt idx="4">
                        <c:v>44.6</c:v>
                      </c:pt>
                      <c:pt idx="5">
                        <c:v>39.81827411167513</c:v>
                      </c:pt>
                      <c:pt idx="6">
                        <c:v>39.81827411167513</c:v>
                      </c:pt>
                      <c:pt idx="7">
                        <c:v>43.061494416243654</c:v>
                      </c:pt>
                      <c:pt idx="8">
                        <c:v>45.636287541116758</c:v>
                      </c:pt>
                      <c:pt idx="9">
                        <c:v>40.044561801015227</c:v>
                      </c:pt>
                      <c:pt idx="10">
                        <c:v>39.738570178680206</c:v>
                      </c:pt>
                      <c:pt idx="11">
                        <c:v>40.168863479376078</c:v>
                      </c:pt>
                      <c:pt idx="12">
                        <c:v>38.462409104987316</c:v>
                      </c:pt>
                      <c:pt idx="13">
                        <c:v>38.303376444294166</c:v>
                      </c:pt>
                      <c:pt idx="14">
                        <c:v>35.138128183262893</c:v>
                      </c:pt>
                      <c:pt idx="15">
                        <c:v>35.810350904480138</c:v>
                      </c:pt>
                      <c:pt idx="16">
                        <c:v>36.470774645477604</c:v>
                      </c:pt>
                      <c:pt idx="17">
                        <c:v>37.648394888926461</c:v>
                      </c:pt>
                      <c:pt idx="18">
                        <c:v>38.043221783939138</c:v>
                      </c:pt>
                    </c:numCache>
                  </c:numRef>
                </c:val>
                <c:smooth val="0"/>
                <c:extLst xmlns:c15="http://schemas.microsoft.com/office/drawing/2012/chart">
                  <c:ext xmlns:c16="http://schemas.microsoft.com/office/drawing/2014/chart" uri="{C3380CC4-5D6E-409C-BE32-E72D297353CC}">
                    <c16:uniqueId val="{00000009-F72F-4AED-B4FF-3B7ED0160FA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'Energy In Ireland Graphs'!$B$322</c15:sqref>
                        </c15:formulaRef>
                      </c:ext>
                    </c:extLst>
                    <c:strCache>
                      <c:ptCount val="1"/>
                      <c:pt idx="0">
                        <c:v>Navigation</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Graphs'!$O$4:$AG$4</c15:sqref>
                        </c15:formulaRef>
                      </c:ext>
                    </c:extLst>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extLst xmlns:c15="http://schemas.microsoft.com/office/drawing/2012/chart">
                      <c:ext xmlns:c15="http://schemas.microsoft.com/office/drawing/2012/chart" uri="{02D57815-91ED-43cb-92C2-25804820EDAC}">
                        <c15:formulaRef>
                          <c15:sqref>'Energy In Ireland Graphs'!$O$322:$AG$322</c15:sqref>
                        </c15:formulaRef>
                      </c:ext>
                    </c:extLst>
                    <c:numCache>
                      <c:formatCode>0</c:formatCode>
                      <c:ptCount val="19"/>
                      <c:pt idx="0">
                        <c:v>23.703745268592506</c:v>
                      </c:pt>
                      <c:pt idx="1">
                        <c:v>28.788290537185016</c:v>
                      </c:pt>
                      <c:pt idx="2">
                        <c:v>33.87283580577752</c:v>
                      </c:pt>
                      <c:pt idx="3">
                        <c:v>38.957381074370019</c:v>
                      </c:pt>
                      <c:pt idx="4">
                        <c:v>54.860032081743618</c:v>
                      </c:pt>
                      <c:pt idx="5">
                        <c:v>49.725233968695029</c:v>
                      </c:pt>
                      <c:pt idx="6">
                        <c:v>80.655555339809993</c:v>
                      </c:pt>
                      <c:pt idx="7">
                        <c:v>63.694151139559608</c:v>
                      </c:pt>
                      <c:pt idx="8">
                        <c:v>66.017842752349424</c:v>
                      </c:pt>
                      <c:pt idx="9">
                        <c:v>64.336768133488818</c:v>
                      </c:pt>
                      <c:pt idx="10">
                        <c:v>64.529100842424555</c:v>
                      </c:pt>
                      <c:pt idx="11">
                        <c:v>56.019945318967913</c:v>
                      </c:pt>
                      <c:pt idx="12">
                        <c:v>59.201897215234432</c:v>
                      </c:pt>
                      <c:pt idx="13">
                        <c:v>57.908261168535745</c:v>
                      </c:pt>
                      <c:pt idx="14">
                        <c:v>72.491976217242637</c:v>
                      </c:pt>
                      <c:pt idx="15">
                        <c:v>71.499524145773904</c:v>
                      </c:pt>
                      <c:pt idx="16">
                        <c:v>85.921037129309724</c:v>
                      </c:pt>
                      <c:pt idx="17">
                        <c:v>75.868130597160743</c:v>
                      </c:pt>
                      <c:pt idx="18">
                        <c:v>83.913724293678101</c:v>
                      </c:pt>
                    </c:numCache>
                  </c:numRef>
                </c:val>
                <c:smooth val="0"/>
                <c:extLst xmlns:c15="http://schemas.microsoft.com/office/drawing/2012/chart">
                  <c:ext xmlns:c16="http://schemas.microsoft.com/office/drawing/2014/chart" uri="{C3380CC4-5D6E-409C-BE32-E72D297353CC}">
                    <c16:uniqueId val="{0000000A-F72F-4AED-B4FF-3B7ED0160FAE}"/>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'Energy In Ireland Graphs'!$B$324</c15:sqref>
                        </c15:formulaRef>
                      </c:ext>
                    </c:extLst>
                    <c:strCache>
                      <c:ptCount val="1"/>
                      <c:pt idx="0">
                        <c:v>Pipeline</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Graphs'!$O$4:$AG$4</c15:sqref>
                        </c15:formulaRef>
                      </c:ext>
                    </c:extLst>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extLst xmlns:c15="http://schemas.microsoft.com/office/drawing/2012/chart">
                      <c:ext xmlns:c15="http://schemas.microsoft.com/office/drawing/2012/chart" uri="{02D57815-91ED-43cb-92C2-25804820EDAC}">
                        <c15:formulaRef>
                          <c15:sqref>'Energy In Ireland Graphs'!$O$324:$AG$324</c15:sqref>
                        </c15:formulaRef>
                      </c:ext>
                    </c:extLst>
                    <c:numCache>
                      <c:formatCode>0</c:formatCode>
                      <c:ptCount val="19"/>
                      <c:pt idx="0">
                        <c:v>0</c:v>
                      </c:pt>
                      <c:pt idx="1">
                        <c:v>0</c:v>
                      </c:pt>
                      <c:pt idx="2">
                        <c:v>0</c:v>
                      </c:pt>
                      <c:pt idx="3">
                        <c:v>0</c:v>
                      </c:pt>
                      <c:pt idx="4">
                        <c:v>0</c:v>
                      </c:pt>
                      <c:pt idx="5">
                        <c:v>2.2034149433935228</c:v>
                      </c:pt>
                      <c:pt idx="6">
                        <c:v>1.8486672398968187</c:v>
                      </c:pt>
                      <c:pt idx="7">
                        <c:v>1.3408808636667622</c:v>
                      </c:pt>
                      <c:pt idx="8">
                        <c:v>1.2688502227954526</c:v>
                      </c:pt>
                      <c:pt idx="9">
                        <c:v>1.2905508210490111</c:v>
                      </c:pt>
                      <c:pt idx="10">
                        <c:v>2.1026507073206266</c:v>
                      </c:pt>
                      <c:pt idx="11">
                        <c:v>3.6319823049273903</c:v>
                      </c:pt>
                      <c:pt idx="12">
                        <c:v>4.1380427370454766</c:v>
                      </c:pt>
                      <c:pt idx="13">
                        <c:v>3.4468722633920179</c:v>
                      </c:pt>
                      <c:pt idx="14">
                        <c:v>2.8238286867774907</c:v>
                      </c:pt>
                      <c:pt idx="15">
                        <c:v>3.9120304125730549</c:v>
                      </c:pt>
                      <c:pt idx="16">
                        <c:v>21.273138151956061</c:v>
                      </c:pt>
                      <c:pt idx="17">
                        <c:v>20.214845301948163</c:v>
                      </c:pt>
                      <c:pt idx="18">
                        <c:v>22.531112229915806</c:v>
                      </c:pt>
                    </c:numCache>
                  </c:numRef>
                </c:val>
                <c:smooth val="0"/>
                <c:extLst xmlns:c15="http://schemas.microsoft.com/office/drawing/2012/chart">
                  <c:ext xmlns:c16="http://schemas.microsoft.com/office/drawing/2014/chart" uri="{C3380CC4-5D6E-409C-BE32-E72D297353CC}">
                    <c16:uniqueId val="{0000000B-F72F-4AED-B4FF-3B7ED0160FAE}"/>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'Energy In Ireland Graphs'!$B$326</c15:sqref>
                        </c15:formulaRef>
                      </c:ext>
                    </c:extLst>
                    <c:strCache>
                      <c:ptCount val="1"/>
                      <c:pt idx="0">
                        <c:v>Total</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Graphs'!$O$4:$AG$4</c15:sqref>
                        </c15:formulaRef>
                      </c:ext>
                    </c:extLst>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extLst xmlns:c15="http://schemas.microsoft.com/office/drawing/2012/chart">
                      <c:ext xmlns:c15="http://schemas.microsoft.com/office/drawing/2012/chart" uri="{02D57815-91ED-43cb-92C2-25804820EDAC}">
                        <c15:formulaRef>
                          <c15:sqref>'Energy In Ireland Graphs'!$O$326:$AG$326</c15:sqref>
                        </c15:formulaRef>
                      </c:ext>
                    </c:extLst>
                    <c:numCache>
                      <c:formatCode>0</c:formatCode>
                      <c:ptCount val="19"/>
                      <c:pt idx="0">
                        <c:v>4100.9898186296332</c:v>
                      </c:pt>
                      <c:pt idx="1">
                        <c:v>4384.4286818825231</c:v>
                      </c:pt>
                      <c:pt idx="2">
                        <c:v>4497.5185363329565</c:v>
                      </c:pt>
                      <c:pt idx="3">
                        <c:v>4546.4155728858868</c:v>
                      </c:pt>
                      <c:pt idx="4">
                        <c:v>4739.7982474319333</c:v>
                      </c:pt>
                      <c:pt idx="5">
                        <c:v>5079.3692490083449</c:v>
                      </c:pt>
                      <c:pt idx="6">
                        <c:v>5432.811229373011</c:v>
                      </c:pt>
                      <c:pt idx="7">
                        <c:v>5711.5769918820597</c:v>
                      </c:pt>
                      <c:pt idx="8">
                        <c:v>5440.7040871629088</c:v>
                      </c:pt>
                      <c:pt idx="9">
                        <c:v>4860.7658922014407</c:v>
                      </c:pt>
                      <c:pt idx="10">
                        <c:v>4595.4261083223346</c:v>
                      </c:pt>
                      <c:pt idx="11">
                        <c:v>4422.1049076428071</c:v>
                      </c:pt>
                      <c:pt idx="12">
                        <c:v>4172.5571251668262</c:v>
                      </c:pt>
                      <c:pt idx="13">
                        <c:v>4347.6557525925882</c:v>
                      </c:pt>
                      <c:pt idx="14">
                        <c:v>4521.4748347126197</c:v>
                      </c:pt>
                      <c:pt idx="15">
                        <c:v>4782.6631700861244</c:v>
                      </c:pt>
                      <c:pt idx="16">
                        <c:v>4964.8076005932535</c:v>
                      </c:pt>
                      <c:pt idx="17">
                        <c:v>5063.5679328807691</c:v>
                      </c:pt>
                      <c:pt idx="18">
                        <c:v>5196.6954902123207</c:v>
                      </c:pt>
                    </c:numCache>
                  </c:numRef>
                </c:val>
                <c:smooth val="0"/>
                <c:extLst xmlns:c15="http://schemas.microsoft.com/office/drawing/2012/chart">
                  <c:ext xmlns:c16="http://schemas.microsoft.com/office/drawing/2014/chart" uri="{C3380CC4-5D6E-409C-BE32-E72D297353CC}">
                    <c16:uniqueId val="{0000000C-F72F-4AED-B4FF-3B7ED0160FAE}"/>
                  </c:ext>
                </c:extLst>
              </c15:ser>
            </c15:filteredLineSeries>
          </c:ext>
        </c:extLst>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84578923406608641"/>
          <c:h val="8.43480788549977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4686540286371728"/>
        </c:manualLayout>
      </c:layout>
      <c:lineChart>
        <c:grouping val="standard"/>
        <c:varyColors val="0"/>
        <c:ser>
          <c:idx val="0"/>
          <c:order val="0"/>
          <c:tx>
            <c:strRef>
              <c:f>'Energy In Ireland Graphs'!$B$357</c:f>
              <c:strCache>
                <c:ptCount val="1"/>
                <c:pt idx="0">
                  <c:v>Diesel</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Graphs'!$T$357:$AG$357</c:f>
              <c:numCache>
                <c:formatCode>#,##0</c:formatCode>
                <c:ptCount val="14"/>
                <c:pt idx="0">
                  <c:v>2378.3381122513674</c:v>
                </c:pt>
                <c:pt idx="1">
                  <c:v>2590.1544097789147</c:v>
                </c:pt>
                <c:pt idx="2">
                  <c:v>2758.5407725050559</c:v>
                </c:pt>
                <c:pt idx="3">
                  <c:v>2615.0216427469391</c:v>
                </c:pt>
                <c:pt idx="4">
                  <c:v>2378.240708935883</c:v>
                </c:pt>
                <c:pt idx="5">
                  <c:v>2235.5571574057381</c:v>
                </c:pt>
                <c:pt idx="6">
                  <c:v>2221.3296144108913</c:v>
                </c:pt>
                <c:pt idx="7">
                  <c:v>2224.4346600745039</c:v>
                </c:pt>
                <c:pt idx="8">
                  <c:v>2368.1149846288909</c:v>
                </c:pt>
                <c:pt idx="9">
                  <c:v>2518.7105855129307</c:v>
                </c:pt>
                <c:pt idx="10">
                  <c:v>2727.0519488382511</c:v>
                </c:pt>
                <c:pt idx="11">
                  <c:v>2951.3228561047963</c:v>
                </c:pt>
                <c:pt idx="12">
                  <c:v>2955.0009091885386</c:v>
                </c:pt>
                <c:pt idx="13">
                  <c:v>3094.5253654933404</c:v>
                </c:pt>
              </c:numCache>
            </c:numRef>
          </c:val>
          <c:smooth val="0"/>
          <c:extLst>
            <c:ext xmlns:c16="http://schemas.microsoft.com/office/drawing/2014/chart" uri="{C3380CC4-5D6E-409C-BE32-E72D297353CC}">
              <c16:uniqueId val="{00000000-0989-4292-B4EA-29FB14246219}"/>
            </c:ext>
          </c:extLst>
        </c:ser>
        <c:ser>
          <c:idx val="1"/>
          <c:order val="1"/>
          <c:tx>
            <c:strRef>
              <c:f>'Energy In Ireland Graphs'!$B$358</c:f>
              <c:strCache>
                <c:ptCount val="1"/>
                <c:pt idx="0">
                  <c:v>Petrol</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Graphs'!$T$358:$AG$358</c:f>
              <c:numCache>
                <c:formatCode>#,##0</c:formatCode>
                <c:ptCount val="14"/>
                <c:pt idx="0">
                  <c:v>1821.9412918450889</c:v>
                </c:pt>
                <c:pt idx="1">
                  <c:v>1849.3952682279328</c:v>
                </c:pt>
                <c:pt idx="2">
                  <c:v>1885.6565578153779</c:v>
                </c:pt>
                <c:pt idx="3">
                  <c:v>1797.8159328333334</c:v>
                </c:pt>
                <c:pt idx="4">
                  <c:v>1636.3154893351111</c:v>
                </c:pt>
                <c:pt idx="5">
                  <c:v>1477.5941105444444</c:v>
                </c:pt>
                <c:pt idx="6">
                  <c:v>1399.3932300736012</c:v>
                </c:pt>
                <c:pt idx="7">
                  <c:v>1272.4461135624153</c:v>
                </c:pt>
                <c:pt idx="8">
                  <c:v>1197.4829462607095</c:v>
                </c:pt>
                <c:pt idx="9">
                  <c:v>1133.6236058154027</c:v>
                </c:pt>
                <c:pt idx="10">
                  <c:v>1074.5478990272566</c:v>
                </c:pt>
                <c:pt idx="11">
                  <c:v>1002.8277154756414</c:v>
                </c:pt>
                <c:pt idx="12">
                  <c:v>904.29810095916559</c:v>
                </c:pt>
                <c:pt idx="13">
                  <c:v>821.48002832197108</c:v>
                </c:pt>
              </c:numCache>
            </c:numRef>
          </c:val>
          <c:smooth val="0"/>
          <c:extLst>
            <c:ext xmlns:c16="http://schemas.microsoft.com/office/drawing/2014/chart" uri="{C3380CC4-5D6E-409C-BE32-E72D297353CC}">
              <c16:uniqueId val="{00000001-0989-4292-B4EA-29FB14246219}"/>
            </c:ext>
          </c:extLst>
        </c:ser>
        <c:ser>
          <c:idx val="2"/>
          <c:order val="2"/>
          <c:tx>
            <c:strRef>
              <c:f>'Energy In Ireland Graphs'!$B$359</c:f>
              <c:strCache>
                <c:ptCount val="1"/>
                <c:pt idx="0">
                  <c:v>Jet Kerosene</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Graphs'!$T$359:$AG$359</c:f>
              <c:numCache>
                <c:formatCode>#,##0</c:formatCode>
                <c:ptCount val="14"/>
                <c:pt idx="0">
                  <c:v>857.04134079574783</c:v>
                </c:pt>
                <c:pt idx="1">
                  <c:v>987.87953111854915</c:v>
                </c:pt>
                <c:pt idx="2">
                  <c:v>1043.328817244168</c:v>
                </c:pt>
                <c:pt idx="3">
                  <c:v>970.12959600475085</c:v>
                </c:pt>
                <c:pt idx="4">
                  <c:v>766.91674013164641</c:v>
                </c:pt>
                <c:pt idx="5">
                  <c:v>787.06369733807981</c:v>
                </c:pt>
                <c:pt idx="6">
                  <c:v>699.40667508359979</c:v>
                </c:pt>
                <c:pt idx="7">
                  <c:v>585.6714349699655</c:v>
                </c:pt>
                <c:pt idx="8">
                  <c:v>675.06294873239995</c:v>
                </c:pt>
                <c:pt idx="9">
                  <c:v>748.0274690635199</c:v>
                </c:pt>
                <c:pt idx="10">
                  <c:v>846.48864781416</c:v>
                </c:pt>
                <c:pt idx="11">
                  <c:v>868.35380084903989</c:v>
                </c:pt>
                <c:pt idx="12">
                  <c:v>1021.15922545464</c:v>
                </c:pt>
                <c:pt idx="13">
                  <c:v>1102.0673096951998</c:v>
                </c:pt>
              </c:numCache>
            </c:numRef>
          </c:val>
          <c:smooth val="0"/>
          <c:extLst>
            <c:ext xmlns:c16="http://schemas.microsoft.com/office/drawing/2014/chart" uri="{C3380CC4-5D6E-409C-BE32-E72D297353CC}">
              <c16:uniqueId val="{00000002-0989-4292-B4EA-29FB14246219}"/>
            </c:ext>
          </c:extLst>
        </c:ser>
        <c:ser>
          <c:idx val="3"/>
          <c:order val="3"/>
          <c:tx>
            <c:strRef>
              <c:f>'Energy In Ireland Graphs'!$B$360</c:f>
              <c:strCache>
                <c:ptCount val="1"/>
                <c:pt idx="0">
                  <c:v>Fuel Oil</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Graphs'!$T$360:$AG$360</c:f>
              <c:numCache>
                <c:formatCode>#,##0</c:formatCode>
                <c:ptCount val="14"/>
                <c:pt idx="0">
                  <c:v>17.728200000000001</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0989-4292-B4EA-29FB14246219}"/>
            </c:ext>
          </c:extLst>
        </c:ser>
        <c:ser>
          <c:idx val="4"/>
          <c:order val="4"/>
          <c:tx>
            <c:strRef>
              <c:f>'Energy In Ireland Graphs'!$B$361</c:f>
              <c:strCache>
                <c:ptCount val="1"/>
                <c:pt idx="0">
                  <c:v>LPG</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Graphs'!$T$361:$AG$361</c:f>
              <c:numCache>
                <c:formatCode>#,##0</c:formatCode>
                <c:ptCount val="14"/>
                <c:pt idx="0">
                  <c:v>1.0187138624429903</c:v>
                </c:pt>
                <c:pt idx="1">
                  <c:v>0.87129265939705547</c:v>
                </c:pt>
                <c:pt idx="2">
                  <c:v>1.1679731</c:v>
                </c:pt>
                <c:pt idx="3">
                  <c:v>0.89991370000000015</c:v>
                </c:pt>
                <c:pt idx="4">
                  <c:v>0.58680230000000011</c:v>
                </c:pt>
                <c:pt idx="5">
                  <c:v>0.5147191000000001</c:v>
                </c:pt>
                <c:pt idx="6">
                  <c:v>0.54988218600000005</c:v>
                </c:pt>
                <c:pt idx="7">
                  <c:v>0.99990661399999992</c:v>
                </c:pt>
                <c:pt idx="8">
                  <c:v>1.303455521148825</c:v>
                </c:pt>
                <c:pt idx="9">
                  <c:v>2.1086218067885119</c:v>
                </c:pt>
                <c:pt idx="10">
                  <c:v>2.5301873686684075</c:v>
                </c:pt>
                <c:pt idx="11">
                  <c:v>2.5484375456919062</c:v>
                </c:pt>
                <c:pt idx="12">
                  <c:v>2.2537762924281988</c:v>
                </c:pt>
                <c:pt idx="13">
                  <c:v>1.8520724281984335</c:v>
                </c:pt>
              </c:numCache>
            </c:numRef>
          </c:val>
          <c:smooth val="0"/>
          <c:extLst>
            <c:ext xmlns:c16="http://schemas.microsoft.com/office/drawing/2014/chart" uri="{C3380CC4-5D6E-409C-BE32-E72D297353CC}">
              <c16:uniqueId val="{00000004-0989-4292-B4EA-29FB14246219}"/>
            </c:ext>
          </c:extLst>
        </c:ser>
        <c:ser>
          <c:idx val="5"/>
          <c:order val="5"/>
          <c:tx>
            <c:strRef>
              <c:f>'Energy In Ireland Graphs'!$B$362</c:f>
              <c:strCache>
                <c:ptCount val="1"/>
                <c:pt idx="0">
                  <c:v>Liquid Biofuels</c:v>
                </c:pt>
              </c:strCache>
            </c:strRef>
          </c:tx>
          <c:spPr>
            <a:ln w="28575" cap="rnd">
              <a:solidFill>
                <a:schemeClr val="accent6"/>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Graphs'!$T$362:$AG$362</c:f>
              <c:numCache>
                <c:formatCode>#,##0</c:formatCode>
                <c:ptCount val="14"/>
                <c:pt idx="0">
                  <c:v>1.0981753103040002</c:v>
                </c:pt>
                <c:pt idx="1">
                  <c:v>2.6620603483199998</c:v>
                </c:pt>
                <c:pt idx="2">
                  <c:v>21.541990353791995</c:v>
                </c:pt>
                <c:pt idx="3">
                  <c:v>55.568151655089594</c:v>
                </c:pt>
                <c:pt idx="4">
                  <c:v>77.415600677752309</c:v>
                </c:pt>
                <c:pt idx="5">
                  <c:v>92.593773226752006</c:v>
                </c:pt>
                <c:pt idx="6">
                  <c:v>97.793523583787049</c:v>
                </c:pt>
                <c:pt idx="7">
                  <c:v>84.866967208896</c:v>
                </c:pt>
                <c:pt idx="8">
                  <c:v>102.24454518604801</c:v>
                </c:pt>
                <c:pt idx="9">
                  <c:v>116.18072382719997</c:v>
                </c:pt>
                <c:pt idx="10">
                  <c:v>128.13245662521598</c:v>
                </c:pt>
                <c:pt idx="11">
                  <c:v>118.48165246612801</c:v>
                </c:pt>
                <c:pt idx="12">
                  <c:v>160.64107568404799</c:v>
                </c:pt>
                <c:pt idx="13">
                  <c:v>154.23960204369604</c:v>
                </c:pt>
              </c:numCache>
            </c:numRef>
          </c:val>
          <c:smooth val="0"/>
          <c:extLst>
            <c:ext xmlns:c16="http://schemas.microsoft.com/office/drawing/2014/chart" uri="{C3380CC4-5D6E-409C-BE32-E72D297353CC}">
              <c16:uniqueId val="{00000005-0989-4292-B4EA-29FB14246219}"/>
            </c:ext>
          </c:extLst>
        </c:ser>
        <c:ser>
          <c:idx val="6"/>
          <c:order val="6"/>
          <c:tx>
            <c:strRef>
              <c:f>'Energy In Ireland Graphs'!$B$363</c:f>
              <c:strCache>
                <c:ptCount val="1"/>
                <c:pt idx="0">
                  <c:v>Natural gas</c:v>
                </c:pt>
              </c:strCache>
            </c:strRef>
          </c:tx>
          <c:spPr>
            <a:ln w="28575" cap="rnd">
              <a:solidFill>
                <a:schemeClr val="accent1">
                  <a:lumMod val="60000"/>
                </a:schemeClr>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Graphs'!$T$363:$AG$363</c:f>
              <c:numCache>
                <c:formatCode>#,##0</c:formatCode>
                <c:ptCount val="14"/>
                <c:pt idx="0">
                  <c:v>2.2034149433935228</c:v>
                </c:pt>
                <c:pt idx="1">
                  <c:v>1.8486672398968187</c:v>
                </c:pt>
                <c:pt idx="2">
                  <c:v>1.3408808636667622</c:v>
                </c:pt>
                <c:pt idx="3">
                  <c:v>1.2688502227954526</c:v>
                </c:pt>
                <c:pt idx="4">
                  <c:v>1.2905508210490111</c:v>
                </c:pt>
                <c:pt idx="5">
                  <c:v>2.1026507073206266</c:v>
                </c:pt>
                <c:pt idx="6">
                  <c:v>3.6319823049273903</c:v>
                </c:pt>
                <c:pt idx="7">
                  <c:v>4.1380427370454766</c:v>
                </c:pt>
                <c:pt idx="8">
                  <c:v>3.4468722633920179</c:v>
                </c:pt>
                <c:pt idx="9">
                  <c:v>2.8471374437654906</c:v>
                </c:pt>
                <c:pt idx="10">
                  <c:v>3.9247736304450549</c:v>
                </c:pt>
                <c:pt idx="11">
                  <c:v>21.286015103956061</c:v>
                </c:pt>
                <c:pt idx="12">
                  <c:v>20.229079763948164</c:v>
                </c:pt>
                <c:pt idx="13">
                  <c:v>22.560835415583806</c:v>
                </c:pt>
              </c:numCache>
            </c:numRef>
          </c:val>
          <c:smooth val="0"/>
          <c:extLst>
            <c:ext xmlns:c16="http://schemas.microsoft.com/office/drawing/2014/chart" uri="{C3380CC4-5D6E-409C-BE32-E72D297353CC}">
              <c16:uniqueId val="{00000006-0989-4292-B4EA-29FB14246219}"/>
            </c:ext>
          </c:extLst>
        </c:ser>
        <c:dLbls>
          <c:showLegendKey val="0"/>
          <c:showVal val="0"/>
          <c:showCatName val="0"/>
          <c:showSerName val="0"/>
          <c:showPercent val="0"/>
          <c:showBubbleSize val="0"/>
        </c:dLbls>
        <c:smooth val="0"/>
        <c:axId val="226194175"/>
        <c:axId val="226197503"/>
        <c:extLst/>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1.0239289598354129E-2"/>
          <c:y val="0.91565191556187486"/>
          <c:w val="0.97445925136407152"/>
          <c:h val="7.279741459022406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91709915196736E-2"/>
          <c:y val="4.3099192931362142E-2"/>
          <c:w val="0.88555230567596288"/>
          <c:h val="0.74686540286371728"/>
        </c:manualLayout>
      </c:layout>
      <c:lineChart>
        <c:grouping val="standard"/>
        <c:varyColors val="0"/>
        <c:ser>
          <c:idx val="0"/>
          <c:order val="0"/>
          <c:tx>
            <c:strRef>
              <c:f>'Energy In Ireland Graphs'!$B$588</c:f>
              <c:strCache>
                <c:ptCount val="1"/>
                <c:pt idx="0">
                  <c:v>Public Thermal Power plants</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Graphs'!$T$588:$AG$588</c:f>
              <c:numCache>
                <c:formatCode>#,##0</c:formatCode>
                <c:ptCount val="14"/>
                <c:pt idx="0">
                  <c:v>4674.703233446382</c:v>
                </c:pt>
                <c:pt idx="1">
                  <c:v>4602.1256652989578</c:v>
                </c:pt>
                <c:pt idx="2">
                  <c:v>4548.6923448273246</c:v>
                </c:pt>
                <c:pt idx="3">
                  <c:v>4530.9964458303139</c:v>
                </c:pt>
                <c:pt idx="4">
                  <c:v>4107.3103078874474</c:v>
                </c:pt>
                <c:pt idx="5">
                  <c:v>4311.0774291803909</c:v>
                </c:pt>
                <c:pt idx="6">
                  <c:v>3758.7135521693249</c:v>
                </c:pt>
                <c:pt idx="7">
                  <c:v>3873.4590320123798</c:v>
                </c:pt>
                <c:pt idx="8">
                  <c:v>3469.2170197888263</c:v>
                </c:pt>
                <c:pt idx="9">
                  <c:v>3397.4081079266271</c:v>
                </c:pt>
                <c:pt idx="10">
                  <c:v>3503.8368295049627</c:v>
                </c:pt>
                <c:pt idx="11">
                  <c:v>3921.0954278985596</c:v>
                </c:pt>
                <c:pt idx="12">
                  <c:v>3754.6598050389598</c:v>
                </c:pt>
                <c:pt idx="13">
                  <c:v>3473.4760970807611</c:v>
                </c:pt>
              </c:numCache>
            </c:numRef>
          </c:val>
          <c:smooth val="0"/>
          <c:extLst>
            <c:ext xmlns:c16="http://schemas.microsoft.com/office/drawing/2014/chart" uri="{C3380CC4-5D6E-409C-BE32-E72D297353CC}">
              <c16:uniqueId val="{00000000-C0F0-42FA-A1D6-2D9314B62C43}"/>
            </c:ext>
          </c:extLst>
        </c:ser>
        <c:ser>
          <c:idx val="1"/>
          <c:order val="1"/>
          <c:tx>
            <c:strRef>
              <c:f>'Energy In Ireland Graphs'!$B$589</c:f>
              <c:strCache>
                <c:ptCount val="1"/>
                <c:pt idx="0">
                  <c:v>Oil refining</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Graphs'!$T$589:$AG$589</c:f>
              <c:numCache>
                <c:formatCode>#,##0</c:formatCode>
                <c:ptCount val="14"/>
                <c:pt idx="0">
                  <c:v>3397.7855759999998</c:v>
                </c:pt>
                <c:pt idx="1">
                  <c:v>3215.2636834</c:v>
                </c:pt>
                <c:pt idx="2">
                  <c:v>3481.2745233999999</c:v>
                </c:pt>
                <c:pt idx="3">
                  <c:v>3358.7055580000001</c:v>
                </c:pt>
                <c:pt idx="4">
                  <c:v>2889.7099819999999</c:v>
                </c:pt>
                <c:pt idx="5">
                  <c:v>3009.6421065772515</c:v>
                </c:pt>
                <c:pt idx="6">
                  <c:v>3084.1872453727615</c:v>
                </c:pt>
                <c:pt idx="7">
                  <c:v>3215.3066266377732</c:v>
                </c:pt>
                <c:pt idx="8">
                  <c:v>2975.5290035713365</c:v>
                </c:pt>
                <c:pt idx="9">
                  <c:v>2883.8800716626106</c:v>
                </c:pt>
                <c:pt idx="10">
                  <c:v>3468.7705229142721</c:v>
                </c:pt>
                <c:pt idx="11">
                  <c:v>3336.0685975078941</c:v>
                </c:pt>
                <c:pt idx="12">
                  <c:v>3307.3822107020519</c:v>
                </c:pt>
                <c:pt idx="13">
                  <c:v>3144.0677300667935</c:v>
                </c:pt>
              </c:numCache>
            </c:numRef>
          </c:val>
          <c:smooth val="0"/>
          <c:extLst>
            <c:ext xmlns:c16="http://schemas.microsoft.com/office/drawing/2014/chart" uri="{C3380CC4-5D6E-409C-BE32-E72D297353CC}">
              <c16:uniqueId val="{00000001-C0F0-42FA-A1D6-2D9314B62C43}"/>
            </c:ext>
          </c:extLst>
        </c:ser>
        <c:ser>
          <c:idx val="2"/>
          <c:order val="2"/>
          <c:tx>
            <c:strRef>
              <c:f>'Energy In Ireland Graphs'!$B$590</c:f>
              <c:strCache>
                <c:ptCount val="1"/>
                <c:pt idx="0">
                  <c:v>Peat briquetting</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Graphs'!$T$590:$AG$590</c:f>
              <c:numCache>
                <c:formatCode>#,##0</c:formatCode>
                <c:ptCount val="14"/>
                <c:pt idx="0">
                  <c:v>100.41457684210528</c:v>
                </c:pt>
                <c:pt idx="1">
                  <c:v>103.5272347368421</c:v>
                </c:pt>
                <c:pt idx="2">
                  <c:v>99.584068421052635</c:v>
                </c:pt>
                <c:pt idx="3">
                  <c:v>97.258085263157909</c:v>
                </c:pt>
                <c:pt idx="4">
                  <c:v>113.49799894736843</c:v>
                </c:pt>
                <c:pt idx="5">
                  <c:v>110.95517894736842</c:v>
                </c:pt>
                <c:pt idx="6">
                  <c:v>89.504652631578949</c:v>
                </c:pt>
                <c:pt idx="7">
                  <c:v>91.648772631578964</c:v>
                </c:pt>
                <c:pt idx="8">
                  <c:v>111.68962631578947</c:v>
                </c:pt>
                <c:pt idx="9">
                  <c:v>96.605709473684215</c:v>
                </c:pt>
                <c:pt idx="10">
                  <c:v>68.811889473684218</c:v>
                </c:pt>
                <c:pt idx="11">
                  <c:v>85.417861052631579</c:v>
                </c:pt>
                <c:pt idx="12">
                  <c:v>79.101147368421053</c:v>
                </c:pt>
                <c:pt idx="13">
                  <c:v>68.075576842105264</c:v>
                </c:pt>
              </c:numCache>
            </c:numRef>
          </c:val>
          <c:smooth val="0"/>
          <c:extLst>
            <c:ext xmlns:c16="http://schemas.microsoft.com/office/drawing/2014/chart" uri="{C3380CC4-5D6E-409C-BE32-E72D297353CC}">
              <c16:uniqueId val="{00000002-C0F0-42FA-A1D6-2D9314B62C43}"/>
            </c:ext>
          </c:extLst>
        </c:ser>
        <c:ser>
          <c:idx val="3"/>
          <c:order val="3"/>
          <c:tx>
            <c:strRef>
              <c:f>'Energy In Ireland Graphs'!$B$591</c:f>
              <c:strCache>
                <c:ptCount val="1"/>
                <c:pt idx="0">
                  <c:v>CHP</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Graphs'!$T$591:$AG$591</c:f>
              <c:numCache>
                <c:formatCode>#,##0</c:formatCode>
                <c:ptCount val="14"/>
                <c:pt idx="0">
                  <c:v>111.17350613471352</c:v>
                </c:pt>
                <c:pt idx="1">
                  <c:v>206.4659251299025</c:v>
                </c:pt>
                <c:pt idx="2">
                  <c:v>258.98805613498519</c:v>
                </c:pt>
                <c:pt idx="3">
                  <c:v>254.94337002317135</c:v>
                </c:pt>
                <c:pt idx="4">
                  <c:v>268.9350829205581</c:v>
                </c:pt>
                <c:pt idx="5">
                  <c:v>284.13095038393794</c:v>
                </c:pt>
                <c:pt idx="6">
                  <c:v>266.25740021853056</c:v>
                </c:pt>
                <c:pt idx="7">
                  <c:v>300.23036244510644</c:v>
                </c:pt>
                <c:pt idx="8">
                  <c:v>291.49867127212133</c:v>
                </c:pt>
                <c:pt idx="9">
                  <c:v>279.82149576450973</c:v>
                </c:pt>
                <c:pt idx="10">
                  <c:v>302.76042770574367</c:v>
                </c:pt>
                <c:pt idx="11">
                  <c:v>296.99267730311783</c:v>
                </c:pt>
                <c:pt idx="12">
                  <c:v>299.05426315544599</c:v>
                </c:pt>
                <c:pt idx="13">
                  <c:v>287.45377920605142</c:v>
                </c:pt>
              </c:numCache>
            </c:numRef>
          </c:val>
          <c:smooth val="0"/>
          <c:extLst>
            <c:ext xmlns:c16="http://schemas.microsoft.com/office/drawing/2014/chart" uri="{C3380CC4-5D6E-409C-BE32-E72D297353CC}">
              <c16:uniqueId val="{00000003-C0F0-42FA-A1D6-2D9314B62C43}"/>
            </c:ext>
          </c:extLst>
        </c:ser>
        <c:ser>
          <c:idx val="4"/>
          <c:order val="4"/>
          <c:tx>
            <c:strRef>
              <c:f>'Energy In Ireland Graphs'!$B$592</c:f>
              <c:strCache>
                <c:ptCount val="1"/>
                <c:pt idx="0">
                  <c:v>Pumped Hydro</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Graphs'!$T$592:$AG$592</c:f>
              <c:numCache>
                <c:formatCode>#,##0</c:formatCode>
                <c:ptCount val="14"/>
                <c:pt idx="0">
                  <c:v>45.5886</c:v>
                </c:pt>
                <c:pt idx="1">
                  <c:v>49.183074413828571</c:v>
                </c:pt>
                <c:pt idx="2">
                  <c:v>46.969116719999995</c:v>
                </c:pt>
                <c:pt idx="3">
                  <c:v>44.965573085999999</c:v>
                </c:pt>
                <c:pt idx="4">
                  <c:v>49.667136669999998</c:v>
                </c:pt>
                <c:pt idx="5">
                  <c:v>24.883177219999993</c:v>
                </c:pt>
                <c:pt idx="6">
                  <c:v>0.25298447999999996</c:v>
                </c:pt>
                <c:pt idx="7">
                  <c:v>29.801018935999998</c:v>
                </c:pt>
                <c:pt idx="8">
                  <c:v>50.326280660000002</c:v>
                </c:pt>
                <c:pt idx="9">
                  <c:v>43.062676799999991</c:v>
                </c:pt>
                <c:pt idx="10">
                  <c:v>45.609850600000001</c:v>
                </c:pt>
                <c:pt idx="11">
                  <c:v>45.786780979999989</c:v>
                </c:pt>
                <c:pt idx="12">
                  <c:v>34.283297139999995</c:v>
                </c:pt>
                <c:pt idx="13">
                  <c:v>42.942060079999997</c:v>
                </c:pt>
              </c:numCache>
            </c:numRef>
          </c:val>
          <c:smooth val="0"/>
          <c:extLst>
            <c:ext xmlns:c16="http://schemas.microsoft.com/office/drawing/2014/chart" uri="{C3380CC4-5D6E-409C-BE32-E72D297353CC}">
              <c16:uniqueId val="{00000004-C0F0-42FA-A1D6-2D9314B62C43}"/>
            </c:ext>
          </c:extLst>
        </c:ser>
        <c:dLbls>
          <c:showLegendKey val="0"/>
          <c:showVal val="0"/>
          <c:showCatName val="0"/>
          <c:showSerName val="0"/>
          <c:showPercent val="0"/>
          <c:showBubbleSize val="0"/>
        </c:dLbls>
        <c:smooth val="0"/>
        <c:axId val="226194175"/>
        <c:axId val="226197503"/>
        <c:extLst/>
      </c:line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61524441744336E-2"/>
              <c:y val="0.3793028235061826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dispUnits>
          <c:builtInUnit val="thousands"/>
        </c:dispUnits>
      </c:valAx>
      <c:spPr>
        <a:noFill/>
        <a:ln>
          <a:noFill/>
        </a:ln>
        <a:effectLst/>
      </c:spPr>
    </c:plotArea>
    <c:legend>
      <c:legendPos val="b"/>
      <c:layout>
        <c:manualLayout>
          <c:xMode val="edge"/>
          <c:yMode val="edge"/>
          <c:x val="6.5328858024691364E-2"/>
          <c:y val="0.91565185185185183"/>
          <c:w val="0.8524751585607302"/>
          <c:h val="8.434808443812509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946866549501698E-2"/>
          <c:y val="4.3253519186202218E-2"/>
          <c:w val="0.88472218617015597"/>
          <c:h val="0.8892803040832753"/>
        </c:manualLayout>
      </c:layout>
      <c:barChart>
        <c:barDir val="col"/>
        <c:grouping val="clustered"/>
        <c:varyColors val="0"/>
        <c:ser>
          <c:idx val="0"/>
          <c:order val="0"/>
          <c:spPr>
            <a:solidFill>
              <a:schemeClr val="accent4">
                <a:lumMod val="40000"/>
                <a:lumOff val="60000"/>
              </a:schemeClr>
            </a:solidFill>
            <a:ln>
              <a:noFill/>
            </a:ln>
            <a:effectLst/>
          </c:spPr>
          <c:invertIfNegative val="0"/>
          <c:cat>
            <c:strRef>
              <c:f>'Energy In Ireland Graphs'!$B$879:$B$887</c:f>
              <c:strCache>
                <c:ptCount val="9"/>
                <c:pt idx="0">
                  <c:v>Gas</c:v>
                </c:pt>
                <c:pt idx="1">
                  <c:v>Wind</c:v>
                </c:pt>
                <c:pt idx="2">
                  <c:v>Coal</c:v>
                </c:pt>
                <c:pt idx="3">
                  <c:v>Peat</c:v>
                </c:pt>
                <c:pt idx="4">
                  <c:v>Oil</c:v>
                </c:pt>
                <c:pt idx="5">
                  <c:v>Wastes Non-Renewable</c:v>
                </c:pt>
                <c:pt idx="6">
                  <c:v>Electricity imports</c:v>
                </c:pt>
                <c:pt idx="7">
                  <c:v>Other renewables</c:v>
                </c:pt>
                <c:pt idx="8">
                  <c:v>Total</c:v>
                </c:pt>
              </c:strCache>
            </c:strRef>
          </c:cat>
          <c:val>
            <c:numRef>
              <c:f>'Energy In Ireland Graphs'!$E$879:$E$887</c:f>
              <c:numCache>
                <c:formatCode>0</c:formatCode>
                <c:ptCount val="9"/>
                <c:pt idx="0">
                  <c:v>28.733283324527065</c:v>
                </c:pt>
                <c:pt idx="1">
                  <c:v>102.83278133423062</c:v>
                </c:pt>
                <c:pt idx="2">
                  <c:v>-128.38836034788201</c:v>
                </c:pt>
                <c:pt idx="3">
                  <c:v>-6.3350202394072141</c:v>
                </c:pt>
                <c:pt idx="4">
                  <c:v>-0.21059640723391659</c:v>
                </c:pt>
                <c:pt idx="5">
                  <c:v>12.236656654043937</c:v>
                </c:pt>
                <c:pt idx="6">
                  <c:v>55.966441020000048</c:v>
                </c:pt>
                <c:pt idx="7">
                  <c:v>19.312080724125281</c:v>
                </c:pt>
                <c:pt idx="8">
                  <c:v>75.27852174412601</c:v>
                </c:pt>
              </c:numCache>
            </c:numRef>
          </c:val>
          <c:extLst>
            <c:ext xmlns:c15="http://schemas.microsoft.com/office/drawing/2012/chart" uri="{02D57815-91ED-43cb-92C2-25804820EDAC}">
              <c15:filteredSeriesTitle>
                <c15:tx>
                  <c:strRef>
                    <c:extLst>
                      <c:ext uri="{02D57815-91ED-43cb-92C2-25804820EDAC}">
                        <c15:formulaRef>
                          <c15:sqref>'Energy In Ireland Graphs'!$E$792</c15:sqref>
                        </c15:formulaRef>
                      </c:ext>
                    </c:extLst>
                    <c:strCache>
                      <c:ptCount val="1"/>
                      <c:pt idx="0">
                        <c:v>2017-2018</c:v>
                      </c:pt>
                    </c:strCache>
                  </c:strRef>
                </c15:tx>
              </c15:filteredSeriesTitle>
            </c:ext>
            <c:ext xmlns:c16="http://schemas.microsoft.com/office/drawing/2014/chart" uri="{C3380CC4-5D6E-409C-BE32-E72D297353CC}">
              <c16:uniqueId val="{00000000-B0CD-4446-BFFD-2A3709FBD6BF}"/>
            </c:ext>
          </c:extLst>
        </c:ser>
        <c:dLbls>
          <c:showLegendKey val="0"/>
          <c:showVal val="0"/>
          <c:showCatName val="0"/>
          <c:showSerName val="0"/>
          <c:showPercent val="0"/>
          <c:showBubbleSize val="0"/>
        </c:dLbls>
        <c:gapWidth val="150"/>
        <c:axId val="226194175"/>
        <c:axId val="226197503"/>
        <c:extLst/>
      </c:bar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At val="0"/>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r>
                  <a:rPr lang="en-US"/>
                  <a:t>Change in inputs to electricity generation (ktoe)</a:t>
                </a:r>
              </a:p>
            </c:rich>
          </c:tx>
          <c:layout>
            <c:manualLayout>
              <c:xMode val="edge"/>
              <c:yMode val="edge"/>
              <c:x val="1.0473930438073938E-2"/>
              <c:y val="5.6116319182928406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low"/>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904416181125241E-2"/>
          <c:y val="4.4502535242854191E-2"/>
          <c:w val="0.89508379304025976"/>
          <c:h val="0.77042776270114144"/>
        </c:manualLayout>
      </c:layout>
      <c:areaChart>
        <c:grouping val="stacked"/>
        <c:varyColors val="0"/>
        <c:ser>
          <c:idx val="0"/>
          <c:order val="0"/>
          <c:tx>
            <c:strRef>
              <c:f>'Energy In Ireland Graphs'!$B$1058</c:f>
              <c:strCache>
                <c:ptCount val="1"/>
                <c:pt idx="0">
                  <c:v> Fueloil</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Graphs'!$T$1058:$AG$1058</c:f>
              <c:numCache>
                <c:formatCode>#,##0</c:formatCode>
                <c:ptCount val="14"/>
                <c:pt idx="0">
                  <c:v>1037.0755581311998</c:v>
                </c:pt>
                <c:pt idx="1">
                  <c:v>1083.4894158060001</c:v>
                </c:pt>
                <c:pt idx="2">
                  <c:v>1231.4478589348596</c:v>
                </c:pt>
                <c:pt idx="3">
                  <c:v>1169.6927017480803</c:v>
                </c:pt>
                <c:pt idx="4">
                  <c:v>911.20241654224174</c:v>
                </c:pt>
                <c:pt idx="5">
                  <c:v>950.39331826599448</c:v>
                </c:pt>
                <c:pt idx="6">
                  <c:v>1048.1963332826426</c:v>
                </c:pt>
                <c:pt idx="7">
                  <c:v>946.93779043262703</c:v>
                </c:pt>
                <c:pt idx="8">
                  <c:v>916.87017170280012</c:v>
                </c:pt>
                <c:pt idx="9">
                  <c:v>918.2172360666666</c:v>
                </c:pt>
                <c:pt idx="10">
                  <c:v>1142.2272972220337</c:v>
                </c:pt>
                <c:pt idx="11">
                  <c:v>1046.4927135576272</c:v>
                </c:pt>
                <c:pt idx="12">
                  <c:v>1025.9172353579095</c:v>
                </c:pt>
                <c:pt idx="13">
                  <c:v>960.95017928079096</c:v>
                </c:pt>
              </c:numCache>
            </c:numRef>
          </c:val>
          <c:extLst>
            <c:ext xmlns:c16="http://schemas.microsoft.com/office/drawing/2014/chart" uri="{C3380CC4-5D6E-409C-BE32-E72D297353CC}">
              <c16:uniqueId val="{00000000-8D40-41E3-9982-DE5DA40F097D}"/>
            </c:ext>
          </c:extLst>
        </c:ser>
        <c:ser>
          <c:idx val="1"/>
          <c:order val="1"/>
          <c:tx>
            <c:strRef>
              <c:f>'Energy In Ireland Graphs'!$B$1059</c:f>
              <c:strCache>
                <c:ptCount val="1"/>
                <c:pt idx="0">
                  <c:v> Gasoil / Diesel</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Graphs'!$T$1059:$AG$1059</c:f>
              <c:numCache>
                <c:formatCode>#,##0</c:formatCode>
                <c:ptCount val="14"/>
                <c:pt idx="0">
                  <c:v>1135.1912866036805</c:v>
                </c:pt>
                <c:pt idx="1">
                  <c:v>1157.514981048</c:v>
                </c:pt>
                <c:pt idx="2">
                  <c:v>1245.8820882862467</c:v>
                </c:pt>
                <c:pt idx="3">
                  <c:v>1214.4656272076531</c:v>
                </c:pt>
                <c:pt idx="4">
                  <c:v>1069.8609246890569</c:v>
                </c:pt>
                <c:pt idx="5">
                  <c:v>1177.5112291766463</c:v>
                </c:pt>
                <c:pt idx="6">
                  <c:v>1160.9299234307521</c:v>
                </c:pt>
                <c:pt idx="7">
                  <c:v>1295.8924299065873</c:v>
                </c:pt>
                <c:pt idx="8">
                  <c:v>1179.2461476955775</c:v>
                </c:pt>
                <c:pt idx="9">
                  <c:v>1122.5326375181742</c:v>
                </c:pt>
                <c:pt idx="10">
                  <c:v>1354.6896696142012</c:v>
                </c:pt>
                <c:pt idx="11">
                  <c:v>1277.6699795239222</c:v>
                </c:pt>
                <c:pt idx="12">
                  <c:v>1257.5026936858833</c:v>
                </c:pt>
                <c:pt idx="13">
                  <c:v>1146.9502117491124</c:v>
                </c:pt>
              </c:numCache>
            </c:numRef>
          </c:val>
          <c:extLst>
            <c:ext xmlns:c16="http://schemas.microsoft.com/office/drawing/2014/chart" uri="{C3380CC4-5D6E-409C-BE32-E72D297353CC}">
              <c16:uniqueId val="{00000001-8D40-41E3-9982-DE5DA40F097D}"/>
            </c:ext>
          </c:extLst>
        </c:ser>
        <c:ser>
          <c:idx val="2"/>
          <c:order val="2"/>
          <c:tx>
            <c:strRef>
              <c:f>'Energy In Ireland Graphs'!$B$1060</c:f>
              <c:strCache>
                <c:ptCount val="1"/>
                <c:pt idx="0">
                  <c:v> Gasoline</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Graphs'!$T$1060:$AG$1060</c:f>
              <c:numCache>
                <c:formatCode>#,##0</c:formatCode>
                <c:ptCount val="14"/>
                <c:pt idx="0">
                  <c:v>727.30105847999982</c:v>
                </c:pt>
                <c:pt idx="1">
                  <c:v>676.67235469499997</c:v>
                </c:pt>
                <c:pt idx="2">
                  <c:v>525.15157774499994</c:v>
                </c:pt>
                <c:pt idx="3">
                  <c:v>633.34289465999996</c:v>
                </c:pt>
                <c:pt idx="4">
                  <c:v>512.8107326249999</c:v>
                </c:pt>
                <c:pt idx="5">
                  <c:v>494.10978205499998</c:v>
                </c:pt>
                <c:pt idx="6">
                  <c:v>539.05355524499998</c:v>
                </c:pt>
                <c:pt idx="7">
                  <c:v>587.00931856235991</c:v>
                </c:pt>
                <c:pt idx="8">
                  <c:v>562.92173059764002</c:v>
                </c:pt>
                <c:pt idx="9">
                  <c:v>523.95213249999995</c:v>
                </c:pt>
                <c:pt idx="10">
                  <c:v>644.09577492222229</c:v>
                </c:pt>
                <c:pt idx="11">
                  <c:v>589.729195</c:v>
                </c:pt>
                <c:pt idx="12">
                  <c:v>587.32721924444445</c:v>
                </c:pt>
                <c:pt idx="13">
                  <c:v>640.53679657777786</c:v>
                </c:pt>
              </c:numCache>
            </c:numRef>
          </c:val>
          <c:extLst>
            <c:ext xmlns:c16="http://schemas.microsoft.com/office/drawing/2014/chart" uri="{C3380CC4-5D6E-409C-BE32-E72D297353CC}">
              <c16:uniqueId val="{00000002-8D40-41E3-9982-DE5DA40F097D}"/>
            </c:ext>
          </c:extLst>
        </c:ser>
        <c:ser>
          <c:idx val="3"/>
          <c:order val="3"/>
          <c:tx>
            <c:strRef>
              <c:f>'Energy In Ireland Graphs'!$B$1061</c:f>
              <c:strCache>
                <c:ptCount val="1"/>
                <c:pt idx="0">
                  <c:v> Kerosene</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Graphs'!$T$1061:$AG$1061</c:f>
              <c:numCache>
                <c:formatCode>#,##0</c:formatCode>
                <c:ptCount val="14"/>
                <c:pt idx="0">
                  <c:v>252.23171111320005</c:v>
                </c:pt>
                <c:pt idx="1">
                  <c:v>240.95930389439999</c:v>
                </c:pt>
                <c:pt idx="2">
                  <c:v>211.46302566480003</c:v>
                </c:pt>
                <c:pt idx="3">
                  <c:v>221.56671162080005</c:v>
                </c:pt>
                <c:pt idx="4">
                  <c:v>211.18709201691919</c:v>
                </c:pt>
                <c:pt idx="5">
                  <c:v>221.46472588240002</c:v>
                </c:pt>
                <c:pt idx="6">
                  <c:v>124.01364029600001</c:v>
                </c:pt>
                <c:pt idx="7">
                  <c:v>139.33763876760005</c:v>
                </c:pt>
                <c:pt idx="8">
                  <c:v>111.32215516240002</c:v>
                </c:pt>
                <c:pt idx="9">
                  <c:v>144.39412638560003</c:v>
                </c:pt>
                <c:pt idx="10">
                  <c:v>150.16423359391999</c:v>
                </c:pt>
                <c:pt idx="11">
                  <c:v>184.67360055872001</c:v>
                </c:pt>
                <c:pt idx="12">
                  <c:v>166.75237956832004</c:v>
                </c:pt>
                <c:pt idx="13">
                  <c:v>226.77459106847999</c:v>
                </c:pt>
              </c:numCache>
            </c:numRef>
          </c:val>
          <c:extLst>
            <c:ext xmlns:c16="http://schemas.microsoft.com/office/drawing/2014/chart" uri="{C3380CC4-5D6E-409C-BE32-E72D297353CC}">
              <c16:uniqueId val="{00000003-8D40-41E3-9982-DE5DA40F097D}"/>
            </c:ext>
          </c:extLst>
        </c:ser>
        <c:ser>
          <c:idx val="4"/>
          <c:order val="4"/>
          <c:tx>
            <c:strRef>
              <c:f>'Energy In Ireland Graphs'!$B$1062</c:f>
              <c:strCache>
                <c:ptCount val="1"/>
                <c:pt idx="0">
                  <c:v> Jet Kerosene</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Graphs'!$T$1062:$AG$1062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8D40-41E3-9982-DE5DA40F097D}"/>
            </c:ext>
          </c:extLst>
        </c:ser>
        <c:ser>
          <c:idx val="5"/>
          <c:order val="5"/>
          <c:tx>
            <c:strRef>
              <c:f>'Energy In Ireland Graphs'!$B$1063</c:f>
              <c:strCache>
                <c:ptCount val="1"/>
                <c:pt idx="0">
                  <c:v> Refinery Gas</c:v>
                </c:pt>
              </c:strCache>
            </c:strRef>
          </c:tx>
          <c:spPr>
            <a:solidFill>
              <a:schemeClr val="accent6"/>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Graphs'!$T$1063:$AG$1063</c:f>
              <c:numCache>
                <c:formatCode>#,##0</c:formatCode>
                <c:ptCount val="14"/>
                <c:pt idx="0">
                  <c:v>108.80715410326923</c:v>
                </c:pt>
                <c:pt idx="1">
                  <c:v>105.62673039365551</c:v>
                </c:pt>
                <c:pt idx="2">
                  <c:v>99.825206283661601</c:v>
                </c:pt>
                <c:pt idx="3">
                  <c:v>103.67169227583004</c:v>
                </c:pt>
                <c:pt idx="4">
                  <c:v>93.836040460373667</c:v>
                </c:pt>
                <c:pt idx="5">
                  <c:v>85.702319801303929</c:v>
                </c:pt>
                <c:pt idx="6">
                  <c:v>40.085079262787531</c:v>
                </c:pt>
                <c:pt idx="7">
                  <c:v>39.365629364283173</c:v>
                </c:pt>
                <c:pt idx="8">
                  <c:v>69.086897826126389</c:v>
                </c:pt>
                <c:pt idx="9">
                  <c:v>74.22189472710744</c:v>
                </c:pt>
                <c:pt idx="10">
                  <c:v>107.04912334314866</c:v>
                </c:pt>
                <c:pt idx="11">
                  <c:v>92.060906140657792</c:v>
                </c:pt>
                <c:pt idx="12">
                  <c:v>89.480227577898916</c:v>
                </c:pt>
                <c:pt idx="13">
                  <c:v>89.969014531910801</c:v>
                </c:pt>
              </c:numCache>
            </c:numRef>
          </c:val>
          <c:extLst>
            <c:ext xmlns:c16="http://schemas.microsoft.com/office/drawing/2014/chart" uri="{C3380CC4-5D6E-409C-BE32-E72D297353CC}">
              <c16:uniqueId val="{00000005-8D40-41E3-9982-DE5DA40F097D}"/>
            </c:ext>
          </c:extLst>
        </c:ser>
        <c:ser>
          <c:idx val="6"/>
          <c:order val="6"/>
          <c:tx>
            <c:strRef>
              <c:f>'Energy In Ireland Graphs'!$B$1064</c:f>
              <c:strCache>
                <c:ptCount val="1"/>
                <c:pt idx="0">
                  <c:v> LPG</c:v>
                </c:pt>
              </c:strCache>
            </c:strRef>
          </c:tx>
          <c:spPr>
            <a:solidFill>
              <a:schemeClr val="accent1">
                <a:lumMod val="60000"/>
              </a:schemeClr>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Graphs'!$T$1064:$AG$1064</c:f>
              <c:numCache>
                <c:formatCode>#,##0</c:formatCode>
                <c:ptCount val="14"/>
                <c:pt idx="0">
                  <c:v>63.648268343100021</c:v>
                </c:pt>
                <c:pt idx="1">
                  <c:v>55.698524650719996</c:v>
                </c:pt>
                <c:pt idx="2">
                  <c:v>40.268501872835415</c:v>
                </c:pt>
                <c:pt idx="3">
                  <c:v>37.748000708074294</c:v>
                </c:pt>
                <c:pt idx="4">
                  <c:v>38.67978823546904</c:v>
                </c:pt>
                <c:pt idx="5">
                  <c:v>64.36952599701155</c:v>
                </c:pt>
                <c:pt idx="6">
                  <c:v>74.959824069691678</c:v>
                </c:pt>
                <c:pt idx="7">
                  <c:v>81.813521949600002</c:v>
                </c:pt>
                <c:pt idx="8">
                  <c:v>70.984914459900011</c:v>
                </c:pt>
                <c:pt idx="9">
                  <c:v>67.173742993054844</c:v>
                </c:pt>
                <c:pt idx="10">
                  <c:v>52.699478191436029</c:v>
                </c:pt>
                <c:pt idx="11">
                  <c:v>47.886690660678859</c:v>
                </c:pt>
                <c:pt idx="12">
                  <c:v>54.660323556762407</c:v>
                </c:pt>
                <c:pt idx="13">
                  <c:v>64.797462901984332</c:v>
                </c:pt>
              </c:numCache>
            </c:numRef>
          </c:val>
          <c:extLst>
            <c:ext xmlns:c16="http://schemas.microsoft.com/office/drawing/2014/chart" uri="{C3380CC4-5D6E-409C-BE32-E72D297353CC}">
              <c16:uniqueId val="{00000006-8D40-41E3-9982-DE5DA40F097D}"/>
            </c:ext>
          </c:extLst>
        </c:ser>
        <c:ser>
          <c:idx val="7"/>
          <c:order val="7"/>
          <c:tx>
            <c:strRef>
              <c:f>'Energy In Ireland Graphs'!$B$1065</c:f>
              <c:strCache>
                <c:ptCount val="1"/>
                <c:pt idx="0">
                  <c:v> Naphta</c:v>
                </c:pt>
              </c:strCache>
            </c:strRef>
          </c:tx>
          <c:spPr>
            <a:solidFill>
              <a:schemeClr val="accent2">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Graphs'!$T$1065:$AG$1065</c:f>
              <c:numCache>
                <c:formatCode>#,##0</c:formatCode>
                <c:ptCount val="14"/>
                <c:pt idx="0">
                  <c:v>5.4227463263999995</c:v>
                </c:pt>
                <c:pt idx="1">
                  <c:v>8.8980949629999984</c:v>
                </c:pt>
                <c:pt idx="2">
                  <c:v>10.097256535</c:v>
                </c:pt>
                <c:pt idx="3">
                  <c:v>25.669119519999999</c:v>
                </c:pt>
                <c:pt idx="4">
                  <c:v>24.944880675</c:v>
                </c:pt>
                <c:pt idx="5">
                  <c:v>29.480294606999998</c:v>
                </c:pt>
                <c:pt idx="6">
                  <c:v>17.564514843000662</c:v>
                </c:pt>
                <c:pt idx="7">
                  <c:v>10.093586345256998</c:v>
                </c:pt>
                <c:pt idx="8">
                  <c:v>30.024626860497236</c:v>
                </c:pt>
                <c:pt idx="9">
                  <c:v>20.95405047582873</c:v>
                </c:pt>
                <c:pt idx="10">
                  <c:v>30.239692816298341</c:v>
                </c:pt>
                <c:pt idx="11">
                  <c:v>80.026841000690595</c:v>
                </c:pt>
                <c:pt idx="12">
                  <c:v>99.176303427486189</c:v>
                </c:pt>
                <c:pt idx="13">
                  <c:v>36.758643707182323</c:v>
                </c:pt>
              </c:numCache>
            </c:numRef>
          </c:val>
          <c:extLst>
            <c:ext xmlns:c16="http://schemas.microsoft.com/office/drawing/2014/chart" uri="{C3380CC4-5D6E-409C-BE32-E72D297353CC}">
              <c16:uniqueId val="{00000007-8D40-41E3-9982-DE5DA40F097D}"/>
            </c:ext>
          </c:extLst>
        </c:ser>
        <c:dLbls>
          <c:showLegendKey val="0"/>
          <c:showVal val="0"/>
          <c:showCatName val="0"/>
          <c:showSerName val="0"/>
          <c:showPercent val="0"/>
          <c:showBubbleSize val="0"/>
        </c:dLbls>
        <c:axId val="815724144"/>
        <c:axId val="815730384"/>
      </c:area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9.852802237811889E-3"/>
              <c:y val="0.377800083908144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midCat"/>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037430701480379E-2"/>
          <c:y val="4.4502535242854191E-2"/>
          <c:w val="0.88431059578729265"/>
          <c:h val="0.79874755785568496"/>
        </c:manualLayout>
      </c:layout>
      <c:lineChart>
        <c:grouping val="standard"/>
        <c:varyColors val="0"/>
        <c:ser>
          <c:idx val="1"/>
          <c:order val="1"/>
          <c:tx>
            <c:strRef>
              <c:f>'Energy In Ireland Graphs'!$B$1131</c:f>
              <c:strCache>
                <c:ptCount val="1"/>
                <c:pt idx="0">
                  <c:v>Modified Domestic Demand</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Graphs'!$T$1131:$AG$1131</c:f>
              <c:numCache>
                <c:formatCode>0</c:formatCode>
                <c:ptCount val="14"/>
                <c:pt idx="0">
                  <c:v>100</c:v>
                </c:pt>
                <c:pt idx="1">
                  <c:v>106.36466737954052</c:v>
                </c:pt>
                <c:pt idx="2">
                  <c:v>111.03658339003921</c:v>
                </c:pt>
                <c:pt idx="3">
                  <c:v>107.6283983020641</c:v>
                </c:pt>
                <c:pt idx="4">
                  <c:v>95.857554842681708</c:v>
                </c:pt>
                <c:pt idx="5">
                  <c:v>91.927027640063514</c:v>
                </c:pt>
                <c:pt idx="6">
                  <c:v>89.218755063024531</c:v>
                </c:pt>
                <c:pt idx="7">
                  <c:v>89.642590972424742</c:v>
                </c:pt>
                <c:pt idx="8">
                  <c:v>91.345711415702667</c:v>
                </c:pt>
                <c:pt idx="9">
                  <c:v>97.108324422410163</c:v>
                </c:pt>
                <c:pt idx="10">
                  <c:v>102.29610187615437</c:v>
                </c:pt>
                <c:pt idx="11">
                  <c:v>108.48838339651988</c:v>
                </c:pt>
                <c:pt idx="12">
                  <c:v>112.24393247140404</c:v>
                </c:pt>
                <c:pt idx="13">
                  <c:v>114.17517254787596</c:v>
                </c:pt>
              </c:numCache>
            </c:numRef>
          </c:val>
          <c:smooth val="0"/>
          <c:extLst>
            <c:ext xmlns:c16="http://schemas.microsoft.com/office/drawing/2014/chart" uri="{C3380CC4-5D6E-409C-BE32-E72D297353CC}">
              <c16:uniqueId val="{00000000-5D4F-441F-991A-52F94E6B070C}"/>
            </c:ext>
          </c:extLst>
        </c:ser>
        <c:ser>
          <c:idx val="4"/>
          <c:order val="4"/>
          <c:tx>
            <c:strRef>
              <c:f>'Energy In Ireland Graphs'!$B$1134</c:f>
              <c:strCache>
                <c:ptCount val="1"/>
                <c:pt idx="0">
                  <c:v>Final energy</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Graphs'!$T$1134:$AG$1134</c:f>
              <c:numCache>
                <c:formatCode>0</c:formatCode>
                <c:ptCount val="14"/>
                <c:pt idx="0">
                  <c:v>100</c:v>
                </c:pt>
                <c:pt idx="1">
                  <c:v>102.68221752644384</c:v>
                </c:pt>
                <c:pt idx="2">
                  <c:v>104.16854052762534</c:v>
                </c:pt>
                <c:pt idx="3">
                  <c:v>104.62554134005229</c:v>
                </c:pt>
                <c:pt idx="4">
                  <c:v>95.000040390225081</c:v>
                </c:pt>
                <c:pt idx="5">
                  <c:v>94.28829249293743</c:v>
                </c:pt>
                <c:pt idx="6">
                  <c:v>88.013938136044857</c:v>
                </c:pt>
                <c:pt idx="7">
                  <c:v>84.644901561691768</c:v>
                </c:pt>
                <c:pt idx="8">
                  <c:v>86.143291377779406</c:v>
                </c:pt>
                <c:pt idx="9">
                  <c:v>85.722453329013931</c:v>
                </c:pt>
                <c:pt idx="10">
                  <c:v>89.704548862781877</c:v>
                </c:pt>
                <c:pt idx="11">
                  <c:v>92.415024492431627</c:v>
                </c:pt>
                <c:pt idx="12">
                  <c:v>93.531768295757772</c:v>
                </c:pt>
                <c:pt idx="13">
                  <c:v>97.762291515848048</c:v>
                </c:pt>
              </c:numCache>
            </c:numRef>
          </c:val>
          <c:smooth val="0"/>
          <c:extLst>
            <c:ext xmlns:c16="http://schemas.microsoft.com/office/drawing/2014/chart" uri="{C3380CC4-5D6E-409C-BE32-E72D297353CC}">
              <c16:uniqueId val="{00000001-5D4F-441F-991A-52F94E6B070C}"/>
            </c:ext>
          </c:extLst>
        </c:ser>
        <c:ser>
          <c:idx val="5"/>
          <c:order val="5"/>
          <c:tx>
            <c:strRef>
              <c:f>'Energy In Ireland Graphs'!$B$1135</c:f>
              <c:strCache>
                <c:ptCount val="1"/>
                <c:pt idx="0">
                  <c:v>Energy price</c:v>
                </c:pt>
              </c:strCache>
            </c:strRef>
          </c:tx>
          <c:spPr>
            <a:ln w="28575" cap="rnd">
              <a:solidFill>
                <a:schemeClr val="accent6"/>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Graphs'!$T$1135:$AG$1135</c:f>
              <c:numCache>
                <c:formatCode>0</c:formatCode>
                <c:ptCount val="14"/>
                <c:pt idx="0">
                  <c:v>100</c:v>
                </c:pt>
                <c:pt idx="1">
                  <c:v>106.92009371221012</c:v>
                </c:pt>
                <c:pt idx="2">
                  <c:v>109.37516028225174</c:v>
                </c:pt>
                <c:pt idx="3">
                  <c:v>119.84042631602343</c:v>
                </c:pt>
                <c:pt idx="4">
                  <c:v>108.88265563322538</c:v>
                </c:pt>
                <c:pt idx="5">
                  <c:v>116.99816466073048</c:v>
                </c:pt>
                <c:pt idx="6">
                  <c:v>129.53444120315024</c:v>
                </c:pt>
                <c:pt idx="7">
                  <c:v>140.01575909378244</c:v>
                </c:pt>
                <c:pt idx="8">
                  <c:v>141.5411621684199</c:v>
                </c:pt>
                <c:pt idx="9">
                  <c:v>139.24180800504084</c:v>
                </c:pt>
                <c:pt idx="10">
                  <c:v>122.59802486113958</c:v>
                </c:pt>
                <c:pt idx="11">
                  <c:v>114.18745638704577</c:v>
                </c:pt>
                <c:pt idx="12">
                  <c:v>117.90297622923256</c:v>
                </c:pt>
                <c:pt idx="13">
                  <c:v>125.62217433686848</c:v>
                </c:pt>
              </c:numCache>
            </c:numRef>
          </c:val>
          <c:smooth val="0"/>
          <c:extLst>
            <c:ext xmlns:c16="http://schemas.microsoft.com/office/drawing/2014/chart" uri="{C3380CC4-5D6E-409C-BE32-E72D297353CC}">
              <c16:uniqueId val="{00000002-5D4F-441F-991A-52F94E6B070C}"/>
            </c:ext>
          </c:extLst>
        </c:ser>
        <c:dLbls>
          <c:showLegendKey val="0"/>
          <c:showVal val="0"/>
          <c:showCatName val="0"/>
          <c:showSerName val="0"/>
          <c:showPercent val="0"/>
          <c:showBubbleSize val="0"/>
        </c:dLbls>
        <c:smooth val="0"/>
        <c:axId val="815724144"/>
        <c:axId val="815730384"/>
        <c:extLst>
          <c:ext xmlns:c15="http://schemas.microsoft.com/office/drawing/2012/chart" uri="{02D57815-91ED-43cb-92C2-25804820EDAC}">
            <c15:filteredLineSeries>
              <c15:ser>
                <c:idx val="0"/>
                <c:order val="0"/>
                <c:tx>
                  <c:strRef>
                    <c:extLst>
                      <c:ext uri="{02D57815-91ED-43cb-92C2-25804820EDAC}">
                        <c15:formulaRef>
                          <c15:sqref>'Energy In Ireland Graphs'!$B$1130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c:ext uri="{02D57815-91ED-43cb-92C2-25804820EDAC}">
                        <c15:formulaRef>
                          <c15:sqref>'Energy In Ireland Graphs'!$T$1130:$AG$1130</c15:sqref>
                        </c15:formulaRef>
                      </c:ext>
                    </c:extLst>
                    <c:numCache>
                      <c:formatCode>0</c:formatCode>
                      <c:ptCount val="14"/>
                      <c:pt idx="0">
                        <c:v>100</c:v>
                      </c:pt>
                      <c:pt idx="1">
                        <c:v>105.0706300650245</c:v>
                      </c:pt>
                      <c:pt idx="2">
                        <c:v>110.66497965982255</c:v>
                      </c:pt>
                      <c:pt idx="3">
                        <c:v>105.70646080912265</c:v>
                      </c:pt>
                      <c:pt idx="4">
                        <c:v>100.33740136882454</c:v>
                      </c:pt>
                      <c:pt idx="5">
                        <c:v>102.15360304088323</c:v>
                      </c:pt>
                      <c:pt idx="6">
                        <c:v>102.50435098284164</c:v>
                      </c:pt>
                      <c:pt idx="7">
                        <c:v>102.73604749244583</c:v>
                      </c:pt>
                      <c:pt idx="8">
                        <c:v>104.12462496129494</c:v>
                      </c:pt>
                      <c:pt idx="9">
                        <c:v>113.03426332254931</c:v>
                      </c:pt>
                      <c:pt idx="10">
                        <c:v>141.47634453377751</c:v>
                      </c:pt>
                      <c:pt idx="11">
                        <c:v>146.67990646721549</c:v>
                      </c:pt>
                      <c:pt idx="12">
                        <c:v>158.62722487374143</c:v>
                      </c:pt>
                      <c:pt idx="13">
                        <c:v>171.58674738674097</c:v>
                      </c:pt>
                    </c:numCache>
                  </c:numRef>
                </c:val>
                <c:smooth val="0"/>
                <c:extLst>
                  <c:ext xmlns:c16="http://schemas.microsoft.com/office/drawing/2014/chart" uri="{C3380CC4-5D6E-409C-BE32-E72D297353CC}">
                    <c16:uniqueId val="{00000003-5D4F-441F-991A-52F94E6B070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'Energy In Ireland Graphs'!$B$1132</c15:sqref>
                        </c15:formulaRef>
                      </c:ext>
                    </c:extLst>
                    <c:strCache>
                      <c:ptCount val="1"/>
                      <c:pt idx="0">
                        <c:v>Primary energy</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Graphs'!$T$1132:$AG$1132</c15:sqref>
                        </c15:formulaRef>
                      </c:ext>
                    </c:extLst>
                    <c:numCache>
                      <c:formatCode>0</c:formatCode>
                      <c:ptCount val="14"/>
                      <c:pt idx="0">
                        <c:v>100.00000000000001</c:v>
                      </c:pt>
                      <c:pt idx="1">
                        <c:v>100.24772767357116</c:v>
                      </c:pt>
                      <c:pt idx="2">
                        <c:v>102.0936617316796</c:v>
                      </c:pt>
                      <c:pt idx="3">
                        <c:v>103.05971666411577</c:v>
                      </c:pt>
                      <c:pt idx="4">
                        <c:v>93.284934788981758</c:v>
                      </c:pt>
                      <c:pt idx="5">
                        <c:v>92.930575843552035</c:v>
                      </c:pt>
                      <c:pt idx="6">
                        <c:v>86.948124786782031</c:v>
                      </c:pt>
                      <c:pt idx="7">
                        <c:v>84.946294114343161</c:v>
                      </c:pt>
                      <c:pt idx="8">
                        <c:v>84.281648708813279</c:v>
                      </c:pt>
                      <c:pt idx="9">
                        <c:v>83.549367791063403</c:v>
                      </c:pt>
                      <c:pt idx="10">
                        <c:v>87.532519444489068</c:v>
                      </c:pt>
                      <c:pt idx="11">
                        <c:v>91.084920791129719</c:v>
                      </c:pt>
                      <c:pt idx="12">
                        <c:v>90.967004915346664</c:v>
                      </c:pt>
                      <c:pt idx="13">
                        <c:v>92.434954602332354</c:v>
                      </c:pt>
                    </c:numCache>
                  </c:numRef>
                </c:val>
                <c:smooth val="0"/>
                <c:extLst xmlns:c15="http://schemas.microsoft.com/office/drawing/2012/chart">
                  <c:ext xmlns:c16="http://schemas.microsoft.com/office/drawing/2014/chart" uri="{C3380CC4-5D6E-409C-BE32-E72D297353CC}">
                    <c16:uniqueId val="{00000004-5D4F-441F-991A-52F94E6B070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'Energy In Ireland Graphs'!$B$1133</c15:sqref>
                        </c15:formulaRef>
                      </c:ext>
                    </c:extLst>
                    <c:strCache>
                      <c:ptCount val="1"/>
                      <c:pt idx="0">
                        <c:v>Energy related CO₂</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Graphs'!$T$1133:$AG$1133</c15:sqref>
                        </c15:formulaRef>
                      </c:ext>
                    </c:extLst>
                    <c:numCache>
                      <c:formatCode>0</c:formatCode>
                      <c:ptCount val="14"/>
                      <c:pt idx="0">
                        <c:v>99.999999999999986</c:v>
                      </c:pt>
                      <c:pt idx="1">
                        <c:v>98.485223688840904</c:v>
                      </c:pt>
                      <c:pt idx="2">
                        <c:v>99.624851501682613</c:v>
                      </c:pt>
                      <c:pt idx="3">
                        <c:v>100.19472741215773</c:v>
                      </c:pt>
                      <c:pt idx="4">
                        <c:v>89.257329400294026</c:v>
                      </c:pt>
                      <c:pt idx="5">
                        <c:v>88.131077096368728</c:v>
                      </c:pt>
                      <c:pt idx="6">
                        <c:v>81.635375511143252</c:v>
                      </c:pt>
                      <c:pt idx="7">
                        <c:v>80.59003385480537</c:v>
                      </c:pt>
                      <c:pt idx="8">
                        <c:v>77.93848454194962</c:v>
                      </c:pt>
                      <c:pt idx="9">
                        <c:v>76.907274173536507</c:v>
                      </c:pt>
                      <c:pt idx="10">
                        <c:v>81.210299165116155</c:v>
                      </c:pt>
                      <c:pt idx="11">
                        <c:v>84.362565109013516</c:v>
                      </c:pt>
                      <c:pt idx="12">
                        <c:v>82.140409057061717</c:v>
                      </c:pt>
                      <c:pt idx="13">
                        <c:v>81.188190631335246</c:v>
                      </c:pt>
                    </c:numCache>
                  </c:numRef>
                </c:val>
                <c:smooth val="0"/>
                <c:extLst xmlns:c15="http://schemas.microsoft.com/office/drawing/2012/chart">
                  <c:ext xmlns:c16="http://schemas.microsoft.com/office/drawing/2014/chart" uri="{C3380CC4-5D6E-409C-BE32-E72D297353CC}">
                    <c16:uniqueId val="{00000005-5D4F-441F-991A-52F94E6B070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'Energy In Ireland Graphs'!$B$1136</c15:sqref>
                        </c15:formulaRef>
                      </c:ext>
                    </c:extLst>
                    <c:strCache>
                      <c:ptCount val="1"/>
                      <c:pt idx="0">
                        <c:v>Degree days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Graphs'!$T$1136:$AG$1136</c15:sqref>
                        </c15:formulaRef>
                      </c:ext>
                    </c:extLst>
                    <c:numCache>
                      <c:formatCode>0</c:formatCode>
                      <c:ptCount val="14"/>
                      <c:pt idx="0">
                        <c:v>100</c:v>
                      </c:pt>
                      <c:pt idx="1">
                        <c:v>97.823936714404141</c:v>
                      </c:pt>
                      <c:pt idx="2">
                        <c:v>93.229306393390942</c:v>
                      </c:pt>
                      <c:pt idx="3">
                        <c:v>111.53438680543971</c:v>
                      </c:pt>
                      <c:pt idx="4">
                        <c:v>111.80182150156527</c:v>
                      </c:pt>
                      <c:pt idx="5">
                        <c:v>131.27292887730002</c:v>
                      </c:pt>
                      <c:pt idx="6">
                        <c:v>105.24757252184457</c:v>
                      </c:pt>
                      <c:pt idx="7">
                        <c:v>112.94823461604585</c:v>
                      </c:pt>
                      <c:pt idx="8">
                        <c:v>114.40784918966497</c:v>
                      </c:pt>
                      <c:pt idx="9">
                        <c:v>104.15938971214752</c:v>
                      </c:pt>
                      <c:pt idx="10">
                        <c:v>112.2643352144481</c:v>
                      </c:pt>
                      <c:pt idx="11">
                        <c:v>109.66079178411866</c:v>
                      </c:pt>
                      <c:pt idx="12">
                        <c:v>103.93994002027367</c:v>
                      </c:pt>
                      <c:pt idx="13">
                        <c:v>106.53320633335089</c:v>
                      </c:pt>
                    </c:numCache>
                  </c:numRef>
                </c:val>
                <c:smooth val="0"/>
                <c:extLst xmlns:c15="http://schemas.microsoft.com/office/drawing/2012/chart">
                  <c:ext xmlns:c16="http://schemas.microsoft.com/office/drawing/2014/chart" uri="{C3380CC4-5D6E-409C-BE32-E72D297353CC}">
                    <c16:uniqueId val="{00000006-5D4F-441F-991A-52F94E6B070C}"/>
                  </c:ext>
                </c:extLst>
              </c15:ser>
            </c15:filteredLineSeries>
          </c:ext>
        </c:extLst>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min val="60"/>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Index relative to 2005</a:t>
                </a:r>
              </a:p>
            </c:rich>
          </c:tx>
          <c:layout>
            <c:manualLayout>
              <c:xMode val="edge"/>
              <c:yMode val="edge"/>
              <c:x val="7.8733746923026777E-3"/>
              <c:y val="0.25355348281342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valAx>
      <c:spPr>
        <a:noFill/>
        <a:ln>
          <a:noFill/>
        </a:ln>
        <a:effectLst/>
      </c:spPr>
    </c:plotArea>
    <c:legend>
      <c:legendPos val="b"/>
      <c:layout>
        <c:manualLayout>
          <c:xMode val="edge"/>
          <c:yMode val="edge"/>
          <c:x val="0.10446072276637998"/>
          <c:y val="0.93194552532901465"/>
          <c:w val="0.63165498921002095"/>
          <c:h val="6.4960258177229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51636192321821E-2"/>
          <c:y val="4.6427193399692819E-2"/>
          <c:w val="0.88394566888074144"/>
          <c:h val="0.78150767460696802"/>
        </c:manualLayout>
      </c:layout>
      <c:areaChart>
        <c:grouping val="stacked"/>
        <c:varyColors val="0"/>
        <c:ser>
          <c:idx val="0"/>
          <c:order val="0"/>
          <c:tx>
            <c:strRef>
              <c:f>'Energy In Ireland Graphs'!$B$393</c:f>
              <c:strCache>
                <c:ptCount val="1"/>
                <c:pt idx="0">
                  <c:v>Industry</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Graphs'!$T$393:$AG$393</c:f>
              <c:numCache>
                <c:formatCode>#,##0</c:formatCode>
                <c:ptCount val="14"/>
                <c:pt idx="0">
                  <c:v>659.87971940266664</c:v>
                </c:pt>
                <c:pt idx="1">
                  <c:v>773.29434785485387</c:v>
                </c:pt>
                <c:pt idx="2">
                  <c:v>729.05786501780437</c:v>
                </c:pt>
                <c:pt idx="3">
                  <c:v>686.05208911802345</c:v>
                </c:pt>
                <c:pt idx="4">
                  <c:v>739.55325167790454</c:v>
                </c:pt>
                <c:pt idx="5">
                  <c:v>783.16744153359195</c:v>
                </c:pt>
                <c:pt idx="6">
                  <c:v>815.85456831095973</c:v>
                </c:pt>
                <c:pt idx="7">
                  <c:v>787.92173372157981</c:v>
                </c:pt>
                <c:pt idx="8">
                  <c:v>798.88824686564658</c:v>
                </c:pt>
                <c:pt idx="9">
                  <c:v>808.02357059559017</c:v>
                </c:pt>
                <c:pt idx="10">
                  <c:v>846.5455702229691</c:v>
                </c:pt>
                <c:pt idx="11">
                  <c:v>872.30305996890718</c:v>
                </c:pt>
                <c:pt idx="12">
                  <c:v>889.1934777211145</c:v>
                </c:pt>
                <c:pt idx="13">
                  <c:v>936.44298977497101</c:v>
                </c:pt>
              </c:numCache>
            </c:numRef>
          </c:val>
          <c:extLst>
            <c:ext xmlns:c16="http://schemas.microsoft.com/office/drawing/2014/chart" uri="{C3380CC4-5D6E-409C-BE32-E72D297353CC}">
              <c16:uniqueId val="{00000000-5403-41DD-AC43-B0EA0F4A9A85}"/>
            </c:ext>
          </c:extLst>
        </c:ser>
        <c:ser>
          <c:idx val="1"/>
          <c:order val="1"/>
          <c:tx>
            <c:strRef>
              <c:f>'Energy In Ireland Graphs'!$B$394</c:f>
              <c:strCache>
                <c:ptCount val="1"/>
                <c:pt idx="0">
                  <c:v>Transport</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Graphs'!$T$394:$AG$394</c:f>
              <c:numCache>
                <c:formatCode>#,##0</c:formatCode>
                <c:ptCount val="14"/>
                <c:pt idx="0">
                  <c:v>5.0653999999999995</c:v>
                </c:pt>
                <c:pt idx="1">
                  <c:v>4.8683887919999993</c:v>
                </c:pt>
                <c:pt idx="2">
                  <c:v>4.3849507139999995</c:v>
                </c:pt>
                <c:pt idx="3">
                  <c:v>4.6515507139999999</c:v>
                </c:pt>
                <c:pt idx="4">
                  <c:v>3.8538215079999998</c:v>
                </c:pt>
                <c:pt idx="5">
                  <c:v>3.9183011259999994</c:v>
                </c:pt>
                <c:pt idx="6">
                  <c:v>3.9206067342110487</c:v>
                </c:pt>
                <c:pt idx="7">
                  <c:v>3.9116884065526163</c:v>
                </c:pt>
                <c:pt idx="8">
                  <c:v>3.6533596838575599</c:v>
                </c:pt>
                <c:pt idx="9">
                  <c:v>3.4699362920103693</c:v>
                </c:pt>
                <c:pt idx="10">
                  <c:v>3.7589656681824608</c:v>
                </c:pt>
                <c:pt idx="11">
                  <c:v>4.1938016461941867</c:v>
                </c:pt>
                <c:pt idx="12">
                  <c:v>4.4756508702022924</c:v>
                </c:pt>
                <c:pt idx="13">
                  <c:v>5.1986846762489369</c:v>
                </c:pt>
              </c:numCache>
            </c:numRef>
          </c:val>
          <c:extLst>
            <c:ext xmlns:c16="http://schemas.microsoft.com/office/drawing/2014/chart" uri="{C3380CC4-5D6E-409C-BE32-E72D297353CC}">
              <c16:uniqueId val="{00000001-5403-41DD-AC43-B0EA0F4A9A85}"/>
            </c:ext>
          </c:extLst>
        </c:ser>
        <c:ser>
          <c:idx val="2"/>
          <c:order val="2"/>
          <c:tx>
            <c:strRef>
              <c:f>'Energy In Ireland Graphs'!$B$395</c:f>
              <c:strCache>
                <c:ptCount val="1"/>
                <c:pt idx="0">
                  <c:v>Residential</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Graphs'!$T$395:$AG$395</c:f>
              <c:numCache>
                <c:formatCode>#,##0</c:formatCode>
                <c:ptCount val="14"/>
                <c:pt idx="0">
                  <c:v>645.9974021999999</c:v>
                </c:pt>
                <c:pt idx="1">
                  <c:v>695.11443599999996</c:v>
                </c:pt>
                <c:pt idx="2">
                  <c:v>693.41283999999996</c:v>
                </c:pt>
                <c:pt idx="3">
                  <c:v>733.20621041253514</c:v>
                </c:pt>
                <c:pt idx="4">
                  <c:v>698.59286147943487</c:v>
                </c:pt>
                <c:pt idx="5">
                  <c:v>734.95332219634304</c:v>
                </c:pt>
                <c:pt idx="6">
                  <c:v>712.35767603068541</c:v>
                </c:pt>
                <c:pt idx="7">
                  <c:v>698.36016199999995</c:v>
                </c:pt>
                <c:pt idx="8">
                  <c:v>683.505898</c:v>
                </c:pt>
                <c:pt idx="9">
                  <c:v>662.52674779799986</c:v>
                </c:pt>
                <c:pt idx="10">
                  <c:v>677.74542579000001</c:v>
                </c:pt>
                <c:pt idx="11">
                  <c:v>677.05604049219596</c:v>
                </c:pt>
                <c:pt idx="12">
                  <c:v>685.01073597600009</c:v>
                </c:pt>
                <c:pt idx="13">
                  <c:v>702.94473599999992</c:v>
                </c:pt>
              </c:numCache>
            </c:numRef>
          </c:val>
          <c:extLst>
            <c:ext xmlns:c16="http://schemas.microsoft.com/office/drawing/2014/chart" uri="{C3380CC4-5D6E-409C-BE32-E72D297353CC}">
              <c16:uniqueId val="{00000002-5403-41DD-AC43-B0EA0F4A9A85}"/>
            </c:ext>
          </c:extLst>
        </c:ser>
        <c:ser>
          <c:idx val="3"/>
          <c:order val="3"/>
          <c:tx>
            <c:strRef>
              <c:f>'Energy In Ireland Graphs'!$B$396</c:f>
              <c:strCache>
                <c:ptCount val="1"/>
                <c:pt idx="0">
                  <c:v>Services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Graphs'!$T$396:$AG$396</c:f>
              <c:numCache>
                <c:formatCode>#,##0</c:formatCode>
                <c:ptCount val="14"/>
                <c:pt idx="0">
                  <c:v>728.00325745907026</c:v>
                </c:pt>
                <c:pt idx="1">
                  <c:v>699.44037624196847</c:v>
                </c:pt>
                <c:pt idx="2">
                  <c:v>749.08002634654849</c:v>
                </c:pt>
                <c:pt idx="3">
                  <c:v>821.84570440744164</c:v>
                </c:pt>
                <c:pt idx="4">
                  <c:v>683.20855676457927</c:v>
                </c:pt>
                <c:pt idx="5">
                  <c:v>616.26309932170943</c:v>
                </c:pt>
                <c:pt idx="6">
                  <c:v>559.11127551167795</c:v>
                </c:pt>
                <c:pt idx="7">
                  <c:v>539.96869375441997</c:v>
                </c:pt>
                <c:pt idx="8">
                  <c:v>547.48412774235317</c:v>
                </c:pt>
                <c:pt idx="9">
                  <c:v>553.74463384386968</c:v>
                </c:pt>
                <c:pt idx="10">
                  <c:v>580.14405009217705</c:v>
                </c:pt>
                <c:pt idx="11">
                  <c:v>597.79585165730782</c:v>
                </c:pt>
                <c:pt idx="12">
                  <c:v>609.37098205452139</c:v>
                </c:pt>
                <c:pt idx="13">
                  <c:v>641.75142824902878</c:v>
                </c:pt>
              </c:numCache>
            </c:numRef>
          </c:val>
          <c:extLst>
            <c:ext xmlns:c16="http://schemas.microsoft.com/office/drawing/2014/chart" uri="{C3380CC4-5D6E-409C-BE32-E72D297353CC}">
              <c16:uniqueId val="{00000003-5403-41DD-AC43-B0EA0F4A9A85}"/>
            </c:ext>
          </c:extLst>
        </c:ser>
        <c:ser>
          <c:idx val="4"/>
          <c:order val="4"/>
          <c:tx>
            <c:strRef>
              <c:f>'Energy In Ireland Graphs'!$B$397</c:f>
              <c:strCache>
                <c:ptCount val="1"/>
                <c:pt idx="0">
                  <c:v>Agriculture &amp; Fisheries</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Graphs'!$T$397:$AG$397</c:f>
              <c:numCache>
                <c:formatCode>#,##0</c:formatCode>
                <c:ptCount val="14"/>
                <c:pt idx="0">
                  <c:v>55.326429608084815</c:v>
                </c:pt>
                <c:pt idx="1">
                  <c:v>52.743799999999993</c:v>
                </c:pt>
                <c:pt idx="2">
                  <c:v>48.228799999999993</c:v>
                </c:pt>
                <c:pt idx="3">
                  <c:v>48.280399999999993</c:v>
                </c:pt>
                <c:pt idx="4">
                  <c:v>47.988</c:v>
                </c:pt>
                <c:pt idx="5">
                  <c:v>47.988</c:v>
                </c:pt>
                <c:pt idx="6">
                  <c:v>47.988</c:v>
                </c:pt>
                <c:pt idx="7">
                  <c:v>47.988</c:v>
                </c:pt>
                <c:pt idx="8">
                  <c:v>47.988</c:v>
                </c:pt>
                <c:pt idx="9">
                  <c:v>47.988</c:v>
                </c:pt>
                <c:pt idx="10">
                  <c:v>47.988</c:v>
                </c:pt>
                <c:pt idx="11">
                  <c:v>47.988</c:v>
                </c:pt>
                <c:pt idx="12">
                  <c:v>47.988</c:v>
                </c:pt>
                <c:pt idx="13">
                  <c:v>47.988</c:v>
                </c:pt>
              </c:numCache>
            </c:numRef>
          </c:val>
          <c:extLst>
            <c:ext xmlns:c16="http://schemas.microsoft.com/office/drawing/2014/chart" uri="{C3380CC4-5D6E-409C-BE32-E72D297353CC}">
              <c16:uniqueId val="{00000004-5403-41DD-AC43-B0EA0F4A9A85}"/>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Mtoe</a:t>
                </a:r>
              </a:p>
            </c:rich>
          </c:tx>
          <c:layout>
            <c:manualLayout>
              <c:xMode val="edge"/>
              <c:yMode val="edge"/>
              <c:x val="1.1797659914028811E-2"/>
              <c:y val="0.357896101198164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dispUnits>
          <c:builtInUnit val="thousands"/>
        </c:dispUnits>
      </c:valAx>
      <c:spPr>
        <a:noFill/>
        <a:ln>
          <a:noFill/>
        </a:ln>
        <a:effectLst/>
      </c:spPr>
    </c:plotArea>
    <c:legend>
      <c:legendPos val="b"/>
      <c:layout>
        <c:manualLayout>
          <c:xMode val="edge"/>
          <c:yMode val="edge"/>
          <c:x val="6.5328858024691364E-2"/>
          <c:y val="0.91565185185185183"/>
          <c:w val="0.93467109354070455"/>
          <c:h val="6.485219807636424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31793899974144E-2"/>
          <c:y val="4.4502535242854191E-2"/>
          <c:w val="0.90981624349763035"/>
          <c:h val="0.79874755785568496"/>
        </c:manualLayout>
      </c:layout>
      <c:lineChart>
        <c:grouping val="standard"/>
        <c:varyColors val="0"/>
        <c:ser>
          <c:idx val="2"/>
          <c:order val="2"/>
          <c:tx>
            <c:strRef>
              <c:f>'Energy In Ireland Graphs'!$B$1132</c:f>
              <c:strCache>
                <c:ptCount val="1"/>
                <c:pt idx="0">
                  <c:v>Primary energy</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Graphs'!$T$1132:$AG$1132</c:f>
              <c:numCache>
                <c:formatCode>0</c:formatCode>
                <c:ptCount val="14"/>
                <c:pt idx="0">
                  <c:v>100.00000000000001</c:v>
                </c:pt>
                <c:pt idx="1">
                  <c:v>100.24772767357116</c:v>
                </c:pt>
                <c:pt idx="2">
                  <c:v>102.0936617316796</c:v>
                </c:pt>
                <c:pt idx="3">
                  <c:v>103.05971666411577</c:v>
                </c:pt>
                <c:pt idx="4">
                  <c:v>93.284934788981758</c:v>
                </c:pt>
                <c:pt idx="5">
                  <c:v>92.930575843552035</c:v>
                </c:pt>
                <c:pt idx="6">
                  <c:v>86.948124786782031</c:v>
                </c:pt>
                <c:pt idx="7">
                  <c:v>84.946294114343161</c:v>
                </c:pt>
                <c:pt idx="8">
                  <c:v>84.281648708813279</c:v>
                </c:pt>
                <c:pt idx="9">
                  <c:v>83.549367791063403</c:v>
                </c:pt>
                <c:pt idx="10">
                  <c:v>87.532519444489068</c:v>
                </c:pt>
                <c:pt idx="11">
                  <c:v>91.084920791129719</c:v>
                </c:pt>
                <c:pt idx="12">
                  <c:v>90.967004915346664</c:v>
                </c:pt>
                <c:pt idx="13">
                  <c:v>92.434954602332354</c:v>
                </c:pt>
              </c:numCache>
            </c:numRef>
          </c:val>
          <c:smooth val="0"/>
          <c:extLst>
            <c:ext xmlns:c16="http://schemas.microsoft.com/office/drawing/2014/chart" uri="{C3380CC4-5D6E-409C-BE32-E72D297353CC}">
              <c16:uniqueId val="{00000000-3378-454F-9EAF-1C3D0663E65E}"/>
            </c:ext>
          </c:extLst>
        </c:ser>
        <c:ser>
          <c:idx val="3"/>
          <c:order val="3"/>
          <c:tx>
            <c:strRef>
              <c:f>'Energy In Ireland Graphs'!$B$1133</c:f>
              <c:strCache>
                <c:ptCount val="1"/>
                <c:pt idx="0">
                  <c:v>Energy related CO₂</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Graphs'!$T$1133:$AG$1133</c:f>
              <c:numCache>
                <c:formatCode>0</c:formatCode>
                <c:ptCount val="14"/>
                <c:pt idx="0">
                  <c:v>99.999999999999986</c:v>
                </c:pt>
                <c:pt idx="1">
                  <c:v>98.485223688840904</c:v>
                </c:pt>
                <c:pt idx="2">
                  <c:v>99.624851501682613</c:v>
                </c:pt>
                <c:pt idx="3">
                  <c:v>100.19472741215773</c:v>
                </c:pt>
                <c:pt idx="4">
                  <c:v>89.257329400294026</c:v>
                </c:pt>
                <c:pt idx="5">
                  <c:v>88.131077096368728</c:v>
                </c:pt>
                <c:pt idx="6">
                  <c:v>81.635375511143252</c:v>
                </c:pt>
                <c:pt idx="7">
                  <c:v>80.59003385480537</c:v>
                </c:pt>
                <c:pt idx="8">
                  <c:v>77.93848454194962</c:v>
                </c:pt>
                <c:pt idx="9">
                  <c:v>76.907274173536507</c:v>
                </c:pt>
                <c:pt idx="10">
                  <c:v>81.210299165116155</c:v>
                </c:pt>
                <c:pt idx="11">
                  <c:v>84.362565109013516</c:v>
                </c:pt>
                <c:pt idx="12">
                  <c:v>82.140409057061717</c:v>
                </c:pt>
                <c:pt idx="13">
                  <c:v>81.188190631335246</c:v>
                </c:pt>
              </c:numCache>
            </c:numRef>
          </c:val>
          <c:smooth val="0"/>
          <c:extLst>
            <c:ext xmlns:c16="http://schemas.microsoft.com/office/drawing/2014/chart" uri="{C3380CC4-5D6E-409C-BE32-E72D297353CC}">
              <c16:uniqueId val="{00000001-3378-454F-9EAF-1C3D0663E65E}"/>
            </c:ext>
          </c:extLst>
        </c:ser>
        <c:ser>
          <c:idx val="4"/>
          <c:order val="4"/>
          <c:tx>
            <c:strRef>
              <c:f>'Energy In Ireland Graphs'!$B$1134</c:f>
              <c:strCache>
                <c:ptCount val="1"/>
                <c:pt idx="0">
                  <c:v>Final energy</c:v>
                </c:pt>
              </c:strCache>
            </c:strRef>
          </c:tx>
          <c:spPr>
            <a:ln w="28575" cap="rnd">
              <a:solidFill>
                <a:schemeClr val="accent5"/>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Graphs'!$T$1134:$AG$1134</c:f>
              <c:numCache>
                <c:formatCode>0</c:formatCode>
                <c:ptCount val="14"/>
                <c:pt idx="0">
                  <c:v>100</c:v>
                </c:pt>
                <c:pt idx="1">
                  <c:v>102.68221752644384</c:v>
                </c:pt>
                <c:pt idx="2">
                  <c:v>104.16854052762534</c:v>
                </c:pt>
                <c:pt idx="3">
                  <c:v>104.62554134005229</c:v>
                </c:pt>
                <c:pt idx="4">
                  <c:v>95.000040390225081</c:v>
                </c:pt>
                <c:pt idx="5">
                  <c:v>94.28829249293743</c:v>
                </c:pt>
                <c:pt idx="6">
                  <c:v>88.013938136044857</c:v>
                </c:pt>
                <c:pt idx="7">
                  <c:v>84.644901561691768</c:v>
                </c:pt>
                <c:pt idx="8">
                  <c:v>86.143291377779406</c:v>
                </c:pt>
                <c:pt idx="9">
                  <c:v>85.722453329013931</c:v>
                </c:pt>
                <c:pt idx="10">
                  <c:v>89.704548862781877</c:v>
                </c:pt>
                <c:pt idx="11">
                  <c:v>92.415024492431627</c:v>
                </c:pt>
                <c:pt idx="12">
                  <c:v>93.531768295757772</c:v>
                </c:pt>
                <c:pt idx="13">
                  <c:v>97.762291515848048</c:v>
                </c:pt>
              </c:numCache>
            </c:numRef>
          </c:val>
          <c:smooth val="0"/>
          <c:extLst>
            <c:ext xmlns:c16="http://schemas.microsoft.com/office/drawing/2014/chart" uri="{C3380CC4-5D6E-409C-BE32-E72D297353CC}">
              <c16:uniqueId val="{00000002-3378-454F-9EAF-1C3D0663E65E}"/>
            </c:ext>
          </c:extLst>
        </c:ser>
        <c:dLbls>
          <c:showLegendKey val="0"/>
          <c:showVal val="0"/>
          <c:showCatName val="0"/>
          <c:showSerName val="0"/>
          <c:showPercent val="0"/>
          <c:showBubbleSize val="0"/>
        </c:dLbls>
        <c:smooth val="0"/>
        <c:axId val="815724144"/>
        <c:axId val="815730384"/>
        <c:extLst>
          <c:ext xmlns:c15="http://schemas.microsoft.com/office/drawing/2012/chart" uri="{02D57815-91ED-43cb-92C2-25804820EDAC}">
            <c15:filteredLineSeries>
              <c15:ser>
                <c:idx val="0"/>
                <c:order val="0"/>
                <c:tx>
                  <c:strRef>
                    <c:extLst>
                      <c:ext uri="{02D57815-91ED-43cb-92C2-25804820EDAC}">
                        <c15:formulaRef>
                          <c15:sqref>'Energy In Ireland Graphs'!$B$1130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c:ext uri="{02D57815-91ED-43cb-92C2-25804820EDAC}">
                        <c15:formulaRef>
                          <c15:sqref>'Energy In Ireland Graphs'!$T$1130:$AG$1130</c15:sqref>
                        </c15:formulaRef>
                      </c:ext>
                    </c:extLst>
                    <c:numCache>
                      <c:formatCode>0</c:formatCode>
                      <c:ptCount val="14"/>
                      <c:pt idx="0">
                        <c:v>100</c:v>
                      </c:pt>
                      <c:pt idx="1">
                        <c:v>105.0706300650245</c:v>
                      </c:pt>
                      <c:pt idx="2">
                        <c:v>110.66497965982255</c:v>
                      </c:pt>
                      <c:pt idx="3">
                        <c:v>105.70646080912265</c:v>
                      </c:pt>
                      <c:pt idx="4">
                        <c:v>100.33740136882454</c:v>
                      </c:pt>
                      <c:pt idx="5">
                        <c:v>102.15360304088323</c:v>
                      </c:pt>
                      <c:pt idx="6">
                        <c:v>102.50435098284164</c:v>
                      </c:pt>
                      <c:pt idx="7">
                        <c:v>102.73604749244583</c:v>
                      </c:pt>
                      <c:pt idx="8">
                        <c:v>104.12462496129494</c:v>
                      </c:pt>
                      <c:pt idx="9">
                        <c:v>113.03426332254931</c:v>
                      </c:pt>
                      <c:pt idx="10">
                        <c:v>141.47634453377751</c:v>
                      </c:pt>
                      <c:pt idx="11">
                        <c:v>146.67990646721549</c:v>
                      </c:pt>
                      <c:pt idx="12">
                        <c:v>158.62722487374143</c:v>
                      </c:pt>
                      <c:pt idx="13">
                        <c:v>171.58674738674097</c:v>
                      </c:pt>
                    </c:numCache>
                  </c:numRef>
                </c:val>
                <c:smooth val="0"/>
                <c:extLst>
                  <c:ext xmlns:c16="http://schemas.microsoft.com/office/drawing/2014/chart" uri="{C3380CC4-5D6E-409C-BE32-E72D297353CC}">
                    <c16:uniqueId val="{00000003-3378-454F-9EAF-1C3D0663E65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'Energy In Ireland Graphs'!$B$1131</c15:sqref>
                        </c15:formulaRef>
                      </c:ext>
                    </c:extLst>
                    <c:strCache>
                      <c:ptCount val="1"/>
                      <c:pt idx="0">
                        <c:v>Modified Domestic Demand</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Graphs'!$T$1131:$AG$1131</c15:sqref>
                        </c15:formulaRef>
                      </c:ext>
                    </c:extLst>
                    <c:numCache>
                      <c:formatCode>0</c:formatCode>
                      <c:ptCount val="14"/>
                      <c:pt idx="0">
                        <c:v>100</c:v>
                      </c:pt>
                      <c:pt idx="1">
                        <c:v>106.36466737954052</c:v>
                      </c:pt>
                      <c:pt idx="2">
                        <c:v>111.03658339003921</c:v>
                      </c:pt>
                      <c:pt idx="3">
                        <c:v>107.6283983020641</c:v>
                      </c:pt>
                      <c:pt idx="4">
                        <c:v>95.857554842681708</c:v>
                      </c:pt>
                      <c:pt idx="5">
                        <c:v>91.927027640063514</c:v>
                      </c:pt>
                      <c:pt idx="6">
                        <c:v>89.218755063024531</c:v>
                      </c:pt>
                      <c:pt idx="7">
                        <c:v>89.642590972424742</c:v>
                      </c:pt>
                      <c:pt idx="8">
                        <c:v>91.345711415702667</c:v>
                      </c:pt>
                      <c:pt idx="9">
                        <c:v>97.108324422410163</c:v>
                      </c:pt>
                      <c:pt idx="10">
                        <c:v>102.29610187615437</c:v>
                      </c:pt>
                      <c:pt idx="11">
                        <c:v>108.48838339651988</c:v>
                      </c:pt>
                      <c:pt idx="12">
                        <c:v>112.24393247140404</c:v>
                      </c:pt>
                      <c:pt idx="13">
                        <c:v>114.17517254787596</c:v>
                      </c:pt>
                    </c:numCache>
                  </c:numRef>
                </c:val>
                <c:smooth val="0"/>
                <c:extLst xmlns:c15="http://schemas.microsoft.com/office/drawing/2012/chart">
                  <c:ext xmlns:c16="http://schemas.microsoft.com/office/drawing/2014/chart" uri="{C3380CC4-5D6E-409C-BE32-E72D297353CC}">
                    <c16:uniqueId val="{00000004-3378-454F-9EAF-1C3D0663E65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'Energy In Ireland Graphs'!$B$1135</c15:sqref>
                        </c15:formulaRef>
                      </c:ext>
                    </c:extLst>
                    <c:strCache>
                      <c:ptCount val="1"/>
                      <c:pt idx="0">
                        <c:v>Energy price</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Graphs'!$T$1135:$AG$1135</c15:sqref>
                        </c15:formulaRef>
                      </c:ext>
                    </c:extLst>
                    <c:numCache>
                      <c:formatCode>0</c:formatCode>
                      <c:ptCount val="14"/>
                      <c:pt idx="0">
                        <c:v>100</c:v>
                      </c:pt>
                      <c:pt idx="1">
                        <c:v>106.92009371221012</c:v>
                      </c:pt>
                      <c:pt idx="2">
                        <c:v>109.37516028225174</c:v>
                      </c:pt>
                      <c:pt idx="3">
                        <c:v>119.84042631602343</c:v>
                      </c:pt>
                      <c:pt idx="4">
                        <c:v>108.88265563322538</c:v>
                      </c:pt>
                      <c:pt idx="5">
                        <c:v>116.99816466073048</c:v>
                      </c:pt>
                      <c:pt idx="6">
                        <c:v>129.53444120315024</c:v>
                      </c:pt>
                      <c:pt idx="7">
                        <c:v>140.01575909378244</c:v>
                      </c:pt>
                      <c:pt idx="8">
                        <c:v>141.5411621684199</c:v>
                      </c:pt>
                      <c:pt idx="9">
                        <c:v>139.24180800504084</c:v>
                      </c:pt>
                      <c:pt idx="10">
                        <c:v>122.59802486113958</c:v>
                      </c:pt>
                      <c:pt idx="11">
                        <c:v>114.18745638704577</c:v>
                      </c:pt>
                      <c:pt idx="12">
                        <c:v>117.90297622923256</c:v>
                      </c:pt>
                      <c:pt idx="13">
                        <c:v>125.62217433686848</c:v>
                      </c:pt>
                    </c:numCache>
                  </c:numRef>
                </c:val>
                <c:smooth val="0"/>
                <c:extLst xmlns:c15="http://schemas.microsoft.com/office/drawing/2012/chart">
                  <c:ext xmlns:c16="http://schemas.microsoft.com/office/drawing/2014/chart" uri="{C3380CC4-5D6E-409C-BE32-E72D297353CC}">
                    <c16:uniqueId val="{00000005-3378-454F-9EAF-1C3D0663E65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'Energy In Ireland Graphs'!$B$1136</c15:sqref>
                        </c15:formulaRef>
                      </c:ext>
                    </c:extLst>
                    <c:strCache>
                      <c:ptCount val="1"/>
                      <c:pt idx="0">
                        <c:v>Degree days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'Energy In Ireland Graphs'!$T$4:$AG$4</c15:sqref>
                        </c15:formulaRef>
                      </c:ext>
                    </c:extLst>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extLst xmlns:c15="http://schemas.microsoft.com/office/drawing/2012/chart">
                      <c:ext xmlns:c15="http://schemas.microsoft.com/office/drawing/2012/chart" uri="{02D57815-91ED-43cb-92C2-25804820EDAC}">
                        <c15:formulaRef>
                          <c15:sqref>'Energy In Ireland Graphs'!$T$1136:$AG$1136</c15:sqref>
                        </c15:formulaRef>
                      </c:ext>
                    </c:extLst>
                    <c:numCache>
                      <c:formatCode>0</c:formatCode>
                      <c:ptCount val="14"/>
                      <c:pt idx="0">
                        <c:v>100</c:v>
                      </c:pt>
                      <c:pt idx="1">
                        <c:v>97.823936714404141</c:v>
                      </c:pt>
                      <c:pt idx="2">
                        <c:v>93.229306393390942</c:v>
                      </c:pt>
                      <c:pt idx="3">
                        <c:v>111.53438680543971</c:v>
                      </c:pt>
                      <c:pt idx="4">
                        <c:v>111.80182150156527</c:v>
                      </c:pt>
                      <c:pt idx="5">
                        <c:v>131.27292887730002</c:v>
                      </c:pt>
                      <c:pt idx="6">
                        <c:v>105.24757252184457</c:v>
                      </c:pt>
                      <c:pt idx="7">
                        <c:v>112.94823461604585</c:v>
                      </c:pt>
                      <c:pt idx="8">
                        <c:v>114.40784918966497</c:v>
                      </c:pt>
                      <c:pt idx="9">
                        <c:v>104.15938971214752</c:v>
                      </c:pt>
                      <c:pt idx="10">
                        <c:v>112.2643352144481</c:v>
                      </c:pt>
                      <c:pt idx="11">
                        <c:v>109.66079178411866</c:v>
                      </c:pt>
                      <c:pt idx="12">
                        <c:v>103.93994002027367</c:v>
                      </c:pt>
                      <c:pt idx="13">
                        <c:v>106.53320633335089</c:v>
                      </c:pt>
                    </c:numCache>
                  </c:numRef>
                </c:val>
                <c:smooth val="0"/>
                <c:extLst xmlns:c15="http://schemas.microsoft.com/office/drawing/2012/chart">
                  <c:ext xmlns:c16="http://schemas.microsoft.com/office/drawing/2014/chart" uri="{C3380CC4-5D6E-409C-BE32-E72D297353CC}">
                    <c16:uniqueId val="{00000006-3378-454F-9EAF-1C3D0663E65E}"/>
                  </c:ext>
                </c:extLst>
              </c15:ser>
            </c15:filteredLineSeries>
          </c:ext>
        </c:extLst>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min val="75"/>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Index relative to 2005</a:t>
                </a:r>
              </a:p>
            </c:rich>
          </c:tx>
          <c:layout>
            <c:manualLayout>
              <c:xMode val="edge"/>
              <c:yMode val="edge"/>
              <c:x val="7.8734409463256053E-3"/>
              <c:y val="0.383019017586624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valAx>
      <c:spPr>
        <a:noFill/>
        <a:ln>
          <a:noFill/>
        </a:ln>
        <a:effectLst/>
      </c:spPr>
    </c:plotArea>
    <c:legend>
      <c:legendPos val="b"/>
      <c:layout>
        <c:manualLayout>
          <c:xMode val="edge"/>
          <c:yMode val="edge"/>
          <c:x val="0.10446072276637998"/>
          <c:y val="0.93194552532901465"/>
          <c:w val="0.75652997213872419"/>
          <c:h val="6.805461778750948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93976790280752E-2"/>
          <c:y val="4.4502535242854191E-2"/>
          <c:w val="0.88625397728502564"/>
          <c:h val="0.79874755785568496"/>
        </c:manualLayout>
      </c:layout>
      <c:lineChart>
        <c:grouping val="standard"/>
        <c:varyColors val="0"/>
        <c:ser>
          <c:idx val="0"/>
          <c:order val="0"/>
          <c:tx>
            <c:strRef>
              <c:f>'Energy In Ireland Graphs'!$B$1165</c:f>
              <c:strCache>
                <c:ptCount val="1"/>
                <c:pt idx="0">
                  <c:v>Heat</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Graphs'!$T$1165:$AG$1165</c:f>
              <c:numCache>
                <c:formatCode>0.0</c:formatCode>
                <c:ptCount val="14"/>
                <c:pt idx="0">
                  <c:v>2.9558086122770026</c:v>
                </c:pt>
                <c:pt idx="1">
                  <c:v>2.9221456885422668</c:v>
                </c:pt>
                <c:pt idx="2">
                  <c:v>2.9199733907863119</c:v>
                </c:pt>
                <c:pt idx="3">
                  <c:v>2.910470881960415</c:v>
                </c:pt>
                <c:pt idx="4">
                  <c:v>2.8761833196854019</c:v>
                </c:pt>
                <c:pt idx="5">
                  <c:v>2.8424247267925975</c:v>
                </c:pt>
                <c:pt idx="6">
                  <c:v>2.8190257223480359</c:v>
                </c:pt>
                <c:pt idx="7">
                  <c:v>2.7865091359888909</c:v>
                </c:pt>
                <c:pt idx="8">
                  <c:v>2.7625718386919789</c:v>
                </c:pt>
                <c:pt idx="9">
                  <c:v>2.727624599222668</c:v>
                </c:pt>
                <c:pt idx="10">
                  <c:v>2.7182394168996526</c:v>
                </c:pt>
                <c:pt idx="11">
                  <c:v>2.690312080802828</c:v>
                </c:pt>
                <c:pt idx="12">
                  <c:v>2.6620192175584623</c:v>
                </c:pt>
                <c:pt idx="13">
                  <c:v>2.6639547019530214</c:v>
                </c:pt>
              </c:numCache>
            </c:numRef>
          </c:val>
          <c:smooth val="0"/>
          <c:extLst xmlns:c15="http://schemas.microsoft.com/office/drawing/2012/chart">
            <c:ext xmlns:c16="http://schemas.microsoft.com/office/drawing/2014/chart" uri="{C3380CC4-5D6E-409C-BE32-E72D297353CC}">
              <c16:uniqueId val="{00000000-2216-43A2-80E4-FE5418D08B59}"/>
            </c:ext>
          </c:extLst>
        </c:ser>
        <c:ser>
          <c:idx val="1"/>
          <c:order val="1"/>
          <c:tx>
            <c:strRef>
              <c:f>'Energy In Ireland Graphs'!$B$1166</c:f>
              <c:strCache>
                <c:ptCount val="1"/>
                <c:pt idx="0">
                  <c:v>Transport</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Graphs'!$T$1166:$AG$1166</c:f>
              <c:numCache>
                <c:formatCode>0.0</c:formatCode>
                <c:ptCount val="14"/>
                <c:pt idx="0">
                  <c:v>3.0045587607859425</c:v>
                </c:pt>
                <c:pt idx="1">
                  <c:v>3.0049109833004879</c:v>
                </c:pt>
                <c:pt idx="2">
                  <c:v>2.9962643137796876</c:v>
                </c:pt>
                <c:pt idx="3">
                  <c:v>2.9768189801478138</c:v>
                </c:pt>
                <c:pt idx="4">
                  <c:v>2.9600570144642542</c:v>
                </c:pt>
                <c:pt idx="5">
                  <c:v>2.9480058992760045</c:v>
                </c:pt>
                <c:pt idx="6">
                  <c:v>2.9434765316511577</c:v>
                </c:pt>
                <c:pt idx="7">
                  <c:v>2.951782333788834</c:v>
                </c:pt>
                <c:pt idx="8">
                  <c:v>2.9450492618971786</c:v>
                </c:pt>
                <c:pt idx="9">
                  <c:v>2.9410752228967243</c:v>
                </c:pt>
                <c:pt idx="10">
                  <c:v>2.9402775645108856</c:v>
                </c:pt>
                <c:pt idx="11">
                  <c:v>2.9500347541551086</c:v>
                </c:pt>
                <c:pt idx="12">
                  <c:v>2.9272648788055498</c:v>
                </c:pt>
                <c:pt idx="13">
                  <c:v>2.9353656197965905</c:v>
                </c:pt>
              </c:numCache>
            </c:numRef>
          </c:val>
          <c:smooth val="0"/>
          <c:extLst xmlns:c15="http://schemas.microsoft.com/office/drawing/2012/chart">
            <c:ext xmlns:c16="http://schemas.microsoft.com/office/drawing/2014/chart" uri="{C3380CC4-5D6E-409C-BE32-E72D297353CC}">
              <c16:uniqueId val="{00000001-2216-43A2-80E4-FE5418D08B59}"/>
            </c:ext>
          </c:extLst>
        </c:ser>
        <c:ser>
          <c:idx val="2"/>
          <c:order val="2"/>
          <c:tx>
            <c:strRef>
              <c:f>'Energy In Ireland Graphs'!$B$1167</c:f>
              <c:strCache>
                <c:ptCount val="1"/>
                <c:pt idx="0">
                  <c:v>Electricity</c:v>
                </c:pt>
              </c:strCache>
            </c:strRef>
          </c:tx>
          <c:spPr>
            <a:ln w="28575" cap="rnd">
              <a:solidFill>
                <a:schemeClr val="accent3"/>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Graphs'!$T$1167:$AG$1167</c:f>
              <c:numCache>
                <c:formatCode>0.0</c:formatCode>
                <c:ptCount val="14"/>
                <c:pt idx="0">
                  <c:v>2.9980592792498837</c:v>
                </c:pt>
                <c:pt idx="1">
                  <c:v>2.894447147959637</c:v>
                </c:pt>
                <c:pt idx="2">
                  <c:v>2.8183599843944473</c:v>
                </c:pt>
                <c:pt idx="3">
                  <c:v>2.8361364089590073</c:v>
                </c:pt>
                <c:pt idx="4">
                  <c:v>2.7433450433246618</c:v>
                </c:pt>
                <c:pt idx="5">
                  <c:v>2.7202288901149481</c:v>
                </c:pt>
                <c:pt idx="6">
                  <c:v>2.6711309497739339</c:v>
                </c:pt>
                <c:pt idx="7">
                  <c:v>2.7827360771371028</c:v>
                </c:pt>
                <c:pt idx="8">
                  <c:v>2.6003637849167469</c:v>
                </c:pt>
                <c:pt idx="9">
                  <c:v>2.5866492856651453</c:v>
                </c:pt>
                <c:pt idx="10">
                  <c:v>2.6543022577564259</c:v>
                </c:pt>
                <c:pt idx="11">
                  <c:v>2.6722905951080538</c:v>
                </c:pt>
                <c:pt idx="12">
                  <c:v>2.5089707609266978</c:v>
                </c:pt>
                <c:pt idx="13">
                  <c:v>2.2580771463706268</c:v>
                </c:pt>
              </c:numCache>
            </c:numRef>
          </c:val>
          <c:smooth val="0"/>
          <c:extLst>
            <c:ext xmlns:c16="http://schemas.microsoft.com/office/drawing/2014/chart" uri="{C3380CC4-5D6E-409C-BE32-E72D297353CC}">
              <c16:uniqueId val="{00000002-2216-43A2-80E4-FE5418D08B59}"/>
            </c:ext>
          </c:extLst>
        </c:ser>
        <c:ser>
          <c:idx val="3"/>
          <c:order val="3"/>
          <c:tx>
            <c:strRef>
              <c:f>'Energy In Ireland Graphs'!$B$1168</c:f>
              <c:strCache>
                <c:ptCount val="1"/>
                <c:pt idx="0">
                  <c:v>Total</c:v>
                </c:pt>
              </c:strCache>
            </c:strRef>
          </c:tx>
          <c:spPr>
            <a:ln w="28575" cap="rnd">
              <a:solidFill>
                <a:schemeClr val="accent4"/>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Graphs'!$T$1168:$AG$1168</c:f>
              <c:numCache>
                <c:formatCode>0.0</c:formatCode>
                <c:ptCount val="14"/>
                <c:pt idx="0">
                  <c:v>2.9991569952572963</c:v>
                </c:pt>
                <c:pt idx="1">
                  <c:v>2.9464273596072488</c:v>
                </c:pt>
                <c:pt idx="2">
                  <c:v>2.9266319300802026</c:v>
                </c:pt>
                <c:pt idx="3">
                  <c:v>2.9157824932260996</c:v>
                </c:pt>
                <c:pt idx="4">
                  <c:v>2.8696674811900627</c:v>
                </c:pt>
                <c:pt idx="5">
                  <c:v>2.8442623321102993</c:v>
                </c:pt>
                <c:pt idx="6">
                  <c:v>2.8159009538745337</c:v>
                </c:pt>
                <c:pt idx="7">
                  <c:v>2.8453526584492934</c:v>
                </c:pt>
                <c:pt idx="8">
                  <c:v>2.7734359103644088</c:v>
                </c:pt>
                <c:pt idx="9">
                  <c:v>2.7607269261516101</c:v>
                </c:pt>
                <c:pt idx="10">
                  <c:v>2.7825365746779065</c:v>
                </c:pt>
                <c:pt idx="11">
                  <c:v>2.7778097086426508</c:v>
                </c:pt>
                <c:pt idx="12">
                  <c:v>2.7081465707927403</c:v>
                </c:pt>
                <c:pt idx="13">
                  <c:v>2.6342429756341113</c:v>
                </c:pt>
              </c:numCache>
            </c:numRef>
          </c:val>
          <c:smooth val="0"/>
          <c:extLst>
            <c:ext xmlns:c16="http://schemas.microsoft.com/office/drawing/2014/chart" uri="{C3380CC4-5D6E-409C-BE32-E72D297353CC}">
              <c16:uniqueId val="{00000003-2216-43A2-80E4-FE5418D08B59}"/>
            </c:ext>
          </c:extLst>
        </c:ser>
        <c:dLbls>
          <c:showLegendKey val="0"/>
          <c:showVal val="0"/>
          <c:showCatName val="0"/>
          <c:showSerName val="0"/>
          <c:showPercent val="0"/>
          <c:showBubbleSize val="0"/>
        </c:dLbls>
        <c:smooth val="0"/>
        <c:axId val="815724144"/>
        <c:axId val="815730384"/>
        <c:extLst/>
      </c:lineChart>
      <c:catAx>
        <c:axId val="815724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30384"/>
        <c:crosses val="autoZero"/>
        <c:auto val="1"/>
        <c:lblAlgn val="ctr"/>
        <c:lblOffset val="100"/>
        <c:noMultiLvlLbl val="0"/>
      </c:catAx>
      <c:valAx>
        <c:axId val="815730384"/>
        <c:scaling>
          <c:orientation val="minMax"/>
          <c:min val="2"/>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sz="900" b="0" i="0" baseline="0">
                    <a:effectLst/>
                  </a:rPr>
                  <a:t>CO₂ Intensity of primary energy, tCO₂/toe</a:t>
                </a:r>
                <a:endParaRPr lang="en-GB" sz="900">
                  <a:effectLst/>
                </a:endParaRPr>
              </a:p>
            </c:rich>
          </c:tx>
          <c:layout>
            <c:manualLayout>
              <c:xMode val="edge"/>
              <c:yMode val="edge"/>
              <c:x val="7.8734009690815381E-3"/>
              <c:y val="9.24397956071739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815724144"/>
        <c:crosses val="autoZero"/>
        <c:crossBetween val="between"/>
      </c:valAx>
      <c:spPr>
        <a:noFill/>
        <a:ln>
          <a:noFill/>
        </a:ln>
        <a:effectLst/>
      </c:spPr>
    </c:plotArea>
    <c:legend>
      <c:legendPos val="b"/>
      <c:layout>
        <c:manualLayout>
          <c:xMode val="edge"/>
          <c:yMode val="edge"/>
          <c:x val="0.10446072276637998"/>
          <c:y val="0.93194552532901465"/>
          <c:w val="0.85611040850466447"/>
          <c:h val="6.389578892132598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086206563146597E-2"/>
          <c:y val="3.9822580001482304E-2"/>
          <c:w val="0.8923022064084466"/>
          <c:h val="0.75754070628597614"/>
        </c:manualLayout>
      </c:layout>
      <c:lineChart>
        <c:grouping val="standard"/>
        <c:varyColors val="0"/>
        <c:ser>
          <c:idx val="0"/>
          <c:order val="0"/>
          <c:tx>
            <c:strRef>
              <c:f>'Energy In Ireland Graphs'!$B$1198</c:f>
              <c:strCache>
                <c:ptCount val="1"/>
                <c:pt idx="0">
                  <c:v>% Difference in Heating Degree Day from long term average</c:v>
                </c:pt>
              </c:strCache>
            </c:strRef>
          </c:tx>
          <c:spPr>
            <a:ln w="28575" cap="rnd">
              <a:solidFill>
                <a:schemeClr val="accent1"/>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Graphs'!$T$1198:$AG$1198</c:f>
              <c:numCache>
                <c:formatCode>0%</c:formatCode>
                <c:ptCount val="14"/>
                <c:pt idx="0">
                  <c:v>-3.663124643946996E-2</c:v>
                </c:pt>
                <c:pt idx="1">
                  <c:v>-5.7594760190603236E-2</c:v>
                </c:pt>
                <c:pt idx="2">
                  <c:v>-0.10185799304486216</c:v>
                </c:pt>
                <c:pt idx="3">
                  <c:v>7.4487431958944736E-2</c:v>
                </c:pt>
                <c:pt idx="4">
                  <c:v>7.706381425759791E-2</c:v>
                </c:pt>
                <c:pt idx="5">
                  <c:v>0.26464237868764623</c:v>
                </c:pt>
                <c:pt idx="6">
                  <c:v>1.3922227556409025E-2</c:v>
                </c:pt>
                <c:pt idx="7">
                  <c:v>8.8107999989224084E-2</c:v>
                </c:pt>
                <c:pt idx="8">
                  <c:v>0.10216947071388635</c:v>
                </c:pt>
                <c:pt idx="9">
                  <c:v>3.439014386170483E-3</c:v>
                </c:pt>
                <c:pt idx="10">
                  <c:v>8.151952684844381E-2</c:v>
                </c:pt>
                <c:pt idx="11">
                  <c:v>5.6437802955271975E-2</c:v>
                </c:pt>
                <c:pt idx="12">
                  <c:v>1.3249046248729052E-3</c:v>
                </c:pt>
                <c:pt idx="13">
                  <c:v>2.6307621981670089E-2</c:v>
                </c:pt>
              </c:numCache>
            </c:numRef>
          </c:val>
          <c:smooth val="0"/>
          <c:extLst>
            <c:ext xmlns:c16="http://schemas.microsoft.com/office/drawing/2014/chart" uri="{C3380CC4-5D6E-409C-BE32-E72D297353CC}">
              <c16:uniqueId val="{00000000-A501-4F9D-A360-687E38CA61B6}"/>
            </c:ext>
          </c:extLst>
        </c:ser>
        <c:ser>
          <c:idx val="1"/>
          <c:order val="1"/>
          <c:tx>
            <c:strRef>
              <c:f>'Energy In Ireland Graphs'!$B$1199</c:f>
              <c:strCache>
                <c:ptCount val="1"/>
                <c:pt idx="0">
                  <c:v>% adjustments to residential energy use</c:v>
                </c:pt>
              </c:strCache>
            </c:strRef>
          </c:tx>
          <c:spPr>
            <a:ln w="28575" cap="rnd">
              <a:solidFill>
                <a:schemeClr val="accent2"/>
              </a:solidFill>
              <a:round/>
            </a:ln>
            <a:effectLst/>
          </c:spPr>
          <c:marker>
            <c:symbol val="none"/>
          </c:marke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Graphs'!$T$1199:$AG$1199</c:f>
              <c:numCache>
                <c:formatCode>0%</c:formatCode>
                <c:ptCount val="14"/>
                <c:pt idx="0">
                  <c:v>1.9834402814836543E-2</c:v>
                </c:pt>
                <c:pt idx="1">
                  <c:v>3.1139197105730793E-2</c:v>
                </c:pt>
                <c:pt idx="2">
                  <c:v>5.6402097562062568E-2</c:v>
                </c:pt>
                <c:pt idx="3">
                  <c:v>-3.7127029639889432E-2</c:v>
                </c:pt>
                <c:pt idx="4">
                  <c:v>-3.8607627649642449E-2</c:v>
                </c:pt>
                <c:pt idx="5">
                  <c:v>-0.11949612624390646</c:v>
                </c:pt>
                <c:pt idx="6">
                  <c:v>-7.0606772531917978E-3</c:v>
                </c:pt>
                <c:pt idx="7">
                  <c:v>-4.2478063058468185E-2</c:v>
                </c:pt>
                <c:pt idx="8">
                  <c:v>-4.9305620447496638E-2</c:v>
                </c:pt>
                <c:pt idx="9">
                  <c:v>-1.7353054474976727E-3</c:v>
                </c:pt>
                <c:pt idx="10">
                  <c:v>-3.9543857337802253E-2</c:v>
                </c:pt>
                <c:pt idx="11">
                  <c:v>-2.7877241938771686E-2</c:v>
                </c:pt>
                <c:pt idx="12">
                  <c:v>-6.6923354800147404E-4</c:v>
                </c:pt>
                <c:pt idx="13">
                  <c:v>-1.3232760307752611E-2</c:v>
                </c:pt>
              </c:numCache>
            </c:numRef>
          </c:val>
          <c:smooth val="0"/>
          <c:extLst>
            <c:ext xmlns:c16="http://schemas.microsoft.com/office/drawing/2014/chart" uri="{C3380CC4-5D6E-409C-BE32-E72D297353CC}">
              <c16:uniqueId val="{00000001-A501-4F9D-A360-687E38CA61B6}"/>
            </c:ext>
          </c:extLst>
        </c:ser>
        <c:dLbls>
          <c:showLegendKey val="0"/>
          <c:showVal val="0"/>
          <c:showCatName val="0"/>
          <c:showSerName val="0"/>
          <c:showPercent val="0"/>
          <c:showBubbleSize val="0"/>
        </c:dLbls>
        <c:smooth val="0"/>
        <c:axId val="517836080"/>
        <c:axId val="517832752"/>
        <c:extLst/>
      </c:lineChart>
      <c:catAx>
        <c:axId val="517836080"/>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2752"/>
        <c:crosses val="autoZero"/>
        <c:auto val="1"/>
        <c:lblAlgn val="ctr"/>
        <c:lblOffset val="100"/>
        <c:noMultiLvlLbl val="0"/>
      </c:catAx>
      <c:valAx>
        <c:axId val="517832752"/>
        <c:scaling>
          <c:orientation val="minMax"/>
        </c:scaling>
        <c:delete val="0"/>
        <c:axPos val="l"/>
        <c:majorGridlines>
          <c:spPr>
            <a:ln w="9525" cap="flat" cmpd="sng" algn="ctr">
              <a:solidFill>
                <a:schemeClr val="tx1">
                  <a:alpha val="10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517836080"/>
        <c:crosses val="autoZero"/>
        <c:crossBetween val="between"/>
      </c:valAx>
      <c:spPr>
        <a:noFill/>
        <a:ln>
          <a:noFill/>
        </a:ln>
        <a:effectLst/>
      </c:spPr>
    </c:plotArea>
    <c:legend>
      <c:legendPos val="b"/>
      <c:layout>
        <c:manualLayout>
          <c:xMode val="edge"/>
          <c:yMode val="edge"/>
          <c:x val="3.6995262313151443E-2"/>
          <c:y val="0.86785833333333351"/>
          <c:w val="0.86895324074074076"/>
          <c:h val="0.11545842858090773"/>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838336759093021E-2"/>
          <c:y val="4.6427193399692819E-2"/>
          <c:w val="0.86815898291166249"/>
          <c:h val="0.78554628743333799"/>
        </c:manualLayout>
      </c:layout>
      <c:areaChart>
        <c:grouping val="stacked"/>
        <c:varyColors val="0"/>
        <c:ser>
          <c:idx val="0"/>
          <c:order val="0"/>
          <c:tx>
            <c:strRef>
              <c:f>'Energy In Ireland Graphs'!$B$1311</c:f>
              <c:strCache>
                <c:ptCount val="1"/>
                <c:pt idx="0">
                  <c:v>Hydro</c:v>
                </c:pt>
              </c:strCache>
            </c:strRef>
          </c:tx>
          <c:spPr>
            <a:solidFill>
              <a:schemeClr val="accent1"/>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Graphs'!$T$1311:$AG$1311</c:f>
              <c:numCache>
                <c:formatCode>0.0%</c:formatCode>
                <c:ptCount val="14"/>
                <c:pt idx="0">
                  <c:v>5.0924642853215846E-3</c:v>
                </c:pt>
                <c:pt idx="1">
                  <c:v>4.9735036491752611E-3</c:v>
                </c:pt>
                <c:pt idx="2">
                  <c:v>4.8422218540543514E-3</c:v>
                </c:pt>
                <c:pt idx="3">
                  <c:v>4.868253090306569E-3</c:v>
                </c:pt>
                <c:pt idx="4">
                  <c:v>5.2841631101093823E-3</c:v>
                </c:pt>
                <c:pt idx="5">
                  <c:v>5.3423192252623018E-3</c:v>
                </c:pt>
                <c:pt idx="6">
                  <c:v>5.7263542578469568E-3</c:v>
                </c:pt>
                <c:pt idx="7">
                  <c:v>6.0041551045880246E-3</c:v>
                </c:pt>
                <c:pt idx="8">
                  <c:v>5.7321096763113784E-3</c:v>
                </c:pt>
                <c:pt idx="9">
                  <c:v>5.7186055656521214E-3</c:v>
                </c:pt>
                <c:pt idx="10">
                  <c:v>5.4770633737265253E-3</c:v>
                </c:pt>
                <c:pt idx="11">
                  <c:v>5.3561126858263997E-3</c:v>
                </c:pt>
                <c:pt idx="12">
                  <c:v>5.253696942354274E-3</c:v>
                </c:pt>
                <c:pt idx="13">
                  <c:v>5.089849791369584E-3</c:v>
                </c:pt>
              </c:numCache>
            </c:numRef>
          </c:val>
          <c:extLst>
            <c:ext xmlns:c16="http://schemas.microsoft.com/office/drawing/2014/chart" uri="{C3380CC4-5D6E-409C-BE32-E72D297353CC}">
              <c16:uniqueId val="{00000000-ED2B-4899-80ED-A03D20B103ED}"/>
            </c:ext>
          </c:extLst>
        </c:ser>
        <c:ser>
          <c:idx val="1"/>
          <c:order val="1"/>
          <c:tx>
            <c:strRef>
              <c:f>'Energy In Ireland Graphs'!$B$1312</c:f>
              <c:strCache>
                <c:ptCount val="1"/>
                <c:pt idx="0">
                  <c:v>Wind</c:v>
                </c:pt>
              </c:strCache>
            </c:strRef>
          </c:tx>
          <c:spPr>
            <a:solidFill>
              <a:schemeClr val="accent2"/>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Graphs'!$T$1312:$AG$1312</c:f>
              <c:numCache>
                <c:formatCode>0.0%</c:formatCode>
                <c:ptCount val="14"/>
                <c:pt idx="0">
                  <c:v>7.3704957845653766E-3</c:v>
                </c:pt>
                <c:pt idx="1">
                  <c:v>1.0323468982392054E-2</c:v>
                </c:pt>
                <c:pt idx="2">
                  <c:v>1.239749797795622E-2</c:v>
                </c:pt>
                <c:pt idx="3">
                  <c:v>1.4869013413796704E-2</c:v>
                </c:pt>
                <c:pt idx="4">
                  <c:v>2.1204003797251805E-2</c:v>
                </c:pt>
                <c:pt idx="5">
                  <c:v>2.418000882920502E-2</c:v>
                </c:pt>
                <c:pt idx="6">
                  <c:v>3.0154186701377955E-2</c:v>
                </c:pt>
                <c:pt idx="7">
                  <c:v>3.3714543874016671E-2</c:v>
                </c:pt>
                <c:pt idx="8">
                  <c:v>3.6449472622189796E-2</c:v>
                </c:pt>
                <c:pt idx="9">
                  <c:v>4.1655147971203184E-2</c:v>
                </c:pt>
                <c:pt idx="10">
                  <c:v>4.640192226734708E-2</c:v>
                </c:pt>
                <c:pt idx="11">
                  <c:v>4.7687191474678758E-2</c:v>
                </c:pt>
                <c:pt idx="12">
                  <c:v>5.5460304352096153E-2</c:v>
                </c:pt>
                <c:pt idx="13">
                  <c:v>6.1034613948608853E-2</c:v>
                </c:pt>
              </c:numCache>
            </c:numRef>
          </c:val>
          <c:extLst>
            <c:ext xmlns:c16="http://schemas.microsoft.com/office/drawing/2014/chart" uri="{C3380CC4-5D6E-409C-BE32-E72D297353CC}">
              <c16:uniqueId val="{00000001-ED2B-4899-80ED-A03D20B103ED}"/>
            </c:ext>
          </c:extLst>
        </c:ser>
        <c:ser>
          <c:idx val="2"/>
          <c:order val="2"/>
          <c:tx>
            <c:strRef>
              <c:f>'Energy In Ireland Graphs'!$B$1313</c:f>
              <c:strCache>
                <c:ptCount val="1"/>
                <c:pt idx="0">
                  <c:v>Biomass</c:v>
                </c:pt>
              </c:strCache>
            </c:strRef>
          </c:tx>
          <c:spPr>
            <a:solidFill>
              <a:schemeClr val="accent3"/>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Graphs'!$T$1313:$AG$1313</c:f>
              <c:numCache>
                <c:formatCode>0.0%</c:formatCode>
                <c:ptCount val="14"/>
                <c:pt idx="0">
                  <c:v>1.3723329859076963E-2</c:v>
                </c:pt>
                <c:pt idx="1">
                  <c:v>1.3841501517489013E-2</c:v>
                </c:pt>
                <c:pt idx="2">
                  <c:v>1.3699296489477543E-2</c:v>
                </c:pt>
                <c:pt idx="3">
                  <c:v>1.2887042632312076E-2</c:v>
                </c:pt>
                <c:pt idx="4">
                  <c:v>1.4889392157408969E-2</c:v>
                </c:pt>
                <c:pt idx="5">
                  <c:v>1.6157768365622077E-2</c:v>
                </c:pt>
                <c:pt idx="6">
                  <c:v>1.6554104638420011E-2</c:v>
                </c:pt>
                <c:pt idx="7">
                  <c:v>1.8199017693238111E-2</c:v>
                </c:pt>
                <c:pt idx="8">
                  <c:v>1.9656992119605164E-2</c:v>
                </c:pt>
                <c:pt idx="9">
                  <c:v>2.290649032397377E-2</c:v>
                </c:pt>
                <c:pt idx="10">
                  <c:v>2.1771499394007705E-2</c:v>
                </c:pt>
                <c:pt idx="11">
                  <c:v>2.2920873615214814E-2</c:v>
                </c:pt>
                <c:pt idx="12">
                  <c:v>2.4140405360999793E-2</c:v>
                </c:pt>
                <c:pt idx="13">
                  <c:v>2.447057288004165E-2</c:v>
                </c:pt>
              </c:numCache>
            </c:numRef>
          </c:val>
          <c:extLst>
            <c:ext xmlns:c16="http://schemas.microsoft.com/office/drawing/2014/chart" uri="{C3380CC4-5D6E-409C-BE32-E72D297353CC}">
              <c16:uniqueId val="{00000002-ED2B-4899-80ED-A03D20B103ED}"/>
            </c:ext>
          </c:extLst>
        </c:ser>
        <c:ser>
          <c:idx val="3"/>
          <c:order val="3"/>
          <c:tx>
            <c:strRef>
              <c:f>'Energy In Ireland Graphs'!$B$1314</c:f>
              <c:strCache>
                <c:ptCount val="1"/>
                <c:pt idx="0">
                  <c:v>Landfill Gas</c:v>
                </c:pt>
              </c:strCache>
            </c:strRef>
          </c:tx>
          <c:spPr>
            <a:solidFill>
              <a:schemeClr val="accent4"/>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Graphs'!$T$1314:$AG$1314</c:f>
              <c:numCache>
                <c:formatCode>0.0%</c:formatCode>
                <c:ptCount val="14"/>
                <c:pt idx="0">
                  <c:v>7.1235552861424192E-4</c:v>
                </c:pt>
                <c:pt idx="1">
                  <c:v>7.1197040431008783E-4</c:v>
                </c:pt>
                <c:pt idx="2">
                  <c:v>9.0483407482348267E-4</c:v>
                </c:pt>
                <c:pt idx="3">
                  <c:v>1.0227753698968149E-3</c:v>
                </c:pt>
                <c:pt idx="4">
                  <c:v>1.1840450839527364E-3</c:v>
                </c:pt>
                <c:pt idx="5">
                  <c:v>1.2917044307637791E-3</c:v>
                </c:pt>
                <c:pt idx="6">
                  <c:v>1.3585715944106351E-3</c:v>
                </c:pt>
                <c:pt idx="7">
                  <c:v>1.3648105050346737E-3</c:v>
                </c:pt>
                <c:pt idx="8">
                  <c:v>1.211737807332287E-3</c:v>
                </c:pt>
                <c:pt idx="9">
                  <c:v>1.3156701667751246E-3</c:v>
                </c:pt>
                <c:pt idx="10">
                  <c:v>1.3237977078672332E-3</c:v>
                </c:pt>
                <c:pt idx="11">
                  <c:v>1.2007556127741363E-3</c:v>
                </c:pt>
                <c:pt idx="12">
                  <c:v>1.1590711593861853E-3</c:v>
                </c:pt>
                <c:pt idx="13">
                  <c:v>9.7882906052265814E-4</c:v>
                </c:pt>
              </c:numCache>
            </c:numRef>
          </c:val>
          <c:extLst>
            <c:ext xmlns:c16="http://schemas.microsoft.com/office/drawing/2014/chart" uri="{C3380CC4-5D6E-409C-BE32-E72D297353CC}">
              <c16:uniqueId val="{00000003-ED2B-4899-80ED-A03D20B103ED}"/>
            </c:ext>
          </c:extLst>
        </c:ser>
        <c:ser>
          <c:idx val="4"/>
          <c:order val="4"/>
          <c:tx>
            <c:strRef>
              <c:f>'Energy In Ireland Graphs'!$B$1315</c:f>
              <c:strCache>
                <c:ptCount val="1"/>
                <c:pt idx="0">
                  <c:v>Biogas</c:v>
                </c:pt>
              </c:strCache>
            </c:strRef>
          </c:tx>
          <c:spPr>
            <a:solidFill>
              <a:schemeClr val="accent5"/>
            </a:solidFill>
            <a:ln>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Graphs'!$T$1315:$AG$1315</c:f>
              <c:numCache>
                <c:formatCode>0.0%</c:formatCode>
                <c:ptCount val="14"/>
                <c:pt idx="0">
                  <c:v>6.4603270134333556E-4</c:v>
                </c:pt>
                <c:pt idx="1">
                  <c:v>5.4640691142384583E-4</c:v>
                </c:pt>
                <c:pt idx="2">
                  <c:v>5.0164934540909191E-4</c:v>
                </c:pt>
                <c:pt idx="3">
                  <c:v>4.8928835042748157E-4</c:v>
                </c:pt>
                <c:pt idx="4">
                  <c:v>7.6305823055505318E-4</c:v>
                </c:pt>
                <c:pt idx="5">
                  <c:v>8.4901243672724216E-4</c:v>
                </c:pt>
                <c:pt idx="6">
                  <c:v>1.0001823554621656E-3</c:v>
                </c:pt>
                <c:pt idx="7">
                  <c:v>1.0004203789168086E-3</c:v>
                </c:pt>
                <c:pt idx="8">
                  <c:v>8.6434921979254857E-4</c:v>
                </c:pt>
                <c:pt idx="9">
                  <c:v>1.0290887348099456E-3</c:v>
                </c:pt>
                <c:pt idx="10">
                  <c:v>1.0005107841937067E-3</c:v>
                </c:pt>
                <c:pt idx="11">
                  <c:v>1.1170223383002707E-3</c:v>
                </c:pt>
                <c:pt idx="12">
                  <c:v>1.1599131922008198E-3</c:v>
                </c:pt>
                <c:pt idx="13">
                  <c:v>1.1158015977375856E-3</c:v>
                </c:pt>
              </c:numCache>
            </c:numRef>
          </c:val>
          <c:extLst>
            <c:ext xmlns:c16="http://schemas.microsoft.com/office/drawing/2014/chart" uri="{C3380CC4-5D6E-409C-BE32-E72D297353CC}">
              <c16:uniqueId val="{00000004-ED2B-4899-80ED-A03D20B103ED}"/>
            </c:ext>
          </c:extLst>
        </c:ser>
        <c:ser>
          <c:idx val="5"/>
          <c:order val="5"/>
          <c:tx>
            <c:strRef>
              <c:f>'Energy In Ireland Graphs'!$B$1316</c:f>
              <c:strCache>
                <c:ptCount val="1"/>
                <c:pt idx="0">
                  <c:v>Liquid Biofuels</c:v>
                </c:pt>
              </c:strCache>
            </c:strRef>
          </c:tx>
          <c:spPr>
            <a:solidFill>
              <a:schemeClr val="accent6"/>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Graphs'!$T$1316:$AG$1316</c:f>
              <c:numCache>
                <c:formatCode>0.0%</c:formatCode>
                <c:ptCount val="14"/>
                <c:pt idx="0">
                  <c:v>8.5516686345240217E-5</c:v>
                </c:pt>
                <c:pt idx="1">
                  <c:v>2.0331439571820244E-4</c:v>
                </c:pt>
                <c:pt idx="2">
                  <c:v>1.6275358210045368E-3</c:v>
                </c:pt>
                <c:pt idx="3">
                  <c:v>4.1553297182111721E-3</c:v>
                </c:pt>
                <c:pt idx="4">
                  <c:v>6.309550819130056E-3</c:v>
                </c:pt>
                <c:pt idx="5">
                  <c:v>7.6297978114611116E-3</c:v>
                </c:pt>
                <c:pt idx="6">
                  <c:v>8.6611795883256258E-3</c:v>
                </c:pt>
                <c:pt idx="7">
                  <c:v>7.8029777831529409E-3</c:v>
                </c:pt>
                <c:pt idx="8">
                  <c:v>9.244438479665322E-3</c:v>
                </c:pt>
                <c:pt idx="9">
                  <c:v>1.0615995391790716E-2</c:v>
                </c:pt>
                <c:pt idx="10">
                  <c:v>1.1259043026904392E-2</c:v>
                </c:pt>
                <c:pt idx="11">
                  <c:v>1.0099800724305727E-2</c:v>
                </c:pt>
                <c:pt idx="12">
                  <c:v>1.3692910538355332E-2</c:v>
                </c:pt>
                <c:pt idx="13">
                  <c:v>1.2615694872232948E-2</c:v>
                </c:pt>
              </c:numCache>
            </c:numRef>
          </c:val>
          <c:extLst>
            <c:ext xmlns:c16="http://schemas.microsoft.com/office/drawing/2014/chart" uri="{C3380CC4-5D6E-409C-BE32-E72D297353CC}">
              <c16:uniqueId val="{00000005-ED2B-4899-80ED-A03D20B103ED}"/>
            </c:ext>
          </c:extLst>
        </c:ser>
        <c:ser>
          <c:idx val="6"/>
          <c:order val="6"/>
          <c:tx>
            <c:strRef>
              <c:f>'Energy In Ireland Graphs'!$B$1317</c:f>
              <c:strCache>
                <c:ptCount val="1"/>
                <c:pt idx="0">
                  <c:v>Solar</c:v>
                </c:pt>
              </c:strCache>
            </c:strRef>
          </c:tx>
          <c:spPr>
            <a:solidFill>
              <a:schemeClr val="accent1">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Graphs'!$T$1317:$AG$1317</c:f>
              <c:numCache>
                <c:formatCode>0.0%</c:formatCode>
                <c:ptCount val="14"/>
                <c:pt idx="0">
                  <c:v>3.5885858284738562E-5</c:v>
                </c:pt>
                <c:pt idx="1">
                  <c:v>4.9670742378722194E-5</c:v>
                </c:pt>
                <c:pt idx="2">
                  <c:v>1.0766020862289183E-4</c:v>
                </c:pt>
                <c:pt idx="3">
                  <c:v>2.4261936712484595E-4</c:v>
                </c:pt>
                <c:pt idx="4">
                  <c:v>4.4262752666332153E-4</c:v>
                </c:pt>
                <c:pt idx="5">
                  <c:v>6.2124711313064527E-4</c:v>
                </c:pt>
                <c:pt idx="6">
                  <c:v>7.7128155418348986E-4</c:v>
                </c:pt>
                <c:pt idx="7">
                  <c:v>8.6647238268127411E-4</c:v>
                </c:pt>
                <c:pt idx="8">
                  <c:v>9.1869079009783763E-4</c:v>
                </c:pt>
                <c:pt idx="9">
                  <c:v>1.0009973886204197E-3</c:v>
                </c:pt>
                <c:pt idx="10">
                  <c:v>1.0299118891503221E-3</c:v>
                </c:pt>
                <c:pt idx="11">
                  <c:v>1.0757516482458474E-3</c:v>
                </c:pt>
                <c:pt idx="12">
                  <c:v>1.1568734052154919E-3</c:v>
                </c:pt>
                <c:pt idx="13">
                  <c:v>1.225132492309362E-3</c:v>
                </c:pt>
              </c:numCache>
            </c:numRef>
          </c:val>
          <c:extLst>
            <c:ext xmlns:c16="http://schemas.microsoft.com/office/drawing/2014/chart" uri="{C3380CC4-5D6E-409C-BE32-E72D297353CC}">
              <c16:uniqueId val="{00000006-ED2B-4899-80ED-A03D20B103ED}"/>
            </c:ext>
          </c:extLst>
        </c:ser>
        <c:ser>
          <c:idx val="7"/>
          <c:order val="7"/>
          <c:tx>
            <c:strRef>
              <c:f>'Energy In Ireland Graphs'!$B$1318</c:f>
              <c:strCache>
                <c:ptCount val="1"/>
                <c:pt idx="0">
                  <c:v>Ambient</c:v>
                </c:pt>
              </c:strCache>
            </c:strRef>
          </c:tx>
          <c:spPr>
            <a:solidFill>
              <a:schemeClr val="accent2">
                <a:lumMod val="60000"/>
              </a:schemeClr>
            </a:solidFill>
            <a:ln w="25400">
              <a:noFill/>
            </a:ln>
            <a:effectLst/>
          </c:spPr>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Graphs'!$T$1318:$AG$1318</c:f>
              <c:numCache>
                <c:formatCode>0.0%</c:formatCode>
                <c:ptCount val="14"/>
                <c:pt idx="0">
                  <c:v>3.3002207900122366E-4</c:v>
                </c:pt>
                <c:pt idx="1">
                  <c:v>5.1585688319073038E-4</c:v>
                </c:pt>
                <c:pt idx="2">
                  <c:v>7.434809031667825E-4</c:v>
                </c:pt>
                <c:pt idx="3">
                  <c:v>9.9760536302248332E-4</c:v>
                </c:pt>
                <c:pt idx="4">
                  <c:v>1.179429026007932E-3</c:v>
                </c:pt>
                <c:pt idx="5">
                  <c:v>1.2937752341390079E-3</c:v>
                </c:pt>
                <c:pt idx="6">
                  <c:v>1.5283780972410869E-3</c:v>
                </c:pt>
                <c:pt idx="7">
                  <c:v>1.7241716361472315E-3</c:v>
                </c:pt>
                <c:pt idx="8">
                  <c:v>1.841519257523508E-3</c:v>
                </c:pt>
                <c:pt idx="9">
                  <c:v>2.0876260230085933E-3</c:v>
                </c:pt>
                <c:pt idx="10">
                  <c:v>2.3730450228298147E-3</c:v>
                </c:pt>
                <c:pt idx="11">
                  <c:v>2.7535296366688953E-3</c:v>
                </c:pt>
                <c:pt idx="12">
                  <c:v>3.318636257347548E-3</c:v>
                </c:pt>
                <c:pt idx="13">
                  <c:v>3.6203991491272495E-3</c:v>
                </c:pt>
              </c:numCache>
            </c:numRef>
          </c:val>
          <c:extLst>
            <c:ext xmlns:c16="http://schemas.microsoft.com/office/drawing/2014/chart" uri="{C3380CC4-5D6E-409C-BE32-E72D297353CC}">
              <c16:uniqueId val="{00000007-ED2B-4899-80ED-A03D20B103ED}"/>
            </c:ext>
          </c:extLst>
        </c:ser>
        <c:dLbls>
          <c:showLegendKey val="0"/>
          <c:showVal val="0"/>
          <c:showCatName val="0"/>
          <c:showSerName val="0"/>
          <c:showPercent val="0"/>
          <c:showBubbleSize val="0"/>
        </c:dLbls>
        <c:axId val="226194175"/>
        <c:axId val="226197503"/>
      </c:area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 Overall RES</a:t>
                </a:r>
              </a:p>
            </c:rich>
          </c:tx>
          <c:layout>
            <c:manualLayout>
              <c:xMode val="edge"/>
              <c:yMode val="edge"/>
              <c:x val="1.1797659914028811E-2"/>
              <c:y val="0.357896101198164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midCat"/>
      </c:valAx>
      <c:spPr>
        <a:noFill/>
        <a:ln>
          <a:noFill/>
        </a:ln>
        <a:effectLst/>
      </c:spPr>
    </c:plotArea>
    <c:legend>
      <c:legendPos val="b"/>
      <c:layout>
        <c:manualLayout>
          <c:xMode val="edge"/>
          <c:yMode val="edge"/>
          <c:x val="3.1792990785655624E-2"/>
          <c:y val="0.91565185185185183"/>
          <c:w val="0.96820685388411765"/>
          <c:h val="6.485219807636424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5847620411566E-2"/>
          <c:y val="4.3558474836016527E-2"/>
          <c:w val="0.880052002107787"/>
          <c:h val="0.80301685310754012"/>
        </c:manualLayout>
      </c:layout>
      <c:barChart>
        <c:barDir val="col"/>
        <c:grouping val="stacked"/>
        <c:varyColors val="0"/>
        <c:ser>
          <c:idx val="0"/>
          <c:order val="0"/>
          <c:tx>
            <c:strRef>
              <c:f>'Energy In Ireland Graphs'!$B$1349</c:f>
              <c:strCache>
                <c:ptCount val="1"/>
                <c:pt idx="0">
                  <c:v>RES-E</c:v>
                </c:pt>
              </c:strCache>
            </c:strRef>
          </c:tx>
          <c:spPr>
            <a:solidFill>
              <a:schemeClr val="accent1"/>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Graphs'!$T$1349:$AG$1349</c:f>
              <c:numCache>
                <c:formatCode>0.0%</c:formatCode>
                <c:ptCount val="14"/>
                <c:pt idx="0">
                  <c:v>1.3335319342880741E-2</c:v>
                </c:pt>
                <c:pt idx="1">
                  <c:v>1.6140548790702671E-2</c:v>
                </c:pt>
                <c:pt idx="2">
                  <c:v>1.8344333936943676E-2</c:v>
                </c:pt>
                <c:pt idx="3">
                  <c:v>2.1080597204832213E-2</c:v>
                </c:pt>
                <c:pt idx="4">
                  <c:v>2.8254546374633496E-2</c:v>
                </c:pt>
                <c:pt idx="5">
                  <c:v>3.1753793125639571E-2</c:v>
                </c:pt>
                <c:pt idx="6">
                  <c:v>3.8444248125770832E-2</c:v>
                </c:pt>
                <c:pt idx="7">
                  <c:v>4.322506273687849E-2</c:v>
                </c:pt>
                <c:pt idx="8">
                  <c:v>4.5965068194183167E-2</c:v>
                </c:pt>
                <c:pt idx="9">
                  <c:v>5.1644171394565078E-2</c:v>
                </c:pt>
                <c:pt idx="10">
                  <c:v>5.5521349532749904E-2</c:v>
                </c:pt>
                <c:pt idx="11">
                  <c:v>5.8067754112423507E-2</c:v>
                </c:pt>
                <c:pt idx="12">
                  <c:v>6.6182965902062574E-2</c:v>
                </c:pt>
                <c:pt idx="13">
                  <c:v>7.2209009447089717E-2</c:v>
                </c:pt>
              </c:numCache>
            </c:numRef>
          </c:val>
          <c:extLst>
            <c:ext xmlns:c16="http://schemas.microsoft.com/office/drawing/2014/chart" uri="{C3380CC4-5D6E-409C-BE32-E72D297353CC}">
              <c16:uniqueId val="{00000000-4B0D-42B2-BA89-080BA3C70D27}"/>
            </c:ext>
          </c:extLst>
        </c:ser>
        <c:ser>
          <c:idx val="1"/>
          <c:order val="1"/>
          <c:tx>
            <c:strRef>
              <c:f>'Energy In Ireland Graphs'!$B$1350</c:f>
              <c:strCache>
                <c:ptCount val="1"/>
                <c:pt idx="0">
                  <c:v>RES-H</c:v>
                </c:pt>
              </c:strCache>
            </c:strRef>
          </c:tx>
          <c:spPr>
            <a:solidFill>
              <a:schemeClr val="accent2"/>
            </a:solidFill>
            <a:ln>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Graphs'!$T$1350:$AG$1350</c:f>
              <c:numCache>
                <c:formatCode>0.0%</c:formatCode>
                <c:ptCount val="14"/>
                <c:pt idx="0">
                  <c:v>1.4575266753326727E-2</c:v>
                </c:pt>
                <c:pt idx="1">
                  <c:v>1.4821830299657042E-2</c:v>
                </c:pt>
                <c:pt idx="2">
                  <c:v>1.4852306916566685E-2</c:v>
                </c:pt>
                <c:pt idx="3">
                  <c:v>1.4296000382054761E-2</c:v>
                </c:pt>
                <c:pt idx="4">
                  <c:v>1.6692172557315702E-2</c:v>
                </c:pt>
                <c:pt idx="5">
                  <c:v>1.7982042509210504E-2</c:v>
                </c:pt>
                <c:pt idx="6">
                  <c:v>1.8648811073171474E-2</c:v>
                </c:pt>
                <c:pt idx="7">
                  <c:v>1.964852883774431E-2</c:v>
                </c:pt>
                <c:pt idx="8">
                  <c:v>2.0709803298669352E-2</c:v>
                </c:pt>
                <c:pt idx="9">
                  <c:v>2.406945477947809E-2</c:v>
                </c:pt>
                <c:pt idx="10">
                  <c:v>2.3856400906372477E-2</c:v>
                </c:pt>
                <c:pt idx="11">
                  <c:v>2.4043482899285609E-2</c:v>
                </c:pt>
                <c:pt idx="12">
                  <c:v>2.5465934767537699E-2</c:v>
                </c:pt>
                <c:pt idx="13">
                  <c:v>2.5326189472627231E-2</c:v>
                </c:pt>
              </c:numCache>
            </c:numRef>
          </c:val>
          <c:extLst>
            <c:ext xmlns:c16="http://schemas.microsoft.com/office/drawing/2014/chart" uri="{C3380CC4-5D6E-409C-BE32-E72D297353CC}">
              <c16:uniqueId val="{00000001-4B0D-42B2-BA89-080BA3C70D27}"/>
            </c:ext>
          </c:extLst>
        </c:ser>
        <c:ser>
          <c:idx val="2"/>
          <c:order val="2"/>
          <c:tx>
            <c:strRef>
              <c:f>'Energy In Ireland Graphs'!$B$1351</c:f>
              <c:strCache>
                <c:ptCount val="1"/>
                <c:pt idx="0">
                  <c:v>RES-T</c:v>
                </c:pt>
              </c:strCache>
            </c:strRef>
          </c:tx>
          <c:spPr>
            <a:solidFill>
              <a:schemeClr val="accent3"/>
            </a:solidFill>
            <a:ln w="25400">
              <a:noFill/>
            </a:ln>
            <a:effectLst/>
          </c:spPr>
          <c:invertIfNegative val="0"/>
          <c:cat>
            <c:numRef>
              <c:f>'Energy In Ireland Graphs'!$T$4:$AG$4</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'Energy In Ireland Graphs'!$T$1351:$AG$1351</c:f>
              <c:numCache>
                <c:formatCode>0.0%</c:formatCode>
                <c:ptCount val="14"/>
                <c:pt idx="0">
                  <c:v>8.5516686345240217E-5</c:v>
                </c:pt>
                <c:pt idx="1">
                  <c:v>2.0331439571820244E-4</c:v>
                </c:pt>
                <c:pt idx="2">
                  <c:v>1.627535821004537E-3</c:v>
                </c:pt>
                <c:pt idx="3">
                  <c:v>4.155329718211173E-3</c:v>
                </c:pt>
                <c:pt idx="4">
                  <c:v>6.309550819130056E-3</c:v>
                </c:pt>
                <c:pt idx="5">
                  <c:v>7.6297978114611108E-3</c:v>
                </c:pt>
                <c:pt idx="6">
                  <c:v>8.6611795883256223E-3</c:v>
                </c:pt>
                <c:pt idx="7">
                  <c:v>7.8029777831529409E-3</c:v>
                </c:pt>
                <c:pt idx="8">
                  <c:v>9.244438479665322E-3</c:v>
                </c:pt>
                <c:pt idx="9">
                  <c:v>1.0615995391790719E-2</c:v>
                </c:pt>
                <c:pt idx="10">
                  <c:v>1.1259043026904392E-2</c:v>
                </c:pt>
                <c:pt idx="11">
                  <c:v>1.0099800724305726E-2</c:v>
                </c:pt>
                <c:pt idx="12">
                  <c:v>1.3692910538355332E-2</c:v>
                </c:pt>
                <c:pt idx="13">
                  <c:v>1.2615694872232946E-2</c:v>
                </c:pt>
              </c:numCache>
            </c:numRef>
          </c:val>
          <c:extLst>
            <c:ext xmlns:c16="http://schemas.microsoft.com/office/drawing/2014/chart" uri="{C3380CC4-5D6E-409C-BE32-E72D297353CC}">
              <c16:uniqueId val="{00000002-4B0D-42B2-BA89-080BA3C70D27}"/>
            </c:ext>
          </c:extLst>
        </c:ser>
        <c:dLbls>
          <c:showLegendKey val="0"/>
          <c:showVal val="0"/>
          <c:showCatName val="0"/>
          <c:showSerName val="0"/>
          <c:showPercent val="0"/>
          <c:showBubbleSize val="0"/>
        </c:dLbls>
        <c:gapWidth val="150"/>
        <c:overlap val="100"/>
        <c:axId val="226194175"/>
        <c:axId val="226197503"/>
      </c:barChart>
      <c:catAx>
        <c:axId val="22619417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7503"/>
        <c:crosses val="autoZero"/>
        <c:auto val="1"/>
        <c:lblAlgn val="ctr"/>
        <c:lblOffset val="100"/>
        <c:noMultiLvlLbl val="0"/>
      </c:catAx>
      <c:valAx>
        <c:axId val="226197503"/>
        <c:scaling>
          <c:orientation val="minMax"/>
        </c:scaling>
        <c:delete val="0"/>
        <c:axPos val="l"/>
        <c:majorGridlines>
          <c:spPr>
            <a:ln w="9525" cap="flat" cmpd="sng" algn="ctr">
              <a:solidFill>
                <a:schemeClr val="tx1">
                  <a:alpha val="10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r>
                  <a:rPr lang="en-US" b="1"/>
                  <a:t>% Overall RES</a:t>
                </a:r>
              </a:p>
            </c:rich>
          </c:tx>
          <c:layout>
            <c:manualLayout>
              <c:xMode val="edge"/>
              <c:yMode val="edge"/>
              <c:x val="1.1939739102598554E-2"/>
              <c:y val="0.31705456158878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yriad Pro" panose="020B0503030403020204" pitchFamily="34" charset="0"/>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crossAx val="226194175"/>
        <c:crosses val="autoZero"/>
        <c:crossBetween val="between"/>
      </c:valAx>
      <c:spPr>
        <a:noFill/>
        <a:ln>
          <a:noFill/>
        </a:ln>
        <a:effectLst/>
      </c:spPr>
    </c:plotArea>
    <c:legend>
      <c:legendPos val="b"/>
      <c:layout>
        <c:manualLayout>
          <c:xMode val="edge"/>
          <c:yMode val="edge"/>
          <c:x val="6.5328858024691364E-2"/>
          <c:y val="0.91565185185185183"/>
          <c:w val="0.90108931152562488"/>
          <c:h val="6.36351098118581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yriad Pro" panose="020B0503030403020204" pitchFamily="34" charset="0"/>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sz="900">
          <a:solidFill>
            <a:sysClr val="windowText" lastClr="000000"/>
          </a:solidFill>
          <a:latin typeface="Myriad Pro" panose="020B05030304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59.xml"/><Relationship Id="rId68" Type="http://schemas.openxmlformats.org/officeDocument/2006/relationships/chart" Target="../charts/chart64.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image" Target="../media/image2.png"/><Relationship Id="rId66" Type="http://schemas.openxmlformats.org/officeDocument/2006/relationships/chart" Target="../charts/chart62.xml"/><Relationship Id="rId74" Type="http://schemas.openxmlformats.org/officeDocument/2006/relationships/chart" Target="../charts/chart70.xml"/><Relationship Id="rId5" Type="http://schemas.openxmlformats.org/officeDocument/2006/relationships/chart" Target="../charts/chart5.xml"/><Relationship Id="rId61" Type="http://schemas.openxmlformats.org/officeDocument/2006/relationships/chart" Target="../charts/chart58.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0.xml"/><Relationship Id="rId69" Type="http://schemas.openxmlformats.org/officeDocument/2006/relationships/chart" Target="../charts/chart65.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6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image" Target="../media/image3.png"/><Relationship Id="rId67" Type="http://schemas.openxmlformats.org/officeDocument/2006/relationships/chart" Target="../charts/chart63.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image" Target="../media/image4.png"/><Relationship Id="rId70" Type="http://schemas.openxmlformats.org/officeDocument/2006/relationships/chart" Target="../charts/chart66.xml"/><Relationship Id="rId75" Type="http://schemas.openxmlformats.org/officeDocument/2006/relationships/chart" Target="../charts/chart71.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image" Target="../media/image1.png"/><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57.xml"/><Relationship Id="rId65" Type="http://schemas.openxmlformats.org/officeDocument/2006/relationships/chart" Target="../charts/chart61.xml"/><Relationship Id="rId73" Type="http://schemas.openxmlformats.org/officeDocument/2006/relationships/chart" Target="../charts/chart69.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2.xml"/><Relationship Id="rId7" Type="http://schemas.openxmlformats.org/officeDocument/2006/relationships/chart" Target="../charts/chart7.xml"/><Relationship Id="rId71" Type="http://schemas.openxmlformats.org/officeDocument/2006/relationships/chart" Target="../charts/chart67.xml"/></Relationships>
</file>

<file path=xl/drawings/drawing1.xml><?xml version="1.0" encoding="utf-8"?>
<xdr:wsDr xmlns:xdr="http://schemas.openxmlformats.org/drawingml/2006/spreadsheetDrawing" xmlns:a="http://schemas.openxmlformats.org/drawingml/2006/main">
  <xdr:twoCellAnchor>
    <xdr:from>
      <xdr:col>18</xdr:col>
      <xdr:colOff>290004</xdr:colOff>
      <xdr:row>404</xdr:row>
      <xdr:rowOff>6972</xdr:rowOff>
    </xdr:from>
    <xdr:to>
      <xdr:col>29</xdr:col>
      <xdr:colOff>69505</xdr:colOff>
      <xdr:row>424</xdr:row>
      <xdr:rowOff>8471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285750</xdr:colOff>
      <xdr:row>441</xdr:row>
      <xdr:rowOff>11907</xdr:rowOff>
    </xdr:from>
    <xdr:to>
      <xdr:col>30</xdr:col>
      <xdr:colOff>65253</xdr:colOff>
      <xdr:row>461</xdr:row>
      <xdr:rowOff>13407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479</xdr:row>
      <xdr:rowOff>11907</xdr:rowOff>
    </xdr:from>
    <xdr:to>
      <xdr:col>30</xdr:col>
      <xdr:colOff>348281</xdr:colOff>
      <xdr:row>499</xdr:row>
      <xdr:rowOff>13408</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583406</xdr:colOff>
      <xdr:row>84</xdr:row>
      <xdr:rowOff>83343</xdr:rowOff>
    </xdr:from>
    <xdr:to>
      <xdr:col>30</xdr:col>
      <xdr:colOff>360187</xdr:colOff>
      <xdr:row>104</xdr:row>
      <xdr:rowOff>86204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194469</xdr:colOff>
      <xdr:row>123</xdr:row>
      <xdr:rowOff>127000</xdr:rowOff>
    </xdr:from>
    <xdr:to>
      <xdr:col>30</xdr:col>
      <xdr:colOff>577221</xdr:colOff>
      <xdr:row>143</xdr:row>
      <xdr:rowOff>129860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321469</xdr:colOff>
      <xdr:row>727</xdr:row>
      <xdr:rowOff>154782</xdr:rowOff>
    </xdr:from>
    <xdr:to>
      <xdr:col>29</xdr:col>
      <xdr:colOff>110042</xdr:colOff>
      <xdr:row>747</xdr:row>
      <xdr:rowOff>156282</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502864</xdr:colOff>
      <xdr:row>369</xdr:row>
      <xdr:rowOff>145675</xdr:rowOff>
    </xdr:from>
    <xdr:to>
      <xdr:col>29</xdr:col>
      <xdr:colOff>282366</xdr:colOff>
      <xdr:row>389</xdr:row>
      <xdr:rowOff>152619</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207510</xdr:colOff>
      <xdr:row>1288</xdr:row>
      <xdr:rowOff>3401</xdr:rowOff>
    </xdr:from>
    <xdr:to>
      <xdr:col>29</xdr:col>
      <xdr:colOff>594231</xdr:colOff>
      <xdr:row>1308</xdr:row>
      <xdr:rowOff>10344</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297657</xdr:colOff>
      <xdr:row>1326</xdr:row>
      <xdr:rowOff>47625</xdr:rowOff>
    </xdr:from>
    <xdr:to>
      <xdr:col>30</xdr:col>
      <xdr:colOff>23412</xdr:colOff>
      <xdr:row>1346</xdr:row>
      <xdr:rowOff>117161</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595313</xdr:colOff>
      <xdr:row>1358</xdr:row>
      <xdr:rowOff>154781</xdr:rowOff>
    </xdr:from>
    <xdr:to>
      <xdr:col>29</xdr:col>
      <xdr:colOff>321067</xdr:colOff>
      <xdr:row>1379</xdr:row>
      <xdr:rowOff>57629</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523875</xdr:colOff>
      <xdr:row>1423</xdr:row>
      <xdr:rowOff>71437</xdr:rowOff>
    </xdr:from>
    <xdr:to>
      <xdr:col>30</xdr:col>
      <xdr:colOff>249630</xdr:colOff>
      <xdr:row>1443</xdr:row>
      <xdr:rowOff>140973</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178594</xdr:colOff>
      <xdr:row>1496</xdr:row>
      <xdr:rowOff>11906</xdr:rowOff>
    </xdr:from>
    <xdr:to>
      <xdr:col>29</xdr:col>
      <xdr:colOff>487376</xdr:colOff>
      <xdr:row>1517</xdr:row>
      <xdr:rowOff>36086</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571500</xdr:colOff>
      <xdr:row>1608</xdr:row>
      <xdr:rowOff>11906</xdr:rowOff>
    </xdr:from>
    <xdr:to>
      <xdr:col>29</xdr:col>
      <xdr:colOff>286671</xdr:colOff>
      <xdr:row>1628</xdr:row>
      <xdr:rowOff>81442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285750</xdr:colOff>
      <xdr:row>1643</xdr:row>
      <xdr:rowOff>71437</xdr:rowOff>
    </xdr:from>
    <xdr:to>
      <xdr:col>24</xdr:col>
      <xdr:colOff>595969</xdr:colOff>
      <xdr:row>1663</xdr:row>
      <xdr:rowOff>126684</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142875</xdr:colOff>
      <xdr:row>1676</xdr:row>
      <xdr:rowOff>23812</xdr:rowOff>
    </xdr:from>
    <xdr:to>
      <xdr:col>29</xdr:col>
      <xdr:colOff>461863</xdr:colOff>
      <xdr:row>1696</xdr:row>
      <xdr:rowOff>70897</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261937</xdr:colOff>
      <xdr:row>1748</xdr:row>
      <xdr:rowOff>119062</xdr:rowOff>
    </xdr:from>
    <xdr:to>
      <xdr:col>30</xdr:col>
      <xdr:colOff>38718</xdr:colOff>
      <xdr:row>1768</xdr:row>
      <xdr:rowOff>120563</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130969</xdr:colOff>
      <xdr:row>1783</xdr:row>
      <xdr:rowOff>130969</xdr:rowOff>
    </xdr:from>
    <xdr:to>
      <xdr:col>29</xdr:col>
      <xdr:colOff>520411</xdr:colOff>
      <xdr:row>1803</xdr:row>
      <xdr:rowOff>132471</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11906</xdr:colOff>
      <xdr:row>2065</xdr:row>
      <xdr:rowOff>47624</xdr:rowOff>
    </xdr:from>
    <xdr:to>
      <xdr:col>29</xdr:col>
      <xdr:colOff>395905</xdr:colOff>
      <xdr:row>2085</xdr:row>
      <xdr:rowOff>49124</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130969</xdr:colOff>
      <xdr:row>2104</xdr:row>
      <xdr:rowOff>1</xdr:rowOff>
    </xdr:from>
    <xdr:to>
      <xdr:col>29</xdr:col>
      <xdr:colOff>463942</xdr:colOff>
      <xdr:row>2124</xdr:row>
      <xdr:rowOff>69537</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571501</xdr:colOff>
      <xdr:row>2172</xdr:row>
      <xdr:rowOff>119063</xdr:rowOff>
    </xdr:from>
    <xdr:to>
      <xdr:col>29</xdr:col>
      <xdr:colOff>348282</xdr:colOff>
      <xdr:row>2192</xdr:row>
      <xdr:rowOff>120563</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23813</xdr:colOff>
      <xdr:row>2509</xdr:row>
      <xdr:rowOff>23812</xdr:rowOff>
    </xdr:from>
    <xdr:to>
      <xdr:col>29</xdr:col>
      <xdr:colOff>310748</xdr:colOff>
      <xdr:row>2528</xdr:row>
      <xdr:rowOff>97885</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595313</xdr:colOff>
      <xdr:row>2540</xdr:row>
      <xdr:rowOff>0</xdr:rowOff>
    </xdr:from>
    <xdr:to>
      <xdr:col>29</xdr:col>
      <xdr:colOff>372094</xdr:colOff>
      <xdr:row>2560</xdr:row>
      <xdr:rowOff>1499</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345282</xdr:colOff>
      <xdr:row>2576</xdr:row>
      <xdr:rowOff>83344</xdr:rowOff>
    </xdr:from>
    <xdr:to>
      <xdr:col>29</xdr:col>
      <xdr:colOff>71036</xdr:colOff>
      <xdr:row>2596</xdr:row>
      <xdr:rowOff>152880</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71438</xdr:colOff>
      <xdr:row>2613</xdr:row>
      <xdr:rowOff>71437</xdr:rowOff>
    </xdr:from>
    <xdr:to>
      <xdr:col>29</xdr:col>
      <xdr:colOff>402029</xdr:colOff>
      <xdr:row>2634</xdr:row>
      <xdr:rowOff>50486</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19</xdr:col>
      <xdr:colOff>0</xdr:colOff>
      <xdr:row>2648</xdr:row>
      <xdr:rowOff>130969</xdr:rowOff>
    </xdr:from>
    <xdr:to>
      <xdr:col>29</xdr:col>
      <xdr:colOff>296686</xdr:colOff>
      <xdr:row>2670</xdr:row>
      <xdr:rowOff>48559</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19</xdr:col>
      <xdr:colOff>595312</xdr:colOff>
      <xdr:row>2682</xdr:row>
      <xdr:rowOff>130969</xdr:rowOff>
    </xdr:from>
    <xdr:to>
      <xdr:col>30</xdr:col>
      <xdr:colOff>395906</xdr:colOff>
      <xdr:row>2702</xdr:row>
      <xdr:rowOff>132468</xdr:rowOff>
    </xdr:to>
    <xdr:graphicFrame macro="">
      <xdr:nvGraphicFramePr>
        <xdr:cNvPr id="27" name="Chart 26">
          <a:extLst>
            <a:ext uri="{FF2B5EF4-FFF2-40B4-BE49-F238E27FC236}">
              <a16:creationId xmlns:a16="http://schemas.microsoft.com/office/drawing/2014/main" id="{00000000-0008-0000-00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20</xdr:col>
      <xdr:colOff>282348</xdr:colOff>
      <xdr:row>2720</xdr:row>
      <xdr:rowOff>13608</xdr:rowOff>
    </xdr:from>
    <xdr:to>
      <xdr:col>31</xdr:col>
      <xdr:colOff>8103</xdr:colOff>
      <xdr:row>2740</xdr:row>
      <xdr:rowOff>83145</xdr:rowOff>
    </xdr:to>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21</xdr:col>
      <xdr:colOff>0</xdr:colOff>
      <xdr:row>2279</xdr:row>
      <xdr:rowOff>11906</xdr:rowOff>
    </xdr:from>
    <xdr:to>
      <xdr:col>31</xdr:col>
      <xdr:colOff>384001</xdr:colOff>
      <xdr:row>2299</xdr:row>
      <xdr:rowOff>13406</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18</xdr:col>
      <xdr:colOff>571501</xdr:colOff>
      <xdr:row>2316</xdr:row>
      <xdr:rowOff>130969</xdr:rowOff>
    </xdr:from>
    <xdr:to>
      <xdr:col>29</xdr:col>
      <xdr:colOff>348282</xdr:colOff>
      <xdr:row>2336</xdr:row>
      <xdr:rowOff>132469</xdr:rowOff>
    </xdr:to>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178594</xdr:colOff>
      <xdr:row>2404</xdr:row>
      <xdr:rowOff>0</xdr:rowOff>
    </xdr:from>
    <xdr:to>
      <xdr:col>29</xdr:col>
      <xdr:colOff>562594</xdr:colOff>
      <xdr:row>2424</xdr:row>
      <xdr:rowOff>1500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18</xdr:col>
      <xdr:colOff>261937</xdr:colOff>
      <xdr:row>2246</xdr:row>
      <xdr:rowOff>35719</xdr:rowOff>
    </xdr:from>
    <xdr:to>
      <xdr:col>29</xdr:col>
      <xdr:colOff>38719</xdr:colOff>
      <xdr:row>2266</xdr:row>
      <xdr:rowOff>37219</xdr:rowOff>
    </xdr:to>
    <xdr:graphicFrame macro="">
      <xdr:nvGraphicFramePr>
        <xdr:cNvPr id="32" name="Chart 31">
          <a:extLst>
            <a:ext uri="{FF2B5EF4-FFF2-40B4-BE49-F238E27FC236}">
              <a16:creationId xmlns:a16="http://schemas.microsoft.com/office/drawing/2014/main" id="{00000000-0008-0000-00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19</xdr:col>
      <xdr:colOff>0</xdr:colOff>
      <xdr:row>2435</xdr:row>
      <xdr:rowOff>0</xdr:rowOff>
    </xdr:from>
    <xdr:to>
      <xdr:col>29</xdr:col>
      <xdr:colOff>390615</xdr:colOff>
      <xdr:row>2455</xdr:row>
      <xdr:rowOff>1500</xdr:rowOff>
    </xdr:to>
    <xdr:graphicFrame macro="">
      <xdr:nvGraphicFramePr>
        <xdr:cNvPr id="33" name="Chart 32">
          <a:extLst>
            <a:ext uri="{FF2B5EF4-FFF2-40B4-BE49-F238E27FC236}">
              <a16:creationId xmlns:a16="http://schemas.microsoft.com/office/drawing/2014/main" id="{00000000-0008-0000-00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18</xdr:col>
      <xdr:colOff>556758</xdr:colOff>
      <xdr:row>515</xdr:row>
      <xdr:rowOff>94285</xdr:rowOff>
    </xdr:from>
    <xdr:to>
      <xdr:col>29</xdr:col>
      <xdr:colOff>358865</xdr:colOff>
      <xdr:row>534</xdr:row>
      <xdr:rowOff>159283</xdr:rowOff>
    </xdr:to>
    <xdr:graphicFrame macro="">
      <xdr:nvGraphicFramePr>
        <xdr:cNvPr id="34" name="Chart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19</xdr:col>
      <xdr:colOff>503465</xdr:colOff>
      <xdr:row>1205</xdr:row>
      <xdr:rowOff>13608</xdr:rowOff>
    </xdr:from>
    <xdr:to>
      <xdr:col>30</xdr:col>
      <xdr:colOff>277863</xdr:colOff>
      <xdr:row>1225</xdr:row>
      <xdr:rowOff>15107</xdr:rowOff>
    </xdr:to>
    <xdr:graphicFrame macro="">
      <xdr:nvGraphicFramePr>
        <xdr:cNvPr id="35" name="Chart 34">
          <a:extLst>
            <a:ext uri="{FF2B5EF4-FFF2-40B4-BE49-F238E27FC236}">
              <a16:creationId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489857</xdr:colOff>
      <xdr:row>893</xdr:row>
      <xdr:rowOff>122464</xdr:rowOff>
    </xdr:from>
    <xdr:to>
      <xdr:col>31</xdr:col>
      <xdr:colOff>252464</xdr:colOff>
      <xdr:row>913</xdr:row>
      <xdr:rowOff>151178</xdr:rowOff>
    </xdr:to>
    <xdr:graphicFrame macro="">
      <xdr:nvGraphicFramePr>
        <xdr:cNvPr id="36" name="Chart 35">
          <a:extLst>
            <a:ext uri="{FF2B5EF4-FFF2-40B4-BE49-F238E27FC236}">
              <a16:creationId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20</xdr:col>
      <xdr:colOff>299357</xdr:colOff>
      <xdr:row>927</xdr:row>
      <xdr:rowOff>27215</xdr:rowOff>
    </xdr:from>
    <xdr:to>
      <xdr:col>31</xdr:col>
      <xdr:colOff>61964</xdr:colOff>
      <xdr:row>947</xdr:row>
      <xdr:rowOff>55929</xdr:rowOff>
    </xdr:to>
    <xdr:graphicFrame macro="">
      <xdr:nvGraphicFramePr>
        <xdr:cNvPr id="37" name="Chart 36">
          <a:extLst>
            <a:ext uri="{FF2B5EF4-FFF2-40B4-BE49-F238E27FC236}">
              <a16:creationId xmlns:a16="http://schemas.microsoft.com/office/drawing/2014/main" id="{00000000-0008-0000-00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21</xdr:col>
      <xdr:colOff>340179</xdr:colOff>
      <xdr:row>1001</xdr:row>
      <xdr:rowOff>68036</xdr:rowOff>
    </xdr:from>
    <xdr:to>
      <xdr:col>32</xdr:col>
      <xdr:colOff>102786</xdr:colOff>
      <xdr:row>1021</xdr:row>
      <xdr:rowOff>96752</xdr:rowOff>
    </xdr:to>
    <xdr:graphicFrame macro="">
      <xdr:nvGraphicFramePr>
        <xdr:cNvPr id="38" name="Chart 37">
          <a:extLst>
            <a:ext uri="{FF2B5EF4-FFF2-40B4-BE49-F238E27FC236}">
              <a16:creationId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0</xdr:colOff>
      <xdr:row>767</xdr:row>
      <xdr:rowOff>0</xdr:rowOff>
    </xdr:from>
    <xdr:to>
      <xdr:col>14</xdr:col>
      <xdr:colOff>335241</xdr:colOff>
      <xdr:row>786</xdr:row>
      <xdr:rowOff>53094</xdr:rowOff>
    </xdr:to>
    <xdr:graphicFrame macro="">
      <xdr:nvGraphicFramePr>
        <xdr:cNvPr id="39" name="Chart 38">
          <a:extLst>
            <a:ext uri="{FF2B5EF4-FFF2-40B4-BE49-F238E27FC236}">
              <a16:creationId xmlns:a16="http://schemas.microsoft.com/office/drawing/2014/main" id="{00000000-0008-0000-00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20</xdr:col>
      <xdr:colOff>0</xdr:colOff>
      <xdr:row>1714</xdr:row>
      <xdr:rowOff>0</xdr:rowOff>
    </xdr:from>
    <xdr:to>
      <xdr:col>30</xdr:col>
      <xdr:colOff>308783</xdr:colOff>
      <xdr:row>1735</xdr:row>
      <xdr:rowOff>24181</xdr:rowOff>
    </xdr:to>
    <xdr:graphicFrame macro="">
      <xdr:nvGraphicFramePr>
        <xdr:cNvPr id="40" name="Chart 39">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20</xdr:col>
      <xdr:colOff>0</xdr:colOff>
      <xdr:row>2140</xdr:row>
      <xdr:rowOff>0</xdr:rowOff>
    </xdr:from>
    <xdr:to>
      <xdr:col>30</xdr:col>
      <xdr:colOff>308783</xdr:colOff>
      <xdr:row>2161</xdr:row>
      <xdr:rowOff>24181</xdr:rowOff>
    </xdr:to>
    <xdr:graphicFrame macro="">
      <xdr:nvGraphicFramePr>
        <xdr:cNvPr id="41" name="Chart 40">
          <a:extLst>
            <a:ext uri="{FF2B5EF4-FFF2-40B4-BE49-F238E27FC236}">
              <a16:creationId xmlns:a16="http://schemas.microsoft.com/office/drawing/2014/main" id="{00000000-0008-0000-00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20</xdr:col>
      <xdr:colOff>238124</xdr:colOff>
      <xdr:row>1527</xdr:row>
      <xdr:rowOff>119063</xdr:rowOff>
    </xdr:from>
    <xdr:to>
      <xdr:col>30</xdr:col>
      <xdr:colOff>560515</xdr:colOff>
      <xdr:row>1548</xdr:row>
      <xdr:rowOff>21912</xdr:rowOff>
    </xdr:to>
    <xdr:graphicFrame macro="">
      <xdr:nvGraphicFramePr>
        <xdr:cNvPr id="42" name="Chart 41">
          <a:extLst>
            <a:ext uri="{FF2B5EF4-FFF2-40B4-BE49-F238E27FC236}">
              <a16:creationId xmlns:a16="http://schemas.microsoft.com/office/drawing/2014/main" id="{00000000-0008-0000-00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16</xdr:col>
      <xdr:colOff>83343</xdr:colOff>
      <xdr:row>1572</xdr:row>
      <xdr:rowOff>3572</xdr:rowOff>
    </xdr:from>
    <xdr:to>
      <xdr:col>26</xdr:col>
      <xdr:colOff>491156</xdr:colOff>
      <xdr:row>1591</xdr:row>
      <xdr:rowOff>76509</xdr:rowOff>
    </xdr:to>
    <xdr:graphicFrame macro="">
      <xdr:nvGraphicFramePr>
        <xdr:cNvPr id="43" name="Chart 42">
          <a:extLst>
            <a:ext uri="{FF2B5EF4-FFF2-40B4-BE49-F238E27FC236}">
              <a16:creationId xmlns:a16="http://schemas.microsoft.com/office/drawing/2014/main" id="{00000000-0008-0000-00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21</xdr:col>
      <xdr:colOff>297655</xdr:colOff>
      <xdr:row>1572</xdr:row>
      <xdr:rowOff>2</xdr:rowOff>
    </xdr:from>
    <xdr:to>
      <xdr:col>26</xdr:col>
      <xdr:colOff>501562</xdr:colOff>
      <xdr:row>1591</xdr:row>
      <xdr:rowOff>72939</xdr:rowOff>
    </xdr:to>
    <xdr:graphicFrame macro="">
      <xdr:nvGraphicFramePr>
        <xdr:cNvPr id="44" name="Chart 43">
          <a:extLst>
            <a:ext uri="{FF2B5EF4-FFF2-40B4-BE49-F238E27FC236}">
              <a16:creationId xmlns:a16="http://schemas.microsoft.com/office/drawing/2014/main" id="{00000000-0008-0000-00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28</xdr:col>
      <xdr:colOff>0</xdr:colOff>
      <xdr:row>1572</xdr:row>
      <xdr:rowOff>0</xdr:rowOff>
    </xdr:from>
    <xdr:to>
      <xdr:col>38</xdr:col>
      <xdr:colOff>322391</xdr:colOff>
      <xdr:row>1592</xdr:row>
      <xdr:rowOff>69536</xdr:rowOff>
    </xdr:to>
    <xdr:graphicFrame macro="">
      <xdr:nvGraphicFramePr>
        <xdr:cNvPr id="45" name="Chart 44">
          <a:extLst>
            <a:ext uri="{FF2B5EF4-FFF2-40B4-BE49-F238E27FC236}">
              <a16:creationId xmlns:a16="http://schemas.microsoft.com/office/drawing/2014/main" id="{00000000-0008-0000-00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20</xdr:col>
      <xdr:colOff>0</xdr:colOff>
      <xdr:row>2757</xdr:row>
      <xdr:rowOff>0</xdr:rowOff>
    </xdr:from>
    <xdr:to>
      <xdr:col>30</xdr:col>
      <xdr:colOff>296687</xdr:colOff>
      <xdr:row>2778</xdr:row>
      <xdr:rowOff>84277</xdr:rowOff>
    </xdr:to>
    <xdr:graphicFrame macro="">
      <xdr:nvGraphicFramePr>
        <xdr:cNvPr id="46" name="Chart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19</xdr:col>
      <xdr:colOff>0</xdr:colOff>
      <xdr:row>2788</xdr:row>
      <xdr:rowOff>0</xdr:rowOff>
    </xdr:from>
    <xdr:to>
      <xdr:col>29</xdr:col>
      <xdr:colOff>296688</xdr:colOff>
      <xdr:row>2809</xdr:row>
      <xdr:rowOff>84277</xdr:rowOff>
    </xdr:to>
    <xdr:graphicFrame macro="">
      <xdr:nvGraphicFramePr>
        <xdr:cNvPr id="47" name="Chart 46">
          <a:extLst>
            <a:ext uri="{FF2B5EF4-FFF2-40B4-BE49-F238E27FC236}">
              <a16:creationId xmlns:a16="http://schemas.microsoft.com/office/drawing/2014/main" id="{00000000-0008-0000-00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16</xdr:col>
      <xdr:colOff>0</xdr:colOff>
      <xdr:row>1394</xdr:row>
      <xdr:rowOff>0</xdr:rowOff>
    </xdr:from>
    <xdr:to>
      <xdr:col>26</xdr:col>
      <xdr:colOff>356785</xdr:colOff>
      <xdr:row>1413</xdr:row>
      <xdr:rowOff>137572</xdr:rowOff>
    </xdr:to>
    <xdr:graphicFrame macro="">
      <xdr:nvGraphicFramePr>
        <xdr:cNvPr id="48" name="Chart 47">
          <a:extLst>
            <a:ext uri="{FF2B5EF4-FFF2-40B4-BE49-F238E27FC236}">
              <a16:creationId xmlns:a16="http://schemas.microsoft.com/office/drawing/2014/main" id="{00000000-0008-0000-00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19</xdr:col>
      <xdr:colOff>0</xdr:colOff>
      <xdr:row>968</xdr:row>
      <xdr:rowOff>0</xdr:rowOff>
    </xdr:from>
    <xdr:to>
      <xdr:col>29</xdr:col>
      <xdr:colOff>400895</xdr:colOff>
      <xdr:row>988</xdr:row>
      <xdr:rowOff>1500</xdr:rowOff>
    </xdr:to>
    <xdr:graphicFrame macro="">
      <xdr:nvGraphicFramePr>
        <xdr:cNvPr id="49" name="Chart 48">
          <a:extLst>
            <a:ext uri="{FF2B5EF4-FFF2-40B4-BE49-F238E27FC236}">
              <a16:creationId xmlns:a16="http://schemas.microsoft.com/office/drawing/2014/main" id="{00000000-0008-0000-00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20</xdr:col>
      <xdr:colOff>483053</xdr:colOff>
      <xdr:row>1459</xdr:row>
      <xdr:rowOff>23131</xdr:rowOff>
    </xdr:from>
    <xdr:to>
      <xdr:col>31</xdr:col>
      <xdr:colOff>227517</xdr:colOff>
      <xdr:row>1478</xdr:row>
      <xdr:rowOff>160702</xdr:rowOff>
    </xdr:to>
    <xdr:graphicFrame macro="">
      <xdr:nvGraphicFramePr>
        <xdr:cNvPr id="50" name="Chart 49">
          <a:extLst>
            <a:ext uri="{FF2B5EF4-FFF2-40B4-BE49-F238E27FC236}">
              <a16:creationId xmlns:a16="http://schemas.microsoft.com/office/drawing/2014/main" id="{00000000-0008-0000-00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0</xdr:colOff>
      <xdr:row>1821</xdr:row>
      <xdr:rowOff>0</xdr:rowOff>
    </xdr:from>
    <xdr:to>
      <xdr:col>15</xdr:col>
      <xdr:colOff>389442</xdr:colOff>
      <xdr:row>1841</xdr:row>
      <xdr:rowOff>1503</xdr:rowOff>
    </xdr:to>
    <xdr:graphicFrame macro="">
      <xdr:nvGraphicFramePr>
        <xdr:cNvPr id="51" name="Chart 50">
          <a:extLst>
            <a:ext uri="{FF2B5EF4-FFF2-40B4-BE49-F238E27FC236}">
              <a16:creationId xmlns:a16="http://schemas.microsoft.com/office/drawing/2014/main" id="{00000000-0008-0000-00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1892</xdr:row>
      <xdr:rowOff>0</xdr:rowOff>
    </xdr:from>
    <xdr:to>
      <xdr:col>14</xdr:col>
      <xdr:colOff>362227</xdr:colOff>
      <xdr:row>1912</xdr:row>
      <xdr:rowOff>1502</xdr:rowOff>
    </xdr:to>
    <xdr:graphicFrame macro="">
      <xdr:nvGraphicFramePr>
        <xdr:cNvPr id="52" name="Chart 51">
          <a:extLst>
            <a:ext uri="{FF2B5EF4-FFF2-40B4-BE49-F238E27FC236}">
              <a16:creationId xmlns:a16="http://schemas.microsoft.com/office/drawing/2014/main" id="{00000000-0008-0000-00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4</xdr:col>
      <xdr:colOff>0</xdr:colOff>
      <xdr:row>1962</xdr:row>
      <xdr:rowOff>0</xdr:rowOff>
    </xdr:from>
    <xdr:to>
      <xdr:col>14</xdr:col>
      <xdr:colOff>362227</xdr:colOff>
      <xdr:row>1982</xdr:row>
      <xdr:rowOff>1501</xdr:rowOff>
    </xdr:to>
    <xdr:graphicFrame macro="">
      <xdr:nvGraphicFramePr>
        <xdr:cNvPr id="53" name="Chart 52">
          <a:extLst>
            <a:ext uri="{FF2B5EF4-FFF2-40B4-BE49-F238E27FC236}">
              <a16:creationId xmlns:a16="http://schemas.microsoft.com/office/drawing/2014/main" id="{00000000-0008-0000-00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xdr:col>
      <xdr:colOff>0</xdr:colOff>
      <xdr:row>2032</xdr:row>
      <xdr:rowOff>0</xdr:rowOff>
    </xdr:from>
    <xdr:to>
      <xdr:col>14</xdr:col>
      <xdr:colOff>362227</xdr:colOff>
      <xdr:row>2052</xdr:row>
      <xdr:rowOff>1501</xdr:rowOff>
    </xdr:to>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22</xdr:col>
      <xdr:colOff>161925</xdr:colOff>
      <xdr:row>2346</xdr:row>
      <xdr:rowOff>0</xdr:rowOff>
    </xdr:from>
    <xdr:to>
      <xdr:col>32</xdr:col>
      <xdr:colOff>545926</xdr:colOff>
      <xdr:row>2366</xdr:row>
      <xdr:rowOff>0</xdr:rowOff>
    </xdr:to>
    <xdr:graphicFrame macro="">
      <xdr:nvGraphicFramePr>
        <xdr:cNvPr id="55" name="Chart 54">
          <a:extLst>
            <a:ext uri="{FF2B5EF4-FFF2-40B4-BE49-F238E27FC236}">
              <a16:creationId xmlns:a16="http://schemas.microsoft.com/office/drawing/2014/main" id="{00000000-0008-0000-00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5</xdr:col>
      <xdr:colOff>600075</xdr:colOff>
      <xdr:row>2210</xdr:row>
      <xdr:rowOff>57149</xdr:rowOff>
    </xdr:from>
    <xdr:to>
      <xdr:col>16</xdr:col>
      <xdr:colOff>374475</xdr:colOff>
      <xdr:row>2230</xdr:row>
      <xdr:rowOff>58649</xdr:rowOff>
    </xdr:to>
    <xdr:graphicFrame macro="">
      <xdr:nvGraphicFramePr>
        <xdr:cNvPr id="56" name="Chart 55">
          <a:extLst>
            <a:ext uri="{FF2B5EF4-FFF2-40B4-BE49-F238E27FC236}">
              <a16:creationId xmlns:a16="http://schemas.microsoft.com/office/drawing/2014/main" id="{00000000-0008-0000-00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17</xdr:col>
      <xdr:colOff>0</xdr:colOff>
      <xdr:row>2210</xdr:row>
      <xdr:rowOff>0</xdr:rowOff>
    </xdr:from>
    <xdr:to>
      <xdr:col>27</xdr:col>
      <xdr:colOff>381619</xdr:colOff>
      <xdr:row>2230</xdr:row>
      <xdr:rowOff>1500</xdr:rowOff>
    </xdr:to>
    <xdr:graphicFrame macro="">
      <xdr:nvGraphicFramePr>
        <xdr:cNvPr id="57" name="Chart 56">
          <a:extLst>
            <a:ext uri="{FF2B5EF4-FFF2-40B4-BE49-F238E27FC236}">
              <a16:creationId xmlns:a16="http://schemas.microsoft.com/office/drawing/2014/main" id="{00000000-0008-0000-00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7</xdr:col>
      <xdr:colOff>1</xdr:colOff>
      <xdr:row>14</xdr:row>
      <xdr:rowOff>0</xdr:rowOff>
    </xdr:from>
    <xdr:to>
      <xdr:col>23</xdr:col>
      <xdr:colOff>381000</xdr:colOff>
      <xdr:row>48</xdr:row>
      <xdr:rowOff>153997</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734176" y="2200275"/>
          <a:ext cx="10134599" cy="5659447"/>
        </a:xfrm>
        <a:prstGeom prst="rect">
          <a:avLst/>
        </a:prstGeom>
      </xdr:spPr>
    </xdr:pic>
    <xdr:clientData/>
  </xdr:twoCellAnchor>
  <xdr:twoCellAnchor>
    <xdr:from>
      <xdr:col>4</xdr:col>
      <xdr:colOff>146845</xdr:colOff>
      <xdr:row>600</xdr:row>
      <xdr:rowOff>71437</xdr:rowOff>
    </xdr:from>
    <xdr:to>
      <xdr:col>17</xdr:col>
      <xdr:colOff>452437</xdr:colOff>
      <xdr:row>629</xdr:row>
      <xdr:rowOff>69908</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5023645" y="103103362"/>
          <a:ext cx="8258967" cy="4694296"/>
        </a:xfrm>
        <a:prstGeom prst="rect">
          <a:avLst/>
        </a:prstGeom>
      </xdr:spPr>
    </xdr:pic>
    <xdr:clientData/>
  </xdr:twoCellAnchor>
  <xdr:twoCellAnchor>
    <xdr:from>
      <xdr:col>12</xdr:col>
      <xdr:colOff>1</xdr:colOff>
      <xdr:row>662</xdr:row>
      <xdr:rowOff>1</xdr:rowOff>
    </xdr:from>
    <xdr:to>
      <xdr:col>28</xdr:col>
      <xdr:colOff>23551</xdr:colOff>
      <xdr:row>693</xdr:row>
      <xdr:rowOff>59531</xdr:rowOff>
    </xdr:to>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9"/>
        <a:stretch>
          <a:fillRect/>
        </a:stretch>
      </xdr:blipFill>
      <xdr:spPr>
        <a:xfrm>
          <a:off x="9782176" y="113785651"/>
          <a:ext cx="9777150" cy="5079205"/>
        </a:xfrm>
        <a:prstGeom prst="rect">
          <a:avLst/>
        </a:prstGeom>
      </xdr:spPr>
    </xdr:pic>
    <xdr:clientData/>
  </xdr:twoCellAnchor>
  <xdr:twoCellAnchor>
    <xdr:from>
      <xdr:col>20</xdr:col>
      <xdr:colOff>357188</xdr:colOff>
      <xdr:row>809</xdr:row>
      <xdr:rowOff>35720</xdr:rowOff>
    </xdr:from>
    <xdr:to>
      <xdr:col>31</xdr:col>
      <xdr:colOff>145761</xdr:colOff>
      <xdr:row>829</xdr:row>
      <xdr:rowOff>37220</xdr:rowOff>
    </xdr:to>
    <xdr:graphicFrame macro="">
      <xdr:nvGraphicFramePr>
        <xdr:cNvPr id="61" name="Chart 60">
          <a:extLst>
            <a:ext uri="{FF2B5EF4-FFF2-40B4-BE49-F238E27FC236}">
              <a16:creationId xmlns:a16="http://schemas.microsoft.com/office/drawing/2014/main" id="{00000000-0008-0000-00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321469</xdr:colOff>
      <xdr:row>927</xdr:row>
      <xdr:rowOff>154782</xdr:rowOff>
    </xdr:from>
    <xdr:to>
      <xdr:col>19</xdr:col>
      <xdr:colOff>84076</xdr:colOff>
      <xdr:row>948</xdr:row>
      <xdr:rowOff>16809</xdr:rowOff>
    </xdr:to>
    <xdr:graphicFrame macro="">
      <xdr:nvGraphicFramePr>
        <xdr:cNvPr id="62" name="Chart 61">
          <a:extLst>
            <a:ext uri="{FF2B5EF4-FFF2-40B4-BE49-F238E27FC236}">
              <a16:creationId xmlns:a16="http://schemas.microsoft.com/office/drawing/2014/main" id="{00000000-0008-0000-00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11</xdr:col>
      <xdr:colOff>0</xdr:colOff>
      <xdr:row>1238</xdr:row>
      <xdr:rowOff>0</xdr:rowOff>
    </xdr:from>
    <xdr:to>
      <xdr:col>25</xdr:col>
      <xdr:colOff>394607</xdr:colOff>
      <xdr:row>1272</xdr:row>
      <xdr:rowOff>57091</xdr:rowOff>
    </xdr:to>
    <xdr:pic>
      <xdr:nvPicPr>
        <xdr:cNvPr id="63" name="Picture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62"/>
        <a:stretch>
          <a:fillRect/>
        </a:stretch>
      </xdr:blipFill>
      <xdr:spPr>
        <a:xfrm>
          <a:off x="9172575" y="212598000"/>
          <a:ext cx="8929007" cy="5562541"/>
        </a:xfrm>
        <a:prstGeom prst="rect">
          <a:avLst/>
        </a:prstGeom>
      </xdr:spPr>
    </xdr:pic>
    <xdr:clientData/>
  </xdr:twoCellAnchor>
  <xdr:twoCellAnchor>
    <xdr:from>
      <xdr:col>20</xdr:col>
      <xdr:colOff>0</xdr:colOff>
      <xdr:row>2471</xdr:row>
      <xdr:rowOff>0</xdr:rowOff>
    </xdr:from>
    <xdr:to>
      <xdr:col>30</xdr:col>
      <xdr:colOff>390615</xdr:colOff>
      <xdr:row>2491</xdr:row>
      <xdr:rowOff>1500</xdr:rowOff>
    </xdr:to>
    <xdr:graphicFrame macro="">
      <xdr:nvGraphicFramePr>
        <xdr:cNvPr id="64" name="Chart 63">
          <a:extLst>
            <a:ext uri="{FF2B5EF4-FFF2-40B4-BE49-F238E27FC236}">
              <a16:creationId xmlns:a16="http://schemas.microsoft.com/office/drawing/2014/main" id="{00000000-0008-0000-00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20</xdr:col>
      <xdr:colOff>0</xdr:colOff>
      <xdr:row>160</xdr:row>
      <xdr:rowOff>0</xdr:rowOff>
    </xdr:from>
    <xdr:to>
      <xdr:col>30</xdr:col>
      <xdr:colOff>382752</xdr:colOff>
      <xdr:row>180</xdr:row>
      <xdr:rowOff>2860</xdr:rowOff>
    </xdr:to>
    <xdr:graphicFrame macro="">
      <xdr:nvGraphicFramePr>
        <xdr:cNvPr id="65" name="Chart 64">
          <a:extLst>
            <a:ext uri="{FF2B5EF4-FFF2-40B4-BE49-F238E27FC236}">
              <a16:creationId xmlns:a16="http://schemas.microsoft.com/office/drawing/2014/main" id="{00000000-0008-0000-00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19</xdr:col>
      <xdr:colOff>547687</xdr:colOff>
      <xdr:row>191</xdr:row>
      <xdr:rowOff>226219</xdr:rowOff>
    </xdr:from>
    <xdr:to>
      <xdr:col>30</xdr:col>
      <xdr:colOff>323220</xdr:colOff>
      <xdr:row>211</xdr:row>
      <xdr:rowOff>133829</xdr:rowOff>
    </xdr:to>
    <xdr:graphicFrame macro="">
      <xdr:nvGraphicFramePr>
        <xdr:cNvPr id="66" name="Chart 65">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20</xdr:col>
      <xdr:colOff>0</xdr:colOff>
      <xdr:row>225</xdr:row>
      <xdr:rowOff>0</xdr:rowOff>
    </xdr:from>
    <xdr:to>
      <xdr:col>30</xdr:col>
      <xdr:colOff>382752</xdr:colOff>
      <xdr:row>244</xdr:row>
      <xdr:rowOff>131447</xdr:rowOff>
    </xdr:to>
    <xdr:graphicFrame macro="">
      <xdr:nvGraphicFramePr>
        <xdr:cNvPr id="67" name="Chart 66">
          <a:extLst>
            <a:ext uri="{FF2B5EF4-FFF2-40B4-BE49-F238E27FC236}">
              <a16:creationId xmlns:a16="http://schemas.microsoft.com/office/drawing/2014/main" id="{00000000-0008-0000-00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20</xdr:col>
      <xdr:colOff>11906</xdr:colOff>
      <xdr:row>260</xdr:row>
      <xdr:rowOff>35719</xdr:rowOff>
    </xdr:from>
    <xdr:to>
      <xdr:col>30</xdr:col>
      <xdr:colOff>394658</xdr:colOff>
      <xdr:row>280</xdr:row>
      <xdr:rowOff>479</xdr:rowOff>
    </xdr:to>
    <xdr:graphicFrame macro="">
      <xdr:nvGraphicFramePr>
        <xdr:cNvPr id="68" name="Chart 67">
          <a:extLst>
            <a:ext uri="{FF2B5EF4-FFF2-40B4-BE49-F238E27FC236}">
              <a16:creationId xmlns:a16="http://schemas.microsoft.com/office/drawing/2014/main" id="{00000000-0008-0000-00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19</xdr:col>
      <xdr:colOff>202407</xdr:colOff>
      <xdr:row>291</xdr:row>
      <xdr:rowOff>107156</xdr:rowOff>
    </xdr:from>
    <xdr:to>
      <xdr:col>29</xdr:col>
      <xdr:colOff>585159</xdr:colOff>
      <xdr:row>311</xdr:row>
      <xdr:rowOff>71916</xdr:rowOff>
    </xdr:to>
    <xdr:graphicFrame macro="">
      <xdr:nvGraphicFramePr>
        <xdr:cNvPr id="69" name="Chart 68">
          <a:extLst>
            <a:ext uri="{FF2B5EF4-FFF2-40B4-BE49-F238E27FC236}">
              <a16:creationId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20</xdr:col>
      <xdr:colOff>285750</xdr:colOff>
      <xdr:row>333</xdr:row>
      <xdr:rowOff>95251</xdr:rowOff>
    </xdr:from>
    <xdr:to>
      <xdr:col>31</xdr:col>
      <xdr:colOff>61284</xdr:colOff>
      <xdr:row>353</xdr:row>
      <xdr:rowOff>60011</xdr:rowOff>
    </xdr:to>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18</xdr:col>
      <xdr:colOff>511969</xdr:colOff>
      <xdr:row>564</xdr:row>
      <xdr:rowOff>130969</xdr:rowOff>
    </xdr:from>
    <xdr:to>
      <xdr:col>29</xdr:col>
      <xdr:colOff>287503</xdr:colOff>
      <xdr:row>584</xdr:row>
      <xdr:rowOff>95729</xdr:rowOff>
    </xdr:to>
    <xdr:graphicFrame macro="">
      <xdr:nvGraphicFramePr>
        <xdr:cNvPr id="71" name="Chart 70">
          <a:extLst>
            <a:ext uri="{FF2B5EF4-FFF2-40B4-BE49-F238E27FC236}">
              <a16:creationId xmlns:a16="http://schemas.microsoft.com/office/drawing/2014/main" id="{00000000-0008-0000-00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3</xdr:col>
      <xdr:colOff>571499</xdr:colOff>
      <xdr:row>856</xdr:row>
      <xdr:rowOff>47624</xdr:rowOff>
    </xdr:from>
    <xdr:to>
      <xdr:col>14</xdr:col>
      <xdr:colOff>299522</xdr:colOff>
      <xdr:row>875</xdr:row>
      <xdr:rowOff>100718</xdr:rowOff>
    </xdr:to>
    <xdr:graphicFrame macro="">
      <xdr:nvGraphicFramePr>
        <xdr:cNvPr id="72" name="Chart 71">
          <a:extLst>
            <a:ext uri="{FF2B5EF4-FFF2-40B4-BE49-F238E27FC236}">
              <a16:creationId xmlns:a16="http://schemas.microsoft.com/office/drawing/2014/main" id="{00000000-0008-0000-00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20</xdr:col>
      <xdr:colOff>54429</xdr:colOff>
      <xdr:row>1035</xdr:row>
      <xdr:rowOff>13608</xdr:rowOff>
    </xdr:from>
    <xdr:to>
      <xdr:col>30</xdr:col>
      <xdr:colOff>455323</xdr:colOff>
      <xdr:row>1055</xdr:row>
      <xdr:rowOff>15108</xdr:rowOff>
    </xdr:to>
    <xdr:graphicFrame macro="">
      <xdr:nvGraphicFramePr>
        <xdr:cNvPr id="73" name="Chart 72">
          <a:extLst>
            <a:ext uri="{FF2B5EF4-FFF2-40B4-BE49-F238E27FC236}">
              <a16:creationId xmlns:a16="http://schemas.microsoft.com/office/drawing/2014/main" id="{00000000-0008-0000-00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18</xdr:col>
      <xdr:colOff>136071</xdr:colOff>
      <xdr:row>1072</xdr:row>
      <xdr:rowOff>108857</xdr:rowOff>
    </xdr:from>
    <xdr:to>
      <xdr:col>28</xdr:col>
      <xdr:colOff>536966</xdr:colOff>
      <xdr:row>1092</xdr:row>
      <xdr:rowOff>110356</xdr:rowOff>
    </xdr:to>
    <xdr:graphicFrame macro="">
      <xdr:nvGraphicFramePr>
        <xdr:cNvPr id="74" name="Chart 73">
          <a:extLst>
            <a:ext uri="{FF2B5EF4-FFF2-40B4-BE49-F238E27FC236}">
              <a16:creationId xmlns:a16="http://schemas.microsoft.com/office/drawing/2014/main" id="{00000000-0008-0000-00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18</xdr:col>
      <xdr:colOff>435429</xdr:colOff>
      <xdr:row>1096</xdr:row>
      <xdr:rowOff>136070</xdr:rowOff>
    </xdr:from>
    <xdr:to>
      <xdr:col>29</xdr:col>
      <xdr:colOff>224003</xdr:colOff>
      <xdr:row>1116</xdr:row>
      <xdr:rowOff>123963</xdr:rowOff>
    </xdr:to>
    <xdr:graphicFrame macro="">
      <xdr:nvGraphicFramePr>
        <xdr:cNvPr id="75" name="Chart 74">
          <a:extLst>
            <a:ext uri="{FF2B5EF4-FFF2-40B4-BE49-F238E27FC236}">
              <a16:creationId xmlns:a16="http://schemas.microsoft.com/office/drawing/2014/main" id="{00000000-0008-0000-00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19</xdr:col>
      <xdr:colOff>154781</xdr:colOff>
      <xdr:row>1142</xdr:row>
      <xdr:rowOff>107156</xdr:rowOff>
    </xdr:from>
    <xdr:to>
      <xdr:col>29</xdr:col>
      <xdr:colOff>550573</xdr:colOff>
      <xdr:row>1162</xdr:row>
      <xdr:rowOff>95049</xdr:rowOff>
    </xdr:to>
    <xdr:graphicFrame macro="">
      <xdr:nvGraphicFramePr>
        <xdr:cNvPr id="76" name="Chart 75">
          <a:extLst>
            <a:ext uri="{FF2B5EF4-FFF2-40B4-BE49-F238E27FC236}">
              <a16:creationId xmlns:a16="http://schemas.microsoft.com/office/drawing/2014/main" id="{00000000-0008-0000-00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15</xdr:col>
      <xdr:colOff>392906</xdr:colOff>
      <xdr:row>1173</xdr:row>
      <xdr:rowOff>119063</xdr:rowOff>
    </xdr:from>
    <xdr:to>
      <xdr:col>26</xdr:col>
      <xdr:colOff>167305</xdr:colOff>
      <xdr:row>1194</xdr:row>
      <xdr:rowOff>30077</xdr:rowOff>
    </xdr:to>
    <xdr:graphicFrame macro="">
      <xdr:nvGraphicFramePr>
        <xdr:cNvPr id="77" name="Chart 76">
          <a:extLst>
            <a:ext uri="{FF2B5EF4-FFF2-40B4-BE49-F238E27FC236}">
              <a16:creationId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0.56986</cdr:x>
      <cdr:y>0.19605</cdr:y>
    </cdr:from>
    <cdr:to>
      <cdr:x>0.91208</cdr:x>
      <cdr:y>0.25738</cdr:y>
    </cdr:to>
    <cdr:sp macro="" textlink="">
      <cdr:nvSpPr>
        <cdr:cNvPr id="2" name="TextBox 1"/>
        <cdr:cNvSpPr txBox="1"/>
      </cdr:nvSpPr>
      <cdr:spPr>
        <a:xfrm xmlns:a="http://schemas.openxmlformats.org/drawingml/2006/main">
          <a:off x="3702182" y="636810"/>
          <a:ext cx="2223277" cy="1992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ysClr val="windowText" lastClr="000000"/>
              </a:solidFill>
            </a:rPr>
            <a:t>2020 Target: 20% below</a:t>
          </a:r>
          <a:r>
            <a:rPr lang="en-GB" sz="1100" baseline="0">
              <a:solidFill>
                <a:sysClr val="windowText" lastClr="000000"/>
              </a:solidFill>
            </a:rPr>
            <a:t> 2005 level</a:t>
          </a:r>
          <a:endParaRPr lang="en-GB" sz="1100">
            <a:solidFill>
              <a:sysClr val="windowText" lastClr="000000"/>
            </a:solidFill>
          </a:endParaRPr>
        </a:p>
      </cdr:txBody>
    </cdr:sp>
  </cdr:relSizeAnchor>
  <cdr:relSizeAnchor xmlns:cdr="http://schemas.openxmlformats.org/drawingml/2006/chartDrawing">
    <cdr:from>
      <cdr:x>0.57219</cdr:x>
      <cdr:y>0.35955</cdr:y>
    </cdr:from>
    <cdr:to>
      <cdr:x>0.91259</cdr:x>
      <cdr:y>0.41264</cdr:y>
    </cdr:to>
    <cdr:sp macro="" textlink="">
      <cdr:nvSpPr>
        <cdr:cNvPr id="3" name="TextBox 1"/>
        <cdr:cNvSpPr txBox="1"/>
      </cdr:nvSpPr>
      <cdr:spPr>
        <a:xfrm xmlns:a="http://schemas.openxmlformats.org/drawingml/2006/main">
          <a:off x="3717291" y="1167871"/>
          <a:ext cx="2211454" cy="1724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2030 Target: 30% below</a:t>
          </a:r>
          <a:r>
            <a:rPr lang="en-GB" sz="1100" baseline="0"/>
            <a:t> 2005 level</a:t>
          </a:r>
          <a:endParaRPr lang="en-GB" sz="1100"/>
        </a:p>
      </cdr:txBody>
    </cdr:sp>
  </cdr:relSizeAnchor>
</c:userShapes>
</file>

<file path=xl/drawings/drawing3.xml><?xml version="1.0" encoding="utf-8"?>
<c:userShapes xmlns:c="http://schemas.openxmlformats.org/drawingml/2006/chart">
  <cdr:relSizeAnchor xmlns:cdr="http://schemas.openxmlformats.org/drawingml/2006/chartDrawing">
    <cdr:from>
      <cdr:x>0.13817</cdr:x>
      <cdr:y>0.02059</cdr:y>
    </cdr:from>
    <cdr:to>
      <cdr:x>0.26605</cdr:x>
      <cdr:y>0.10588</cdr:y>
    </cdr:to>
    <cdr:sp macro="" textlink="">
      <cdr:nvSpPr>
        <cdr:cNvPr id="2" name="TextBox 1">
          <a:extLst xmlns:a="http://schemas.openxmlformats.org/drawingml/2006/main">
            <a:ext uri="{FF2B5EF4-FFF2-40B4-BE49-F238E27FC236}">
              <a16:creationId xmlns:a16="http://schemas.microsoft.com/office/drawing/2014/main" id="{E5F3F607-0750-4305-BBCD-E5324414CFDE}"/>
            </a:ext>
          </a:extLst>
        </cdr:cNvPr>
        <cdr:cNvSpPr txBox="1"/>
      </cdr:nvSpPr>
      <cdr:spPr>
        <a:xfrm xmlns:a="http://schemas.openxmlformats.org/drawingml/2006/main">
          <a:off x="895350" y="66674"/>
          <a:ext cx="82867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E" sz="1100"/>
            <a:t>EU Target</a:t>
          </a:r>
        </a:p>
      </cdr:txBody>
    </cdr:sp>
  </cdr:relSizeAnchor>
</c:userShape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141469"/>
      </a:accent1>
      <a:accent2>
        <a:srgbClr val="46A07D"/>
      </a:accent2>
      <a:accent3>
        <a:srgbClr val="0560A7"/>
      </a:accent3>
      <a:accent4>
        <a:srgbClr val="EC571B"/>
      </a:accent4>
      <a:accent5>
        <a:srgbClr val="007A45"/>
      </a:accent5>
      <a:accent6>
        <a:srgbClr val="BEBD01"/>
      </a:accent6>
      <a:hlink>
        <a:srgbClr val="DA001D"/>
      </a:hlink>
      <a:folHlink>
        <a:srgbClr val="C7006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BJ2818"/>
  <sheetViews>
    <sheetView showGridLines="0" zoomScale="70" zoomScaleNormal="70" workbookViewId="0">
      <pane xSplit="3" ySplit="6" topLeftCell="D577" activePane="bottomRight" state="frozenSplit"/>
      <selection activeCell="N39" sqref="N39"/>
      <selection pane="topRight" activeCell="N39" sqref="N39"/>
      <selection pane="bottomLeft" activeCell="N39" sqref="N39"/>
      <selection pane="bottomRight" activeCell="AG546" sqref="AG546"/>
    </sheetView>
  </sheetViews>
  <sheetFormatPr baseColWidth="10" defaultColWidth="9.1640625" defaultRowHeight="13" outlineLevelRow="1"/>
  <cols>
    <col min="1" max="1" width="9.1640625" style="15"/>
    <col min="2" max="2" width="45.6640625" style="15" customWidth="1"/>
    <col min="3" max="4" width="9.1640625" style="15"/>
    <col min="5" max="5" width="9.5" style="15" bestFit="1" customWidth="1"/>
    <col min="6" max="15" width="9.1640625" style="15" customWidth="1"/>
    <col min="16" max="16384" width="9.1640625" style="15"/>
  </cols>
  <sheetData>
    <row r="2" spans="1:62" ht="22" thickBot="1">
      <c r="A2" s="12"/>
      <c r="B2" s="13" t="s">
        <v>12</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row>
    <row r="3" spans="1:62" ht="16" thickTop="1">
      <c r="A3" s="12"/>
      <c r="B3" s="12" t="s">
        <v>13</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row>
    <row r="4" spans="1:62">
      <c r="B4" s="16" t="s">
        <v>14</v>
      </c>
      <c r="E4" s="16">
        <v>1990</v>
      </c>
      <c r="F4" s="16">
        <v>1991</v>
      </c>
      <c r="G4" s="16">
        <v>1992</v>
      </c>
      <c r="H4" s="16">
        <v>1993</v>
      </c>
      <c r="I4" s="16">
        <v>1994</v>
      </c>
      <c r="J4" s="16">
        <v>1995</v>
      </c>
      <c r="K4" s="16">
        <v>1996</v>
      </c>
      <c r="L4" s="16">
        <v>1997</v>
      </c>
      <c r="M4" s="16">
        <v>1998</v>
      </c>
      <c r="N4" s="16">
        <v>1999</v>
      </c>
      <c r="O4" s="16">
        <v>2000</v>
      </c>
      <c r="P4" s="16">
        <v>2001</v>
      </c>
      <c r="Q4" s="16">
        <v>2002</v>
      </c>
      <c r="R4" s="16">
        <v>2003</v>
      </c>
      <c r="S4" s="16">
        <v>2004</v>
      </c>
      <c r="T4" s="16">
        <v>2005</v>
      </c>
      <c r="U4" s="16">
        <v>2006</v>
      </c>
      <c r="V4" s="16">
        <v>2007</v>
      </c>
      <c r="W4" s="16">
        <v>2008</v>
      </c>
      <c r="X4" s="16">
        <v>2009</v>
      </c>
      <c r="Y4" s="16">
        <v>2010</v>
      </c>
      <c r="Z4" s="16">
        <v>2011</v>
      </c>
      <c r="AA4" s="16">
        <v>2012</v>
      </c>
      <c r="AB4" s="16">
        <v>2013</v>
      </c>
      <c r="AC4" s="16">
        <v>2014</v>
      </c>
      <c r="AD4" s="16">
        <v>2015</v>
      </c>
      <c r="AE4" s="16">
        <v>2016</v>
      </c>
      <c r="AF4" s="16">
        <v>2017</v>
      </c>
      <c r="AG4" s="16">
        <v>2018</v>
      </c>
    </row>
    <row r="5" spans="1:62" hidden="1">
      <c r="B5" s="17" t="s">
        <v>15</v>
      </c>
      <c r="C5" s="17"/>
      <c r="D5" s="17"/>
      <c r="E5" s="17">
        <v>3</v>
      </c>
      <c r="F5" s="17">
        <v>4</v>
      </c>
      <c r="G5" s="17">
        <v>5</v>
      </c>
      <c r="H5" s="17">
        <v>6</v>
      </c>
      <c r="I5" s="17">
        <v>7</v>
      </c>
      <c r="J5" s="17">
        <v>8</v>
      </c>
      <c r="K5" s="17">
        <v>9</v>
      </c>
      <c r="L5" s="17">
        <v>10</v>
      </c>
      <c r="M5" s="17">
        <v>11</v>
      </c>
      <c r="N5" s="17">
        <v>12</v>
      </c>
      <c r="O5" s="17">
        <v>13</v>
      </c>
      <c r="P5" s="17">
        <v>14</v>
      </c>
      <c r="Q5" s="17">
        <v>15</v>
      </c>
      <c r="R5" s="17">
        <v>16</v>
      </c>
      <c r="S5" s="17">
        <v>17</v>
      </c>
      <c r="T5" s="17">
        <v>18</v>
      </c>
      <c r="U5" s="17">
        <v>19</v>
      </c>
      <c r="V5" s="17">
        <v>20</v>
      </c>
      <c r="W5" s="17">
        <v>21</v>
      </c>
      <c r="X5" s="17">
        <v>22</v>
      </c>
      <c r="Y5" s="17">
        <v>23</v>
      </c>
      <c r="Z5" s="17">
        <v>24</v>
      </c>
      <c r="AA5" s="17">
        <v>25</v>
      </c>
      <c r="AB5" s="17">
        <v>26</v>
      </c>
      <c r="AC5" s="17">
        <v>27</v>
      </c>
      <c r="AD5" s="17">
        <v>28</v>
      </c>
      <c r="AE5" s="17">
        <v>29</v>
      </c>
      <c r="AF5" s="17">
        <v>30</v>
      </c>
      <c r="AG5" s="17">
        <v>31</v>
      </c>
    </row>
    <row r="6" spans="1:62" ht="15" hidden="1">
      <c r="A6"/>
      <c r="B6" s="17" t="s">
        <v>16</v>
      </c>
      <c r="E6" s="17">
        <v>7</v>
      </c>
      <c r="F6" s="17">
        <v>8</v>
      </c>
      <c r="G6" s="17">
        <v>9</v>
      </c>
      <c r="H6" s="17">
        <v>10</v>
      </c>
      <c r="I6" s="17">
        <v>11</v>
      </c>
      <c r="J6" s="17">
        <v>12</v>
      </c>
      <c r="K6" s="17">
        <v>13</v>
      </c>
      <c r="L6" s="17">
        <v>14</v>
      </c>
      <c r="M6" s="17">
        <v>15</v>
      </c>
      <c r="N6" s="17">
        <v>16</v>
      </c>
      <c r="O6" s="18">
        <v>17</v>
      </c>
      <c r="P6" s="17">
        <v>18</v>
      </c>
      <c r="Q6" s="17">
        <v>19</v>
      </c>
      <c r="R6" s="17">
        <v>20</v>
      </c>
      <c r="S6" s="17">
        <v>21</v>
      </c>
      <c r="T6" s="17">
        <v>22</v>
      </c>
      <c r="U6" s="17">
        <v>23</v>
      </c>
      <c r="V6" s="17">
        <v>24</v>
      </c>
      <c r="W6" s="17">
        <v>25</v>
      </c>
      <c r="X6" s="17">
        <v>26</v>
      </c>
      <c r="Y6" s="17">
        <v>27</v>
      </c>
      <c r="Z6" s="17">
        <v>28</v>
      </c>
      <c r="AA6" s="17">
        <v>29</v>
      </c>
      <c r="AB6" s="17">
        <v>30</v>
      </c>
      <c r="AC6" s="17">
        <v>31</v>
      </c>
      <c r="AD6" s="17">
        <v>32</v>
      </c>
      <c r="AE6" s="17">
        <v>33</v>
      </c>
      <c r="AF6" s="17">
        <v>34</v>
      </c>
      <c r="AG6" s="17">
        <v>35</v>
      </c>
    </row>
    <row r="7" spans="1:62" ht="15">
      <c r="A7"/>
    </row>
    <row r="11" spans="1:62" ht="21" thickBot="1">
      <c r="B11" s="19" t="s">
        <v>17</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62" ht="14" outlineLevel="1" thickTop="1"/>
    <row r="13" spans="1:62" outlineLevel="1"/>
    <row r="14" spans="1:62" outlineLevel="1"/>
    <row r="15" spans="1:62" outlineLevel="1"/>
    <row r="16" spans="1:62" outlineLevel="1"/>
    <row r="17" outlineLevel="1"/>
    <row r="18" outlineLevel="1"/>
    <row r="19" outlineLevel="1"/>
    <row r="20" outlineLevel="1"/>
    <row r="21" outlineLevel="1"/>
    <row r="22" outlineLevel="1"/>
    <row r="23" outlineLevel="1"/>
    <row r="24" outlineLevel="1"/>
    <row r="25" outlineLevel="1"/>
    <row r="26" outlineLevel="1"/>
    <row r="27" outlineLevel="1"/>
    <row r="28" outlineLevel="1"/>
    <row r="29" outlineLevel="1"/>
    <row r="30" outlineLevel="1"/>
    <row r="31" outlineLevel="1"/>
    <row r="32" outlineLevel="1"/>
    <row r="33" outlineLevel="1"/>
    <row r="34" outlineLevel="1"/>
    <row r="35" outlineLevel="1"/>
    <row r="36" outlineLevel="1"/>
    <row r="37" outlineLevel="1"/>
    <row r="38" outlineLevel="1"/>
    <row r="39" outlineLevel="1"/>
    <row r="40" outlineLevel="1"/>
    <row r="41" outlineLevel="1"/>
    <row r="42" outlineLevel="1"/>
    <row r="43" outlineLevel="1"/>
    <row r="44" outlineLevel="1"/>
    <row r="45" outlineLevel="1"/>
    <row r="46" outlineLevel="1"/>
    <row r="47" outlineLevel="1"/>
    <row r="48" outlineLevel="1"/>
    <row r="49" spans="2:35" outlineLevel="1"/>
    <row r="50" spans="2:35" outlineLevel="1"/>
    <row r="51" spans="2:35" outlineLevel="1">
      <c r="C51" s="21"/>
      <c r="F51" s="21"/>
      <c r="G51" s="22"/>
      <c r="I51" s="21"/>
      <c r="J51" s="23"/>
      <c r="K51" s="21"/>
      <c r="L51" s="24"/>
    </row>
    <row r="52" spans="2:35" outlineLevel="1">
      <c r="C52" s="21"/>
      <c r="G52" s="22"/>
      <c r="H52" s="25"/>
      <c r="I52" s="21"/>
      <c r="J52" s="23"/>
      <c r="K52" s="21"/>
      <c r="L52" s="24"/>
    </row>
    <row r="53" spans="2:35" ht="16" outlineLevel="1" thickBot="1">
      <c r="B53" s="3" t="s">
        <v>18</v>
      </c>
      <c r="C53" s="3" t="s">
        <v>1</v>
      </c>
      <c r="D53" s="3" t="s">
        <v>2</v>
      </c>
      <c r="E53" s="3">
        <v>1990</v>
      </c>
      <c r="F53" s="3">
        <v>1991</v>
      </c>
      <c r="G53" s="3">
        <v>1992</v>
      </c>
      <c r="H53" s="3">
        <v>1993</v>
      </c>
      <c r="I53" s="3">
        <v>1994</v>
      </c>
      <c r="J53" s="3">
        <v>1995</v>
      </c>
      <c r="K53" s="3">
        <v>1996</v>
      </c>
      <c r="L53" s="3">
        <v>1997</v>
      </c>
      <c r="M53" s="3">
        <v>1998</v>
      </c>
      <c r="N53" s="3">
        <v>1999</v>
      </c>
      <c r="O53" s="3">
        <v>2000</v>
      </c>
      <c r="P53" s="3">
        <v>2001</v>
      </c>
      <c r="Q53" s="3">
        <v>2002</v>
      </c>
      <c r="R53" s="3">
        <v>2003</v>
      </c>
      <c r="S53" s="3">
        <v>2004</v>
      </c>
      <c r="T53" s="3">
        <v>2005</v>
      </c>
      <c r="U53" s="3">
        <v>2006</v>
      </c>
      <c r="V53" s="3">
        <v>2007</v>
      </c>
      <c r="W53" s="3">
        <v>2008</v>
      </c>
      <c r="X53" s="3">
        <v>2009</v>
      </c>
      <c r="Y53" s="3">
        <v>2010</v>
      </c>
      <c r="Z53" s="3">
        <v>2011</v>
      </c>
      <c r="AA53" s="3">
        <v>2012</v>
      </c>
      <c r="AB53" s="3">
        <v>2013</v>
      </c>
      <c r="AC53" s="3">
        <v>2014</v>
      </c>
      <c r="AD53" s="3">
        <v>2015</v>
      </c>
      <c r="AE53" s="3">
        <v>2016</v>
      </c>
      <c r="AF53" s="3">
        <v>2017</v>
      </c>
      <c r="AG53" s="3">
        <v>2018</v>
      </c>
      <c r="AI53" s="3" t="s">
        <v>19</v>
      </c>
    </row>
    <row r="54" spans="2:35" outlineLevel="1">
      <c r="C54" s="21"/>
      <c r="G54" s="22"/>
      <c r="H54" s="25"/>
      <c r="I54" s="21"/>
      <c r="J54" s="21"/>
      <c r="K54" s="21"/>
      <c r="L54" s="21"/>
    </row>
    <row r="55" spans="2:35" ht="15" outlineLevel="1">
      <c r="B55" s="16" t="s">
        <v>20</v>
      </c>
      <c r="C55" s="21"/>
      <c r="E55" s="26">
        <v>9497.4820426526439</v>
      </c>
      <c r="F55" s="26">
        <v>9686.1292392374016</v>
      </c>
      <c r="G55" s="26">
        <v>9716.8616131199306</v>
      </c>
      <c r="H55" s="26">
        <v>9915.3877676610336</v>
      </c>
      <c r="I55" s="26">
        <v>10364.18924161735</v>
      </c>
      <c r="J55" s="26">
        <v>10568.448070621624</v>
      </c>
      <c r="K55" s="26">
        <v>11172.071371514978</v>
      </c>
      <c r="L55" s="26">
        <v>11677.5140697016</v>
      </c>
      <c r="M55" s="26">
        <v>12543.157075171623</v>
      </c>
      <c r="N55" s="26">
        <v>13293.384108221475</v>
      </c>
      <c r="O55" s="26">
        <v>13777.830134980759</v>
      </c>
      <c r="P55" s="26">
        <v>14577.274783611543</v>
      </c>
      <c r="Q55" s="26">
        <v>14664.286964230811</v>
      </c>
      <c r="R55" s="26">
        <v>14640.633890628062</v>
      </c>
      <c r="S55" s="26">
        <v>15133.264060301119</v>
      </c>
      <c r="T55" s="26">
        <v>15852.150469790533</v>
      </c>
      <c r="U55" s="26">
        <v>15891.420633360347</v>
      </c>
      <c r="V55" s="26">
        <v>16184.040877824807</v>
      </c>
      <c r="W55" s="26">
        <v>16337.181359335418</v>
      </c>
      <c r="X55" s="26">
        <v>14787.668228395365</v>
      </c>
      <c r="Y55" s="26">
        <v>14731.494715162684</v>
      </c>
      <c r="Z55" s="26">
        <v>13783.147571861928</v>
      </c>
      <c r="AA55" s="26">
        <v>13465.814361516499</v>
      </c>
      <c r="AB55" s="26">
        <v>13360.453771741351</v>
      </c>
      <c r="AC55" s="26">
        <v>13244.371498798078</v>
      </c>
      <c r="AD55" s="26">
        <v>13875.786692339061</v>
      </c>
      <c r="AE55" s="26">
        <v>14438.918699099406</v>
      </c>
      <c r="AF55" s="26">
        <v>14420.226497042502</v>
      </c>
      <c r="AG55" s="26">
        <v>14652.928090244295</v>
      </c>
      <c r="AI55" s="27">
        <v>1</v>
      </c>
    </row>
    <row r="56" spans="2:35" ht="15" outlineLevel="1">
      <c r="B56" s="28" t="s">
        <v>3</v>
      </c>
      <c r="C56" s="21"/>
      <c r="E56" s="29">
        <v>4421.6097674749999</v>
      </c>
      <c r="F56" s="29">
        <v>4721.8946711999997</v>
      </c>
      <c r="G56" s="29">
        <v>4925.1741038500013</v>
      </c>
      <c r="H56" s="29">
        <v>4931.2170183750004</v>
      </c>
      <c r="I56" s="29">
        <v>5509.9506966500003</v>
      </c>
      <c r="J56" s="29">
        <v>5538.3419930499995</v>
      </c>
      <c r="K56" s="29">
        <v>5781.9179293000016</v>
      </c>
      <c r="L56" s="29">
        <v>6350.8400804499997</v>
      </c>
      <c r="M56" s="29">
        <v>7101.0669731250009</v>
      </c>
      <c r="N56" s="29">
        <v>8001.4364349499983</v>
      </c>
      <c r="O56" s="29">
        <v>7859.4467224750015</v>
      </c>
      <c r="P56" s="29">
        <v>8486.0870754250027</v>
      </c>
      <c r="Q56" s="29">
        <v>8391.6727880249982</v>
      </c>
      <c r="R56" s="29">
        <v>8095.2544699</v>
      </c>
      <c r="S56" s="29">
        <v>8679.0535537841079</v>
      </c>
      <c r="T56" s="29">
        <v>9129.8215336791764</v>
      </c>
      <c r="U56" s="29">
        <v>8949.7737597603136</v>
      </c>
      <c r="V56" s="29">
        <v>8977.2658931085498</v>
      </c>
      <c r="W56" s="29">
        <v>8904.8956413084579</v>
      </c>
      <c r="X56" s="29">
        <v>7729.6342908225979</v>
      </c>
      <c r="Y56" s="29">
        <v>7294.3480641830811</v>
      </c>
      <c r="Z56" s="29">
        <v>6794.9552200992248</v>
      </c>
      <c r="AA56" s="29">
        <v>6246.0602324399742</v>
      </c>
      <c r="AB56" s="29">
        <v>6303.4896426379446</v>
      </c>
      <c r="AC56" s="29">
        <v>6248.9646395911132</v>
      </c>
      <c r="AD56" s="29">
        <v>6651.4418327438216</v>
      </c>
      <c r="AE56" s="29">
        <v>6946.1573757774622</v>
      </c>
      <c r="AF56" s="29">
        <v>6920.7462709514512</v>
      </c>
      <c r="AG56" s="29">
        <v>7147.6935658195807</v>
      </c>
      <c r="AI56" s="27">
        <v>0.48779967538217911</v>
      </c>
    </row>
    <row r="57" spans="2:35" ht="15" outlineLevel="1">
      <c r="B57" s="28" t="s">
        <v>21</v>
      </c>
      <c r="C57" s="21"/>
      <c r="E57" s="26">
        <v>1446.2437610438396</v>
      </c>
      <c r="F57" s="26">
        <v>1475.5383946775999</v>
      </c>
      <c r="G57" s="26">
        <v>1466.1041951952002</v>
      </c>
      <c r="H57" s="26">
        <v>1749.95368777152</v>
      </c>
      <c r="I57" s="26">
        <v>1739.09316846144</v>
      </c>
      <c r="J57" s="26">
        <v>1915.6336229949598</v>
      </c>
      <c r="K57" s="26">
        <v>2255.36692436352</v>
      </c>
      <c r="L57" s="26">
        <v>2310.7708057631999</v>
      </c>
      <c r="M57" s="26">
        <v>2348.0833996593601</v>
      </c>
      <c r="N57" s="26">
        <v>2593.3814175033604</v>
      </c>
      <c r="O57" s="26">
        <v>3059.4250346589597</v>
      </c>
      <c r="P57" s="26">
        <v>3138.7849847956795</v>
      </c>
      <c r="Q57" s="26">
        <v>3333.8690833324799</v>
      </c>
      <c r="R57" s="26">
        <v>3659.3635263530396</v>
      </c>
      <c r="S57" s="26">
        <v>3652.9976872223997</v>
      </c>
      <c r="T57" s="26">
        <v>3503.2554345766534</v>
      </c>
      <c r="U57" s="26">
        <v>3968.8471465113107</v>
      </c>
      <c r="V57" s="26">
        <v>4255.1970234321316</v>
      </c>
      <c r="W57" s="26">
        <v>4523.5913856049292</v>
      </c>
      <c r="X57" s="26">
        <v>4295.2748447082722</v>
      </c>
      <c r="Y57" s="26">
        <v>4711.9128231128725</v>
      </c>
      <c r="Z57" s="26">
        <v>4146.983481862896</v>
      </c>
      <c r="AA57" s="26">
        <v>4040.9392971238017</v>
      </c>
      <c r="AB57" s="26">
        <v>3862.5600435215815</v>
      </c>
      <c r="AC57" s="26">
        <v>3731.3032087817996</v>
      </c>
      <c r="AD57" s="26">
        <v>3769.0771681468505</v>
      </c>
      <c r="AE57" s="26">
        <v>4250.8766086175829</v>
      </c>
      <c r="AF57" s="26">
        <v>4315.4605816909971</v>
      </c>
      <c r="AG57" s="26">
        <v>4480.2572507256682</v>
      </c>
      <c r="AI57" s="27">
        <v>0.3057584957172183</v>
      </c>
    </row>
    <row r="58" spans="2:35" ht="15" outlineLevel="1">
      <c r="B58" s="28" t="s">
        <v>7</v>
      </c>
      <c r="C58" s="21"/>
      <c r="D58" s="30"/>
      <c r="E58" s="29">
        <v>2084.7023141405043</v>
      </c>
      <c r="F58" s="29">
        <v>2044.4315456624249</v>
      </c>
      <c r="G58" s="29">
        <v>1875.9875940747272</v>
      </c>
      <c r="H58" s="29">
        <v>1856.090981514513</v>
      </c>
      <c r="I58" s="29">
        <v>1732.7292455783422</v>
      </c>
      <c r="J58" s="29">
        <v>1776.8159653057521</v>
      </c>
      <c r="K58" s="29">
        <v>1917.0684796613548</v>
      </c>
      <c r="L58" s="29">
        <v>1799.677962687284</v>
      </c>
      <c r="M58" s="29">
        <v>1866.455095426282</v>
      </c>
      <c r="N58" s="29">
        <v>1587.566535324604</v>
      </c>
      <c r="O58" s="29">
        <v>1812.8761858299447</v>
      </c>
      <c r="P58" s="29">
        <v>1877.4737772484461</v>
      </c>
      <c r="Q58" s="29">
        <v>1747.4359419599998</v>
      </c>
      <c r="R58" s="29">
        <v>1744.9604473250401</v>
      </c>
      <c r="S58" s="29">
        <v>1798.7209043303335</v>
      </c>
      <c r="T58" s="29">
        <v>1881.5144212618047</v>
      </c>
      <c r="U58" s="29">
        <v>1630.6810110171771</v>
      </c>
      <c r="V58" s="29">
        <v>1599.3947032274496</v>
      </c>
      <c r="W58" s="29">
        <v>1409.7326187484821</v>
      </c>
      <c r="X58" s="29">
        <v>1143.2227884655517</v>
      </c>
      <c r="Y58" s="29">
        <v>1232.9128883220642</v>
      </c>
      <c r="Z58" s="29">
        <v>1234.170202267786</v>
      </c>
      <c r="AA58" s="29">
        <v>1485.3920006733106</v>
      </c>
      <c r="AB58" s="29">
        <v>1310.4983658250489</v>
      </c>
      <c r="AC58" s="29">
        <v>1232.8312180258627</v>
      </c>
      <c r="AD58" s="29">
        <v>1425.7202878799719</v>
      </c>
      <c r="AE58" s="29">
        <v>1369.6322854133155</v>
      </c>
      <c r="AF58" s="29">
        <v>1099.0798358854659</v>
      </c>
      <c r="AG58" s="29">
        <v>724.62815194989457</v>
      </c>
      <c r="AI58" s="27">
        <v>4.9452788376975754E-2</v>
      </c>
    </row>
    <row r="59" spans="2:35" ht="15" outlineLevel="1">
      <c r="B59" s="28" t="s">
        <v>8</v>
      </c>
      <c r="C59" s="21"/>
      <c r="E59" s="26">
        <v>1377.1659999933001</v>
      </c>
      <c r="F59" s="26">
        <v>1276.462</v>
      </c>
      <c r="G59" s="26">
        <v>1287.1090000000002</v>
      </c>
      <c r="H59" s="26">
        <v>1217.5320000000002</v>
      </c>
      <c r="I59" s="26">
        <v>1208.252</v>
      </c>
      <c r="J59" s="26">
        <v>1184.3029999999999</v>
      </c>
      <c r="K59" s="26">
        <v>1060.2450000000001</v>
      </c>
      <c r="L59" s="26">
        <v>1036.5143</v>
      </c>
      <c r="M59" s="26">
        <v>989.36739999999998</v>
      </c>
      <c r="N59" s="26">
        <v>868.50800000000004</v>
      </c>
      <c r="O59" s="26">
        <v>802.58499999999992</v>
      </c>
      <c r="P59" s="26">
        <v>862.572</v>
      </c>
      <c r="Q59" s="26">
        <v>886.70799999999986</v>
      </c>
      <c r="R59" s="26">
        <v>804.49999999999989</v>
      </c>
      <c r="S59" s="26">
        <v>582.98361608868822</v>
      </c>
      <c r="T59" s="26">
        <v>791.37019445269846</v>
      </c>
      <c r="U59" s="26">
        <v>758.96498122572939</v>
      </c>
      <c r="V59" s="26">
        <v>750.02379179159141</v>
      </c>
      <c r="W59" s="26">
        <v>871.97918401833977</v>
      </c>
      <c r="X59" s="26">
        <v>863.54023724344393</v>
      </c>
      <c r="Y59" s="26">
        <v>764.93198765897557</v>
      </c>
      <c r="Z59" s="26">
        <v>724.17163624691079</v>
      </c>
      <c r="AA59" s="26">
        <v>789.83641409462939</v>
      </c>
      <c r="AB59" s="26">
        <v>741.66842600667781</v>
      </c>
      <c r="AC59" s="26">
        <v>776.85210934146835</v>
      </c>
      <c r="AD59" s="26">
        <v>766.83229915169227</v>
      </c>
      <c r="AE59" s="26">
        <v>734.21477763050666</v>
      </c>
      <c r="AF59" s="26">
        <v>694.94257299657852</v>
      </c>
      <c r="AG59" s="26">
        <v>685.95222908664709</v>
      </c>
      <c r="AI59" s="27">
        <v>4.6813321191642512E-2</v>
      </c>
    </row>
    <row r="60" spans="2:35" ht="15" outlineLevel="1">
      <c r="B60" s="31" t="s">
        <v>22</v>
      </c>
      <c r="C60" s="21"/>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12.909895763940002</v>
      </c>
      <c r="Y60" s="29">
        <v>8.5507786244735993</v>
      </c>
      <c r="Z60" s="29">
        <v>14.180185863013453</v>
      </c>
      <c r="AA60" s="29">
        <v>45.712976097023905</v>
      </c>
      <c r="AB60" s="29">
        <v>61.378049965933769</v>
      </c>
      <c r="AC60" s="29">
        <v>66.090945085523018</v>
      </c>
      <c r="AD60" s="29">
        <v>68.785308110489211</v>
      </c>
      <c r="AE60" s="29">
        <v>66.642228958003329</v>
      </c>
      <c r="AF60" s="29">
        <v>113.24184816956344</v>
      </c>
      <c r="AG60" s="29">
        <v>145.43710297949829</v>
      </c>
      <c r="AI60" s="27">
        <v>9.9254635035251546E-3</v>
      </c>
    </row>
    <row r="61" spans="2:35" ht="15" outlineLevel="1">
      <c r="B61" s="28" t="s">
        <v>23</v>
      </c>
      <c r="E61" s="26">
        <v>0</v>
      </c>
      <c r="F61" s="26">
        <v>0</v>
      </c>
      <c r="G61" s="26">
        <v>0.42999999999999994</v>
      </c>
      <c r="H61" s="26">
        <v>1.2899999999999998</v>
      </c>
      <c r="I61" s="26">
        <v>1.6339999999999999</v>
      </c>
      <c r="J61" s="26">
        <v>1.3759999999999999</v>
      </c>
      <c r="K61" s="26">
        <v>1.204</v>
      </c>
      <c r="L61" s="26">
        <v>4.3</v>
      </c>
      <c r="M61" s="26">
        <v>14.533999999999999</v>
      </c>
      <c r="N61" s="26">
        <v>16.081999999999997</v>
      </c>
      <c r="O61" s="26">
        <v>20.983999999999998</v>
      </c>
      <c r="P61" s="26">
        <v>28.723999999999997</v>
      </c>
      <c r="Q61" s="26">
        <v>33.367999999999995</v>
      </c>
      <c r="R61" s="26">
        <v>39.043999999999997</v>
      </c>
      <c r="S61" s="26">
        <v>56.33</v>
      </c>
      <c r="T61" s="26">
        <v>95.624259999999992</v>
      </c>
      <c r="U61" s="26">
        <v>139.49554319999999</v>
      </c>
      <c r="V61" s="26">
        <v>168.41986729999999</v>
      </c>
      <c r="W61" s="26">
        <v>207.26111933300004</v>
      </c>
      <c r="X61" s="26">
        <v>254.14868573599998</v>
      </c>
      <c r="Y61" s="26">
        <v>242.06067786999998</v>
      </c>
      <c r="Z61" s="26">
        <v>376.70706443220001</v>
      </c>
      <c r="AA61" s="26">
        <v>344.90112829599997</v>
      </c>
      <c r="AB61" s="26">
        <v>390.57024527999988</v>
      </c>
      <c r="AC61" s="26">
        <v>442.04525606199996</v>
      </c>
      <c r="AD61" s="26">
        <v>565.277794202</v>
      </c>
      <c r="AE61" s="26">
        <v>528.64567601366491</v>
      </c>
      <c r="AF61" s="26">
        <v>640.18714148109552</v>
      </c>
      <c r="AG61" s="26">
        <v>743.01992281532614</v>
      </c>
      <c r="AI61" s="27">
        <v>5.0707948489149952E-2</v>
      </c>
    </row>
    <row r="62" spans="2:35" ht="15" outlineLevel="1">
      <c r="B62" s="28" t="s">
        <v>24</v>
      </c>
      <c r="E62" s="29">
        <v>59.941999999999993</v>
      </c>
      <c r="F62" s="29">
        <v>64.155999999999992</v>
      </c>
      <c r="G62" s="29">
        <v>70.262</v>
      </c>
      <c r="H62" s="29">
        <v>65.789999999999992</v>
      </c>
      <c r="I62" s="29">
        <v>79.11999999999999</v>
      </c>
      <c r="J62" s="29">
        <v>61.317999999999998</v>
      </c>
      <c r="K62" s="29">
        <v>62.091999999999992</v>
      </c>
      <c r="L62" s="29">
        <v>58.307999999999993</v>
      </c>
      <c r="M62" s="29">
        <v>78.775999999999996</v>
      </c>
      <c r="N62" s="29">
        <v>72.841999999999999</v>
      </c>
      <c r="O62" s="29">
        <v>72.841999999999999</v>
      </c>
      <c r="P62" s="29">
        <v>51.255999999999993</v>
      </c>
      <c r="Q62" s="29">
        <v>78.431999999999988</v>
      </c>
      <c r="R62" s="29">
        <v>51.427999999999997</v>
      </c>
      <c r="S62" s="29">
        <v>54.179999999999993</v>
      </c>
      <c r="T62" s="29">
        <v>54.288359999999997</v>
      </c>
      <c r="U62" s="29">
        <v>62.287476096051357</v>
      </c>
      <c r="V62" s="29">
        <v>57.325498036572782</v>
      </c>
      <c r="W62" s="29">
        <v>83.275793096818404</v>
      </c>
      <c r="X62" s="29">
        <v>77.549156461026783</v>
      </c>
      <c r="Y62" s="29">
        <v>51.533877868171984</v>
      </c>
      <c r="Z62" s="29">
        <v>60.775084116803981</v>
      </c>
      <c r="AA62" s="29">
        <v>69.001988581977614</v>
      </c>
      <c r="AB62" s="29">
        <v>51.556772735281996</v>
      </c>
      <c r="AC62" s="29">
        <v>60.944232425259983</v>
      </c>
      <c r="AD62" s="29">
        <v>69.358155996860006</v>
      </c>
      <c r="AE62" s="29">
        <v>58.568191835904003</v>
      </c>
      <c r="AF62" s="29">
        <v>59.477849641143983</v>
      </c>
      <c r="AG62" s="29">
        <v>59.691708987970003</v>
      </c>
      <c r="AI62" s="27">
        <v>4.0737051748525174E-3</v>
      </c>
    </row>
    <row r="63" spans="2:35" ht="15" outlineLevel="1">
      <c r="B63" s="28" t="s">
        <v>25</v>
      </c>
      <c r="E63" s="26">
        <v>107.81819999999999</v>
      </c>
      <c r="F63" s="26">
        <v>103.64662769737797</v>
      </c>
      <c r="G63" s="26">
        <v>91.794719999999984</v>
      </c>
      <c r="H63" s="26">
        <v>93.514079999999993</v>
      </c>
      <c r="I63" s="26">
        <v>93.410130927567948</v>
      </c>
      <c r="J63" s="26">
        <v>91.949489270914754</v>
      </c>
      <c r="K63" s="26">
        <v>105.27103819009983</v>
      </c>
      <c r="L63" s="26">
        <v>118.13492080111702</v>
      </c>
      <c r="M63" s="26">
        <v>138.08020696097896</v>
      </c>
      <c r="N63" s="26">
        <v>132.84172044351266</v>
      </c>
      <c r="O63" s="26">
        <v>141.24319201685432</v>
      </c>
      <c r="P63" s="26">
        <v>153.87694614241468</v>
      </c>
      <c r="Q63" s="26">
        <v>149.54315091333419</v>
      </c>
      <c r="R63" s="26">
        <v>145.80744704998261</v>
      </c>
      <c r="S63" s="26">
        <v>173.6342988755905</v>
      </c>
      <c r="T63" s="26">
        <v>220.47936582020012</v>
      </c>
      <c r="U63" s="26">
        <v>228.47322081833454</v>
      </c>
      <c r="V63" s="26">
        <v>262.00399981051146</v>
      </c>
      <c r="W63" s="26">
        <v>297.72700433139136</v>
      </c>
      <c r="X63" s="26">
        <v>345.70555064053298</v>
      </c>
      <c r="Y63" s="26">
        <v>384.79558040504429</v>
      </c>
      <c r="Z63" s="26">
        <v>389.05651974909068</v>
      </c>
      <c r="AA63" s="26">
        <v>408.41149132378212</v>
      </c>
      <c r="AB63" s="26">
        <v>445.90366216888282</v>
      </c>
      <c r="AC63" s="26">
        <v>500.5209874850525</v>
      </c>
      <c r="AD63" s="26">
        <v>501.38402610737518</v>
      </c>
      <c r="AE63" s="26">
        <v>545.39193445296496</v>
      </c>
      <c r="AF63" s="26">
        <v>635.44161122620528</v>
      </c>
      <c r="AG63" s="26">
        <v>668.63293185970974</v>
      </c>
      <c r="AI63" s="27">
        <v>4.5631352842363006E-2</v>
      </c>
    </row>
    <row r="64" spans="2:35" ht="15" outlineLevel="1">
      <c r="B64" s="32" t="s">
        <v>10</v>
      </c>
      <c r="E64" s="29">
        <v>0</v>
      </c>
      <c r="F64" s="29">
        <v>0</v>
      </c>
      <c r="G64" s="29">
        <v>0</v>
      </c>
      <c r="H64" s="29">
        <v>0</v>
      </c>
      <c r="I64" s="29">
        <v>0</v>
      </c>
      <c r="J64" s="29">
        <v>1.29</v>
      </c>
      <c r="K64" s="29">
        <v>11.093999999999999</v>
      </c>
      <c r="L64" s="29">
        <v>1.032</v>
      </c>
      <c r="M64" s="29">
        <v>0</v>
      </c>
      <c r="N64" s="29">
        <v>0</v>
      </c>
      <c r="O64" s="29">
        <v>0</v>
      </c>
      <c r="P64" s="29">
        <v>21.499999999999996</v>
      </c>
      <c r="Q64" s="29">
        <v>0</v>
      </c>
      <c r="R64" s="29">
        <v>0</v>
      </c>
      <c r="S64" s="29">
        <v>0</v>
      </c>
      <c r="T64" s="29">
        <v>0</v>
      </c>
      <c r="U64" s="29">
        <v>0</v>
      </c>
      <c r="V64" s="29">
        <v>0</v>
      </c>
      <c r="W64" s="29">
        <v>0</v>
      </c>
      <c r="X64" s="29">
        <v>0</v>
      </c>
      <c r="Y64" s="29">
        <v>0</v>
      </c>
      <c r="Z64" s="29">
        <v>0</v>
      </c>
      <c r="AA64" s="29">
        <v>0</v>
      </c>
      <c r="AB64" s="29">
        <v>0</v>
      </c>
      <c r="AC64" s="29">
        <v>0</v>
      </c>
      <c r="AD64" s="29">
        <v>0</v>
      </c>
      <c r="AE64" s="29">
        <v>61.210379599999982</v>
      </c>
      <c r="AF64" s="29">
        <v>58.35121500000001</v>
      </c>
      <c r="AG64" s="29">
        <v>2.3847739799999772</v>
      </c>
      <c r="AI64" s="27">
        <v>1.6275067790633087E-4</v>
      </c>
    </row>
    <row r="65" spans="2:35" outlineLevel="1"/>
    <row r="66" spans="2:35" ht="15" outlineLevel="1">
      <c r="B66" s="16" t="s">
        <v>26</v>
      </c>
      <c r="E66" s="33">
        <v>103.64555208</v>
      </c>
      <c r="F66" s="33">
        <v>100.49204728000001</v>
      </c>
      <c r="G66" s="33">
        <v>102.53108703999999</v>
      </c>
      <c r="H66" s="33">
        <v>92.735733600000003</v>
      </c>
      <c r="I66" s="33">
        <v>92.259168880000004</v>
      </c>
      <c r="J66" s="33">
        <v>126.68801936</v>
      </c>
      <c r="K66" s="33">
        <v>130.76682992000002</v>
      </c>
      <c r="L66" s="33">
        <v>125.77709344000002</v>
      </c>
      <c r="M66" s="33">
        <v>125.80870480000002</v>
      </c>
      <c r="N66" s="33">
        <v>124.58639711999999</v>
      </c>
      <c r="O66" s="33">
        <v>125.38924656</v>
      </c>
      <c r="P66" s="33">
        <v>169.09295824</v>
      </c>
      <c r="Q66" s="33">
        <v>185.17103320000001</v>
      </c>
      <c r="R66" s="33">
        <v>197.49383928</v>
      </c>
      <c r="S66" s="33">
        <v>200.41269555269537</v>
      </c>
      <c r="T66" s="33">
        <v>250.31428785023226</v>
      </c>
      <c r="U66" s="33">
        <v>241.1101702280819</v>
      </c>
      <c r="V66" s="33">
        <v>223.75010884321955</v>
      </c>
      <c r="W66" s="33">
        <v>240.27624034894899</v>
      </c>
      <c r="X66" s="33">
        <v>218.73232332017193</v>
      </c>
      <c r="Y66" s="33">
        <v>194.67868608758357</v>
      </c>
      <c r="Z66" s="33">
        <v>2508.2874345996056</v>
      </c>
      <c r="AA66" s="33">
        <v>2641.3554475143528</v>
      </c>
      <c r="AB66" s="33">
        <v>2423.8676378991358</v>
      </c>
      <c r="AC66" s="33">
        <v>2380.3402616790167</v>
      </c>
      <c r="AD66" s="33">
        <v>2471.3805941051282</v>
      </c>
      <c r="AE66" s="33">
        <v>2631.6906043158911</v>
      </c>
      <c r="AF66" s="33">
        <v>2540.7979674795697</v>
      </c>
      <c r="AG66" s="33">
        <v>2350.420885057893</v>
      </c>
      <c r="AI66" s="34">
        <v>1</v>
      </c>
    </row>
    <row r="67" spans="2:35" ht="15" outlineLevel="1">
      <c r="B67" s="28" t="s">
        <v>27</v>
      </c>
      <c r="E67" s="26">
        <v>7.8120000000000003</v>
      </c>
      <c r="F67" s="26">
        <v>6.1379999999999999</v>
      </c>
      <c r="G67" s="26">
        <v>5.3940000000000001</v>
      </c>
      <c r="H67" s="26">
        <v>5.3940000000000001</v>
      </c>
      <c r="I67" s="26">
        <v>6.1379999999999999</v>
      </c>
      <c r="J67" s="26">
        <v>5.58</v>
      </c>
      <c r="K67" s="26">
        <v>5.58</v>
      </c>
      <c r="L67" s="26">
        <v>3.9060000000000001</v>
      </c>
      <c r="M67" s="26">
        <v>6.6959999999999997</v>
      </c>
      <c r="N67" s="26">
        <v>6.51</v>
      </c>
      <c r="O67" s="26">
        <v>5.0220000000000002</v>
      </c>
      <c r="P67" s="26">
        <v>10.974</v>
      </c>
      <c r="Q67" s="26">
        <v>14.321999999999999</v>
      </c>
      <c r="R67" s="26">
        <v>24.738</v>
      </c>
      <c r="S67" s="26">
        <v>24.550827872695365</v>
      </c>
      <c r="T67" s="26">
        <v>15.914515465840484</v>
      </c>
      <c r="U67" s="26">
        <v>16.719426863427415</v>
      </c>
      <c r="V67" s="26">
        <v>16.423713148123809</v>
      </c>
      <c r="W67" s="26">
        <v>18.245039872976584</v>
      </c>
      <c r="X67" s="26">
        <v>20.537861033541247</v>
      </c>
      <c r="Y67" s="26">
        <v>15.574607116011352</v>
      </c>
      <c r="Z67" s="26">
        <v>12.405193081434431</v>
      </c>
      <c r="AA67" s="26">
        <v>14.46737289271303</v>
      </c>
      <c r="AB67" s="26">
        <v>16.322798391725023</v>
      </c>
      <c r="AC67" s="26">
        <v>13.034293271425252</v>
      </c>
      <c r="AD67" s="26">
        <v>8.8111292294479444</v>
      </c>
      <c r="AE67" s="26">
        <v>11.543734188946431</v>
      </c>
      <c r="AF67" s="26">
        <v>13.554024671495283</v>
      </c>
      <c r="AG67" s="26">
        <v>11.368440725877685</v>
      </c>
      <c r="AI67" s="34">
        <v>4.8367680861539268E-3</v>
      </c>
    </row>
    <row r="68" spans="2:35" ht="15" outlineLevel="1">
      <c r="B68" s="28" t="s">
        <v>28</v>
      </c>
      <c r="E68" s="29">
        <v>33.020452079999998</v>
      </c>
      <c r="F68" s="29">
        <v>33.451247279999997</v>
      </c>
      <c r="G68" s="29">
        <v>33.47278704</v>
      </c>
      <c r="H68" s="29">
        <v>23.909133600000001</v>
      </c>
      <c r="I68" s="29">
        <v>20.742788879999999</v>
      </c>
      <c r="J68" s="29">
        <v>55.701819359999995</v>
      </c>
      <c r="K68" s="29">
        <v>60.139009919999992</v>
      </c>
      <c r="L68" s="29">
        <v>47.258233439999998</v>
      </c>
      <c r="M68" s="29">
        <v>31.8788448</v>
      </c>
      <c r="N68" s="29">
        <v>43.337997119999997</v>
      </c>
      <c r="O68" s="29">
        <v>28.130926559999999</v>
      </c>
      <c r="P68" s="29">
        <v>46.827438239999999</v>
      </c>
      <c r="Q68" s="29">
        <v>47.279773199999994</v>
      </c>
      <c r="R68" s="29">
        <v>48.529079279999998</v>
      </c>
      <c r="S68" s="29">
        <v>53.160127680000002</v>
      </c>
      <c r="T68" s="29">
        <v>90.376377504821988</v>
      </c>
      <c r="U68" s="29">
        <v>86.566719359999993</v>
      </c>
      <c r="V68" s="29">
        <v>77.501721998969771</v>
      </c>
      <c r="W68" s="29">
        <v>87.160580600548556</v>
      </c>
      <c r="X68" s="29">
        <v>82.046312211196764</v>
      </c>
      <c r="Y68" s="29">
        <v>87.259674458039285</v>
      </c>
      <c r="Z68" s="29">
        <v>79.440191016792312</v>
      </c>
      <c r="AA68" s="29">
        <v>73.357564861246871</v>
      </c>
      <c r="AB68" s="29">
        <v>76.71469942816789</v>
      </c>
      <c r="AC68" s="29">
        <v>75.764775838508228</v>
      </c>
      <c r="AD68" s="29">
        <v>73.372733574849562</v>
      </c>
      <c r="AE68" s="29">
        <v>51.299387818969365</v>
      </c>
      <c r="AF68" s="29">
        <v>49.662452430361071</v>
      </c>
      <c r="AG68" s="29">
        <v>57.528599543766255</v>
      </c>
      <c r="AI68" s="34">
        <v>2.4475871495819045E-2</v>
      </c>
    </row>
    <row r="69" spans="2:35" ht="15" outlineLevel="1">
      <c r="B69" s="28" t="s">
        <v>29</v>
      </c>
      <c r="E69" s="26">
        <v>62.813100000000006</v>
      </c>
      <c r="F69" s="26">
        <v>60.902800000000006</v>
      </c>
      <c r="G69" s="26">
        <v>63.664299999999997</v>
      </c>
      <c r="H69" s="26">
        <v>63.432600000000008</v>
      </c>
      <c r="I69" s="26">
        <v>65.378380000000007</v>
      </c>
      <c r="J69" s="26">
        <v>65.406200000000013</v>
      </c>
      <c r="K69" s="26">
        <v>65.047820000000016</v>
      </c>
      <c r="L69" s="26">
        <v>74.612860000000012</v>
      </c>
      <c r="M69" s="26">
        <v>87.233860000000021</v>
      </c>
      <c r="N69" s="26">
        <v>74.738399999999999</v>
      </c>
      <c r="O69" s="26">
        <v>92.236320000000006</v>
      </c>
      <c r="P69" s="26">
        <v>111.29152000000001</v>
      </c>
      <c r="Q69" s="26">
        <v>123.56926000000001</v>
      </c>
      <c r="R69" s="26">
        <v>124.22676000000001</v>
      </c>
      <c r="S69" s="26">
        <v>122.70174</v>
      </c>
      <c r="T69" s="26">
        <v>144.02339487956979</v>
      </c>
      <c r="U69" s="26">
        <v>137.82402400465449</v>
      </c>
      <c r="V69" s="26">
        <v>129.82467369612596</v>
      </c>
      <c r="W69" s="26">
        <v>134.87061987542384</v>
      </c>
      <c r="X69" s="26">
        <v>116.1481500754339</v>
      </c>
      <c r="Y69" s="26">
        <v>91.844404513532936</v>
      </c>
      <c r="Z69" s="26">
        <v>46.722716823604571</v>
      </c>
      <c r="AA69" s="26">
        <v>41.091467728150285</v>
      </c>
      <c r="AB69" s="26">
        <v>64.17224747266998</v>
      </c>
      <c r="AC69" s="26">
        <v>70.70367153247237</v>
      </c>
      <c r="AD69" s="26">
        <v>98.67108261288223</v>
      </c>
      <c r="AE69" s="26">
        <v>87.644735268937751</v>
      </c>
      <c r="AF69" s="26">
        <v>90.721568975046679</v>
      </c>
      <c r="AG69" s="26">
        <v>92.978980127232518</v>
      </c>
      <c r="AI69" s="34">
        <v>3.9558438541079571E-2</v>
      </c>
    </row>
    <row r="70" spans="2:35" ht="15" outlineLevel="1">
      <c r="B70" s="28" t="s">
        <v>30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2369.7193336777741</v>
      </c>
      <c r="AA70" s="29">
        <v>2512.4390420322425</v>
      </c>
      <c r="AB70" s="29">
        <v>2266.6578926065731</v>
      </c>
      <c r="AC70" s="29">
        <v>2220.8375210366107</v>
      </c>
      <c r="AD70" s="29">
        <v>2290.5256486879484</v>
      </c>
      <c r="AE70" s="29">
        <v>2481.2027470390376</v>
      </c>
      <c r="AF70" s="29">
        <v>2386.8599214026667</v>
      </c>
      <c r="AG70" s="29">
        <v>2188.5448646610166</v>
      </c>
      <c r="AI70" s="34">
        <v>0.93112892187694751</v>
      </c>
    </row>
    <row r="71" spans="2:35" outlineLevel="1"/>
    <row r="72" spans="2:35" ht="15" outlineLevel="1">
      <c r="B72" s="16" t="s">
        <v>31</v>
      </c>
      <c r="E72" s="26">
        <v>7249.381928427224</v>
      </c>
      <c r="F72" s="26">
        <v>7448.4738045244521</v>
      </c>
      <c r="G72" s="26">
        <v>7325.1858341717689</v>
      </c>
      <c r="H72" s="26">
        <v>7591.3789731912057</v>
      </c>
      <c r="I72" s="26">
        <v>7860.8862385760085</v>
      </c>
      <c r="J72" s="26">
        <v>7978.9218585416247</v>
      </c>
      <c r="K72" s="26">
        <v>8334.6297683316789</v>
      </c>
      <c r="L72" s="26">
        <v>8646.3791430148849</v>
      </c>
      <c r="M72" s="26">
        <v>9355.9483984867584</v>
      </c>
      <c r="N72" s="26">
        <v>9943.7423053434632</v>
      </c>
      <c r="O72" s="26">
        <v>10813.94566578489</v>
      </c>
      <c r="P72" s="26">
        <v>11261.736566519754</v>
      </c>
      <c r="Q72" s="26">
        <v>11308.704663305514</v>
      </c>
      <c r="R72" s="26">
        <v>11630.6794463244</v>
      </c>
      <c r="S72" s="26">
        <v>11910.136663936439</v>
      </c>
      <c r="T72" s="26">
        <v>12606.340404898705</v>
      </c>
      <c r="U72" s="26">
        <v>12944.469876682069</v>
      </c>
      <c r="V72" s="26">
        <v>13131.840813727315</v>
      </c>
      <c r="W72" s="26">
        <v>13189.197861795008</v>
      </c>
      <c r="X72" s="26">
        <v>11976.028476383031</v>
      </c>
      <c r="Y72" s="26">
        <v>11886.303113626242</v>
      </c>
      <c r="Z72" s="26">
        <v>11095.336645186771</v>
      </c>
      <c r="AA72" s="26">
        <v>10670.62442625828</v>
      </c>
      <c r="AB72" s="26">
        <v>10859.516547066625</v>
      </c>
      <c r="AC72" s="26">
        <v>10806.464270085915</v>
      </c>
      <c r="AD72" s="26">
        <v>11308.335622020972</v>
      </c>
      <c r="AE72" s="26">
        <v>11650.14064800644</v>
      </c>
      <c r="AF72" s="26">
        <v>11790.933098084348</v>
      </c>
      <c r="AG72" s="26">
        <v>12324.247256117205</v>
      </c>
      <c r="AI72" s="34">
        <v>1</v>
      </c>
    </row>
    <row r="73" spans="2:35" ht="15" outlineLevel="1">
      <c r="B73" s="35" t="s">
        <v>32</v>
      </c>
      <c r="E73" s="29">
        <v>0</v>
      </c>
      <c r="F73" s="29">
        <v>0</v>
      </c>
      <c r="G73" s="29">
        <v>0</v>
      </c>
      <c r="H73" s="29">
        <v>0</v>
      </c>
      <c r="I73" s="29">
        <v>0</v>
      </c>
      <c r="J73" s="29">
        <v>0</v>
      </c>
      <c r="K73" s="29">
        <v>0</v>
      </c>
      <c r="L73" s="29">
        <v>0</v>
      </c>
      <c r="M73" s="29">
        <v>6.7939999999999996</v>
      </c>
      <c r="N73" s="29">
        <v>20.725999999999999</v>
      </c>
      <c r="O73" s="29">
        <v>8.427999999999999</v>
      </c>
      <c r="P73" s="29">
        <v>0</v>
      </c>
      <c r="Q73" s="29">
        <v>43.257999999999996</v>
      </c>
      <c r="R73" s="29">
        <v>100.276</v>
      </c>
      <c r="S73" s="29">
        <v>135.36399999999998</v>
      </c>
      <c r="T73" s="29">
        <v>175.79689999999999</v>
      </c>
      <c r="U73" s="29">
        <v>152.89749473142857</v>
      </c>
      <c r="V73" s="29">
        <v>114.41010111800001</v>
      </c>
      <c r="W73" s="29">
        <v>38.718612894000003</v>
      </c>
      <c r="X73" s="29">
        <v>65.682778553999995</v>
      </c>
      <c r="Y73" s="29">
        <v>40.448037118000009</v>
      </c>
      <c r="Z73" s="29">
        <v>42.14817722399998</v>
      </c>
      <c r="AA73" s="29">
        <v>35.558832885999983</v>
      </c>
      <c r="AB73" s="29">
        <v>192.8285636</v>
      </c>
      <c r="AC73" s="29">
        <v>184.81890199999998</v>
      </c>
      <c r="AD73" s="29">
        <v>57.909820000000011</v>
      </c>
      <c r="AE73" s="29">
        <v>0</v>
      </c>
      <c r="AF73" s="29">
        <v>0</v>
      </c>
      <c r="AG73" s="29">
        <v>0</v>
      </c>
      <c r="AI73" s="34">
        <v>0</v>
      </c>
    </row>
    <row r="74" spans="2:35" ht="15" outlineLevel="1">
      <c r="B74" s="28" t="s">
        <v>33</v>
      </c>
      <c r="E74" s="26">
        <v>280.46171340271331</v>
      </c>
      <c r="F74" s="26">
        <v>292.05350943389516</v>
      </c>
      <c r="G74" s="26">
        <v>299.12478668272178</v>
      </c>
      <c r="H74" s="26">
        <v>305.0751448890465</v>
      </c>
      <c r="I74" s="26">
        <v>338.59254910178618</v>
      </c>
      <c r="J74" s="26">
        <v>390.99954753221493</v>
      </c>
      <c r="K74" s="26">
        <v>327.55073587490364</v>
      </c>
      <c r="L74" s="26">
        <v>332.72893895725724</v>
      </c>
      <c r="M74" s="26">
        <v>337.62794113807718</v>
      </c>
      <c r="N74" s="26">
        <v>342.11772464344295</v>
      </c>
      <c r="O74" s="26">
        <v>353.44465798237746</v>
      </c>
      <c r="P74" s="26">
        <v>360.17931237950802</v>
      </c>
      <c r="Q74" s="26">
        <v>355.96007711555484</v>
      </c>
      <c r="R74" s="26">
        <v>370.9663861987674</v>
      </c>
      <c r="S74" s="26">
        <v>366.13364364662101</v>
      </c>
      <c r="T74" s="26">
        <v>382.89179966537449</v>
      </c>
      <c r="U74" s="26">
        <v>363.70731137483813</v>
      </c>
      <c r="V74" s="26">
        <v>342.77949228820631</v>
      </c>
      <c r="W74" s="26">
        <v>358.27964266411476</v>
      </c>
      <c r="X74" s="26">
        <v>313.83467050890977</v>
      </c>
      <c r="Y74" s="26">
        <v>294.44429528956704</v>
      </c>
      <c r="Z74" s="26">
        <v>280.9303837275653</v>
      </c>
      <c r="AA74" s="26">
        <v>273.09229245276464</v>
      </c>
      <c r="AB74" s="26">
        <v>248.72640805908895</v>
      </c>
      <c r="AC74" s="26">
        <v>229.27582991404785</v>
      </c>
      <c r="AD74" s="26">
        <v>220.62507842812929</v>
      </c>
      <c r="AE74" s="26">
        <v>226.49526204370491</v>
      </c>
      <c r="AF74" s="26">
        <v>235.82906326146215</v>
      </c>
      <c r="AG74" s="26">
        <v>250.70335731959543</v>
      </c>
      <c r="AI74" s="34">
        <v>2.0342285586258217E-2</v>
      </c>
    </row>
    <row r="75" spans="2:35" ht="15" outlineLevel="1">
      <c r="B75" s="28" t="s">
        <v>34</v>
      </c>
      <c r="E75" s="29">
        <v>972.22786617957524</v>
      </c>
      <c r="F75" s="29">
        <v>1008.8592023756291</v>
      </c>
      <c r="G75" s="29">
        <v>1019.4975187658122</v>
      </c>
      <c r="H75" s="29">
        <v>1032.3109643444818</v>
      </c>
      <c r="I75" s="29">
        <v>1109.2561458149657</v>
      </c>
      <c r="J75" s="29">
        <v>1028.9945202762854</v>
      </c>
      <c r="K75" s="29">
        <v>1088.5151091206094</v>
      </c>
      <c r="L75" s="29">
        <v>1129.0662547132301</v>
      </c>
      <c r="M75" s="29">
        <v>1139.2672046792845</v>
      </c>
      <c r="N75" s="29">
        <v>1232.683984391459</v>
      </c>
      <c r="O75" s="29">
        <v>1304.2802051596593</v>
      </c>
      <c r="P75" s="29">
        <v>1353.2305237389576</v>
      </c>
      <c r="Q75" s="29">
        <v>1403.4786736269361</v>
      </c>
      <c r="R75" s="29">
        <v>1543.6893661520894</v>
      </c>
      <c r="S75" s="29">
        <v>1468.1263056648186</v>
      </c>
      <c r="T75" s="29">
        <v>1569.2301470360953</v>
      </c>
      <c r="U75" s="29">
        <v>1503.8183723154057</v>
      </c>
      <c r="V75" s="29">
        <v>1590.6297042453957</v>
      </c>
      <c r="W75" s="29">
        <v>1751.6802610464611</v>
      </c>
      <c r="X75" s="29">
        <v>1527.1975004295678</v>
      </c>
      <c r="Y75" s="29">
        <v>1468.8416750152774</v>
      </c>
      <c r="Z75" s="29">
        <v>1334.3842112343657</v>
      </c>
      <c r="AA75" s="29">
        <v>1325.7689707897373</v>
      </c>
      <c r="AB75" s="29">
        <v>1289.6739132128182</v>
      </c>
      <c r="AC75" s="29">
        <v>1241.7411275852471</v>
      </c>
      <c r="AD75" s="29">
        <v>1281.6456751613978</v>
      </c>
      <c r="AE75" s="29">
        <v>1335.5681838198141</v>
      </c>
      <c r="AF75" s="29">
        <v>1394.7244806942772</v>
      </c>
      <c r="AG75" s="29">
        <v>1484.3382779606634</v>
      </c>
      <c r="AI75" s="34">
        <v>0.12044048184962405</v>
      </c>
    </row>
    <row r="76" spans="2:35" ht="15" outlineLevel="1">
      <c r="B76" s="28" t="s">
        <v>35</v>
      </c>
      <c r="E76" s="26">
        <v>1719.5582604377951</v>
      </c>
      <c r="F76" s="26">
        <v>1767.6612622271964</v>
      </c>
      <c r="G76" s="26">
        <v>1711.734863242745</v>
      </c>
      <c r="H76" s="26">
        <v>1800.5855133994487</v>
      </c>
      <c r="I76" s="26">
        <v>1918.4243950131558</v>
      </c>
      <c r="J76" s="26">
        <v>1980.5496638349334</v>
      </c>
      <c r="K76" s="26">
        <v>1967.6046195896038</v>
      </c>
      <c r="L76" s="26">
        <v>2108.4035915478544</v>
      </c>
      <c r="M76" s="26">
        <v>2179.4497967251336</v>
      </c>
      <c r="N76" s="26">
        <v>2267.6847986055836</v>
      </c>
      <c r="O76" s="26">
        <v>2549.0776990702325</v>
      </c>
      <c r="P76" s="26">
        <v>2522.7131561528204</v>
      </c>
      <c r="Q76" s="26">
        <v>2439.8064824562489</v>
      </c>
      <c r="R76" s="26">
        <v>2444.7606150601096</v>
      </c>
      <c r="S76" s="26">
        <v>2490.5959674244905</v>
      </c>
      <c r="T76" s="26">
        <v>2633.0978102606673</v>
      </c>
      <c r="U76" s="26">
        <v>2671.7779020621356</v>
      </c>
      <c r="V76" s="26">
        <v>2583.9108134438575</v>
      </c>
      <c r="W76" s="26">
        <v>2492.7899754075552</v>
      </c>
      <c r="X76" s="26">
        <v>2193.5518956843343</v>
      </c>
      <c r="Y76" s="26">
        <v>2263.4305465145062</v>
      </c>
      <c r="Z76" s="26">
        <v>2224.1513087872818</v>
      </c>
      <c r="AA76" s="26">
        <v>2181.0431689010184</v>
      </c>
      <c r="AB76" s="26">
        <v>2220.7432828256551</v>
      </c>
      <c r="AC76" s="26">
        <v>2285.7430554184966</v>
      </c>
      <c r="AD76" s="26">
        <v>2363.6391168896462</v>
      </c>
      <c r="AE76" s="26">
        <v>2434.5018471066228</v>
      </c>
      <c r="AF76" s="26">
        <v>2484.3981714145812</v>
      </c>
      <c r="AG76" s="26">
        <v>2601.0709091480567</v>
      </c>
      <c r="AI76" s="34">
        <v>0.21105312601197621</v>
      </c>
    </row>
    <row r="77" spans="2:35" ht="15" outlineLevel="1">
      <c r="B77" s="28" t="s">
        <v>36</v>
      </c>
      <c r="E77" s="29">
        <v>2258.3440264375804</v>
      </c>
      <c r="F77" s="29">
        <v>2313.3743618127819</v>
      </c>
      <c r="G77" s="29">
        <v>2135.2570225531135</v>
      </c>
      <c r="H77" s="29">
        <v>2153.8158757800416</v>
      </c>
      <c r="I77" s="29">
        <v>2170.1138473025376</v>
      </c>
      <c r="J77" s="29">
        <v>2206.575682770917</v>
      </c>
      <c r="K77" s="29">
        <v>2295.7511807121023</v>
      </c>
      <c r="L77" s="29">
        <v>2228.895442995894</v>
      </c>
      <c r="M77" s="29">
        <v>2406.9521426011761</v>
      </c>
      <c r="N77" s="29">
        <v>2433.5936496094359</v>
      </c>
      <c r="O77" s="29">
        <v>2503.9172849429879</v>
      </c>
      <c r="P77" s="29">
        <v>2638.9488923659455</v>
      </c>
      <c r="Q77" s="29">
        <v>2609.9628937738166</v>
      </c>
      <c r="R77" s="29">
        <v>2722.8695060275463</v>
      </c>
      <c r="S77" s="29">
        <v>2841.1394997685766</v>
      </c>
      <c r="T77" s="29">
        <v>2936.6859989282211</v>
      </c>
      <c r="U77" s="29">
        <v>2967.4866727646786</v>
      </c>
      <c r="V77" s="29">
        <v>2898.5588611537951</v>
      </c>
      <c r="W77" s="29">
        <v>3141.0923447999712</v>
      </c>
      <c r="X77" s="29">
        <v>3076.8246960507781</v>
      </c>
      <c r="Y77" s="29">
        <v>3260.2421873585558</v>
      </c>
      <c r="Z77" s="29">
        <v>2829.8452270605399</v>
      </c>
      <c r="AA77" s="29">
        <v>2714.2511805413815</v>
      </c>
      <c r="AB77" s="29">
        <v>2749.0638306926153</v>
      </c>
      <c r="AC77" s="29">
        <v>2524.7361774065052</v>
      </c>
      <c r="AD77" s="29">
        <v>2655.9908725696209</v>
      </c>
      <c r="AE77" s="29">
        <v>2684.5610758448529</v>
      </c>
      <c r="AF77" s="29">
        <v>2607.9235645010549</v>
      </c>
      <c r="AG77" s="29">
        <v>2786.2108136146558</v>
      </c>
      <c r="AI77" s="34">
        <v>0.22607553676202863</v>
      </c>
    </row>
    <row r="78" spans="2:35" ht="15" outlineLevel="1">
      <c r="B78" s="28" t="s">
        <v>37</v>
      </c>
      <c r="E78" s="26">
        <v>2018.7900619695604</v>
      </c>
      <c r="F78" s="26">
        <v>2066.5254686749495</v>
      </c>
      <c r="G78" s="26">
        <v>2159.5716429273775</v>
      </c>
      <c r="H78" s="26">
        <v>2299.5914747781862</v>
      </c>
      <c r="I78" s="26">
        <v>2324.4993013435633</v>
      </c>
      <c r="J78" s="26">
        <v>2371.8024441272746</v>
      </c>
      <c r="K78" s="26">
        <v>2655.2081230344584</v>
      </c>
      <c r="L78" s="26">
        <v>2847.2849148006503</v>
      </c>
      <c r="M78" s="26">
        <v>3292.6513133430876</v>
      </c>
      <c r="N78" s="26">
        <v>3667.6621480935405</v>
      </c>
      <c r="O78" s="26">
        <v>4103.2258186296331</v>
      </c>
      <c r="P78" s="26">
        <v>4386.6646818825229</v>
      </c>
      <c r="Q78" s="26">
        <v>4499.4965363329575</v>
      </c>
      <c r="R78" s="26">
        <v>4548.3935728858878</v>
      </c>
      <c r="S78" s="26">
        <v>4744.1412474319332</v>
      </c>
      <c r="T78" s="26">
        <v>5084.4346490083462</v>
      </c>
      <c r="U78" s="26">
        <v>5437.6796181650097</v>
      </c>
      <c r="V78" s="26">
        <v>5715.9619425960609</v>
      </c>
      <c r="W78" s="26">
        <v>5445.355637876909</v>
      </c>
      <c r="X78" s="26">
        <v>4864.6197137094414</v>
      </c>
      <c r="Y78" s="26">
        <v>4599.3444094483348</v>
      </c>
      <c r="Z78" s="26">
        <v>4426.0255143770173</v>
      </c>
      <c r="AA78" s="26">
        <v>4176.4688135733786</v>
      </c>
      <c r="AB78" s="26">
        <v>4351.3091122764463</v>
      </c>
      <c r="AC78" s="26">
        <v>4524.9680797616184</v>
      </c>
      <c r="AD78" s="26">
        <v>4786.434878972178</v>
      </c>
      <c r="AE78" s="26">
        <v>4969.0142791914468</v>
      </c>
      <c r="AF78" s="26">
        <v>5068.0578182129693</v>
      </c>
      <c r="AG78" s="26">
        <v>5201.9238980742384</v>
      </c>
      <c r="AI78" s="34">
        <v>0.42208856979011322</v>
      </c>
    </row>
    <row r="79" spans="2:35" outlineLevel="1"/>
    <row r="80" spans="2:35" outlineLevel="1"/>
    <row r="83" spans="2:33" ht="21" thickBot="1">
      <c r="B83" s="19" t="s">
        <v>38</v>
      </c>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row>
    <row r="84" spans="2:33" ht="14" outlineLevel="1" thickTop="1"/>
    <row r="85" spans="2:33" outlineLevel="1"/>
    <row r="86" spans="2:33" outlineLevel="1"/>
    <row r="87" spans="2:33" outlineLevel="1"/>
    <row r="88" spans="2:33" outlineLevel="1"/>
    <row r="89" spans="2:33" outlineLevel="1"/>
    <row r="90" spans="2:33" outlineLevel="1"/>
    <row r="91" spans="2:33" outlineLevel="1"/>
    <row r="92" spans="2:33" outlineLevel="1"/>
    <row r="93" spans="2:33" outlineLevel="1"/>
    <row r="94" spans="2:33" outlineLevel="1"/>
    <row r="95" spans="2:33" outlineLevel="1"/>
    <row r="96" spans="2:33" outlineLevel="1"/>
    <row r="97" spans="2:33" outlineLevel="1"/>
    <row r="98" spans="2:33" outlineLevel="1"/>
    <row r="99" spans="2:33" outlineLevel="1"/>
    <row r="100" spans="2:33" outlineLevel="1"/>
    <row r="101" spans="2:33" outlineLevel="1"/>
    <row r="102" spans="2:33" outlineLevel="1"/>
    <row r="103" spans="2:33" outlineLevel="1"/>
    <row r="104" spans="2:33" outlineLevel="1"/>
    <row r="105" spans="2:33" outlineLevel="1"/>
    <row r="106" spans="2:33" outlineLevel="1"/>
    <row r="107" spans="2:33" ht="16" outlineLevel="1" thickBot="1">
      <c r="B107" s="3" t="s">
        <v>39</v>
      </c>
      <c r="C107" s="3" t="s">
        <v>1</v>
      </c>
      <c r="D107" s="3" t="s">
        <v>2</v>
      </c>
      <c r="E107" s="3">
        <v>1990</v>
      </c>
      <c r="F107" s="3">
        <v>1991</v>
      </c>
      <c r="G107" s="3">
        <v>1992</v>
      </c>
      <c r="H107" s="3">
        <v>1993</v>
      </c>
      <c r="I107" s="3">
        <v>1994</v>
      </c>
      <c r="J107" s="3">
        <v>1995</v>
      </c>
      <c r="K107" s="3">
        <v>1996</v>
      </c>
      <c r="L107" s="3">
        <v>1997</v>
      </c>
      <c r="M107" s="3">
        <v>1998</v>
      </c>
      <c r="N107" s="3">
        <v>1999</v>
      </c>
      <c r="O107" s="3">
        <v>2000</v>
      </c>
      <c r="P107" s="3">
        <v>2001</v>
      </c>
      <c r="Q107" s="3">
        <v>2002</v>
      </c>
      <c r="R107" s="3">
        <v>2003</v>
      </c>
      <c r="S107" s="3">
        <v>2004</v>
      </c>
      <c r="T107" s="3">
        <v>2005</v>
      </c>
      <c r="U107" s="3">
        <v>2006</v>
      </c>
      <c r="V107" s="3">
        <v>2007</v>
      </c>
      <c r="W107" s="3">
        <v>2008</v>
      </c>
      <c r="X107" s="3">
        <v>2009</v>
      </c>
      <c r="Y107" s="3">
        <v>2010</v>
      </c>
      <c r="Z107" s="3">
        <v>2011</v>
      </c>
      <c r="AA107" s="3">
        <v>2012</v>
      </c>
      <c r="AB107" s="3">
        <v>2013</v>
      </c>
      <c r="AC107" s="3">
        <v>2014</v>
      </c>
      <c r="AD107" s="3">
        <v>2015</v>
      </c>
      <c r="AE107" s="3">
        <v>2016</v>
      </c>
      <c r="AF107" s="3">
        <v>2017</v>
      </c>
      <c r="AG107" s="3">
        <v>2018</v>
      </c>
    </row>
    <row r="108" spans="2:33" ht="15" outlineLevel="1">
      <c r="B108" s="1" t="s">
        <v>3</v>
      </c>
      <c r="C108" s="1" t="s">
        <v>4</v>
      </c>
      <c r="D108" s="36"/>
      <c r="E108" s="10">
        <v>3951.7526676195603</v>
      </c>
      <c r="F108" s="10">
        <v>4054.1348398749501</v>
      </c>
      <c r="G108" s="10">
        <v>4185.0993467773769</v>
      </c>
      <c r="H108" s="10">
        <v>4332.3939931531868</v>
      </c>
      <c r="I108" s="10">
        <v>4765.8955979935636</v>
      </c>
      <c r="J108" s="10">
        <v>4883.5898371772746</v>
      </c>
      <c r="K108" s="10">
        <v>5015.2509923094585</v>
      </c>
      <c r="L108" s="10">
        <v>5399.7703606756495</v>
      </c>
      <c r="M108" s="10">
        <v>5882.731664618088</v>
      </c>
      <c r="N108" s="10">
        <v>6519.6299975685415</v>
      </c>
      <c r="O108" s="10">
        <v>7047.0812012360402</v>
      </c>
      <c r="P108" s="10">
        <v>7401.9497103453377</v>
      </c>
      <c r="Q108" s="10">
        <v>7439.5404921521795</v>
      </c>
      <c r="R108" s="10">
        <v>7530.5636188360177</v>
      </c>
      <c r="S108" s="10">
        <v>7706.8582206928495</v>
      </c>
      <c r="T108" s="10">
        <v>8196.4488397809655</v>
      </c>
      <c r="U108" s="10">
        <v>8340.2102181863247</v>
      </c>
      <c r="V108" s="10">
        <v>8544.569724969464</v>
      </c>
      <c r="W108" s="10">
        <v>8388.7614516803369</v>
      </c>
      <c r="X108" s="10">
        <v>7394.0358953017576</v>
      </c>
      <c r="Y108" s="10">
        <v>7158.6827660782301</v>
      </c>
      <c r="Z108" s="10">
        <v>6547.3460865317138</v>
      </c>
      <c r="AA108" s="10">
        <v>6087.8952635948408</v>
      </c>
      <c r="AB108" s="10">
        <v>6203.1173334595642</v>
      </c>
      <c r="AC108" s="10">
        <v>6163.6984776876616</v>
      </c>
      <c r="AD108" s="10">
        <v>6480.1171714748425</v>
      </c>
      <c r="AE108" s="10">
        <v>6731.7421501813697</v>
      </c>
      <c r="AF108" s="10">
        <v>6775.0951881753772</v>
      </c>
      <c r="AG108" s="10">
        <v>7064.8482904861212</v>
      </c>
    </row>
    <row r="109" spans="2:33" ht="15" outlineLevel="1">
      <c r="B109" s="1" t="s">
        <v>5</v>
      </c>
      <c r="C109" s="1" t="s">
        <v>4</v>
      </c>
      <c r="D109" s="36"/>
      <c r="E109" s="37">
        <v>569.61895319999996</v>
      </c>
      <c r="F109" s="37">
        <v>651.55620023999995</v>
      </c>
      <c r="G109" s="37">
        <v>668.09873591999997</v>
      </c>
      <c r="H109" s="37">
        <v>763.82142935999991</v>
      </c>
      <c r="I109" s="37">
        <v>772.48041288000002</v>
      </c>
      <c r="J109" s="37">
        <v>797.1865176</v>
      </c>
      <c r="K109" s="37">
        <v>871.49868960000003</v>
      </c>
      <c r="L109" s="37">
        <v>872.72645591999992</v>
      </c>
      <c r="M109" s="37">
        <v>965.7997588799999</v>
      </c>
      <c r="N109" s="37">
        <v>1037.93641512</v>
      </c>
      <c r="O109" s="37">
        <v>1202.95251648</v>
      </c>
      <c r="P109" s="37">
        <v>1236.7268601599999</v>
      </c>
      <c r="Q109" s="37">
        <v>1199.41999584</v>
      </c>
      <c r="R109" s="37">
        <v>1279.8709994399999</v>
      </c>
      <c r="S109" s="37">
        <v>1353.1664947680001</v>
      </c>
      <c r="T109" s="37">
        <v>1369.0889960569177</v>
      </c>
      <c r="U109" s="37">
        <v>1469.6228870308823</v>
      </c>
      <c r="V109" s="37">
        <v>1452.3179025266854</v>
      </c>
      <c r="W109" s="37">
        <v>1557.8573927395553</v>
      </c>
      <c r="X109" s="37">
        <v>1461.3322382129363</v>
      </c>
      <c r="Y109" s="37">
        <v>1589.5572544957502</v>
      </c>
      <c r="Z109" s="37">
        <v>1505.7705900821529</v>
      </c>
      <c r="AA109" s="37">
        <v>1624.3831625153032</v>
      </c>
      <c r="AB109" s="37">
        <v>1631.3882531593697</v>
      </c>
      <c r="AC109" s="37">
        <v>1619.2080408145766</v>
      </c>
      <c r="AD109" s="37">
        <v>1714.9455067236388</v>
      </c>
      <c r="AE109" s="37">
        <v>1793.8356321228594</v>
      </c>
      <c r="AF109" s="37">
        <v>1823.5182747262638</v>
      </c>
      <c r="AG109" s="37">
        <v>1948.4940140158224</v>
      </c>
    </row>
    <row r="110" spans="2:33" ht="15" outlineLevel="1">
      <c r="B110" s="1" t="s">
        <v>40</v>
      </c>
      <c r="C110" s="1" t="s">
        <v>4</v>
      </c>
      <c r="D110" s="36"/>
      <c r="E110" s="10">
        <v>1020.648</v>
      </c>
      <c r="F110" s="10">
        <v>1071.9899999999998</v>
      </c>
      <c r="G110" s="10">
        <v>1135.8019999999999</v>
      </c>
      <c r="H110" s="10">
        <v>1165.5579999999998</v>
      </c>
      <c r="I110" s="10">
        <v>1217.2439999999999</v>
      </c>
      <c r="J110" s="10">
        <v>1277.1859999999999</v>
      </c>
      <c r="K110" s="10">
        <v>1363.3579999999999</v>
      </c>
      <c r="L110" s="10">
        <v>1437.5759999999998</v>
      </c>
      <c r="M110" s="10">
        <v>1522.0279999999998</v>
      </c>
      <c r="N110" s="10">
        <v>1621.444</v>
      </c>
      <c r="O110" s="10">
        <v>1744.7679999999998</v>
      </c>
      <c r="P110" s="10">
        <v>1808.0639999999996</v>
      </c>
      <c r="Q110" s="10">
        <v>1872.0479999999998</v>
      </c>
      <c r="R110" s="10">
        <v>1980.7519999999997</v>
      </c>
      <c r="S110" s="10">
        <v>1982.8788143999998</v>
      </c>
      <c r="T110" s="10">
        <v>2094.2722086698218</v>
      </c>
      <c r="U110" s="10">
        <v>2225.4613488888226</v>
      </c>
      <c r="V110" s="10">
        <v>2224.1644820783526</v>
      </c>
      <c r="W110" s="10">
        <v>2294.0359546520003</v>
      </c>
      <c r="X110" s="10">
        <v>2173.1964914299183</v>
      </c>
      <c r="Y110" s="10">
        <v>2186.2901641776443</v>
      </c>
      <c r="Z110" s="10">
        <v>2139.2321265875339</v>
      </c>
      <c r="AA110" s="10">
        <v>2078.1502778825525</v>
      </c>
      <c r="AB110" s="10">
        <v>2081.5196322918573</v>
      </c>
      <c r="AC110" s="10">
        <v>2075.7528885294701</v>
      </c>
      <c r="AD110" s="10">
        <v>2156.1820117733287</v>
      </c>
      <c r="AE110" s="10">
        <v>2199.336753764605</v>
      </c>
      <c r="AF110" s="10">
        <v>2236.0388466218383</v>
      </c>
      <c r="AG110" s="10">
        <v>2334.3258387002484</v>
      </c>
    </row>
    <row r="111" spans="2:33" ht="15" outlineLevel="1">
      <c r="B111" s="1" t="s">
        <v>6</v>
      </c>
      <c r="C111" s="1" t="s">
        <v>4</v>
      </c>
      <c r="D111" s="36"/>
      <c r="E111" s="37">
        <v>107.81819999999999</v>
      </c>
      <c r="F111" s="37">
        <v>103.64662769737798</v>
      </c>
      <c r="G111" s="37">
        <v>91.794719999999984</v>
      </c>
      <c r="H111" s="37">
        <v>93.514079999999993</v>
      </c>
      <c r="I111" s="37">
        <v>93.410130927567963</v>
      </c>
      <c r="J111" s="37">
        <v>91.949489270914768</v>
      </c>
      <c r="K111" s="37">
        <v>98.274198190099824</v>
      </c>
      <c r="L111" s="37">
        <v>96.284720801117032</v>
      </c>
      <c r="M111" s="37">
        <v>117.08968696097894</v>
      </c>
      <c r="N111" s="37">
        <v>109.84528044351266</v>
      </c>
      <c r="O111" s="37">
        <v>117.64975201685429</v>
      </c>
      <c r="P111" s="37">
        <v>129.87754614241467</v>
      </c>
      <c r="Q111" s="37">
        <v>130.17647091333419</v>
      </c>
      <c r="R111" s="37">
        <v>127.30044704998258</v>
      </c>
      <c r="S111" s="37">
        <v>148.82297887559048</v>
      </c>
      <c r="T111" s="37">
        <v>188.26864196027896</v>
      </c>
      <c r="U111" s="37">
        <v>196.7290204908401</v>
      </c>
      <c r="V111" s="37">
        <v>218.12645147536739</v>
      </c>
      <c r="W111" s="37">
        <v>246.74487436127717</v>
      </c>
      <c r="X111" s="37">
        <v>282.221711633121</v>
      </c>
      <c r="Y111" s="37">
        <v>310.8204166314477</v>
      </c>
      <c r="Z111" s="37">
        <v>308.35756129892542</v>
      </c>
      <c r="AA111" s="37">
        <v>298.56885114558253</v>
      </c>
      <c r="AB111" s="37">
        <v>331.29733447364822</v>
      </c>
      <c r="AC111" s="37">
        <v>379.59518240621048</v>
      </c>
      <c r="AD111" s="37">
        <v>399.62793337800161</v>
      </c>
      <c r="AE111" s="37">
        <v>400.53786948562504</v>
      </c>
      <c r="AF111" s="37">
        <v>459.39970285086298</v>
      </c>
      <c r="AG111" s="37">
        <v>463.87782848328834</v>
      </c>
    </row>
    <row r="112" spans="2:33" ht="15" outlineLevel="1">
      <c r="B112" s="1" t="s">
        <v>7</v>
      </c>
      <c r="C112" s="1" t="s">
        <v>4</v>
      </c>
      <c r="D112" s="36"/>
      <c r="E112" s="10">
        <v>842.60810760766424</v>
      </c>
      <c r="F112" s="10">
        <v>916.43387571212429</v>
      </c>
      <c r="G112" s="10">
        <v>585.74159947439273</v>
      </c>
      <c r="H112" s="10">
        <v>610.06178467801874</v>
      </c>
      <c r="I112" s="10">
        <v>389.92309477487714</v>
      </c>
      <c r="J112" s="10">
        <v>317.42990249343597</v>
      </c>
      <c r="K112" s="10">
        <v>487.47427023211998</v>
      </c>
      <c r="L112" s="10">
        <v>367.59052161811906</v>
      </c>
      <c r="M112" s="10">
        <v>398.04439602769236</v>
      </c>
      <c r="N112" s="10">
        <v>326.66461221140941</v>
      </c>
      <c r="O112" s="10">
        <v>398.41819605199549</v>
      </c>
      <c r="P112" s="10">
        <v>393.11744987200251</v>
      </c>
      <c r="Q112" s="10">
        <v>374.11270439999998</v>
      </c>
      <c r="R112" s="10">
        <v>440.98838099840003</v>
      </c>
      <c r="S112" s="10">
        <v>451.63615520000002</v>
      </c>
      <c r="T112" s="10">
        <v>484.34478870879997</v>
      </c>
      <c r="U112" s="10">
        <v>428.21016268520003</v>
      </c>
      <c r="V112" s="10">
        <v>420.61548379772006</v>
      </c>
      <c r="W112" s="10">
        <v>421.48781046239998</v>
      </c>
      <c r="X112" s="10">
        <v>379.46397231959725</v>
      </c>
      <c r="Y112" s="10">
        <v>378.41910616549512</v>
      </c>
      <c r="Z112" s="10">
        <v>338.74091834695014</v>
      </c>
      <c r="AA112" s="10">
        <v>338.99495189895561</v>
      </c>
      <c r="AB112" s="10">
        <v>355.24694530978604</v>
      </c>
      <c r="AC112" s="10">
        <v>325.98835467087224</v>
      </c>
      <c r="AD112" s="10">
        <v>312.08054327608329</v>
      </c>
      <c r="AE112" s="10">
        <v>285.2635166538991</v>
      </c>
      <c r="AF112" s="10">
        <v>250.97439784730594</v>
      </c>
      <c r="AG112" s="10">
        <v>260.60987477319378</v>
      </c>
    </row>
    <row r="113" spans="2:33" ht="15" outlineLevel="1">
      <c r="B113" s="1" t="s">
        <v>8</v>
      </c>
      <c r="C113" s="1" t="s">
        <v>4</v>
      </c>
      <c r="D113" s="36"/>
      <c r="E113" s="37">
        <v>756.93599999999992</v>
      </c>
      <c r="F113" s="37">
        <v>650.7122609999999</v>
      </c>
      <c r="G113" s="37">
        <v>658.64943200000005</v>
      </c>
      <c r="H113" s="37">
        <v>626.02968600000008</v>
      </c>
      <c r="I113" s="37">
        <v>621.93300199999999</v>
      </c>
      <c r="J113" s="37">
        <v>611.58011199999999</v>
      </c>
      <c r="K113" s="37">
        <v>498.773618</v>
      </c>
      <c r="L113" s="37">
        <v>472.43108400000006</v>
      </c>
      <c r="M113" s="37">
        <v>470.25489200000004</v>
      </c>
      <c r="N113" s="37">
        <v>328.22200000000004</v>
      </c>
      <c r="O113" s="37">
        <v>303.07600000000002</v>
      </c>
      <c r="P113" s="37">
        <v>292.00100000000003</v>
      </c>
      <c r="Q113" s="37">
        <v>293.40699999999998</v>
      </c>
      <c r="R113" s="37">
        <v>271.20400000000001</v>
      </c>
      <c r="S113" s="37">
        <v>266.774</v>
      </c>
      <c r="T113" s="37">
        <v>273.91692972191998</v>
      </c>
      <c r="U113" s="37">
        <v>284.23623939999999</v>
      </c>
      <c r="V113" s="37">
        <v>272.04676887972482</v>
      </c>
      <c r="W113" s="37">
        <v>280.31037789943997</v>
      </c>
      <c r="X113" s="37">
        <v>272.86827172175998</v>
      </c>
      <c r="Y113" s="37">
        <v>253.9826274532</v>
      </c>
      <c r="Z113" s="37">
        <v>241.70917647648002</v>
      </c>
      <c r="AA113" s="37">
        <v>215.27457503515998</v>
      </c>
      <c r="AB113" s="37">
        <v>218.42612737107996</v>
      </c>
      <c r="AC113" s="37">
        <v>200.64847744028</v>
      </c>
      <c r="AD113" s="37">
        <v>201.40751067328</v>
      </c>
      <c r="AE113" s="37">
        <v>197.72611220723999</v>
      </c>
      <c r="AF113" s="37">
        <v>189.05577162495999</v>
      </c>
      <c r="AG113" s="37">
        <v>197.36847005356</v>
      </c>
    </row>
    <row r="114" spans="2:33" ht="15" outlineLevel="1">
      <c r="B114" s="1" t="s">
        <v>9</v>
      </c>
      <c r="C114" s="1" t="s">
        <v>4</v>
      </c>
      <c r="D114" s="36"/>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12.909895763940002</v>
      </c>
      <c r="Y114" s="10">
        <v>8.5507786244735993</v>
      </c>
      <c r="Z114" s="10">
        <v>14.180185863013453</v>
      </c>
      <c r="AA114" s="10">
        <v>27.357344185885989</v>
      </c>
      <c r="AB114" s="10">
        <v>38.520921001319678</v>
      </c>
      <c r="AC114" s="10">
        <v>41.572848536843026</v>
      </c>
      <c r="AD114" s="10">
        <v>43.974944721797222</v>
      </c>
      <c r="AE114" s="10">
        <v>41.69861359084333</v>
      </c>
      <c r="AF114" s="10">
        <v>56.85091623773679</v>
      </c>
      <c r="AG114" s="10">
        <v>54.722939604974094</v>
      </c>
    </row>
    <row r="115" spans="2:33" ht="15" outlineLevel="1">
      <c r="B115" s="38" t="s">
        <v>11</v>
      </c>
      <c r="C115" s="1" t="s">
        <v>4</v>
      </c>
      <c r="E115" s="33">
        <f t="shared" ref="E115:AG115" si="0">SUM(E108:E114)</f>
        <v>7249.381928427224</v>
      </c>
      <c r="F115" s="33">
        <f t="shared" si="0"/>
        <v>7448.4738045244512</v>
      </c>
      <c r="G115" s="33">
        <f t="shared" si="0"/>
        <v>7325.1858341717689</v>
      </c>
      <c r="H115" s="33">
        <f t="shared" si="0"/>
        <v>7591.3789731912057</v>
      </c>
      <c r="I115" s="33">
        <f t="shared" si="0"/>
        <v>7860.8862385760085</v>
      </c>
      <c r="J115" s="33">
        <f t="shared" si="0"/>
        <v>7978.9218585416247</v>
      </c>
      <c r="K115" s="33">
        <f t="shared" si="0"/>
        <v>8334.6297683316789</v>
      </c>
      <c r="L115" s="33">
        <f t="shared" si="0"/>
        <v>8646.3791430148867</v>
      </c>
      <c r="M115" s="33">
        <f t="shared" si="0"/>
        <v>9355.9483984867584</v>
      </c>
      <c r="N115" s="33">
        <f t="shared" si="0"/>
        <v>9943.7423053434632</v>
      </c>
      <c r="O115" s="33">
        <f t="shared" si="0"/>
        <v>10813.94566578489</v>
      </c>
      <c r="P115" s="33">
        <f t="shared" si="0"/>
        <v>11261.736566519754</v>
      </c>
      <c r="Q115" s="33">
        <f t="shared" si="0"/>
        <v>11308.704663305512</v>
      </c>
      <c r="R115" s="33">
        <f t="shared" si="0"/>
        <v>11630.6794463244</v>
      </c>
      <c r="S115" s="33">
        <f t="shared" si="0"/>
        <v>11910.136663936439</v>
      </c>
      <c r="T115" s="33">
        <f t="shared" si="0"/>
        <v>12606.340404898705</v>
      </c>
      <c r="U115" s="33">
        <f t="shared" si="0"/>
        <v>12944.469876682069</v>
      </c>
      <c r="V115" s="33">
        <f t="shared" si="0"/>
        <v>13131.840813727315</v>
      </c>
      <c r="W115" s="33">
        <f t="shared" si="0"/>
        <v>13189.19786179501</v>
      </c>
      <c r="X115" s="33">
        <f t="shared" si="0"/>
        <v>11976.028476383031</v>
      </c>
      <c r="Y115" s="33">
        <f t="shared" si="0"/>
        <v>11886.303113626242</v>
      </c>
      <c r="Z115" s="33">
        <f t="shared" si="0"/>
        <v>11095.33664518677</v>
      </c>
      <c r="AA115" s="33">
        <f t="shared" si="0"/>
        <v>10670.624426258282</v>
      </c>
      <c r="AB115" s="33">
        <f t="shared" si="0"/>
        <v>10859.516547066625</v>
      </c>
      <c r="AC115" s="33">
        <f t="shared" si="0"/>
        <v>10806.464270085913</v>
      </c>
      <c r="AD115" s="33">
        <f t="shared" si="0"/>
        <v>11308.33562202097</v>
      </c>
      <c r="AE115" s="33">
        <f t="shared" si="0"/>
        <v>11650.14064800644</v>
      </c>
      <c r="AF115" s="33">
        <f t="shared" si="0"/>
        <v>11790.933098084348</v>
      </c>
      <c r="AG115" s="33">
        <f t="shared" si="0"/>
        <v>12324.247256117207</v>
      </c>
    </row>
    <row r="116" spans="2:33" outlineLevel="1"/>
    <row r="117" spans="2:33" outlineLevel="1"/>
    <row r="118" spans="2:33" outlineLevel="1"/>
    <row r="121" spans="2:33" ht="21" thickBot="1">
      <c r="B121" s="19" t="s">
        <v>41</v>
      </c>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row>
    <row r="122" spans="2:33" ht="14" outlineLevel="1" thickTop="1"/>
    <row r="123" spans="2:33" outlineLevel="1"/>
    <row r="124" spans="2:33" outlineLevel="1"/>
    <row r="125" spans="2:33" outlineLevel="1"/>
    <row r="126" spans="2:33" outlineLevel="1"/>
    <row r="127" spans="2:33" outlineLevel="1"/>
    <row r="128" spans="2:33" outlineLevel="1"/>
    <row r="129" outlineLevel="1"/>
    <row r="130" outlineLevel="1"/>
    <row r="131" outlineLevel="1"/>
    <row r="132" outlineLevel="1"/>
    <row r="133" outlineLevel="1"/>
    <row r="134" outlineLevel="1"/>
    <row r="135" outlineLevel="1"/>
    <row r="136" outlineLevel="1"/>
    <row r="137" outlineLevel="1"/>
    <row r="138" outlineLevel="1"/>
    <row r="139" outlineLevel="1"/>
    <row r="140" outlineLevel="1"/>
    <row r="141" outlineLevel="1"/>
    <row r="142" outlineLevel="1"/>
    <row r="143" outlineLevel="1"/>
    <row r="144" outlineLevel="1"/>
    <row r="145" spans="2:33" outlineLevel="1"/>
    <row r="146" spans="2:33" ht="16" outlineLevel="1" thickBot="1">
      <c r="B146" s="3" t="s">
        <v>42</v>
      </c>
      <c r="C146" s="3" t="s">
        <v>1</v>
      </c>
      <c r="D146" s="3" t="s">
        <v>2</v>
      </c>
      <c r="E146" s="3">
        <v>1990</v>
      </c>
      <c r="F146" s="3">
        <v>1991</v>
      </c>
      <c r="G146" s="3">
        <v>1992</v>
      </c>
      <c r="H146" s="3">
        <v>1993</v>
      </c>
      <c r="I146" s="3">
        <v>1994</v>
      </c>
      <c r="J146" s="3">
        <v>1995</v>
      </c>
      <c r="K146" s="3">
        <v>1996</v>
      </c>
      <c r="L146" s="3">
        <v>1997</v>
      </c>
      <c r="M146" s="3">
        <v>1998</v>
      </c>
      <c r="N146" s="3">
        <v>1999</v>
      </c>
      <c r="O146" s="3">
        <v>2000</v>
      </c>
      <c r="P146" s="3">
        <v>2001</v>
      </c>
      <c r="Q146" s="3">
        <v>2002</v>
      </c>
      <c r="R146" s="3">
        <v>2003</v>
      </c>
      <c r="S146" s="3">
        <v>2004</v>
      </c>
      <c r="T146" s="3">
        <v>2005</v>
      </c>
      <c r="U146" s="3">
        <v>2006</v>
      </c>
      <c r="V146" s="3">
        <v>2007</v>
      </c>
      <c r="W146" s="3">
        <v>2008</v>
      </c>
      <c r="X146" s="3">
        <v>2009</v>
      </c>
      <c r="Y146" s="3">
        <v>2010</v>
      </c>
      <c r="Z146" s="3">
        <v>2011</v>
      </c>
      <c r="AA146" s="3">
        <v>2012</v>
      </c>
      <c r="AB146" s="3">
        <v>2013</v>
      </c>
      <c r="AC146" s="3">
        <v>2014</v>
      </c>
      <c r="AD146" s="3">
        <v>2015</v>
      </c>
      <c r="AE146" s="3">
        <v>2016</v>
      </c>
      <c r="AF146" s="3">
        <v>2017</v>
      </c>
      <c r="AG146" s="3">
        <v>2018</v>
      </c>
    </row>
    <row r="147" spans="2:33" ht="15" outlineLevel="1">
      <c r="B147" s="39" t="s">
        <v>35</v>
      </c>
      <c r="C147" s="39" t="s">
        <v>4</v>
      </c>
      <c r="D147" s="36"/>
      <c r="E147" s="10">
        <v>1719.5582604377951</v>
      </c>
      <c r="F147" s="10">
        <v>1767.6612622271964</v>
      </c>
      <c r="G147" s="10">
        <v>1711.734863242745</v>
      </c>
      <c r="H147" s="10">
        <v>1800.5855133994487</v>
      </c>
      <c r="I147" s="10">
        <v>1918.4243950131558</v>
      </c>
      <c r="J147" s="10">
        <v>1980.5496638349334</v>
      </c>
      <c r="K147" s="10">
        <v>1967.6046195896038</v>
      </c>
      <c r="L147" s="10">
        <v>2108.4035915478544</v>
      </c>
      <c r="M147" s="10">
        <v>2179.4497967251336</v>
      </c>
      <c r="N147" s="10">
        <v>2267.6847986055836</v>
      </c>
      <c r="O147" s="10">
        <v>2549.0776990702325</v>
      </c>
      <c r="P147" s="10">
        <v>2522.7131561528204</v>
      </c>
      <c r="Q147" s="10">
        <v>2439.8064824562489</v>
      </c>
      <c r="R147" s="10">
        <v>2444.7606150601096</v>
      </c>
      <c r="S147" s="10">
        <v>2490.5959674244905</v>
      </c>
      <c r="T147" s="10">
        <v>2633.0978102606673</v>
      </c>
      <c r="U147" s="10">
        <v>2671.7779020621356</v>
      </c>
      <c r="V147" s="10">
        <v>2583.9108134438575</v>
      </c>
      <c r="W147" s="10">
        <v>2492.7899754075552</v>
      </c>
      <c r="X147" s="10">
        <v>2193.5518956843343</v>
      </c>
      <c r="Y147" s="10">
        <v>2263.4305465145062</v>
      </c>
      <c r="Z147" s="10">
        <v>2224.1513087872818</v>
      </c>
      <c r="AA147" s="10">
        <v>2181.0431689010184</v>
      </c>
      <c r="AB147" s="10">
        <v>2220.7432828256551</v>
      </c>
      <c r="AC147" s="10">
        <v>2285.7430554184966</v>
      </c>
      <c r="AD147" s="10">
        <v>2363.6391168896462</v>
      </c>
      <c r="AE147" s="10">
        <v>2434.5018471066228</v>
      </c>
      <c r="AF147" s="10">
        <v>2484.3981714145812</v>
      </c>
      <c r="AG147" s="10">
        <v>2601.0709091480567</v>
      </c>
    </row>
    <row r="148" spans="2:33" ht="15" outlineLevel="1">
      <c r="B148" s="39" t="s">
        <v>37</v>
      </c>
      <c r="C148" s="39" t="s">
        <v>4</v>
      </c>
      <c r="D148" s="36"/>
      <c r="E148" s="37">
        <v>2018.7900619695604</v>
      </c>
      <c r="F148" s="37">
        <v>2066.5254686749495</v>
      </c>
      <c r="G148" s="37">
        <v>2159.5716429273775</v>
      </c>
      <c r="H148" s="37">
        <v>2299.5914747781862</v>
      </c>
      <c r="I148" s="37">
        <v>2324.4993013435633</v>
      </c>
      <c r="J148" s="37">
        <v>2371.8024441272746</v>
      </c>
      <c r="K148" s="37">
        <v>2655.2081230344584</v>
      </c>
      <c r="L148" s="37">
        <v>2847.2849148006503</v>
      </c>
      <c r="M148" s="37">
        <v>3292.6513133430876</v>
      </c>
      <c r="N148" s="37">
        <v>3667.6621480935405</v>
      </c>
      <c r="O148" s="37">
        <v>4103.2258186296331</v>
      </c>
      <c r="P148" s="37">
        <v>4386.6646818825229</v>
      </c>
      <c r="Q148" s="37">
        <v>4499.4965363329575</v>
      </c>
      <c r="R148" s="37">
        <v>4548.3935728858878</v>
      </c>
      <c r="S148" s="37">
        <v>4744.1412474319332</v>
      </c>
      <c r="T148" s="37">
        <v>5084.4346490083462</v>
      </c>
      <c r="U148" s="37">
        <v>5437.6796181650097</v>
      </c>
      <c r="V148" s="37">
        <v>5715.9619425960609</v>
      </c>
      <c r="W148" s="37">
        <v>5445.355637876909</v>
      </c>
      <c r="X148" s="37">
        <v>4864.6197137094414</v>
      </c>
      <c r="Y148" s="37">
        <v>4599.3444094483348</v>
      </c>
      <c r="Z148" s="37">
        <v>4426.0255143770173</v>
      </c>
      <c r="AA148" s="37">
        <v>4176.4688135733786</v>
      </c>
      <c r="AB148" s="37">
        <v>4351.3091122764463</v>
      </c>
      <c r="AC148" s="37">
        <v>4524.9680797616184</v>
      </c>
      <c r="AD148" s="37">
        <v>4786.434878972178</v>
      </c>
      <c r="AE148" s="37">
        <v>4969.0142791914468</v>
      </c>
      <c r="AF148" s="37">
        <v>5068.0578182129693</v>
      </c>
      <c r="AG148" s="37">
        <v>5201.9238980742384</v>
      </c>
    </row>
    <row r="149" spans="2:33" ht="15" outlineLevel="1">
      <c r="B149" s="39" t="s">
        <v>36</v>
      </c>
      <c r="C149" s="39" t="s">
        <v>4</v>
      </c>
      <c r="D149" s="36"/>
      <c r="E149" s="10">
        <v>2258.3440264375804</v>
      </c>
      <c r="F149" s="10">
        <v>2313.3743618127819</v>
      </c>
      <c r="G149" s="10">
        <v>2135.2570225531135</v>
      </c>
      <c r="H149" s="10">
        <v>2153.8158757800416</v>
      </c>
      <c r="I149" s="10">
        <v>2170.1138473025376</v>
      </c>
      <c r="J149" s="10">
        <v>2206.575682770917</v>
      </c>
      <c r="K149" s="10">
        <v>2295.7511807121023</v>
      </c>
      <c r="L149" s="10">
        <v>2228.895442995894</v>
      </c>
      <c r="M149" s="10">
        <v>2406.9521426011761</v>
      </c>
      <c r="N149" s="10">
        <v>2433.5936496094359</v>
      </c>
      <c r="O149" s="10">
        <v>2503.9172849429879</v>
      </c>
      <c r="P149" s="10">
        <v>2638.9488923659455</v>
      </c>
      <c r="Q149" s="10">
        <v>2609.9628937738166</v>
      </c>
      <c r="R149" s="10">
        <v>2722.8695060275463</v>
      </c>
      <c r="S149" s="10">
        <v>2841.1394997685766</v>
      </c>
      <c r="T149" s="10">
        <v>2936.6859989282211</v>
      </c>
      <c r="U149" s="10">
        <v>2967.4866727646786</v>
      </c>
      <c r="V149" s="10">
        <v>2898.5588611537951</v>
      </c>
      <c r="W149" s="10">
        <v>3141.0923447999712</v>
      </c>
      <c r="X149" s="10">
        <v>3076.8246960507781</v>
      </c>
      <c r="Y149" s="10">
        <v>3260.2421873585558</v>
      </c>
      <c r="Z149" s="10">
        <v>2829.8452270605399</v>
      </c>
      <c r="AA149" s="10">
        <v>2714.2511805413815</v>
      </c>
      <c r="AB149" s="10">
        <v>2749.0638306926153</v>
      </c>
      <c r="AC149" s="10">
        <v>2524.7361774065052</v>
      </c>
      <c r="AD149" s="10">
        <v>2655.9908725696209</v>
      </c>
      <c r="AE149" s="10">
        <v>2684.5610758448529</v>
      </c>
      <c r="AF149" s="10">
        <v>2607.9235645010549</v>
      </c>
      <c r="AG149" s="10">
        <v>2786.2108136146558</v>
      </c>
    </row>
    <row r="150" spans="2:33" ht="15" outlineLevel="1">
      <c r="B150" s="39" t="s">
        <v>43</v>
      </c>
      <c r="C150" s="39" t="s">
        <v>4</v>
      </c>
      <c r="D150" s="36"/>
      <c r="E150" s="37">
        <v>972.22786617957524</v>
      </c>
      <c r="F150" s="37">
        <v>1008.8592023756291</v>
      </c>
      <c r="G150" s="37">
        <v>1019.4975187658122</v>
      </c>
      <c r="H150" s="37">
        <v>1032.3109643444818</v>
      </c>
      <c r="I150" s="37">
        <v>1109.2561458149657</v>
      </c>
      <c r="J150" s="37">
        <v>1028.9945202762854</v>
      </c>
      <c r="K150" s="37">
        <v>1088.5151091206094</v>
      </c>
      <c r="L150" s="37">
        <v>1129.0662547132301</v>
      </c>
      <c r="M150" s="37">
        <v>1139.2672046792845</v>
      </c>
      <c r="N150" s="37">
        <v>1232.683984391459</v>
      </c>
      <c r="O150" s="37">
        <v>1304.2802051596593</v>
      </c>
      <c r="P150" s="37">
        <v>1353.2305237389576</v>
      </c>
      <c r="Q150" s="37">
        <v>1403.4786736269361</v>
      </c>
      <c r="R150" s="37">
        <v>1543.6893661520894</v>
      </c>
      <c r="S150" s="37">
        <v>1468.1263056648186</v>
      </c>
      <c r="T150" s="37">
        <v>1569.2301470360953</v>
      </c>
      <c r="U150" s="37">
        <v>1503.8183723154057</v>
      </c>
      <c r="V150" s="37">
        <v>1590.6297042453957</v>
      </c>
      <c r="W150" s="37">
        <v>1751.6802610464611</v>
      </c>
      <c r="X150" s="37">
        <v>1527.1975004295678</v>
      </c>
      <c r="Y150" s="37">
        <v>1468.8416750152774</v>
      </c>
      <c r="Z150" s="37">
        <v>1334.3842112343657</v>
      </c>
      <c r="AA150" s="37">
        <v>1325.7689707897373</v>
      </c>
      <c r="AB150" s="37">
        <v>1289.6739132128182</v>
      </c>
      <c r="AC150" s="37">
        <v>1241.7411275852471</v>
      </c>
      <c r="AD150" s="37">
        <v>1281.6456751613978</v>
      </c>
      <c r="AE150" s="37">
        <v>1335.5681838198141</v>
      </c>
      <c r="AF150" s="37">
        <v>1394.7244806942772</v>
      </c>
      <c r="AG150" s="37">
        <v>1484.3382779606634</v>
      </c>
    </row>
    <row r="151" spans="2:33" ht="15" outlineLevel="1">
      <c r="B151" s="39" t="s">
        <v>33</v>
      </c>
      <c r="C151" s="39" t="s">
        <v>4</v>
      </c>
      <c r="D151" s="36"/>
      <c r="E151" s="10">
        <v>280.46171340271331</v>
      </c>
      <c r="F151" s="10">
        <v>292.0535094338951</v>
      </c>
      <c r="G151" s="10">
        <v>299.12478668272178</v>
      </c>
      <c r="H151" s="10">
        <v>305.0751448890465</v>
      </c>
      <c r="I151" s="10">
        <v>338.59254910178612</v>
      </c>
      <c r="J151" s="10">
        <v>390.99954753221493</v>
      </c>
      <c r="K151" s="10">
        <v>327.55073587490364</v>
      </c>
      <c r="L151" s="10">
        <v>332.72893895725718</v>
      </c>
      <c r="M151" s="10">
        <v>337.62794113807723</v>
      </c>
      <c r="N151" s="10">
        <v>342.11772464344295</v>
      </c>
      <c r="O151" s="10">
        <v>353.44465798237746</v>
      </c>
      <c r="P151" s="10">
        <v>360.17931237950802</v>
      </c>
      <c r="Q151" s="10">
        <v>355.96007711555484</v>
      </c>
      <c r="R151" s="10">
        <v>370.9663861987674</v>
      </c>
      <c r="S151" s="10">
        <v>366.13364364662101</v>
      </c>
      <c r="T151" s="10">
        <v>382.89179966537449</v>
      </c>
      <c r="U151" s="10">
        <v>363.70731137483813</v>
      </c>
      <c r="V151" s="10">
        <v>342.77949228820631</v>
      </c>
      <c r="W151" s="10">
        <v>358.27964266411476</v>
      </c>
      <c r="X151" s="10">
        <v>313.83467050890971</v>
      </c>
      <c r="Y151" s="10">
        <v>294.44429528956704</v>
      </c>
      <c r="Z151" s="10">
        <v>280.9303837275653</v>
      </c>
      <c r="AA151" s="10">
        <v>273.09229245276464</v>
      </c>
      <c r="AB151" s="10">
        <v>248.72640805908895</v>
      </c>
      <c r="AC151" s="10">
        <v>229.27582991404785</v>
      </c>
      <c r="AD151" s="10">
        <v>220.62507842812929</v>
      </c>
      <c r="AE151" s="10">
        <v>226.49526204370491</v>
      </c>
      <c r="AF151" s="10">
        <v>235.82906326146215</v>
      </c>
      <c r="AG151" s="10">
        <v>250.70335731959543</v>
      </c>
    </row>
    <row r="152" spans="2:33" ht="15" outlineLevel="1">
      <c r="B152" s="38" t="s">
        <v>11</v>
      </c>
      <c r="C152" s="1" t="s">
        <v>4</v>
      </c>
      <c r="E152" s="33">
        <f t="shared" ref="E152:AG152" si="1">SUM(E147:E151)</f>
        <v>7249.381928427224</v>
      </c>
      <c r="F152" s="33">
        <f t="shared" si="1"/>
        <v>7448.4738045244521</v>
      </c>
      <c r="G152" s="33">
        <f t="shared" si="1"/>
        <v>7325.1858341717698</v>
      </c>
      <c r="H152" s="33">
        <f t="shared" si="1"/>
        <v>7591.3789731912048</v>
      </c>
      <c r="I152" s="33">
        <f t="shared" si="1"/>
        <v>7860.8862385760085</v>
      </c>
      <c r="J152" s="33">
        <f t="shared" si="1"/>
        <v>7978.9218585416256</v>
      </c>
      <c r="K152" s="33">
        <f t="shared" si="1"/>
        <v>8334.6297683316789</v>
      </c>
      <c r="L152" s="33">
        <f t="shared" si="1"/>
        <v>8646.3791430148867</v>
      </c>
      <c r="M152" s="33">
        <f t="shared" si="1"/>
        <v>9355.9483984867584</v>
      </c>
      <c r="N152" s="33">
        <f t="shared" si="1"/>
        <v>9943.7423053434632</v>
      </c>
      <c r="O152" s="33">
        <f t="shared" si="1"/>
        <v>10813.94566578489</v>
      </c>
      <c r="P152" s="33">
        <f t="shared" si="1"/>
        <v>11261.736566519754</v>
      </c>
      <c r="Q152" s="33">
        <f t="shared" si="1"/>
        <v>11308.704663305514</v>
      </c>
      <c r="R152" s="33">
        <f t="shared" si="1"/>
        <v>11630.6794463244</v>
      </c>
      <c r="S152" s="33">
        <f t="shared" si="1"/>
        <v>11910.136663936439</v>
      </c>
      <c r="T152" s="33">
        <f t="shared" si="1"/>
        <v>12606.340404898705</v>
      </c>
      <c r="U152" s="33">
        <f t="shared" si="1"/>
        <v>12944.469876682067</v>
      </c>
      <c r="V152" s="33">
        <f t="shared" si="1"/>
        <v>13131.840813727315</v>
      </c>
      <c r="W152" s="33">
        <f t="shared" si="1"/>
        <v>13189.197861795012</v>
      </c>
      <c r="X152" s="33">
        <f t="shared" si="1"/>
        <v>11976.028476383031</v>
      </c>
      <c r="Y152" s="33">
        <f t="shared" si="1"/>
        <v>11886.303113626242</v>
      </c>
      <c r="Z152" s="33">
        <f t="shared" si="1"/>
        <v>11095.336645186771</v>
      </c>
      <c r="AA152" s="33">
        <f t="shared" si="1"/>
        <v>10670.624426258279</v>
      </c>
      <c r="AB152" s="33">
        <f t="shared" si="1"/>
        <v>10859.516547066623</v>
      </c>
      <c r="AC152" s="33">
        <f t="shared" si="1"/>
        <v>10806.464270085915</v>
      </c>
      <c r="AD152" s="33">
        <f t="shared" si="1"/>
        <v>11308.335622020972</v>
      </c>
      <c r="AE152" s="33">
        <f t="shared" si="1"/>
        <v>11650.140648006442</v>
      </c>
      <c r="AF152" s="33">
        <f t="shared" si="1"/>
        <v>11790.933098084344</v>
      </c>
      <c r="AG152" s="33">
        <f t="shared" si="1"/>
        <v>12324.247256117209</v>
      </c>
    </row>
    <row r="153" spans="2:33" outlineLevel="1"/>
    <row r="154" spans="2:33" outlineLevel="1"/>
    <row r="157" spans="2:33" ht="21" thickBot="1">
      <c r="B157" s="19" t="s">
        <v>44</v>
      </c>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row>
    <row r="158" spans="2:33" ht="14" outlineLevel="1" thickTop="1"/>
    <row r="159" spans="2:33" outlineLevel="1"/>
    <row r="160" spans="2:33" outlineLevel="1"/>
    <row r="161" outlineLevel="1"/>
    <row r="162" outlineLevel="1"/>
    <row r="163" outlineLevel="1"/>
    <row r="164" outlineLevel="1"/>
    <row r="165" outlineLevel="1"/>
    <row r="166" outlineLevel="1"/>
    <row r="167" outlineLevel="1"/>
    <row r="168" outlineLevel="1"/>
    <row r="169" outlineLevel="1"/>
    <row r="170" outlineLevel="1"/>
    <row r="171" outlineLevel="1"/>
    <row r="172" outlineLevel="1"/>
    <row r="173" outlineLevel="1"/>
    <row r="174" outlineLevel="1"/>
    <row r="175" outlineLevel="1"/>
    <row r="176" outlineLevel="1"/>
    <row r="177" spans="2:33" outlineLevel="1"/>
    <row r="178" spans="2:33" outlineLevel="1"/>
    <row r="179" spans="2:33" outlineLevel="1"/>
    <row r="180" spans="2:33" outlineLevel="1"/>
    <row r="181" spans="2:33" outlineLevel="1"/>
    <row r="182" spans="2:33" outlineLevel="1"/>
    <row r="183" spans="2:33" ht="16" outlineLevel="1" thickBot="1">
      <c r="B183" s="3" t="s">
        <v>45</v>
      </c>
      <c r="C183" s="3" t="s">
        <v>1</v>
      </c>
      <c r="D183" s="3" t="s">
        <v>2</v>
      </c>
      <c r="E183" s="3">
        <v>1990</v>
      </c>
      <c r="F183" s="3">
        <v>1991</v>
      </c>
      <c r="G183" s="3">
        <v>1992</v>
      </c>
      <c r="H183" s="3">
        <v>1993</v>
      </c>
      <c r="I183" s="3">
        <v>1994</v>
      </c>
      <c r="J183" s="3">
        <v>1995</v>
      </c>
      <c r="K183" s="3">
        <v>1996</v>
      </c>
      <c r="L183" s="3">
        <v>1997</v>
      </c>
      <c r="M183" s="3">
        <v>1998</v>
      </c>
      <c r="N183" s="3">
        <v>1999</v>
      </c>
      <c r="O183" s="3">
        <v>2000</v>
      </c>
      <c r="P183" s="3">
        <v>2001</v>
      </c>
      <c r="Q183" s="3">
        <v>2002</v>
      </c>
      <c r="R183" s="3">
        <v>2003</v>
      </c>
      <c r="S183" s="3">
        <v>2004</v>
      </c>
      <c r="T183" s="3">
        <v>2005</v>
      </c>
      <c r="U183" s="3">
        <v>2006</v>
      </c>
      <c r="V183" s="3">
        <v>2007</v>
      </c>
      <c r="W183" s="3">
        <v>2008</v>
      </c>
      <c r="X183" s="3">
        <v>2009</v>
      </c>
      <c r="Y183" s="3">
        <v>2010</v>
      </c>
      <c r="Z183" s="3">
        <v>2011</v>
      </c>
      <c r="AA183" s="3">
        <v>2012</v>
      </c>
      <c r="AB183" s="3">
        <v>2013</v>
      </c>
      <c r="AC183" s="3">
        <v>2014</v>
      </c>
      <c r="AD183" s="3">
        <v>2015</v>
      </c>
      <c r="AE183" s="3">
        <v>2016</v>
      </c>
      <c r="AF183" s="3">
        <v>2017</v>
      </c>
      <c r="AG183" s="3">
        <v>2018</v>
      </c>
    </row>
    <row r="184" spans="2:33" ht="15" outlineLevel="1">
      <c r="B184" s="40" t="s">
        <v>40</v>
      </c>
      <c r="C184" s="40" t="s">
        <v>4</v>
      </c>
      <c r="E184" s="10">
        <v>1020.648</v>
      </c>
      <c r="F184" s="10">
        <v>1071.9899999999998</v>
      </c>
      <c r="G184" s="10">
        <v>1135.8019999999999</v>
      </c>
      <c r="H184" s="10">
        <v>1165.5579999999998</v>
      </c>
      <c r="I184" s="10">
        <v>1217.2439999999999</v>
      </c>
      <c r="J184" s="10">
        <v>1277.1859999999999</v>
      </c>
      <c r="K184" s="10">
        <v>1363.3579999999999</v>
      </c>
      <c r="L184" s="10">
        <v>1437.5759999999998</v>
      </c>
      <c r="M184" s="10">
        <v>1522.0279999999998</v>
      </c>
      <c r="N184" s="10">
        <v>1621.444</v>
      </c>
      <c r="O184" s="10">
        <v>1744.7679999999998</v>
      </c>
      <c r="P184" s="10">
        <v>1808.0639999999996</v>
      </c>
      <c r="Q184" s="10">
        <v>1872.0479999999998</v>
      </c>
      <c r="R184" s="10">
        <v>1980.7519999999997</v>
      </c>
      <c r="S184" s="10">
        <v>1982.8788143999998</v>
      </c>
      <c r="T184" s="10">
        <v>2094.2722086698218</v>
      </c>
      <c r="U184" s="10">
        <v>2225.4613488888226</v>
      </c>
      <c r="V184" s="10">
        <v>2224.1644820783526</v>
      </c>
      <c r="W184" s="10">
        <v>2294.0359546520003</v>
      </c>
      <c r="X184" s="10">
        <v>2173.1964914299183</v>
      </c>
      <c r="Y184" s="10">
        <v>2186.2901641776443</v>
      </c>
      <c r="Z184" s="10">
        <v>2139.2321265875339</v>
      </c>
      <c r="AA184" s="10">
        <v>2078.1502778825525</v>
      </c>
      <c r="AB184" s="10">
        <v>2081.5196322918573</v>
      </c>
      <c r="AC184" s="10">
        <v>2075.7528885294701</v>
      </c>
      <c r="AD184" s="10">
        <v>2156.1820117733287</v>
      </c>
      <c r="AE184" s="10">
        <v>2199.336753764605</v>
      </c>
      <c r="AF184" s="10">
        <v>2236.0388466218383</v>
      </c>
      <c r="AG184" s="10">
        <v>2334.3258387002484</v>
      </c>
    </row>
    <row r="185" spans="2:33" ht="15" outlineLevel="1">
      <c r="B185" s="40" t="s">
        <v>37</v>
      </c>
      <c r="C185" s="40" t="s">
        <v>4</v>
      </c>
      <c r="E185" s="33">
        <v>2017.4140619695604</v>
      </c>
      <c r="F185" s="33">
        <v>2065.0634686749495</v>
      </c>
      <c r="G185" s="33">
        <v>2158.1096429273775</v>
      </c>
      <c r="H185" s="33">
        <v>2298.0434747781865</v>
      </c>
      <c r="I185" s="33">
        <v>2322.9513013435635</v>
      </c>
      <c r="J185" s="33">
        <v>2370.2544441272748</v>
      </c>
      <c r="K185" s="33">
        <v>2653.5741230344584</v>
      </c>
      <c r="L185" s="33">
        <v>2845.3069148006502</v>
      </c>
      <c r="M185" s="33">
        <v>3290.5873133430878</v>
      </c>
      <c r="N185" s="33">
        <v>3665.5121480935404</v>
      </c>
      <c r="O185" s="33">
        <v>4100.9898186296332</v>
      </c>
      <c r="P185" s="33">
        <v>4384.4286818825231</v>
      </c>
      <c r="Q185" s="33">
        <v>4497.5185363329574</v>
      </c>
      <c r="R185" s="33">
        <v>4546.4155728858877</v>
      </c>
      <c r="S185" s="33">
        <v>4739.7982474319333</v>
      </c>
      <c r="T185" s="33">
        <v>5079.3692490083458</v>
      </c>
      <c r="U185" s="33">
        <v>5432.8112293730101</v>
      </c>
      <c r="V185" s="33">
        <v>5711.5769918820606</v>
      </c>
      <c r="W185" s="33">
        <v>5440.7040871629088</v>
      </c>
      <c r="X185" s="33">
        <v>4860.7658922014416</v>
      </c>
      <c r="Y185" s="33">
        <v>4595.4261083223346</v>
      </c>
      <c r="Z185" s="33">
        <v>4422.1049076428062</v>
      </c>
      <c r="AA185" s="33">
        <v>4172.5571251668262</v>
      </c>
      <c r="AB185" s="33">
        <v>4347.6557525925891</v>
      </c>
      <c r="AC185" s="33">
        <v>4521.4981434696083</v>
      </c>
      <c r="AD185" s="33">
        <v>4782.6759133039959</v>
      </c>
      <c r="AE185" s="33">
        <v>4964.8204775452523</v>
      </c>
      <c r="AF185" s="33">
        <v>5063.5821673427672</v>
      </c>
      <c r="AG185" s="33">
        <v>5196.7252133979891</v>
      </c>
    </row>
    <row r="186" spans="2:33" ht="15" outlineLevel="1">
      <c r="B186" s="40" t="s">
        <v>46</v>
      </c>
      <c r="C186" s="40" t="s">
        <v>4</v>
      </c>
      <c r="E186" s="10">
        <v>4211.3198664576639</v>
      </c>
      <c r="F186" s="10">
        <v>4311.4203358495015</v>
      </c>
      <c r="G186" s="10">
        <v>4031.2741912443926</v>
      </c>
      <c r="H186" s="10">
        <v>4127.7774984130183</v>
      </c>
      <c r="I186" s="10">
        <v>4320.6909372324453</v>
      </c>
      <c r="J186" s="10">
        <v>4331.4814144143502</v>
      </c>
      <c r="K186" s="10">
        <v>4317.6976452972203</v>
      </c>
      <c r="L186" s="10">
        <v>4363.496228214236</v>
      </c>
      <c r="M186" s="10">
        <v>4543.3330851436713</v>
      </c>
      <c r="N186" s="10">
        <v>4656.7861572499223</v>
      </c>
      <c r="O186" s="10">
        <v>4968.1878471552563</v>
      </c>
      <c r="P186" s="10">
        <v>5069.2438846372334</v>
      </c>
      <c r="Q186" s="10">
        <v>4939.1381269725562</v>
      </c>
      <c r="R186" s="10">
        <v>5103.5118734385123</v>
      </c>
      <c r="S186" s="10">
        <v>5187.4596021045072</v>
      </c>
      <c r="T186" s="10">
        <v>5432.698947220536</v>
      </c>
      <c r="U186" s="10">
        <v>5286.1972984202357</v>
      </c>
      <c r="V186" s="10">
        <v>5196.0993397669026</v>
      </c>
      <c r="W186" s="10">
        <v>5454.4578199801017</v>
      </c>
      <c r="X186" s="10">
        <v>4942.066092751671</v>
      </c>
      <c r="Y186" s="10">
        <v>5104.5868411262618</v>
      </c>
      <c r="Z186" s="10">
        <v>4533.999610956429</v>
      </c>
      <c r="AA186" s="10">
        <v>4419.9170232089027</v>
      </c>
      <c r="AB186" s="10">
        <v>4430.3411621821779</v>
      </c>
      <c r="AC186" s="10">
        <v>4209.2132380868361</v>
      </c>
      <c r="AD186" s="10">
        <v>4369.4776969436471</v>
      </c>
      <c r="AE186" s="10">
        <v>4485.9834166965838</v>
      </c>
      <c r="AF186" s="10">
        <v>4491.3120841197388</v>
      </c>
      <c r="AG186" s="10">
        <v>4793.1962040189719</v>
      </c>
    </row>
    <row r="187" spans="2:33" ht="15" outlineLevel="1">
      <c r="B187" s="40" t="s">
        <v>11</v>
      </c>
      <c r="E187" s="33">
        <f>SUM(E184:E186)</f>
        <v>7249.3819284272249</v>
      </c>
      <c r="F187" s="33">
        <f>SUM(F184:F186)</f>
        <v>7448.4738045244503</v>
      </c>
      <c r="G187" s="33">
        <f t="shared" ref="G187:AG187" si="2">SUM(G184:G186)</f>
        <v>7325.1858341717698</v>
      </c>
      <c r="H187" s="33">
        <f t="shared" si="2"/>
        <v>7591.3789731912048</v>
      </c>
      <c r="I187" s="33">
        <f t="shared" si="2"/>
        <v>7860.8862385760085</v>
      </c>
      <c r="J187" s="33">
        <f t="shared" si="2"/>
        <v>7978.9218585416247</v>
      </c>
      <c r="K187" s="33">
        <f t="shared" si="2"/>
        <v>8334.6297683316789</v>
      </c>
      <c r="L187" s="33">
        <f t="shared" si="2"/>
        <v>8646.3791430148849</v>
      </c>
      <c r="M187" s="33">
        <f t="shared" si="2"/>
        <v>9355.9483984867584</v>
      </c>
      <c r="N187" s="33">
        <f t="shared" si="2"/>
        <v>9943.7423053434632</v>
      </c>
      <c r="O187" s="33">
        <f t="shared" si="2"/>
        <v>10813.94566578489</v>
      </c>
      <c r="P187" s="33">
        <f t="shared" si="2"/>
        <v>11261.736566519756</v>
      </c>
      <c r="Q187" s="33">
        <f t="shared" si="2"/>
        <v>11308.704663305514</v>
      </c>
      <c r="R187" s="33">
        <f t="shared" si="2"/>
        <v>11630.6794463244</v>
      </c>
      <c r="S187" s="33">
        <f t="shared" si="2"/>
        <v>11910.136663936441</v>
      </c>
      <c r="T187" s="33">
        <f t="shared" si="2"/>
        <v>12606.340404898703</v>
      </c>
      <c r="U187" s="33">
        <f t="shared" si="2"/>
        <v>12944.469876682069</v>
      </c>
      <c r="V187" s="33">
        <f t="shared" si="2"/>
        <v>13131.840813727316</v>
      </c>
      <c r="W187" s="33">
        <f t="shared" si="2"/>
        <v>13189.197861795012</v>
      </c>
      <c r="X187" s="33">
        <f t="shared" si="2"/>
        <v>11976.028476383031</v>
      </c>
      <c r="Y187" s="33">
        <f t="shared" si="2"/>
        <v>11886.30311362624</v>
      </c>
      <c r="Z187" s="33">
        <f t="shared" si="2"/>
        <v>11095.33664518677</v>
      </c>
      <c r="AA187" s="33">
        <f t="shared" si="2"/>
        <v>10670.62442625828</v>
      </c>
      <c r="AB187" s="33">
        <f t="shared" si="2"/>
        <v>10859.516547066625</v>
      </c>
      <c r="AC187" s="33">
        <f t="shared" si="2"/>
        <v>10806.464270085915</v>
      </c>
      <c r="AD187" s="33">
        <f t="shared" si="2"/>
        <v>11308.335622020972</v>
      </c>
      <c r="AE187" s="33">
        <f t="shared" si="2"/>
        <v>11650.14064800644</v>
      </c>
      <c r="AF187" s="33">
        <f t="shared" si="2"/>
        <v>11790.933098084344</v>
      </c>
      <c r="AG187" s="33">
        <f t="shared" si="2"/>
        <v>12324.247256117209</v>
      </c>
    </row>
    <row r="188" spans="2:33" outlineLevel="1"/>
    <row r="191" spans="2:33" ht="21" thickBot="1">
      <c r="B191" s="19" t="s">
        <v>47</v>
      </c>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row>
    <row r="192" spans="2:33" ht="14" outlineLevel="1" thickTop="1"/>
    <row r="193" outlineLevel="1"/>
    <row r="194" outlineLevel="1"/>
    <row r="195" outlineLevel="1"/>
    <row r="196" outlineLevel="1"/>
    <row r="197" outlineLevel="1"/>
    <row r="198" outlineLevel="1"/>
    <row r="199" outlineLevel="1"/>
    <row r="200" outlineLevel="1"/>
    <row r="201" outlineLevel="1"/>
    <row r="202" outlineLevel="1"/>
    <row r="203" outlineLevel="1"/>
    <row r="204" outlineLevel="1"/>
    <row r="205" outlineLevel="1"/>
    <row r="206" outlineLevel="1"/>
    <row r="207" outlineLevel="1"/>
    <row r="208" outlineLevel="1"/>
    <row r="209" spans="2:33" outlineLevel="1"/>
    <row r="210" spans="2:33" outlineLevel="1"/>
    <row r="211" spans="2:33" outlineLevel="1"/>
    <row r="212" spans="2:33" outlineLevel="1"/>
    <row r="213" spans="2:33" outlineLevel="1"/>
    <row r="214" spans="2:33" ht="16" outlineLevel="1" thickBot="1">
      <c r="B214" s="3" t="s">
        <v>48</v>
      </c>
      <c r="C214" s="3" t="s">
        <v>1</v>
      </c>
      <c r="D214" s="3" t="s">
        <v>2</v>
      </c>
      <c r="E214" s="3">
        <v>1990</v>
      </c>
      <c r="F214" s="3">
        <v>1991</v>
      </c>
      <c r="G214" s="3">
        <v>1992</v>
      </c>
      <c r="H214" s="3">
        <v>1993</v>
      </c>
      <c r="I214" s="3">
        <v>1994</v>
      </c>
      <c r="J214" s="3">
        <v>1995</v>
      </c>
      <c r="K214" s="3">
        <v>1996</v>
      </c>
      <c r="L214" s="3">
        <v>1997</v>
      </c>
      <c r="M214" s="3">
        <v>1998</v>
      </c>
      <c r="N214" s="3">
        <v>1999</v>
      </c>
      <c r="O214" s="3">
        <v>2000</v>
      </c>
      <c r="P214" s="3">
        <v>2001</v>
      </c>
      <c r="Q214" s="3">
        <v>2002</v>
      </c>
      <c r="R214" s="3">
        <v>2003</v>
      </c>
      <c r="S214" s="3">
        <v>2004</v>
      </c>
      <c r="T214" s="3">
        <v>2005</v>
      </c>
      <c r="U214" s="3">
        <v>2006</v>
      </c>
      <c r="V214" s="3">
        <v>2007</v>
      </c>
      <c r="W214" s="3">
        <v>2008</v>
      </c>
      <c r="X214" s="3">
        <v>2009</v>
      </c>
      <c r="Y214" s="3">
        <v>2010</v>
      </c>
      <c r="Z214" s="3">
        <v>2011</v>
      </c>
      <c r="AA214" s="3">
        <v>2012</v>
      </c>
      <c r="AB214" s="3">
        <v>2013</v>
      </c>
      <c r="AC214" s="3">
        <v>2014</v>
      </c>
      <c r="AD214" s="3">
        <v>2015</v>
      </c>
      <c r="AE214" s="3">
        <v>2016</v>
      </c>
      <c r="AF214" s="3">
        <v>2017</v>
      </c>
      <c r="AG214" s="3">
        <v>2018</v>
      </c>
    </row>
    <row r="215" spans="2:33" ht="15" outlineLevel="1">
      <c r="B215" s="40" t="s">
        <v>36</v>
      </c>
      <c r="C215" s="40" t="s">
        <v>4</v>
      </c>
      <c r="E215" s="41">
        <v>1902.1320264375804</v>
      </c>
      <c r="F215" s="41">
        <v>1939.188361812782</v>
      </c>
      <c r="G215" s="41">
        <v>1739.1410225531135</v>
      </c>
      <c r="H215" s="41">
        <v>1750.8198757800415</v>
      </c>
      <c r="I215" s="41">
        <v>1754.7338473025377</v>
      </c>
      <c r="J215" s="41">
        <v>1780.015682770917</v>
      </c>
      <c r="K215" s="41">
        <v>1846.9171807121024</v>
      </c>
      <c r="L215" s="41">
        <v>1770.9454429958939</v>
      </c>
      <c r="M215" s="41">
        <v>1933.0061426011762</v>
      </c>
      <c r="N215" s="41">
        <v>1916.8196496094361</v>
      </c>
      <c r="O215" s="41">
        <v>1955.6672849429879</v>
      </c>
      <c r="P215" s="41">
        <v>2060.3408923659454</v>
      </c>
      <c r="Q215" s="41">
        <v>2044.1688937738168</v>
      </c>
      <c r="R215" s="41">
        <v>2123.7935060275463</v>
      </c>
      <c r="S215" s="41">
        <v>2209.3834997685767</v>
      </c>
      <c r="T215" s="41">
        <v>2290.6885967282215</v>
      </c>
      <c r="U215" s="41">
        <v>2272.3722367646787</v>
      </c>
      <c r="V215" s="41">
        <v>2205.1460211537951</v>
      </c>
      <c r="W215" s="41">
        <v>2407.886134387436</v>
      </c>
      <c r="X215" s="41">
        <v>2378.2318345713434</v>
      </c>
      <c r="Y215" s="41">
        <v>2525.2888651622129</v>
      </c>
      <c r="Z215" s="41">
        <v>2117.4875510298543</v>
      </c>
      <c r="AA215" s="41">
        <v>2015.8910185413815</v>
      </c>
      <c r="AB215" s="41">
        <v>2065.5579326926154</v>
      </c>
      <c r="AC215" s="41">
        <v>1862.2094296085054</v>
      </c>
      <c r="AD215" s="41">
        <v>1978.245446779621</v>
      </c>
      <c r="AE215" s="41">
        <v>2007.5050353526569</v>
      </c>
      <c r="AF215" s="41">
        <v>1922.9128285250549</v>
      </c>
      <c r="AG215" s="41">
        <v>2083.2660776146558</v>
      </c>
    </row>
    <row r="216" spans="2:33" ht="15" outlineLevel="1">
      <c r="B216" s="40" t="s">
        <v>35</v>
      </c>
      <c r="C216" s="40" t="s">
        <v>4</v>
      </c>
      <c r="E216" s="42">
        <v>1333.848260437795</v>
      </c>
      <c r="F216" s="42">
        <v>1369.8252622271964</v>
      </c>
      <c r="G216" s="42">
        <v>1292.1408632427449</v>
      </c>
      <c r="H216" s="42">
        <v>1365.9415133994487</v>
      </c>
      <c r="I216" s="42">
        <v>1456.4323950131559</v>
      </c>
      <c r="J216" s="42">
        <v>1484.5876638349334</v>
      </c>
      <c r="K216" s="42">
        <v>1435.9526195896037</v>
      </c>
      <c r="L216" s="42">
        <v>1539.6855915478545</v>
      </c>
      <c r="M216" s="42">
        <v>1569.9677967251337</v>
      </c>
      <c r="N216" s="42">
        <v>1642.3787986055836</v>
      </c>
      <c r="O216" s="42">
        <v>1884.5556990702325</v>
      </c>
      <c r="P216" s="42">
        <v>1855.3531561528205</v>
      </c>
      <c r="Q216" s="42">
        <v>1767.888482456249</v>
      </c>
      <c r="R216" s="42">
        <v>1819.1106150601095</v>
      </c>
      <c r="S216" s="42">
        <v>1898.4859674244906</v>
      </c>
      <c r="T216" s="42">
        <v>1973.2180908580008</v>
      </c>
      <c r="U216" s="42">
        <v>1898.4835542072817</v>
      </c>
      <c r="V216" s="42">
        <v>1854.852948426053</v>
      </c>
      <c r="W216" s="42">
        <v>1806.7378862895316</v>
      </c>
      <c r="X216" s="42">
        <v>1453.9986440064299</v>
      </c>
      <c r="Y216" s="42">
        <v>1480.2631049809142</v>
      </c>
      <c r="Z216" s="42">
        <v>1408.2967404763222</v>
      </c>
      <c r="AA216" s="42">
        <v>1393.1214351794385</v>
      </c>
      <c r="AB216" s="42">
        <v>1421.8550359600085</v>
      </c>
      <c r="AC216" s="42">
        <v>1477.7194848229065</v>
      </c>
      <c r="AD216" s="42">
        <v>1517.093546666677</v>
      </c>
      <c r="AE216" s="42">
        <v>1562.1987871377155</v>
      </c>
      <c r="AF216" s="42">
        <v>1595.2046936934667</v>
      </c>
      <c r="AG216" s="42">
        <v>1664.6279193730857</v>
      </c>
    </row>
    <row r="217" spans="2:33" ht="15" outlineLevel="1">
      <c r="B217" s="40" t="s">
        <v>43</v>
      </c>
      <c r="C217" s="40" t="s">
        <v>4</v>
      </c>
      <c r="E217" s="41">
        <v>731.85786617957524</v>
      </c>
      <c r="F217" s="41">
        <v>748.36520237562922</v>
      </c>
      <c r="G217" s="41">
        <v>740.85751876581219</v>
      </c>
      <c r="H217" s="41">
        <v>746.96296434448186</v>
      </c>
      <c r="I217" s="41">
        <v>812.90014581496575</v>
      </c>
      <c r="J217" s="41">
        <v>718.87852027628537</v>
      </c>
      <c r="K217" s="41">
        <v>752.2551091206094</v>
      </c>
      <c r="L217" s="41">
        <v>767.17825471323022</v>
      </c>
      <c r="M217" s="41">
        <v>752.6972046792846</v>
      </c>
      <c r="N217" s="41">
        <v>801.47998439145908</v>
      </c>
      <c r="O217" s="41">
        <v>823.54020515965931</v>
      </c>
      <c r="P217" s="41">
        <v>845.40052373895765</v>
      </c>
      <c r="Q217" s="41">
        <v>823.15067362693617</v>
      </c>
      <c r="R217" s="41">
        <v>841.67136615208949</v>
      </c>
      <c r="S217" s="41">
        <v>765.74449126481863</v>
      </c>
      <c r="T217" s="41">
        <v>841.22688957702508</v>
      </c>
      <c r="U217" s="41">
        <v>804.3779960734372</v>
      </c>
      <c r="V217" s="41">
        <v>841.54967789884722</v>
      </c>
      <c r="W217" s="41">
        <v>929.83455663901941</v>
      </c>
      <c r="X217" s="41">
        <v>843.98894366498848</v>
      </c>
      <c r="Y217" s="41">
        <v>852.57857569356793</v>
      </c>
      <c r="Z217" s="41">
        <v>775.27293572268775</v>
      </c>
      <c r="AA217" s="41">
        <v>785.80027703531732</v>
      </c>
      <c r="AB217" s="41">
        <v>742.18978547046504</v>
      </c>
      <c r="AC217" s="41">
        <v>687.99649374137744</v>
      </c>
      <c r="AD217" s="41">
        <v>701.50162506922072</v>
      </c>
      <c r="AE217" s="41">
        <v>737.77233216250625</v>
      </c>
      <c r="AF217" s="41">
        <v>785.3534986397558</v>
      </c>
      <c r="AG217" s="41">
        <v>842.58684971163461</v>
      </c>
    </row>
    <row r="218" spans="2:33" ht="15" outlineLevel="1">
      <c r="B218" s="40" t="s">
        <v>33</v>
      </c>
      <c r="C218" s="40" t="s">
        <v>4</v>
      </c>
      <c r="E218" s="42">
        <v>243.48171340271332</v>
      </c>
      <c r="F218" s="42">
        <v>254.0415094338951</v>
      </c>
      <c r="G218" s="42">
        <v>259.13478668272177</v>
      </c>
      <c r="H218" s="42">
        <v>264.05314488904651</v>
      </c>
      <c r="I218" s="42">
        <v>296.6245491017861</v>
      </c>
      <c r="J218" s="42">
        <v>347.99954753221493</v>
      </c>
      <c r="K218" s="42">
        <v>282.57273587490363</v>
      </c>
      <c r="L218" s="42">
        <v>285.68693895725721</v>
      </c>
      <c r="M218" s="42">
        <v>287.66194113807722</v>
      </c>
      <c r="N218" s="42">
        <v>296.10772464344296</v>
      </c>
      <c r="O218" s="42">
        <v>304.42465798237748</v>
      </c>
      <c r="P218" s="42">
        <v>308.14931237950805</v>
      </c>
      <c r="Q218" s="42">
        <v>303.93007711555487</v>
      </c>
      <c r="R218" s="42">
        <v>318.93638619876742</v>
      </c>
      <c r="S218" s="42">
        <v>313.845643646621</v>
      </c>
      <c r="T218" s="42">
        <v>327.56537005728967</v>
      </c>
      <c r="U218" s="42">
        <v>310.96351137483816</v>
      </c>
      <c r="V218" s="42">
        <v>294.55069228820633</v>
      </c>
      <c r="W218" s="42">
        <v>309.99924266411477</v>
      </c>
      <c r="X218" s="42">
        <v>265.84667050890971</v>
      </c>
      <c r="Y218" s="42">
        <v>246.45629528956704</v>
      </c>
      <c r="Z218" s="42">
        <v>232.9423837275653</v>
      </c>
      <c r="AA218" s="42">
        <v>225.10429245276464</v>
      </c>
      <c r="AB218" s="42">
        <v>200.73840805908895</v>
      </c>
      <c r="AC218" s="42">
        <v>181.28782991404785</v>
      </c>
      <c r="AD218" s="42">
        <v>172.63707842812929</v>
      </c>
      <c r="AE218" s="42">
        <v>178.50726204370491</v>
      </c>
      <c r="AF218" s="42">
        <v>187.84106326146215</v>
      </c>
      <c r="AG218" s="42">
        <v>202.71535731959543</v>
      </c>
    </row>
    <row r="219" spans="2:33" ht="15" outlineLevel="1">
      <c r="B219" s="40" t="s">
        <v>11</v>
      </c>
      <c r="C219" s="40" t="s">
        <v>4</v>
      </c>
      <c r="E219" s="33">
        <f t="shared" ref="E219:AG219" si="3">SUM(E215:E218)</f>
        <v>4211.3198664576639</v>
      </c>
      <c r="F219" s="33">
        <f t="shared" si="3"/>
        <v>4311.4203358495024</v>
      </c>
      <c r="G219" s="33">
        <f t="shared" si="3"/>
        <v>4031.2741912443921</v>
      </c>
      <c r="H219" s="33">
        <f t="shared" si="3"/>
        <v>4127.7774984130183</v>
      </c>
      <c r="I219" s="33">
        <f t="shared" si="3"/>
        <v>4320.6909372324453</v>
      </c>
      <c r="J219" s="33">
        <f t="shared" si="3"/>
        <v>4331.4814144143511</v>
      </c>
      <c r="K219" s="33">
        <f t="shared" si="3"/>
        <v>4317.6976452972194</v>
      </c>
      <c r="L219" s="33">
        <f t="shared" si="3"/>
        <v>4363.496228214236</v>
      </c>
      <c r="M219" s="33">
        <f t="shared" si="3"/>
        <v>4543.3330851436713</v>
      </c>
      <c r="N219" s="33">
        <f t="shared" si="3"/>
        <v>4656.7861572499223</v>
      </c>
      <c r="O219" s="33">
        <f t="shared" si="3"/>
        <v>4968.1878471552573</v>
      </c>
      <c r="P219" s="33">
        <f t="shared" si="3"/>
        <v>5069.2438846372315</v>
      </c>
      <c r="Q219" s="33">
        <f t="shared" si="3"/>
        <v>4939.1381269725562</v>
      </c>
      <c r="R219" s="33">
        <f t="shared" si="3"/>
        <v>5103.5118734385132</v>
      </c>
      <c r="S219" s="33">
        <f t="shared" si="3"/>
        <v>5187.4596021045072</v>
      </c>
      <c r="T219" s="33">
        <f t="shared" si="3"/>
        <v>5432.6989472205369</v>
      </c>
      <c r="U219" s="33">
        <f t="shared" si="3"/>
        <v>5286.1972984202357</v>
      </c>
      <c r="V219" s="33">
        <f t="shared" si="3"/>
        <v>5196.0993397669017</v>
      </c>
      <c r="W219" s="33">
        <f t="shared" si="3"/>
        <v>5454.4578199801017</v>
      </c>
      <c r="X219" s="33">
        <f t="shared" si="3"/>
        <v>4942.066092751671</v>
      </c>
      <c r="Y219" s="33">
        <f t="shared" si="3"/>
        <v>5104.5868411262618</v>
      </c>
      <c r="Z219" s="33">
        <f t="shared" si="3"/>
        <v>4533.9996109564299</v>
      </c>
      <c r="AA219" s="33">
        <f t="shared" si="3"/>
        <v>4419.9170232089018</v>
      </c>
      <c r="AB219" s="33">
        <f t="shared" si="3"/>
        <v>4430.3411621821779</v>
      </c>
      <c r="AC219" s="33">
        <f t="shared" si="3"/>
        <v>4209.213238086837</v>
      </c>
      <c r="AD219" s="33">
        <f t="shared" si="3"/>
        <v>4369.477696943648</v>
      </c>
      <c r="AE219" s="33">
        <f t="shared" si="3"/>
        <v>4485.9834166965838</v>
      </c>
      <c r="AF219" s="33">
        <f t="shared" si="3"/>
        <v>4491.3120841197397</v>
      </c>
      <c r="AG219" s="33">
        <f t="shared" si="3"/>
        <v>4793.1962040189719</v>
      </c>
    </row>
    <row r="220" spans="2:33" outlineLevel="1"/>
    <row r="223" spans="2:33" ht="21" thickBot="1">
      <c r="B223" s="19" t="s">
        <v>49</v>
      </c>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row>
    <row r="224" spans="2:33" ht="14" outlineLevel="1" thickTop="1"/>
    <row r="225" outlineLevel="1"/>
    <row r="226" outlineLevel="1"/>
    <row r="227" outlineLevel="1"/>
    <row r="228" outlineLevel="1"/>
    <row r="229" outlineLevel="1"/>
    <row r="230" outlineLevel="1"/>
    <row r="231" outlineLevel="1"/>
    <row r="232" outlineLevel="1"/>
    <row r="233" outlineLevel="1"/>
    <row r="234" outlineLevel="1"/>
    <row r="235" outlineLevel="1"/>
    <row r="236" outlineLevel="1"/>
    <row r="237" outlineLevel="1"/>
    <row r="238" outlineLevel="1"/>
    <row r="239" outlineLevel="1"/>
    <row r="240" outlineLevel="1"/>
    <row r="241" spans="2:33" outlineLevel="1"/>
    <row r="242" spans="2:33" outlineLevel="1"/>
    <row r="243" spans="2:33" outlineLevel="1"/>
    <row r="244" spans="2:33" outlineLevel="1"/>
    <row r="245" spans="2:33" outlineLevel="1"/>
    <row r="246" spans="2:33" outlineLevel="1"/>
    <row r="247" spans="2:33" outlineLevel="1"/>
    <row r="248" spans="2:33" ht="16" outlineLevel="1" thickBot="1">
      <c r="B248" s="3" t="s">
        <v>50</v>
      </c>
      <c r="C248" s="3" t="s">
        <v>1</v>
      </c>
      <c r="D248" s="3" t="s">
        <v>2</v>
      </c>
      <c r="E248" s="3">
        <v>1990</v>
      </c>
      <c r="F248" s="3">
        <v>1991</v>
      </c>
      <c r="G248" s="3">
        <v>1992</v>
      </c>
      <c r="H248" s="3">
        <v>1993</v>
      </c>
      <c r="I248" s="3">
        <v>1994</v>
      </c>
      <c r="J248" s="3">
        <v>1995</v>
      </c>
      <c r="K248" s="3">
        <v>1996</v>
      </c>
      <c r="L248" s="3">
        <v>1997</v>
      </c>
      <c r="M248" s="3">
        <v>1998</v>
      </c>
      <c r="N248" s="3">
        <v>1999</v>
      </c>
      <c r="O248" s="3">
        <v>2000</v>
      </c>
      <c r="P248" s="3">
        <v>2001</v>
      </c>
      <c r="Q248" s="3">
        <v>2002</v>
      </c>
      <c r="R248" s="3">
        <v>2003</v>
      </c>
      <c r="S248" s="3">
        <v>2004</v>
      </c>
      <c r="T248" s="3">
        <v>2005</v>
      </c>
      <c r="U248" s="3">
        <v>2006</v>
      </c>
      <c r="V248" s="3">
        <v>2007</v>
      </c>
      <c r="W248" s="3">
        <v>2008</v>
      </c>
      <c r="X248" s="3">
        <v>2009</v>
      </c>
      <c r="Y248" s="3">
        <v>2010</v>
      </c>
      <c r="Z248" s="3">
        <v>2011</v>
      </c>
      <c r="AA248" s="3">
        <v>2012</v>
      </c>
      <c r="AB248" s="3">
        <v>2013</v>
      </c>
      <c r="AC248" s="3">
        <v>2014</v>
      </c>
      <c r="AD248" s="3">
        <v>2015</v>
      </c>
      <c r="AE248" s="3">
        <v>2016</v>
      </c>
      <c r="AF248" s="3">
        <v>2017</v>
      </c>
      <c r="AG248" s="3">
        <v>2018</v>
      </c>
    </row>
    <row r="249" spans="2:33" ht="15" outlineLevel="1">
      <c r="B249" s="40" t="s">
        <v>3</v>
      </c>
      <c r="C249" s="40" t="s">
        <v>4</v>
      </c>
      <c r="E249" s="33">
        <v>1934.3386056499999</v>
      </c>
      <c r="F249" s="33">
        <v>1989.0713711999999</v>
      </c>
      <c r="G249" s="33">
        <v>2026.9897038499998</v>
      </c>
      <c r="H249" s="33">
        <v>2034.3505183749999</v>
      </c>
      <c r="I249" s="33">
        <v>2442.9442966500001</v>
      </c>
      <c r="J249" s="33">
        <v>2513.3353930499998</v>
      </c>
      <c r="K249" s="33">
        <v>2361.6768692750002</v>
      </c>
      <c r="L249" s="33">
        <v>2554.4634458749997</v>
      </c>
      <c r="M249" s="33">
        <v>2592.1443512750002</v>
      </c>
      <c r="N249" s="33">
        <v>2854.1178494749997</v>
      </c>
      <c r="O249" s="33">
        <v>2946.091382606407</v>
      </c>
      <c r="P249" s="33">
        <v>3017.5210284628156</v>
      </c>
      <c r="Q249" s="33">
        <v>2942.0219558192221</v>
      </c>
      <c r="R249" s="33">
        <v>2984.1480459501299</v>
      </c>
      <c r="S249" s="33">
        <v>2967.0599732609162</v>
      </c>
      <c r="T249" s="33">
        <v>3120.3811810263169</v>
      </c>
      <c r="U249" s="33">
        <v>2911.9097164015302</v>
      </c>
      <c r="V249" s="33">
        <v>2855.8756043048629</v>
      </c>
      <c r="W249" s="33">
        <v>3004.8943663953141</v>
      </c>
      <c r="X249" s="33">
        <v>2611.9761545991178</v>
      </c>
      <c r="Y249" s="33">
        <v>2657.9530816899683</v>
      </c>
      <c r="Z249" s="33">
        <v>2226.6666847776219</v>
      </c>
      <c r="AA249" s="33">
        <v>2004.3431483739564</v>
      </c>
      <c r="AB249" s="33">
        <v>1961.1529983164144</v>
      </c>
      <c r="AC249" s="33">
        <v>1761.22819548902</v>
      </c>
      <c r="AD249" s="33">
        <v>1829.4984884265075</v>
      </c>
      <c r="AE249" s="33">
        <v>1906.689340206201</v>
      </c>
      <c r="AF249" s="33">
        <v>1892.3831762806055</v>
      </c>
      <c r="AG249" s="33">
        <v>2044.9235145474129</v>
      </c>
    </row>
    <row r="250" spans="2:33" ht="15" outlineLevel="1">
      <c r="B250" s="40" t="s">
        <v>5</v>
      </c>
      <c r="C250" s="40" t="s">
        <v>4</v>
      </c>
      <c r="E250" s="43">
        <v>569.61895319999996</v>
      </c>
      <c r="F250" s="43">
        <v>651.55620023999995</v>
      </c>
      <c r="G250" s="43">
        <v>668.09873591999997</v>
      </c>
      <c r="H250" s="43">
        <v>763.82142935999991</v>
      </c>
      <c r="I250" s="43">
        <v>772.48041288000002</v>
      </c>
      <c r="J250" s="43">
        <v>797.1865176</v>
      </c>
      <c r="K250" s="43">
        <v>871.49868960000003</v>
      </c>
      <c r="L250" s="43">
        <v>872.72645591999992</v>
      </c>
      <c r="M250" s="43">
        <v>965.7997588799999</v>
      </c>
      <c r="N250" s="43">
        <v>1037.93641512</v>
      </c>
      <c r="O250" s="43">
        <v>1202.95251648</v>
      </c>
      <c r="P250" s="43">
        <v>1236.7268601599999</v>
      </c>
      <c r="Q250" s="43">
        <v>1199.41999584</v>
      </c>
      <c r="R250" s="43">
        <v>1279.8709994399999</v>
      </c>
      <c r="S250" s="43">
        <v>1353.1664947680001</v>
      </c>
      <c r="T250" s="43">
        <v>1366.8855811135243</v>
      </c>
      <c r="U250" s="43">
        <v>1467.7742197909856</v>
      </c>
      <c r="V250" s="43">
        <v>1450.9770216630186</v>
      </c>
      <c r="W250" s="43">
        <v>1556.5885425167598</v>
      </c>
      <c r="X250" s="43">
        <v>1460.0416873918873</v>
      </c>
      <c r="Y250" s="43">
        <v>1587.4546037884295</v>
      </c>
      <c r="Z250" s="43">
        <v>1502.1386077772254</v>
      </c>
      <c r="AA250" s="43">
        <v>1620.2451197782577</v>
      </c>
      <c r="AB250" s="43">
        <v>1627.9413808959778</v>
      </c>
      <c r="AC250" s="43">
        <v>1616.360903370811</v>
      </c>
      <c r="AD250" s="43">
        <v>1711.0207330931937</v>
      </c>
      <c r="AE250" s="43">
        <v>1772.5496170189033</v>
      </c>
      <c r="AF250" s="43">
        <v>1803.2891949623158</v>
      </c>
      <c r="AG250" s="43">
        <v>1925.9331786002385</v>
      </c>
    </row>
    <row r="251" spans="2:33" ht="15" outlineLevel="1">
      <c r="B251" s="40" t="s">
        <v>6</v>
      </c>
      <c r="C251" s="40" t="s">
        <v>4</v>
      </c>
      <c r="E251" s="33">
        <v>107.81819999999999</v>
      </c>
      <c r="F251" s="33">
        <v>103.64662769737798</v>
      </c>
      <c r="G251" s="33">
        <v>91.794719999999984</v>
      </c>
      <c r="H251" s="33">
        <v>93.514079999999993</v>
      </c>
      <c r="I251" s="33">
        <v>93.410130927567963</v>
      </c>
      <c r="J251" s="33">
        <v>91.949489270914768</v>
      </c>
      <c r="K251" s="33">
        <v>98.274198190099824</v>
      </c>
      <c r="L251" s="33">
        <v>96.284720801117032</v>
      </c>
      <c r="M251" s="33">
        <v>117.08968696097894</v>
      </c>
      <c r="N251" s="33">
        <v>109.84528044351266</v>
      </c>
      <c r="O251" s="33">
        <v>117.64975201685429</v>
      </c>
      <c r="P251" s="33">
        <v>129.87754614241467</v>
      </c>
      <c r="Q251" s="33">
        <v>130.17647091333419</v>
      </c>
      <c r="R251" s="33">
        <v>127.30044704998258</v>
      </c>
      <c r="S251" s="33">
        <v>148.82297887559048</v>
      </c>
      <c r="T251" s="33">
        <v>187.17046664997497</v>
      </c>
      <c r="U251" s="33">
        <v>194.06696014252009</v>
      </c>
      <c r="V251" s="33">
        <v>196.5844611215754</v>
      </c>
      <c r="W251" s="33">
        <v>191.17672270618758</v>
      </c>
      <c r="X251" s="33">
        <v>204.80611095536872</v>
      </c>
      <c r="Y251" s="33">
        <v>218.22664340469572</v>
      </c>
      <c r="Z251" s="33">
        <v>210.56403771513834</v>
      </c>
      <c r="AA251" s="33">
        <v>213.70188393668656</v>
      </c>
      <c r="AB251" s="33">
        <v>229.05278928760018</v>
      </c>
      <c r="AC251" s="33">
        <v>263.4144585790105</v>
      </c>
      <c r="AD251" s="33">
        <v>271.49547675278563</v>
      </c>
      <c r="AE251" s="33">
        <v>282.05621701949701</v>
      </c>
      <c r="AF251" s="33">
        <v>298.75862716681502</v>
      </c>
      <c r="AG251" s="33">
        <v>309.6382264395923</v>
      </c>
    </row>
    <row r="252" spans="2:33" ht="15" outlineLevel="1">
      <c r="B252" s="40" t="s">
        <v>7</v>
      </c>
      <c r="C252" s="40" t="s">
        <v>4</v>
      </c>
      <c r="E252" s="43">
        <v>842.60810760766424</v>
      </c>
      <c r="F252" s="43">
        <v>916.43387571212429</v>
      </c>
      <c r="G252" s="43">
        <v>585.74159947439273</v>
      </c>
      <c r="H252" s="43">
        <v>610.06178467801874</v>
      </c>
      <c r="I252" s="43">
        <v>389.92309477487714</v>
      </c>
      <c r="J252" s="43">
        <v>317.42990249343597</v>
      </c>
      <c r="K252" s="43">
        <v>487.47427023211998</v>
      </c>
      <c r="L252" s="43">
        <v>367.59052161811906</v>
      </c>
      <c r="M252" s="43">
        <v>398.04439602769236</v>
      </c>
      <c r="N252" s="43">
        <v>326.66461221140941</v>
      </c>
      <c r="O252" s="43">
        <v>398.41819605199549</v>
      </c>
      <c r="P252" s="43">
        <v>393.11744987200251</v>
      </c>
      <c r="Q252" s="43">
        <v>374.11270439999998</v>
      </c>
      <c r="R252" s="43">
        <v>440.98838099840003</v>
      </c>
      <c r="S252" s="43">
        <v>451.63615520000002</v>
      </c>
      <c r="T252" s="43">
        <v>484.34478870879997</v>
      </c>
      <c r="U252" s="43">
        <v>428.21016268520003</v>
      </c>
      <c r="V252" s="43">
        <v>420.61548379772006</v>
      </c>
      <c r="W252" s="43">
        <v>421.48781046239998</v>
      </c>
      <c r="X252" s="43">
        <v>379.46397231959725</v>
      </c>
      <c r="Y252" s="43">
        <v>378.41910616549512</v>
      </c>
      <c r="Z252" s="43">
        <v>338.74091834695014</v>
      </c>
      <c r="AA252" s="43">
        <v>338.99495189895561</v>
      </c>
      <c r="AB252" s="43">
        <v>355.24694530978604</v>
      </c>
      <c r="AC252" s="43">
        <v>325.98835467087224</v>
      </c>
      <c r="AD252" s="43">
        <v>312.08054327608329</v>
      </c>
      <c r="AE252" s="43">
        <v>285.2635166538991</v>
      </c>
      <c r="AF252" s="43">
        <v>250.97439784730594</v>
      </c>
      <c r="AG252" s="43">
        <v>260.60987477319378</v>
      </c>
    </row>
    <row r="253" spans="2:33" ht="15" outlineLevel="1">
      <c r="B253" s="40" t="s">
        <v>8</v>
      </c>
      <c r="C253" s="40" t="s">
        <v>4</v>
      </c>
      <c r="E253" s="33">
        <v>756.93599999999992</v>
      </c>
      <c r="F253" s="33">
        <v>650.7122609999999</v>
      </c>
      <c r="G253" s="33">
        <v>658.64943200000005</v>
      </c>
      <c r="H253" s="33">
        <v>626.02968600000008</v>
      </c>
      <c r="I253" s="33">
        <v>621.93300199999999</v>
      </c>
      <c r="J253" s="33">
        <v>611.58011199999999</v>
      </c>
      <c r="K253" s="33">
        <v>498.773618</v>
      </c>
      <c r="L253" s="33">
        <v>472.43108400000006</v>
      </c>
      <c r="M253" s="33">
        <v>470.25489200000004</v>
      </c>
      <c r="N253" s="33">
        <v>328.22200000000004</v>
      </c>
      <c r="O253" s="33">
        <v>303.07600000000002</v>
      </c>
      <c r="P253" s="33">
        <v>292.00100000000003</v>
      </c>
      <c r="Q253" s="33">
        <v>293.40699999999998</v>
      </c>
      <c r="R253" s="33">
        <v>271.20400000000001</v>
      </c>
      <c r="S253" s="33">
        <v>266.774</v>
      </c>
      <c r="T253" s="33">
        <v>273.91692972191998</v>
      </c>
      <c r="U253" s="33">
        <v>284.23623939999999</v>
      </c>
      <c r="V253" s="33">
        <v>272.04676887972482</v>
      </c>
      <c r="W253" s="33">
        <v>280.31037789943997</v>
      </c>
      <c r="X253" s="33">
        <v>272.86827172175998</v>
      </c>
      <c r="Y253" s="33">
        <v>253.9826274532</v>
      </c>
      <c r="Z253" s="33">
        <v>241.70917647648002</v>
      </c>
      <c r="AA253" s="33">
        <v>215.27457503515998</v>
      </c>
      <c r="AB253" s="33">
        <v>218.42612737107996</v>
      </c>
      <c r="AC253" s="33">
        <v>200.64847744028</v>
      </c>
      <c r="AD253" s="33">
        <v>201.40751067328</v>
      </c>
      <c r="AE253" s="33">
        <v>197.72611220723999</v>
      </c>
      <c r="AF253" s="33">
        <v>189.05577162495999</v>
      </c>
      <c r="AG253" s="33">
        <v>197.36847005356</v>
      </c>
    </row>
    <row r="254" spans="2:33" ht="15" outlineLevel="1">
      <c r="B254" s="40" t="s">
        <v>9</v>
      </c>
      <c r="C254" s="40" t="s">
        <v>4</v>
      </c>
      <c r="E254" s="43">
        <v>0</v>
      </c>
      <c r="F254" s="43">
        <v>0</v>
      </c>
      <c r="G254" s="43">
        <v>0</v>
      </c>
      <c r="H254" s="43">
        <v>0</v>
      </c>
      <c r="I254" s="43">
        <v>0</v>
      </c>
      <c r="J254" s="43">
        <v>0</v>
      </c>
      <c r="K254" s="43">
        <v>0</v>
      </c>
      <c r="L254" s="43">
        <v>0</v>
      </c>
      <c r="M254" s="43">
        <v>0</v>
      </c>
      <c r="N254" s="43">
        <v>0</v>
      </c>
      <c r="O254" s="43">
        <v>0</v>
      </c>
      <c r="P254" s="43">
        <v>0</v>
      </c>
      <c r="Q254" s="43">
        <v>0</v>
      </c>
      <c r="R254" s="43">
        <v>0</v>
      </c>
      <c r="S254" s="43">
        <v>0</v>
      </c>
      <c r="T254" s="43">
        <v>0</v>
      </c>
      <c r="U254" s="43">
        <v>0</v>
      </c>
      <c r="V254" s="43">
        <v>0</v>
      </c>
      <c r="W254" s="43">
        <v>0</v>
      </c>
      <c r="X254" s="43">
        <v>12.909895763940002</v>
      </c>
      <c r="Y254" s="43">
        <v>8.5507786244735993</v>
      </c>
      <c r="Z254" s="43">
        <v>14.180185863013453</v>
      </c>
      <c r="AA254" s="43">
        <v>27.357344185885989</v>
      </c>
      <c r="AB254" s="43">
        <v>38.520921001319678</v>
      </c>
      <c r="AC254" s="43">
        <v>41.572848536843026</v>
      </c>
      <c r="AD254" s="43">
        <v>43.974944721797222</v>
      </c>
      <c r="AE254" s="43">
        <v>41.69861359084333</v>
      </c>
      <c r="AF254" s="43">
        <v>56.85091623773679</v>
      </c>
      <c r="AG254" s="43">
        <v>54.722939604974094</v>
      </c>
    </row>
    <row r="255" spans="2:33" ht="15" outlineLevel="1">
      <c r="B255" s="40" t="s">
        <v>11</v>
      </c>
      <c r="C255" s="40" t="s">
        <v>4</v>
      </c>
      <c r="E255" s="33">
        <f>SUM(E249:E254)</f>
        <v>4211.3198664576639</v>
      </c>
      <c r="F255" s="33">
        <f t="shared" ref="F255:AG255" si="4">SUM(F249:F254)</f>
        <v>4311.4203358495015</v>
      </c>
      <c r="G255" s="33">
        <f t="shared" si="4"/>
        <v>4031.2741912443926</v>
      </c>
      <c r="H255" s="33">
        <f t="shared" si="4"/>
        <v>4127.7774984130183</v>
      </c>
      <c r="I255" s="33">
        <f t="shared" si="4"/>
        <v>4320.6909372324453</v>
      </c>
      <c r="J255" s="33">
        <f t="shared" si="4"/>
        <v>4331.4814144143502</v>
      </c>
      <c r="K255" s="33">
        <f t="shared" si="4"/>
        <v>4317.6976452972203</v>
      </c>
      <c r="L255" s="33">
        <f t="shared" si="4"/>
        <v>4363.496228214236</v>
      </c>
      <c r="M255" s="33">
        <f t="shared" si="4"/>
        <v>4543.3330851436713</v>
      </c>
      <c r="N255" s="33">
        <f t="shared" si="4"/>
        <v>4656.7861572499223</v>
      </c>
      <c r="O255" s="33">
        <f t="shared" si="4"/>
        <v>4968.1878471552563</v>
      </c>
      <c r="P255" s="33">
        <f t="shared" si="4"/>
        <v>5069.2438846372334</v>
      </c>
      <c r="Q255" s="33">
        <f t="shared" si="4"/>
        <v>4939.1381269725562</v>
      </c>
      <c r="R255" s="33">
        <f t="shared" si="4"/>
        <v>5103.5118734385123</v>
      </c>
      <c r="S255" s="33">
        <f t="shared" si="4"/>
        <v>5187.4596021045072</v>
      </c>
      <c r="T255" s="33">
        <f t="shared" si="4"/>
        <v>5432.698947220536</v>
      </c>
      <c r="U255" s="33">
        <f t="shared" si="4"/>
        <v>5286.1972984202357</v>
      </c>
      <c r="V255" s="33">
        <f t="shared" si="4"/>
        <v>5196.0993397669026</v>
      </c>
      <c r="W255" s="33">
        <f t="shared" si="4"/>
        <v>5454.4578199801017</v>
      </c>
      <c r="X255" s="33">
        <f t="shared" si="4"/>
        <v>4942.066092751671</v>
      </c>
      <c r="Y255" s="33">
        <f t="shared" si="4"/>
        <v>5104.5868411262618</v>
      </c>
      <c r="Z255" s="33">
        <f t="shared" si="4"/>
        <v>4533.999610956429</v>
      </c>
      <c r="AA255" s="33">
        <f t="shared" si="4"/>
        <v>4419.9170232089027</v>
      </c>
      <c r="AB255" s="33">
        <f t="shared" si="4"/>
        <v>4430.3411621821779</v>
      </c>
      <c r="AC255" s="33">
        <f t="shared" si="4"/>
        <v>4209.2132380868361</v>
      </c>
      <c r="AD255" s="33">
        <f t="shared" si="4"/>
        <v>4369.4776969436471</v>
      </c>
      <c r="AE255" s="33">
        <f t="shared" si="4"/>
        <v>4485.9834166965838</v>
      </c>
      <c r="AF255" s="33">
        <f t="shared" si="4"/>
        <v>4491.3120841197388</v>
      </c>
      <c r="AG255" s="33">
        <f t="shared" si="4"/>
        <v>4793.1962040189719</v>
      </c>
    </row>
    <row r="256" spans="2:33" outlineLevel="1"/>
    <row r="259" spans="2:33" ht="21" thickBot="1">
      <c r="B259" s="19" t="s">
        <v>51</v>
      </c>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row>
    <row r="260" spans="2:33" ht="14" outlineLevel="1" thickTop="1"/>
    <row r="261" spans="2:33" outlineLevel="1"/>
    <row r="262" spans="2:33" outlineLevel="1"/>
    <row r="263" spans="2:33" outlineLevel="1"/>
    <row r="264" spans="2:33" outlineLevel="1"/>
    <row r="265" spans="2:33" outlineLevel="1"/>
    <row r="266" spans="2:33" outlineLevel="1"/>
    <row r="267" spans="2:33" outlineLevel="1"/>
    <row r="268" spans="2:33" outlineLevel="1"/>
    <row r="269" spans="2:33" outlineLevel="1"/>
    <row r="270" spans="2:33" outlineLevel="1"/>
    <row r="271" spans="2:33" outlineLevel="1"/>
    <row r="272" spans="2:33" outlineLevel="1"/>
    <row r="273" spans="2:33" outlineLevel="1"/>
    <row r="274" spans="2:33" outlineLevel="1"/>
    <row r="275" spans="2:33" outlineLevel="1"/>
    <row r="276" spans="2:33" outlineLevel="1"/>
    <row r="277" spans="2:33" outlineLevel="1"/>
    <row r="278" spans="2:33" outlineLevel="1"/>
    <row r="279" spans="2:33" outlineLevel="1"/>
    <row r="280" spans="2:33" outlineLevel="1"/>
    <row r="281" spans="2:33" outlineLevel="1"/>
    <row r="282" spans="2:33" outlineLevel="1"/>
    <row r="283" spans="2:33" ht="16" outlineLevel="1" thickBot="1">
      <c r="B283" s="3" t="s">
        <v>52</v>
      </c>
      <c r="C283" s="3" t="s">
        <v>1</v>
      </c>
      <c r="D283" s="3" t="s">
        <v>2</v>
      </c>
      <c r="E283" s="3">
        <v>1990</v>
      </c>
      <c r="F283" s="3">
        <v>1991</v>
      </c>
      <c r="G283" s="3">
        <v>1992</v>
      </c>
      <c r="H283" s="3">
        <v>1993</v>
      </c>
      <c r="I283" s="3">
        <v>1994</v>
      </c>
      <c r="J283" s="3">
        <v>1995</v>
      </c>
      <c r="K283" s="3">
        <v>1996</v>
      </c>
      <c r="L283" s="3">
        <v>1997</v>
      </c>
      <c r="M283" s="3">
        <v>1998</v>
      </c>
      <c r="N283" s="3">
        <v>1999</v>
      </c>
      <c r="O283" s="3">
        <v>2000</v>
      </c>
      <c r="P283" s="3">
        <v>2001</v>
      </c>
      <c r="Q283" s="3">
        <v>2002</v>
      </c>
      <c r="R283" s="3">
        <v>2003</v>
      </c>
      <c r="S283" s="3">
        <v>2004</v>
      </c>
      <c r="T283" s="3">
        <v>2005</v>
      </c>
      <c r="U283" s="3">
        <v>2006</v>
      </c>
      <c r="V283" s="3">
        <v>2007</v>
      </c>
      <c r="W283" s="3">
        <v>2008</v>
      </c>
      <c r="X283" s="3">
        <v>2009</v>
      </c>
      <c r="Y283" s="3">
        <v>2010</v>
      </c>
      <c r="Z283" s="3">
        <v>2011</v>
      </c>
      <c r="AA283" s="3">
        <v>2012</v>
      </c>
      <c r="AB283" s="3">
        <v>2013</v>
      </c>
      <c r="AC283" s="3">
        <v>2014</v>
      </c>
      <c r="AD283" s="3">
        <v>2015</v>
      </c>
      <c r="AE283" s="3">
        <v>2016</v>
      </c>
      <c r="AF283" s="3">
        <v>2017</v>
      </c>
      <c r="AG283" s="3">
        <v>2018</v>
      </c>
    </row>
    <row r="284" spans="2:33" ht="15" outlineLevel="1">
      <c r="B284" s="15" t="s">
        <v>36</v>
      </c>
      <c r="E284" s="10">
        <v>389.37387219758062</v>
      </c>
      <c r="F284" s="10">
        <v>417.23335439540375</v>
      </c>
      <c r="G284" s="10">
        <v>398.80595967311376</v>
      </c>
      <c r="H284" s="10">
        <v>412.81661838004158</v>
      </c>
      <c r="I284" s="10">
        <v>534.82400033496947</v>
      </c>
      <c r="J284" s="10">
        <v>646.54518918000224</v>
      </c>
      <c r="K284" s="10">
        <v>665.47888788200248</v>
      </c>
      <c r="L284" s="10">
        <v>720.95777319477702</v>
      </c>
      <c r="M284" s="10">
        <v>785.36383316019703</v>
      </c>
      <c r="N284" s="10">
        <v>925.50591532592341</v>
      </c>
      <c r="O284" s="10">
        <v>914.83492292613369</v>
      </c>
      <c r="P284" s="10">
        <v>1010.5522814627311</v>
      </c>
      <c r="Q284" s="10">
        <v>1009.526494354941</v>
      </c>
      <c r="R284" s="10">
        <v>1059.3639648804437</v>
      </c>
      <c r="S284" s="10">
        <v>1093.5995577387471</v>
      </c>
      <c r="T284" s="10">
        <v>1145.1218845414101</v>
      </c>
      <c r="U284" s="10">
        <v>1115.6116846344803</v>
      </c>
      <c r="V284" s="10">
        <v>1101.3948408413082</v>
      </c>
      <c r="W284" s="10">
        <v>1197.2400394371682</v>
      </c>
      <c r="X284" s="10">
        <v>1173.4136507419373</v>
      </c>
      <c r="Y284" s="10">
        <v>1263.3268926563817</v>
      </c>
      <c r="Z284" s="10">
        <v>1035.3771722970812</v>
      </c>
      <c r="AA284" s="10">
        <v>910.17547603698313</v>
      </c>
      <c r="AB284" s="10">
        <v>917.20268638245921</v>
      </c>
      <c r="AC284" s="10">
        <v>856.99312872304313</v>
      </c>
      <c r="AD284" s="10">
        <v>955.84650861557338</v>
      </c>
      <c r="AE284" s="10">
        <v>1005.0238058320845</v>
      </c>
      <c r="AF284" s="10">
        <v>967.08398853104597</v>
      </c>
      <c r="AG284" s="10">
        <v>1059.0610846185803</v>
      </c>
    </row>
    <row r="285" spans="2:33" ht="15" outlineLevel="1">
      <c r="B285" s="15" t="s">
        <v>35</v>
      </c>
      <c r="E285" s="37">
        <v>696.2591624846774</v>
      </c>
      <c r="F285" s="37">
        <v>712.11806043507204</v>
      </c>
      <c r="G285" s="37">
        <v>774.92935384835221</v>
      </c>
      <c r="H285" s="37">
        <v>782.32840144143006</v>
      </c>
      <c r="I285" s="37">
        <v>983.52681631827863</v>
      </c>
      <c r="J285" s="37">
        <v>982.61223926149751</v>
      </c>
      <c r="K285" s="37">
        <v>872.13521151748421</v>
      </c>
      <c r="L285" s="37">
        <v>997.89862528973549</v>
      </c>
      <c r="M285" s="37">
        <v>999.39528389744157</v>
      </c>
      <c r="N285" s="37">
        <v>1081.3352659941745</v>
      </c>
      <c r="O285" s="37">
        <v>1200.6117286982367</v>
      </c>
      <c r="P285" s="37">
        <v>1171.4940367216184</v>
      </c>
      <c r="Q285" s="37">
        <v>1100.0484624562489</v>
      </c>
      <c r="R285" s="37">
        <v>1098.1762405417098</v>
      </c>
      <c r="S285" s="37">
        <v>1098.4697331168331</v>
      </c>
      <c r="T285" s="37">
        <v>1136.2188959155599</v>
      </c>
      <c r="U285" s="37">
        <v>1024.127904460353</v>
      </c>
      <c r="V285" s="37">
        <v>1007.4520276222997</v>
      </c>
      <c r="W285" s="37">
        <v>997.94637976067804</v>
      </c>
      <c r="X285" s="37">
        <v>764.73848682083315</v>
      </c>
      <c r="Y285" s="37">
        <v>757.3031288449456</v>
      </c>
      <c r="Z285" s="37">
        <v>575.85097216865302</v>
      </c>
      <c r="AA285" s="37">
        <v>514.1547550536809</v>
      </c>
      <c r="AB285" s="37">
        <v>544.9422693926</v>
      </c>
      <c r="AC285" s="37">
        <v>477.88944127661011</v>
      </c>
      <c r="AD285" s="37">
        <v>464.39875971690395</v>
      </c>
      <c r="AE285" s="37">
        <v>484.49587208794946</v>
      </c>
      <c r="AF285" s="37">
        <v>480.12213125740055</v>
      </c>
      <c r="AG285" s="37">
        <v>515.57312076608696</v>
      </c>
    </row>
    <row r="286" spans="2:33" ht="15" outlineLevel="1">
      <c r="B286" s="15" t="s">
        <v>43</v>
      </c>
      <c r="E286" s="10">
        <v>605.22385756502854</v>
      </c>
      <c r="F286" s="10">
        <v>605.67844693562915</v>
      </c>
      <c r="G286" s="10">
        <v>594.11960364581205</v>
      </c>
      <c r="H286" s="10">
        <v>575.15235366448178</v>
      </c>
      <c r="I286" s="10">
        <v>627.96893089496575</v>
      </c>
      <c r="J286" s="10">
        <v>536.17841707628531</v>
      </c>
      <c r="K286" s="10">
        <v>541.49003400060951</v>
      </c>
      <c r="L286" s="10">
        <v>549.9201084332301</v>
      </c>
      <c r="M286" s="10">
        <v>519.72329307928442</v>
      </c>
      <c r="N286" s="10">
        <v>551.16894351145902</v>
      </c>
      <c r="O286" s="10">
        <v>526.22007299965935</v>
      </c>
      <c r="P286" s="10">
        <v>527.32539789895759</v>
      </c>
      <c r="Q286" s="10">
        <v>528.51692189247774</v>
      </c>
      <c r="R286" s="10">
        <v>507.67145432920904</v>
      </c>
      <c r="S286" s="10">
        <v>461.14503875871503</v>
      </c>
      <c r="T286" s="10">
        <v>511.47503051205757</v>
      </c>
      <c r="U286" s="10">
        <v>461.20661593185878</v>
      </c>
      <c r="V286" s="10">
        <v>452.47804355304822</v>
      </c>
      <c r="W286" s="10">
        <v>499.7087045333534</v>
      </c>
      <c r="X286" s="10">
        <v>407.97734652743787</v>
      </c>
      <c r="Y286" s="10">
        <v>390.86676489907359</v>
      </c>
      <c r="Z286" s="10">
        <v>382.49615658432248</v>
      </c>
      <c r="AA286" s="10">
        <v>354.9086248305278</v>
      </c>
      <c r="AB286" s="10">
        <v>298.2696344822661</v>
      </c>
      <c r="AC286" s="10">
        <v>245.05779557531881</v>
      </c>
      <c r="AD286" s="10">
        <v>236.61614166590093</v>
      </c>
      <c r="AE286" s="10">
        <v>238.66240024246204</v>
      </c>
      <c r="AF286" s="10">
        <v>257.33599323069694</v>
      </c>
      <c r="AG286" s="10">
        <v>267.57395184315021</v>
      </c>
    </row>
    <row r="287" spans="2:33" ht="15" outlineLevel="1">
      <c r="B287" s="15" t="s">
        <v>53</v>
      </c>
      <c r="E287" s="37">
        <v>243.48171340271332</v>
      </c>
      <c r="F287" s="37">
        <v>254.0415094338951</v>
      </c>
      <c r="G287" s="37">
        <v>259.13478668272177</v>
      </c>
      <c r="H287" s="37">
        <v>264.05314488904651</v>
      </c>
      <c r="I287" s="37">
        <v>296.6245491017861</v>
      </c>
      <c r="J287" s="37">
        <v>347.99954753221493</v>
      </c>
      <c r="K287" s="37">
        <v>282.57273587490363</v>
      </c>
      <c r="L287" s="37">
        <v>285.68693895725721</v>
      </c>
      <c r="M287" s="37">
        <v>287.66194113807722</v>
      </c>
      <c r="N287" s="37">
        <v>296.10772464344296</v>
      </c>
      <c r="O287" s="37">
        <v>304.42465798237748</v>
      </c>
      <c r="P287" s="37">
        <v>308.14931237950805</v>
      </c>
      <c r="Q287" s="37">
        <v>303.93007711555487</v>
      </c>
      <c r="R287" s="37">
        <v>318.93638619876742</v>
      </c>
      <c r="S287" s="37">
        <v>313.845643646621</v>
      </c>
      <c r="T287" s="37">
        <v>327.56537005728967</v>
      </c>
      <c r="U287" s="37">
        <v>310.96351137483811</v>
      </c>
      <c r="V287" s="37">
        <v>294.55069228820633</v>
      </c>
      <c r="W287" s="37">
        <v>309.99924266411477</v>
      </c>
      <c r="X287" s="37">
        <v>265.84667050890971</v>
      </c>
      <c r="Y287" s="37">
        <v>246.45629528956704</v>
      </c>
      <c r="Z287" s="37">
        <v>232.94238372756533</v>
      </c>
      <c r="AA287" s="37">
        <v>225.10429245276464</v>
      </c>
      <c r="AB287" s="37">
        <v>200.73840805908895</v>
      </c>
      <c r="AC287" s="37">
        <v>181.28782991404785</v>
      </c>
      <c r="AD287" s="37">
        <v>172.63707842812929</v>
      </c>
      <c r="AE287" s="37">
        <v>178.50726204370491</v>
      </c>
      <c r="AF287" s="37">
        <v>187.84106326146215</v>
      </c>
      <c r="AG287" s="37">
        <v>202.71535731959543</v>
      </c>
    </row>
    <row r="288" spans="2:33" outlineLevel="1"/>
    <row r="291" spans="2:33" ht="21" thickBot="1">
      <c r="B291" s="19" t="s">
        <v>54</v>
      </c>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row>
    <row r="292" spans="2:33" ht="14" outlineLevel="1" thickTop="1"/>
    <row r="293" spans="2:33" outlineLevel="1"/>
    <row r="294" spans="2:33" outlineLevel="1"/>
    <row r="295" spans="2:33" outlineLevel="1"/>
    <row r="296" spans="2:33" outlineLevel="1"/>
    <row r="297" spans="2:33" outlineLevel="1"/>
    <row r="298" spans="2:33" outlineLevel="1"/>
    <row r="299" spans="2:33" outlineLevel="1"/>
    <row r="300" spans="2:33" outlineLevel="1"/>
    <row r="301" spans="2:33" outlineLevel="1"/>
    <row r="302" spans="2:33" outlineLevel="1"/>
    <row r="303" spans="2:33" outlineLevel="1"/>
    <row r="304" spans="2:33" outlineLevel="1"/>
    <row r="305" spans="2:33" outlineLevel="1"/>
    <row r="306" spans="2:33" outlineLevel="1"/>
    <row r="307" spans="2:33" outlineLevel="1"/>
    <row r="308" spans="2:33" outlineLevel="1"/>
    <row r="309" spans="2:33" outlineLevel="1"/>
    <row r="310" spans="2:33" outlineLevel="1"/>
    <row r="311" spans="2:33" outlineLevel="1"/>
    <row r="312" spans="2:33" outlineLevel="1"/>
    <row r="313" spans="2:33" outlineLevel="1"/>
    <row r="314" spans="2:33" outlineLevel="1"/>
    <row r="315" spans="2:33" ht="16" outlineLevel="1" thickBot="1">
      <c r="B315" s="3" t="s">
        <v>55</v>
      </c>
      <c r="C315" s="3" t="s">
        <v>1</v>
      </c>
      <c r="D315" s="3" t="s">
        <v>2</v>
      </c>
      <c r="E315" s="3">
        <v>1990</v>
      </c>
      <c r="F315" s="3">
        <v>1991</v>
      </c>
      <c r="G315" s="3">
        <v>1992</v>
      </c>
      <c r="H315" s="3">
        <v>1993</v>
      </c>
      <c r="I315" s="3">
        <v>1994</v>
      </c>
      <c r="J315" s="3">
        <v>1995</v>
      </c>
      <c r="K315" s="3">
        <v>1996</v>
      </c>
      <c r="L315" s="3">
        <v>1997</v>
      </c>
      <c r="M315" s="3">
        <v>1998</v>
      </c>
      <c r="N315" s="3">
        <v>1999</v>
      </c>
      <c r="O315" s="3">
        <v>2000</v>
      </c>
      <c r="P315" s="3">
        <v>2001</v>
      </c>
      <c r="Q315" s="3">
        <v>2002</v>
      </c>
      <c r="R315" s="3">
        <v>2003</v>
      </c>
      <c r="S315" s="3">
        <v>2004</v>
      </c>
      <c r="T315" s="3">
        <v>2005</v>
      </c>
      <c r="U315" s="3">
        <v>2006</v>
      </c>
      <c r="V315" s="3">
        <v>2007</v>
      </c>
      <c r="W315" s="3">
        <v>2008</v>
      </c>
      <c r="X315" s="3">
        <v>2009</v>
      </c>
      <c r="Y315" s="3">
        <v>2010</v>
      </c>
      <c r="Z315" s="3">
        <v>2011</v>
      </c>
      <c r="AA315" s="3">
        <v>2012</v>
      </c>
      <c r="AB315" s="3">
        <v>2013</v>
      </c>
      <c r="AC315" s="3">
        <v>2014</v>
      </c>
      <c r="AD315" s="3">
        <v>2015</v>
      </c>
      <c r="AE315" s="3">
        <v>2016</v>
      </c>
      <c r="AF315" s="3">
        <v>2017</v>
      </c>
      <c r="AG315" s="3">
        <v>2018</v>
      </c>
    </row>
    <row r="316" spans="2:33" ht="15" outlineLevel="1">
      <c r="B316" s="36" t="s">
        <v>56</v>
      </c>
      <c r="C316" s="40" t="s">
        <v>4</v>
      </c>
      <c r="E316" s="44">
        <v>345.18170000000003</v>
      </c>
      <c r="F316" s="44">
        <v>348.87020000000001</v>
      </c>
      <c r="G316" s="44">
        <v>352.26</v>
      </c>
      <c r="H316" s="44">
        <v>352.57400000000001</v>
      </c>
      <c r="I316" s="44">
        <v>352.81180000000006</v>
      </c>
      <c r="J316" s="44">
        <v>355.94640000000004</v>
      </c>
      <c r="K316" s="44">
        <v>433.27759999999989</v>
      </c>
      <c r="L316" s="44">
        <v>474.46440000000001</v>
      </c>
      <c r="M316" s="44">
        <v>556.51199999999994</v>
      </c>
      <c r="N316" s="44">
        <v>692.43560000000002</v>
      </c>
      <c r="O316" s="44">
        <v>809.35799999999995</v>
      </c>
      <c r="P316" s="44">
        <v>807.51869999999985</v>
      </c>
      <c r="Q316" s="44">
        <v>918.33259999999996</v>
      </c>
      <c r="R316" s="44">
        <v>1017.5671</v>
      </c>
      <c r="S316" s="44">
        <v>1075.0952</v>
      </c>
      <c r="T316" s="44">
        <v>1111.9054810899456</v>
      </c>
      <c r="U316" s="44">
        <v>1075.6961153046504</v>
      </c>
      <c r="V316" s="44">
        <v>1144.8242145643655</v>
      </c>
      <c r="W316" s="44">
        <v>1056.1508630208602</v>
      </c>
      <c r="X316" s="44">
        <v>784.18406779090742</v>
      </c>
      <c r="Y316" s="44">
        <v>687.66446610291132</v>
      </c>
      <c r="Z316" s="44">
        <v>631.59688699216247</v>
      </c>
      <c r="AA316" s="44">
        <v>629.30677744139746</v>
      </c>
      <c r="AB316" s="44">
        <v>580.5661388331157</v>
      </c>
      <c r="AC316" s="44">
        <v>621.0954988583203</v>
      </c>
      <c r="AD316" s="44">
        <v>625.93106251861991</v>
      </c>
      <c r="AE316" s="44">
        <v>734.79502348922301</v>
      </c>
      <c r="AF316" s="44">
        <v>746.28192665843801</v>
      </c>
      <c r="AG316" s="44">
        <v>726.57399368668268</v>
      </c>
    </row>
    <row r="317" spans="2:33" ht="15" outlineLevel="1">
      <c r="B317" s="36" t="s">
        <v>57</v>
      </c>
      <c r="C317" s="40" t="s">
        <v>4</v>
      </c>
      <c r="E317" s="44">
        <v>0</v>
      </c>
      <c r="F317" s="44">
        <v>0</v>
      </c>
      <c r="G317" s="44">
        <v>0</v>
      </c>
      <c r="H317" s="44">
        <v>0</v>
      </c>
      <c r="I317" s="44">
        <v>0</v>
      </c>
      <c r="J317" s="44">
        <v>0</v>
      </c>
      <c r="K317" s="44">
        <v>0</v>
      </c>
      <c r="L317" s="44">
        <v>0</v>
      </c>
      <c r="M317" s="44">
        <v>0</v>
      </c>
      <c r="N317" s="44">
        <v>0</v>
      </c>
      <c r="O317" s="44">
        <v>0</v>
      </c>
      <c r="P317" s="44">
        <v>0</v>
      </c>
      <c r="Q317" s="44">
        <v>0</v>
      </c>
      <c r="R317" s="44">
        <v>0</v>
      </c>
      <c r="S317" s="44">
        <v>0</v>
      </c>
      <c r="T317" s="44">
        <v>0</v>
      </c>
      <c r="U317" s="44">
        <v>0</v>
      </c>
      <c r="V317" s="44">
        <v>0</v>
      </c>
      <c r="W317" s="44">
        <v>403.68196879609849</v>
      </c>
      <c r="X317" s="44">
        <v>373.12827497992799</v>
      </c>
      <c r="Y317" s="44">
        <v>347.34385761774934</v>
      </c>
      <c r="Z317" s="44">
        <v>339.04345165354761</v>
      </c>
      <c r="AA317" s="44">
        <v>309.78944389204838</v>
      </c>
      <c r="AB317" s="44">
        <v>321.98907753643704</v>
      </c>
      <c r="AC317" s="44">
        <v>327.94854203125209</v>
      </c>
      <c r="AD317" s="44">
        <v>327.39646904926519</v>
      </c>
      <c r="AE317" s="44">
        <v>319.8232713381322</v>
      </c>
      <c r="AF317" s="44">
        <v>339.08849224665414</v>
      </c>
      <c r="AG317" s="44">
        <v>331.73243515212636</v>
      </c>
    </row>
    <row r="318" spans="2:33" ht="15" outlineLevel="1">
      <c r="B318" s="36" t="s">
        <v>58</v>
      </c>
      <c r="C318" s="40" t="s">
        <v>4</v>
      </c>
      <c r="E318" s="44">
        <v>926.15911876665291</v>
      </c>
      <c r="F318" s="44">
        <v>981.2789289549238</v>
      </c>
      <c r="G318" s="44">
        <v>1011.7412481487811</v>
      </c>
      <c r="H318" s="44">
        <v>1054.0339721141149</v>
      </c>
      <c r="I318" s="44">
        <v>1113.836611811792</v>
      </c>
      <c r="J318" s="44">
        <v>1176.3762386405947</v>
      </c>
      <c r="K318" s="44">
        <v>1259.1550483184512</v>
      </c>
      <c r="L318" s="44">
        <v>1347.9906154092378</v>
      </c>
      <c r="M318" s="44">
        <v>1420.9635070522454</v>
      </c>
      <c r="N318" s="44">
        <v>1503.5828381381582</v>
      </c>
      <c r="O318" s="44">
        <v>1562.2394245977753</v>
      </c>
      <c r="P318" s="44">
        <v>1641.9304407620232</v>
      </c>
      <c r="Q318" s="44">
        <v>1697.3185054263165</v>
      </c>
      <c r="R318" s="44">
        <v>1745.9962230104722</v>
      </c>
      <c r="S318" s="44">
        <v>1817.37647973198</v>
      </c>
      <c r="T318" s="44">
        <v>1891.9817150612685</v>
      </c>
      <c r="U318" s="44">
        <v>2006.201644584007</v>
      </c>
      <c r="V318" s="44">
        <v>2086.4232789396447</v>
      </c>
      <c r="W318" s="44">
        <v>2111.5760872182491</v>
      </c>
      <c r="X318" s="44">
        <v>2057.9860878175741</v>
      </c>
      <c r="Y318" s="44">
        <v>2013.7142320912446</v>
      </c>
      <c r="Z318" s="44">
        <v>2047.8738759011758</v>
      </c>
      <c r="AA318" s="44">
        <v>2056.7201267847518</v>
      </c>
      <c r="AB318" s="44">
        <v>2103.7649860032311</v>
      </c>
      <c r="AC318" s="44">
        <v>2157.3879976827334</v>
      </c>
      <c r="AD318" s="44">
        <v>2157.2399824163599</v>
      </c>
      <c r="AE318" s="44">
        <v>2108.0469326089533</v>
      </c>
      <c r="AF318" s="44">
        <v>2077.9273570259929</v>
      </c>
      <c r="AG318" s="44">
        <v>2057.4716990477377</v>
      </c>
    </row>
    <row r="319" spans="2:33" ht="15" outlineLevel="1">
      <c r="B319" s="36" t="s">
        <v>59</v>
      </c>
      <c r="C319" s="40" t="s">
        <v>4</v>
      </c>
      <c r="E319" s="44">
        <v>52.468200253164554</v>
      </c>
      <c r="F319" s="44">
        <v>57.491355696202532</v>
      </c>
      <c r="G319" s="44">
        <v>55.927683544303797</v>
      </c>
      <c r="H319" s="44">
        <v>58.718686075949364</v>
      </c>
      <c r="I319" s="44">
        <v>59.082744303797476</v>
      </c>
      <c r="J319" s="44">
        <v>64.803200000000004</v>
      </c>
      <c r="K319" s="44">
        <v>70.370307848101262</v>
      </c>
      <c r="L319" s="44">
        <v>68.59880886075949</v>
      </c>
      <c r="M319" s="44">
        <v>80.507200000000012</v>
      </c>
      <c r="N319" s="44">
        <v>91.386799999999994</v>
      </c>
      <c r="O319" s="44">
        <v>86.223391846422061</v>
      </c>
      <c r="P319" s="44">
        <v>98.486219155793961</v>
      </c>
      <c r="Q319" s="44">
        <v>113.45261666660548</v>
      </c>
      <c r="R319" s="44">
        <v>129.83331052642532</v>
      </c>
      <c r="S319" s="44">
        <v>129.65612064745147</v>
      </c>
      <c r="T319" s="44">
        <v>157.40649384753777</v>
      </c>
      <c r="U319" s="44">
        <v>159.98460636248018</v>
      </c>
      <c r="V319" s="44">
        <v>167.75505805487137</v>
      </c>
      <c r="W319" s="44">
        <v>203.14759244595245</v>
      </c>
      <c r="X319" s="44">
        <v>181.3736565091472</v>
      </c>
      <c r="Y319" s="44">
        <v>164.28998288766073</v>
      </c>
      <c r="Z319" s="44">
        <v>153.45234414230879</v>
      </c>
      <c r="AA319" s="44">
        <v>148.50961926270904</v>
      </c>
      <c r="AB319" s="44">
        <v>142.21408018384344</v>
      </c>
      <c r="AC319" s="44">
        <v>136.25885887523626</v>
      </c>
      <c r="AD319" s="44">
        <v>134.34192929207455</v>
      </c>
      <c r="AE319" s="44">
        <v>134.66629644244156</v>
      </c>
      <c r="AF319" s="44">
        <v>132.63026919154706</v>
      </c>
      <c r="AG319" s="44">
        <v>139.18657889221006</v>
      </c>
    </row>
    <row r="320" spans="2:33" ht="15" outlineLevel="1">
      <c r="B320" s="36" t="s">
        <v>60</v>
      </c>
      <c r="C320" s="40" t="s">
        <v>4</v>
      </c>
      <c r="E320" s="44">
        <v>43.4</v>
      </c>
      <c r="F320" s="44">
        <v>42.15</v>
      </c>
      <c r="G320" s="44">
        <v>37.799999999999997</v>
      </c>
      <c r="H320" s="44">
        <v>41.5</v>
      </c>
      <c r="I320" s="44">
        <v>39.1</v>
      </c>
      <c r="J320" s="44">
        <v>36.299999999999997</v>
      </c>
      <c r="K320" s="44">
        <v>42.3</v>
      </c>
      <c r="L320" s="44">
        <v>40.799999999999997</v>
      </c>
      <c r="M320" s="44">
        <v>42</v>
      </c>
      <c r="N320" s="44">
        <v>40.4</v>
      </c>
      <c r="O320" s="44">
        <v>40.130000000000003</v>
      </c>
      <c r="P320" s="44">
        <v>43.8</v>
      </c>
      <c r="Q320" s="44">
        <v>38.299999999999997</v>
      </c>
      <c r="R320" s="44">
        <v>42.3</v>
      </c>
      <c r="S320" s="44">
        <v>44.6</v>
      </c>
      <c r="T320" s="44">
        <v>39.81827411167513</v>
      </c>
      <c r="U320" s="44">
        <v>39.81827411167513</v>
      </c>
      <c r="V320" s="44">
        <v>43.061494416243654</v>
      </c>
      <c r="W320" s="44">
        <v>45.636287541116758</v>
      </c>
      <c r="X320" s="44">
        <v>40.044561801015227</v>
      </c>
      <c r="Y320" s="44">
        <v>39.738570178680206</v>
      </c>
      <c r="Z320" s="44">
        <v>40.168863479376078</v>
      </c>
      <c r="AA320" s="44">
        <v>38.462409104987316</v>
      </c>
      <c r="AB320" s="44">
        <v>38.303376444294166</v>
      </c>
      <c r="AC320" s="44">
        <v>35.138128183262893</v>
      </c>
      <c r="AD320" s="44">
        <v>35.810350904480138</v>
      </c>
      <c r="AE320" s="44">
        <v>36.470774645477604</v>
      </c>
      <c r="AF320" s="44">
        <v>37.648394888926461</v>
      </c>
      <c r="AG320" s="44">
        <v>38.043221783939138</v>
      </c>
    </row>
    <row r="321" spans="2:33" ht="15" outlineLevel="1">
      <c r="B321" s="36" t="s">
        <v>61</v>
      </c>
      <c r="C321" s="40" t="s">
        <v>4</v>
      </c>
      <c r="E321" s="44">
        <v>0</v>
      </c>
      <c r="F321" s="44">
        <v>0</v>
      </c>
      <c r="G321" s="44">
        <v>0</v>
      </c>
      <c r="H321" s="44">
        <v>0</v>
      </c>
      <c r="I321" s="44">
        <v>5.7880828177569557</v>
      </c>
      <c r="J321" s="44">
        <v>14.518968726737713</v>
      </c>
      <c r="K321" s="44">
        <v>6.6714795000000002</v>
      </c>
      <c r="L321" s="44">
        <v>163.53532729533123</v>
      </c>
      <c r="M321" s="44">
        <v>352.18223383742185</v>
      </c>
      <c r="N321" s="44">
        <v>521.22512662454096</v>
      </c>
      <c r="O321" s="44">
        <v>717.70137029058378</v>
      </c>
      <c r="P321" s="44">
        <v>658.57828234201372</v>
      </c>
      <c r="Q321" s="44">
        <v>692.90045053428685</v>
      </c>
      <c r="R321" s="44">
        <v>610.1653758016015</v>
      </c>
      <c r="S321" s="44">
        <v>573.6171873144549</v>
      </c>
      <c r="T321" s="44">
        <v>387.26639322202516</v>
      </c>
      <c r="U321" s="44">
        <v>407.16815201885703</v>
      </c>
      <c r="V321" s="44">
        <v>520.75202295359691</v>
      </c>
      <c r="W321" s="44">
        <v>253.21120313911021</v>
      </c>
      <c r="X321" s="44">
        <v>211.84622704128242</v>
      </c>
      <c r="Y321" s="44">
        <v>228.46396598751159</v>
      </c>
      <c r="Z321" s="44">
        <v>229.83884432458015</v>
      </c>
      <c r="AA321" s="44">
        <v>227.84056530213132</v>
      </c>
      <c r="AB321" s="44">
        <v>210.05227700037966</v>
      </c>
      <c r="AC321" s="44">
        <v>294.0286931216919</v>
      </c>
      <c r="AD321" s="44">
        <v>472.76476237835607</v>
      </c>
      <c r="AE321" s="44">
        <v>383.79396247684701</v>
      </c>
      <c r="AF321" s="44">
        <v>162.36651179133952</v>
      </c>
      <c r="AG321" s="44">
        <v>184.49825146944619</v>
      </c>
    </row>
    <row r="322" spans="2:33" ht="15" outlineLevel="1">
      <c r="B322" s="36" t="s">
        <v>62</v>
      </c>
      <c r="C322" s="40" t="s">
        <v>4</v>
      </c>
      <c r="E322" s="44">
        <v>7.2408000000000001</v>
      </c>
      <c r="F322" s="44">
        <v>7.2408000000000001</v>
      </c>
      <c r="G322" s="44">
        <v>8.2751999999999999</v>
      </c>
      <c r="H322" s="44">
        <v>8.2751999999999999</v>
      </c>
      <c r="I322" s="44">
        <v>8.2751999999999999</v>
      </c>
      <c r="J322" s="44">
        <v>7.2408000000000001</v>
      </c>
      <c r="K322" s="44">
        <v>12.412800000000001</v>
      </c>
      <c r="L322" s="44">
        <v>12.412800000000001</v>
      </c>
      <c r="M322" s="44">
        <v>15.516</v>
      </c>
      <c r="N322" s="44">
        <v>18.619199999999999</v>
      </c>
      <c r="O322" s="44">
        <v>23.703745268592506</v>
      </c>
      <c r="P322" s="44">
        <v>28.788290537185016</v>
      </c>
      <c r="Q322" s="44">
        <v>33.87283580577752</v>
      </c>
      <c r="R322" s="44">
        <v>38.957381074370019</v>
      </c>
      <c r="S322" s="44">
        <v>54.860032081743618</v>
      </c>
      <c r="T322" s="44">
        <v>49.725233968695029</v>
      </c>
      <c r="U322" s="44">
        <v>80.655555339809993</v>
      </c>
      <c r="V322" s="44">
        <v>63.694151139559608</v>
      </c>
      <c r="W322" s="44">
        <v>66.017842752349424</v>
      </c>
      <c r="X322" s="44">
        <v>64.336768133488818</v>
      </c>
      <c r="Y322" s="44">
        <v>64.529100842424555</v>
      </c>
      <c r="Z322" s="44">
        <v>56.019945318967913</v>
      </c>
      <c r="AA322" s="44">
        <v>59.201897215234432</v>
      </c>
      <c r="AB322" s="44">
        <v>57.908261168535745</v>
      </c>
      <c r="AC322" s="44">
        <v>72.491976217242637</v>
      </c>
      <c r="AD322" s="44">
        <v>71.499524145773904</v>
      </c>
      <c r="AE322" s="44">
        <v>85.921037129309724</v>
      </c>
      <c r="AF322" s="44">
        <v>75.868130597160743</v>
      </c>
      <c r="AG322" s="44">
        <v>83.913724293678101</v>
      </c>
    </row>
    <row r="323" spans="2:33" ht="15" outlineLevel="1">
      <c r="B323" s="36" t="s">
        <v>63</v>
      </c>
      <c r="C323" s="40" t="s">
        <v>4</v>
      </c>
      <c r="E323" s="44">
        <v>374.90476626503187</v>
      </c>
      <c r="F323" s="44">
        <v>362.33024853872297</v>
      </c>
      <c r="G323" s="44">
        <v>317.12193905341496</v>
      </c>
      <c r="H323" s="44">
        <v>461.1491168713942</v>
      </c>
      <c r="I323" s="44">
        <v>410.45569050696002</v>
      </c>
      <c r="J323" s="44">
        <v>401.17536184991638</v>
      </c>
      <c r="K323" s="44">
        <v>370.57341433634559</v>
      </c>
      <c r="L323" s="44">
        <v>445.50160265989609</v>
      </c>
      <c r="M323" s="44">
        <v>460.04608360648422</v>
      </c>
      <c r="N323" s="44">
        <v>543.71175855618219</v>
      </c>
      <c r="O323" s="44">
        <v>630.26243123009749</v>
      </c>
      <c r="P323" s="44">
        <v>756.74121759779177</v>
      </c>
      <c r="Q323" s="44">
        <v>802.91440684189558</v>
      </c>
      <c r="R323" s="44">
        <v>785.23016185378447</v>
      </c>
      <c r="S323" s="44">
        <v>744.20896415094342</v>
      </c>
      <c r="T323" s="44">
        <v>858.60548419197426</v>
      </c>
      <c r="U323" s="44">
        <v>989.50779778521576</v>
      </c>
      <c r="V323" s="44">
        <v>1044.9065950219458</v>
      </c>
      <c r="W323" s="44">
        <v>971.78310711586187</v>
      </c>
      <c r="X323" s="44">
        <v>767.78688457609087</v>
      </c>
      <c r="Y323" s="44">
        <v>788.0072084491909</v>
      </c>
      <c r="Z323" s="44">
        <v>700.25174860130085</v>
      </c>
      <c r="AA323" s="44">
        <v>586.40412340218006</v>
      </c>
      <c r="AB323" s="44">
        <v>675.96385984351105</v>
      </c>
      <c r="AC323" s="44">
        <v>748.79041928574213</v>
      </c>
      <c r="AD323" s="44">
        <v>847.2367195919378</v>
      </c>
      <c r="AE323" s="44">
        <v>869.16981173792885</v>
      </c>
      <c r="AF323" s="44">
        <v>1021.9205032324178</v>
      </c>
      <c r="AG323" s="44">
        <v>1102.7354985840886</v>
      </c>
    </row>
    <row r="324" spans="2:33" ht="15" outlineLevel="1">
      <c r="B324" s="36" t="s">
        <v>64</v>
      </c>
      <c r="C324" s="40" t="s">
        <v>4</v>
      </c>
      <c r="E324" s="44">
        <v>0</v>
      </c>
      <c r="F324" s="44">
        <v>0</v>
      </c>
      <c r="G324" s="44">
        <v>0</v>
      </c>
      <c r="H324" s="44">
        <v>0</v>
      </c>
      <c r="I324" s="44">
        <v>0</v>
      </c>
      <c r="J324" s="44">
        <v>0</v>
      </c>
      <c r="K324" s="44">
        <v>0</v>
      </c>
      <c r="L324" s="44">
        <v>0</v>
      </c>
      <c r="M324" s="44">
        <v>0</v>
      </c>
      <c r="N324" s="44">
        <v>0</v>
      </c>
      <c r="O324" s="44">
        <v>0</v>
      </c>
      <c r="P324" s="44">
        <v>0</v>
      </c>
      <c r="Q324" s="44">
        <v>0</v>
      </c>
      <c r="R324" s="44">
        <v>0</v>
      </c>
      <c r="S324" s="44">
        <v>0</v>
      </c>
      <c r="T324" s="44">
        <v>2.2034149433935228</v>
      </c>
      <c r="U324" s="44">
        <v>1.8486672398968187</v>
      </c>
      <c r="V324" s="44">
        <v>1.3408808636667622</v>
      </c>
      <c r="W324" s="44">
        <v>1.2688502227954526</v>
      </c>
      <c r="X324" s="44">
        <v>1.2905508210490111</v>
      </c>
      <c r="Y324" s="44">
        <v>2.1026507073206266</v>
      </c>
      <c r="Z324" s="44">
        <v>3.6319823049273903</v>
      </c>
      <c r="AA324" s="44">
        <v>4.1380427370454766</v>
      </c>
      <c r="AB324" s="44">
        <v>3.4468722633920179</v>
      </c>
      <c r="AC324" s="44">
        <v>2.8238286867774907</v>
      </c>
      <c r="AD324" s="44">
        <v>3.9120304125730549</v>
      </c>
      <c r="AE324" s="44">
        <v>21.273138151956061</v>
      </c>
      <c r="AF324" s="44">
        <v>20.214845301948163</v>
      </c>
      <c r="AG324" s="44">
        <v>22.531112229915806</v>
      </c>
    </row>
    <row r="325" spans="2:33" ht="15" outlineLevel="1">
      <c r="B325" s="36" t="s">
        <v>65</v>
      </c>
      <c r="C325" s="40" t="s">
        <v>4</v>
      </c>
      <c r="E325" s="44">
        <v>268.05947668471077</v>
      </c>
      <c r="F325" s="44">
        <v>265.70193548510008</v>
      </c>
      <c r="G325" s="44">
        <v>374.9835721808775</v>
      </c>
      <c r="H325" s="44">
        <v>321.79249971672823</v>
      </c>
      <c r="I325" s="44">
        <v>333.6011719032573</v>
      </c>
      <c r="J325" s="44">
        <v>313.89347491002576</v>
      </c>
      <c r="K325" s="44">
        <v>458.81347303156053</v>
      </c>
      <c r="L325" s="44">
        <v>292.00336057542626</v>
      </c>
      <c r="M325" s="44">
        <v>362.86028884693661</v>
      </c>
      <c r="N325" s="44">
        <v>254.15082477465899</v>
      </c>
      <c r="O325" s="44">
        <v>231.37145539616216</v>
      </c>
      <c r="P325" s="44">
        <v>348.58553148771574</v>
      </c>
      <c r="Q325" s="44">
        <v>200.42712105807436</v>
      </c>
      <c r="R325" s="44">
        <v>176.36602061923358</v>
      </c>
      <c r="S325" s="44">
        <v>300.38426350536014</v>
      </c>
      <c r="T325" s="44">
        <v>580.45675857182994</v>
      </c>
      <c r="U325" s="44">
        <v>671.93041662641804</v>
      </c>
      <c r="V325" s="44">
        <v>638.81929592816596</v>
      </c>
      <c r="W325" s="44">
        <v>328.23028491051411</v>
      </c>
      <c r="X325" s="44">
        <v>378.78881273095828</v>
      </c>
      <c r="Y325" s="44">
        <v>259.57207345764084</v>
      </c>
      <c r="Z325" s="44">
        <v>220.22696492445999</v>
      </c>
      <c r="AA325" s="44">
        <v>112.18412002434074</v>
      </c>
      <c r="AB325" s="44">
        <v>213.44682331584889</v>
      </c>
      <c r="AC325" s="44">
        <v>125.51089177036091</v>
      </c>
      <c r="AD325" s="44">
        <v>106.53033937668401</v>
      </c>
      <c r="AE325" s="44">
        <v>270.84735257298394</v>
      </c>
      <c r="AF325" s="44">
        <v>449.62150194634398</v>
      </c>
      <c r="AG325" s="44">
        <v>510.0089750724967</v>
      </c>
    </row>
    <row r="326" spans="2:33" ht="15" outlineLevel="1">
      <c r="B326" s="36" t="s">
        <v>11</v>
      </c>
      <c r="C326" s="40" t="s">
        <v>4</v>
      </c>
      <c r="E326" s="44">
        <v>2017.4140619695602</v>
      </c>
      <c r="F326" s="44">
        <v>2065.0634686749495</v>
      </c>
      <c r="G326" s="44">
        <v>2158.1096429273775</v>
      </c>
      <c r="H326" s="44">
        <v>2298.0434747781869</v>
      </c>
      <c r="I326" s="44">
        <v>2322.9513013435635</v>
      </c>
      <c r="J326" s="44">
        <v>2370.2544441272748</v>
      </c>
      <c r="K326" s="44">
        <v>2653.5741230344584</v>
      </c>
      <c r="L326" s="44">
        <v>2845.3069148006507</v>
      </c>
      <c r="M326" s="44">
        <v>3290.5873133430878</v>
      </c>
      <c r="N326" s="44">
        <v>3665.5121480935404</v>
      </c>
      <c r="O326" s="44">
        <v>4100.9898186296332</v>
      </c>
      <c r="P326" s="44">
        <v>4384.4286818825231</v>
      </c>
      <c r="Q326" s="44">
        <v>4497.5185363329565</v>
      </c>
      <c r="R326" s="44">
        <v>4546.4155728858868</v>
      </c>
      <c r="S326" s="44">
        <v>4739.7982474319333</v>
      </c>
      <c r="T326" s="44">
        <v>5079.3692490083449</v>
      </c>
      <c r="U326" s="44">
        <v>5432.811229373011</v>
      </c>
      <c r="V326" s="44">
        <v>5711.5769918820597</v>
      </c>
      <c r="W326" s="44">
        <v>5440.7040871629088</v>
      </c>
      <c r="X326" s="44">
        <v>4860.7658922014407</v>
      </c>
      <c r="Y326" s="44">
        <v>4595.4261083223346</v>
      </c>
      <c r="Z326" s="44">
        <v>4422.1049076428071</v>
      </c>
      <c r="AA326" s="44">
        <v>4172.5571251668262</v>
      </c>
      <c r="AB326" s="44">
        <v>4347.6557525925882</v>
      </c>
      <c r="AC326" s="44">
        <v>4521.4748347126197</v>
      </c>
      <c r="AD326" s="44">
        <v>4782.6631700861244</v>
      </c>
      <c r="AE326" s="44">
        <v>4964.8076005932535</v>
      </c>
      <c r="AF326" s="44">
        <v>5063.5679328807691</v>
      </c>
      <c r="AG326" s="44">
        <v>5196.6954902123207</v>
      </c>
    </row>
    <row r="327" spans="2:33" ht="15" outlineLevel="1">
      <c r="B327" s="36" t="s">
        <v>66</v>
      </c>
      <c r="C327" s="40"/>
      <c r="E327" s="44">
        <v>95.868200253164559</v>
      </c>
      <c r="F327" s="44">
        <v>99.641355696202538</v>
      </c>
      <c r="G327" s="44">
        <v>93.727683544303801</v>
      </c>
      <c r="H327" s="44">
        <v>100.21868607594936</v>
      </c>
      <c r="I327" s="44">
        <v>98.182744303797477</v>
      </c>
      <c r="J327" s="44">
        <v>101.1032</v>
      </c>
      <c r="K327" s="44">
        <v>112.67030784810126</v>
      </c>
      <c r="L327" s="44">
        <v>109.39880886075949</v>
      </c>
      <c r="M327" s="44">
        <v>122.50720000000001</v>
      </c>
      <c r="N327" s="44">
        <v>131.7868</v>
      </c>
      <c r="O327" s="44">
        <v>126.35339184642206</v>
      </c>
      <c r="P327" s="44">
        <v>142.28621915579396</v>
      </c>
      <c r="Q327" s="44">
        <v>151.75261666660549</v>
      </c>
      <c r="R327" s="44">
        <v>172.1333105264253</v>
      </c>
      <c r="S327" s="44">
        <v>174.25612064745147</v>
      </c>
      <c r="T327" s="44">
        <v>197.2247679592129</v>
      </c>
      <c r="U327" s="44">
        <v>199.8028804741553</v>
      </c>
      <c r="V327" s="44">
        <v>210.81655247111502</v>
      </c>
      <c r="W327" s="44">
        <v>248.78387998706921</v>
      </c>
      <c r="X327" s="44">
        <v>221.41821831016242</v>
      </c>
      <c r="Y327" s="44">
        <v>204.02855306634092</v>
      </c>
      <c r="Z327" s="44">
        <v>193.62120762168487</v>
      </c>
      <c r="AA327" s="44">
        <v>186.97202836769634</v>
      </c>
      <c r="AB327" s="44">
        <v>180.51745662813761</v>
      </c>
      <c r="AC327" s="44">
        <v>171.39698705849915</v>
      </c>
      <c r="AD327" s="44">
        <v>170.1522801965547</v>
      </c>
      <c r="AE327" s="44">
        <v>171.13707108791917</v>
      </c>
      <c r="AF327" s="44">
        <v>170.2786640804735</v>
      </c>
      <c r="AG327" s="44">
        <v>177.22980067614921</v>
      </c>
    </row>
    <row r="328" spans="2:33" ht="15" outlineLevel="1">
      <c r="B328" s="15" t="s">
        <v>67</v>
      </c>
      <c r="C328" s="40"/>
      <c r="E328" s="44">
        <v>7.2408000000000001</v>
      </c>
      <c r="F328" s="44">
        <v>7.2408000000000001</v>
      </c>
      <c r="G328" s="44">
        <v>8.2751999999999999</v>
      </c>
      <c r="H328" s="44">
        <v>8.2751999999999999</v>
      </c>
      <c r="I328" s="44">
        <v>8.2751999999999999</v>
      </c>
      <c r="J328" s="44">
        <v>7.2408000000000001</v>
      </c>
      <c r="K328" s="44">
        <v>12.412800000000001</v>
      </c>
      <c r="L328" s="44">
        <v>12.412800000000001</v>
      </c>
      <c r="M328" s="44">
        <v>15.516</v>
      </c>
      <c r="N328" s="44">
        <v>18.619199999999999</v>
      </c>
      <c r="O328" s="44">
        <v>23.703745268592506</v>
      </c>
      <c r="P328" s="44">
        <v>28.788290537185016</v>
      </c>
      <c r="Q328" s="44">
        <v>33.87283580577752</v>
      </c>
      <c r="R328" s="44">
        <v>38.957381074370019</v>
      </c>
      <c r="S328" s="44">
        <v>54.860032081743618</v>
      </c>
      <c r="T328" s="44">
        <v>51.928648912088555</v>
      </c>
      <c r="U328" s="44">
        <v>82.504222579706806</v>
      </c>
      <c r="V328" s="44">
        <v>65.035032003226377</v>
      </c>
      <c r="W328" s="44">
        <v>67.286692975144874</v>
      </c>
      <c r="X328" s="44">
        <v>65.627318954537827</v>
      </c>
      <c r="Y328" s="44">
        <v>66.631751549745175</v>
      </c>
      <c r="Z328" s="44">
        <v>59.651927623895304</v>
      </c>
      <c r="AA328" s="44">
        <v>63.339939952279906</v>
      </c>
      <c r="AB328" s="44">
        <v>61.355133431927761</v>
      </c>
      <c r="AC328" s="44">
        <v>75.315804904020126</v>
      </c>
      <c r="AD328" s="44">
        <v>75.411554558346964</v>
      </c>
      <c r="AE328" s="44">
        <v>107.19417528126579</v>
      </c>
      <c r="AF328" s="44">
        <v>96.082975899108902</v>
      </c>
      <c r="AG328" s="44">
        <v>106.44483652359391</v>
      </c>
    </row>
    <row r="329" spans="2:33" outlineLevel="1"/>
    <row r="332" spans="2:33" ht="21" thickBot="1">
      <c r="B332" s="19" t="s">
        <v>68</v>
      </c>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row>
    <row r="333" spans="2:33" ht="14" outlineLevel="1" thickTop="1"/>
    <row r="334" spans="2:33" outlineLevel="1"/>
    <row r="335" spans="2:33" outlineLevel="1"/>
    <row r="336" spans="2:33" outlineLevel="1"/>
    <row r="337" outlineLevel="1"/>
    <row r="338" outlineLevel="1"/>
    <row r="339" outlineLevel="1"/>
    <row r="340" outlineLevel="1"/>
    <row r="341" outlineLevel="1"/>
    <row r="342" outlineLevel="1"/>
    <row r="343" outlineLevel="1"/>
    <row r="344" outlineLevel="1"/>
    <row r="345" outlineLevel="1"/>
    <row r="346" outlineLevel="1"/>
    <row r="347" outlineLevel="1"/>
    <row r="348" outlineLevel="1"/>
    <row r="349" outlineLevel="1"/>
    <row r="350" outlineLevel="1"/>
    <row r="351" outlineLevel="1"/>
    <row r="352" outlineLevel="1"/>
    <row r="353" spans="2:33" outlineLevel="1"/>
    <row r="354" spans="2:33" outlineLevel="1"/>
    <row r="355" spans="2:33" outlineLevel="1"/>
    <row r="356" spans="2:33" ht="16" outlineLevel="1" thickBot="1">
      <c r="B356" s="3" t="s">
        <v>69</v>
      </c>
      <c r="C356" s="3" t="s">
        <v>1</v>
      </c>
      <c r="D356" s="3" t="s">
        <v>2</v>
      </c>
      <c r="E356" s="3">
        <v>1990</v>
      </c>
      <c r="F356" s="3">
        <v>1991</v>
      </c>
      <c r="G356" s="3">
        <v>1992</v>
      </c>
      <c r="H356" s="3">
        <v>1993</v>
      </c>
      <c r="I356" s="3">
        <v>1994</v>
      </c>
      <c r="J356" s="3">
        <v>1995</v>
      </c>
      <c r="K356" s="3">
        <v>1996</v>
      </c>
      <c r="L356" s="3">
        <v>1997</v>
      </c>
      <c r="M356" s="3">
        <v>1998</v>
      </c>
      <c r="N356" s="3">
        <v>1999</v>
      </c>
      <c r="O356" s="3">
        <v>2000</v>
      </c>
      <c r="P356" s="3">
        <v>2001</v>
      </c>
      <c r="Q356" s="3">
        <v>2002</v>
      </c>
      <c r="R356" s="3">
        <v>2003</v>
      </c>
      <c r="S356" s="3">
        <v>2004</v>
      </c>
      <c r="T356" s="3">
        <v>2005</v>
      </c>
      <c r="U356" s="3">
        <v>2006</v>
      </c>
      <c r="V356" s="3">
        <v>2007</v>
      </c>
      <c r="W356" s="3">
        <v>2008</v>
      </c>
      <c r="X356" s="3">
        <v>2009</v>
      </c>
      <c r="Y356" s="3">
        <v>2010</v>
      </c>
      <c r="Z356" s="3">
        <v>2011</v>
      </c>
      <c r="AA356" s="3">
        <v>2012</v>
      </c>
      <c r="AB356" s="3">
        <v>2013</v>
      </c>
      <c r="AC356" s="3">
        <v>2014</v>
      </c>
      <c r="AD356" s="3">
        <v>2015</v>
      </c>
      <c r="AE356" s="3">
        <v>2016</v>
      </c>
      <c r="AF356" s="3">
        <v>2017</v>
      </c>
      <c r="AG356" s="3">
        <v>2018</v>
      </c>
    </row>
    <row r="357" spans="2:33" ht="15" outlineLevel="1">
      <c r="B357" s="40" t="s">
        <v>70</v>
      </c>
      <c r="C357" s="1" t="s">
        <v>4</v>
      </c>
      <c r="E357" s="10">
        <v>674.3839999999999</v>
      </c>
      <c r="F357" s="10">
        <v>713.47559999999999</v>
      </c>
      <c r="G357" s="10">
        <v>779.46479999999997</v>
      </c>
      <c r="H357" s="10">
        <v>794.54319999999996</v>
      </c>
      <c r="I357" s="10">
        <v>833.51920000000007</v>
      </c>
      <c r="J357" s="10">
        <v>837.95999999999992</v>
      </c>
      <c r="K357" s="10">
        <v>1088.0783999999999</v>
      </c>
      <c r="L357" s="10">
        <v>1123.8167999999998</v>
      </c>
      <c r="M357" s="10">
        <v>1415.6831999999999</v>
      </c>
      <c r="N357" s="10">
        <v>1592</v>
      </c>
      <c r="O357" s="10">
        <v>1855.4145452685927</v>
      </c>
      <c r="P357" s="10">
        <v>1956.230690537185</v>
      </c>
      <c r="Q357" s="10">
        <v>1988.9160358057777</v>
      </c>
      <c r="R357" s="10">
        <v>2059.0301810743699</v>
      </c>
      <c r="S357" s="10">
        <v>2247.9088320817436</v>
      </c>
      <c r="T357" s="10">
        <v>2378.3381122513674</v>
      </c>
      <c r="U357" s="10">
        <v>2590.1544097789147</v>
      </c>
      <c r="V357" s="10">
        <v>2758.5407725050559</v>
      </c>
      <c r="W357" s="10">
        <v>2615.0216427469391</v>
      </c>
      <c r="X357" s="10">
        <v>2378.240708935883</v>
      </c>
      <c r="Y357" s="10">
        <v>2235.5571574057381</v>
      </c>
      <c r="Z357" s="10">
        <v>2221.3296144108913</v>
      </c>
      <c r="AA357" s="10">
        <v>2224.4346600745039</v>
      </c>
      <c r="AB357" s="10">
        <v>2368.1149846288909</v>
      </c>
      <c r="AC357" s="10">
        <v>2518.7105855129307</v>
      </c>
      <c r="AD357" s="10">
        <v>2727.0519488382511</v>
      </c>
      <c r="AE357" s="10">
        <v>2951.3228561047963</v>
      </c>
      <c r="AF357" s="10">
        <v>2955.0009091885386</v>
      </c>
      <c r="AG357" s="10">
        <v>3094.5253654933404</v>
      </c>
    </row>
    <row r="358" spans="2:33" ht="15" outlineLevel="1">
      <c r="B358" s="15" t="s">
        <v>71</v>
      </c>
      <c r="C358" s="1" t="s">
        <v>4</v>
      </c>
      <c r="E358" s="37">
        <v>942.4611040188679</v>
      </c>
      <c r="F358" s="37">
        <v>963.75687215094331</v>
      </c>
      <c r="G358" s="37">
        <v>1034.0414386415096</v>
      </c>
      <c r="H358" s="37">
        <v>1014.8893065283019</v>
      </c>
      <c r="I358" s="37">
        <v>1047.9130837358491</v>
      </c>
      <c r="J358" s="37">
        <v>1104.3451269056604</v>
      </c>
      <c r="K358" s="37">
        <v>1170.3787840754715</v>
      </c>
      <c r="L358" s="37">
        <v>1251.3094321698111</v>
      </c>
      <c r="M358" s="37">
        <v>1390.8375457358491</v>
      </c>
      <c r="N358" s="37">
        <v>1505.8279749056603</v>
      </c>
      <c r="O358" s="37">
        <v>1589.9512719622639</v>
      </c>
      <c r="P358" s="37">
        <v>1651.7158906981124</v>
      </c>
      <c r="Q358" s="37">
        <v>1687.9370711886791</v>
      </c>
      <c r="R358" s="37">
        <v>1685.792651490563</v>
      </c>
      <c r="S358" s="37">
        <v>1730.5188898301899</v>
      </c>
      <c r="T358" s="37">
        <v>1821.9412918450889</v>
      </c>
      <c r="U358" s="37">
        <v>1849.3952682279328</v>
      </c>
      <c r="V358" s="37">
        <v>1885.6565578153779</v>
      </c>
      <c r="W358" s="37">
        <v>1797.8159328333334</v>
      </c>
      <c r="X358" s="37">
        <v>1636.3154893351111</v>
      </c>
      <c r="Y358" s="37">
        <v>1477.5941105444444</v>
      </c>
      <c r="Z358" s="37">
        <v>1399.3932300736012</v>
      </c>
      <c r="AA358" s="37">
        <v>1272.4461135624153</v>
      </c>
      <c r="AB358" s="37">
        <v>1197.4829462607095</v>
      </c>
      <c r="AC358" s="37">
        <v>1133.6236058154027</v>
      </c>
      <c r="AD358" s="37">
        <v>1074.5478990272566</v>
      </c>
      <c r="AE358" s="37">
        <v>1002.8277154756414</v>
      </c>
      <c r="AF358" s="37">
        <v>904.29810095916559</v>
      </c>
      <c r="AG358" s="37">
        <v>821.48002832197108</v>
      </c>
    </row>
    <row r="359" spans="2:33" ht="15" outlineLevel="1">
      <c r="B359" s="15" t="s">
        <v>72</v>
      </c>
      <c r="C359" s="1" t="s">
        <v>4</v>
      </c>
      <c r="E359" s="10">
        <v>373.92175117069223</v>
      </c>
      <c r="F359" s="10">
        <v>361.28212778400598</v>
      </c>
      <c r="G359" s="10">
        <v>315.99022584586777</v>
      </c>
      <c r="H359" s="10">
        <v>460.29229422988476</v>
      </c>
      <c r="I359" s="10">
        <v>409.7339018277147</v>
      </c>
      <c r="J359" s="10">
        <v>400.25423732161448</v>
      </c>
      <c r="K359" s="10">
        <v>369.70855395898707</v>
      </c>
      <c r="L359" s="10">
        <v>444.49286681083947</v>
      </c>
      <c r="M359" s="10">
        <v>459.23909492723897</v>
      </c>
      <c r="N359" s="10">
        <v>542.44983402788023</v>
      </c>
      <c r="O359" s="10">
        <v>628.82046141877674</v>
      </c>
      <c r="P359" s="10">
        <v>755.21645910722566</v>
      </c>
      <c r="Q359" s="10">
        <v>801.56165589849934</v>
      </c>
      <c r="R359" s="10">
        <v>783.65556940095428</v>
      </c>
      <c r="S359" s="10">
        <v>742.57650000000001</v>
      </c>
      <c r="T359" s="10">
        <v>857.04134079574783</v>
      </c>
      <c r="U359" s="10">
        <v>987.87953111854915</v>
      </c>
      <c r="V359" s="10">
        <v>1043.328817244168</v>
      </c>
      <c r="W359" s="10">
        <v>970.12959600475085</v>
      </c>
      <c r="X359" s="10">
        <v>766.91674013164641</v>
      </c>
      <c r="Y359" s="10">
        <v>787.06369733807981</v>
      </c>
      <c r="Z359" s="10">
        <v>699.40667508359979</v>
      </c>
      <c r="AA359" s="10">
        <v>585.6714349699655</v>
      </c>
      <c r="AB359" s="10">
        <v>675.06294873239995</v>
      </c>
      <c r="AC359" s="10">
        <v>748.0274690635199</v>
      </c>
      <c r="AD359" s="10">
        <v>846.48864781416</v>
      </c>
      <c r="AE359" s="10">
        <v>868.35380084903989</v>
      </c>
      <c r="AF359" s="10">
        <v>1021.15922545464</v>
      </c>
      <c r="AG359" s="10">
        <v>1102.0673096951998</v>
      </c>
    </row>
    <row r="360" spans="2:33" ht="15" outlineLevel="1">
      <c r="B360" s="15" t="s">
        <v>73</v>
      </c>
      <c r="C360" s="1" t="s">
        <v>4</v>
      </c>
      <c r="E360" s="37">
        <v>19.698</v>
      </c>
      <c r="F360" s="37">
        <v>18.713100000000001</v>
      </c>
      <c r="G360" s="37">
        <v>20.6829</v>
      </c>
      <c r="H360" s="37">
        <v>20.6829</v>
      </c>
      <c r="I360" s="37">
        <v>24.622499999999999</v>
      </c>
      <c r="J360" s="37">
        <v>21.6678</v>
      </c>
      <c r="K360" s="37">
        <v>20.6829</v>
      </c>
      <c r="L360" s="37">
        <v>21.6678</v>
      </c>
      <c r="M360" s="37">
        <v>21.6678</v>
      </c>
      <c r="N360" s="37">
        <v>22.652699999999999</v>
      </c>
      <c r="O360" s="37">
        <v>24.622499999999999</v>
      </c>
      <c r="P360" s="37">
        <v>19.698</v>
      </c>
      <c r="Q360" s="37">
        <v>17.728200000000001</v>
      </c>
      <c r="R360" s="37">
        <v>16.743300000000001</v>
      </c>
      <c r="S360" s="37">
        <v>17.728200000000001</v>
      </c>
      <c r="T360" s="37">
        <v>17.728200000000001</v>
      </c>
      <c r="U360" s="37">
        <v>0</v>
      </c>
      <c r="V360" s="37">
        <v>0</v>
      </c>
      <c r="W360" s="37">
        <v>0</v>
      </c>
      <c r="X360" s="37">
        <v>0</v>
      </c>
      <c r="Y360" s="37">
        <v>0</v>
      </c>
      <c r="Z360" s="37">
        <v>0</v>
      </c>
      <c r="AA360" s="37">
        <v>0</v>
      </c>
      <c r="AB360" s="37">
        <v>0</v>
      </c>
      <c r="AC360" s="37">
        <v>0</v>
      </c>
      <c r="AD360" s="37">
        <v>0</v>
      </c>
      <c r="AE360" s="37">
        <v>0</v>
      </c>
      <c r="AF360" s="37">
        <v>0</v>
      </c>
      <c r="AG360" s="37">
        <v>0</v>
      </c>
    </row>
    <row r="361" spans="2:33" ht="15" outlineLevel="1">
      <c r="B361" s="15" t="s">
        <v>74</v>
      </c>
      <c r="C361" s="1" t="s">
        <v>4</v>
      </c>
      <c r="E361" s="10">
        <v>6.9492067799999999</v>
      </c>
      <c r="F361" s="10">
        <v>7.8357687399999998</v>
      </c>
      <c r="G361" s="10">
        <v>7.9302784399999995</v>
      </c>
      <c r="H361" s="10">
        <v>7.6357740199999986</v>
      </c>
      <c r="I361" s="10">
        <v>7.1626157799999994</v>
      </c>
      <c r="J361" s="10">
        <v>6.027279899999999</v>
      </c>
      <c r="K361" s="10">
        <v>4.7254849999999999</v>
      </c>
      <c r="L361" s="10">
        <v>4.0200158200000002</v>
      </c>
      <c r="M361" s="10">
        <v>3.1596726799999995</v>
      </c>
      <c r="N361" s="10">
        <v>2.5816391599999999</v>
      </c>
      <c r="O361" s="10">
        <v>2.18103998</v>
      </c>
      <c r="P361" s="10">
        <v>1.5676415399999999</v>
      </c>
      <c r="Q361" s="10">
        <v>1.3755734399999999</v>
      </c>
      <c r="R361" s="10">
        <v>1.1938709199999999</v>
      </c>
      <c r="S361" s="10">
        <v>1.06582552</v>
      </c>
      <c r="T361" s="10">
        <v>1.0187138624429903</v>
      </c>
      <c r="U361" s="10">
        <v>0.87129265939705547</v>
      </c>
      <c r="V361" s="10">
        <v>1.1679731</v>
      </c>
      <c r="W361" s="10">
        <v>0.89991370000000015</v>
      </c>
      <c r="X361" s="10">
        <v>0.58680230000000011</v>
      </c>
      <c r="Y361" s="10">
        <v>0.5147191000000001</v>
      </c>
      <c r="Z361" s="10">
        <v>0.54988218600000005</v>
      </c>
      <c r="AA361" s="10">
        <v>0.99990661399999992</v>
      </c>
      <c r="AB361" s="10">
        <v>1.303455521148825</v>
      </c>
      <c r="AC361" s="10">
        <v>2.1086218067885119</v>
      </c>
      <c r="AD361" s="10">
        <v>2.5301873686684075</v>
      </c>
      <c r="AE361" s="10">
        <v>2.5484375456919062</v>
      </c>
      <c r="AF361" s="10">
        <v>2.2537762924281988</v>
      </c>
      <c r="AG361" s="10">
        <v>1.8520724281984335</v>
      </c>
    </row>
    <row r="362" spans="2:33" ht="15" outlineLevel="1">
      <c r="B362" s="15" t="s">
        <v>75</v>
      </c>
      <c r="C362" s="1" t="s">
        <v>4</v>
      </c>
      <c r="E362" s="37">
        <v>0</v>
      </c>
      <c r="F362" s="37">
        <v>0</v>
      </c>
      <c r="G362" s="37">
        <v>0</v>
      </c>
      <c r="H362" s="37">
        <v>0</v>
      </c>
      <c r="I362" s="37">
        <v>0</v>
      </c>
      <c r="J362" s="37">
        <v>0</v>
      </c>
      <c r="K362" s="37">
        <v>0</v>
      </c>
      <c r="L362" s="37">
        <v>0</v>
      </c>
      <c r="M362" s="37">
        <v>0</v>
      </c>
      <c r="N362" s="37">
        <v>0</v>
      </c>
      <c r="O362" s="37">
        <v>0</v>
      </c>
      <c r="P362" s="37">
        <v>0</v>
      </c>
      <c r="Q362" s="37">
        <v>0</v>
      </c>
      <c r="R362" s="37">
        <v>0</v>
      </c>
      <c r="S362" s="37">
        <v>0</v>
      </c>
      <c r="T362" s="37">
        <v>1.0981753103040002</v>
      </c>
      <c r="U362" s="37">
        <v>2.6620603483199998</v>
      </c>
      <c r="V362" s="37">
        <v>21.541990353791995</v>
      </c>
      <c r="W362" s="37">
        <v>55.568151655089594</v>
      </c>
      <c r="X362" s="37">
        <v>77.415600677752309</v>
      </c>
      <c r="Y362" s="37">
        <v>92.593773226752006</v>
      </c>
      <c r="Z362" s="37">
        <v>97.793523583787049</v>
      </c>
      <c r="AA362" s="37">
        <v>84.866967208896</v>
      </c>
      <c r="AB362" s="37">
        <v>102.24454518604801</v>
      </c>
      <c r="AC362" s="37">
        <v>116.18072382719997</v>
      </c>
      <c r="AD362" s="37">
        <v>128.13245662521598</v>
      </c>
      <c r="AE362" s="37">
        <v>118.48165246612801</v>
      </c>
      <c r="AF362" s="37">
        <v>160.64107568404799</v>
      </c>
      <c r="AG362" s="37">
        <v>154.23960204369604</v>
      </c>
    </row>
    <row r="363" spans="2:33" ht="15" outlineLevel="1">
      <c r="B363" s="40" t="s">
        <v>76</v>
      </c>
      <c r="C363" s="1"/>
      <c r="E363" s="10">
        <v>0</v>
      </c>
      <c r="F363" s="10">
        <v>0</v>
      </c>
      <c r="G363" s="10">
        <v>0</v>
      </c>
      <c r="H363" s="10">
        <v>0</v>
      </c>
      <c r="I363" s="10">
        <v>0</v>
      </c>
      <c r="J363" s="10">
        <v>0</v>
      </c>
      <c r="K363" s="10">
        <v>0</v>
      </c>
      <c r="L363" s="10">
        <v>0</v>
      </c>
      <c r="M363" s="10">
        <v>0</v>
      </c>
      <c r="N363" s="10">
        <v>0</v>
      </c>
      <c r="O363" s="10">
        <v>0</v>
      </c>
      <c r="P363" s="10">
        <v>0</v>
      </c>
      <c r="Q363" s="10">
        <v>0</v>
      </c>
      <c r="R363" s="10">
        <v>0</v>
      </c>
      <c r="S363" s="10">
        <v>0</v>
      </c>
      <c r="T363" s="10">
        <v>2.2034149433935228</v>
      </c>
      <c r="U363" s="10">
        <v>1.8486672398968187</v>
      </c>
      <c r="V363" s="10">
        <v>1.3408808636667622</v>
      </c>
      <c r="W363" s="10">
        <v>1.2688502227954526</v>
      </c>
      <c r="X363" s="10">
        <v>1.2905508210490111</v>
      </c>
      <c r="Y363" s="10">
        <v>2.1026507073206266</v>
      </c>
      <c r="Z363" s="10">
        <v>3.6319823049273903</v>
      </c>
      <c r="AA363" s="10">
        <v>4.1380427370454766</v>
      </c>
      <c r="AB363" s="10">
        <v>3.4468722633920179</v>
      </c>
      <c r="AC363" s="10">
        <v>2.8471374437654906</v>
      </c>
      <c r="AD363" s="10">
        <v>3.9247736304450549</v>
      </c>
      <c r="AE363" s="10">
        <v>21.286015103956061</v>
      </c>
      <c r="AF363" s="10">
        <v>20.229079763948164</v>
      </c>
      <c r="AG363" s="10">
        <v>22.560835415583806</v>
      </c>
    </row>
    <row r="364" spans="2:33" ht="15" outlineLevel="1">
      <c r="B364" s="15" t="s">
        <v>11</v>
      </c>
      <c r="C364" s="1" t="s">
        <v>4</v>
      </c>
      <c r="E364" s="33">
        <f>SUM(E357:E363)</f>
        <v>2017.4140619695602</v>
      </c>
      <c r="F364" s="33">
        <f t="shared" ref="F364:AG364" si="5">SUM(F357:F363)</f>
        <v>2065.063468674949</v>
      </c>
      <c r="G364" s="33">
        <f t="shared" si="5"/>
        <v>2158.1096429273771</v>
      </c>
      <c r="H364" s="33">
        <f t="shared" si="5"/>
        <v>2298.0434747781865</v>
      </c>
      <c r="I364" s="33">
        <f t="shared" si="5"/>
        <v>2322.951301343564</v>
      </c>
      <c r="J364" s="33">
        <f t="shared" si="5"/>
        <v>2370.2544441272753</v>
      </c>
      <c r="K364" s="33">
        <f t="shared" si="5"/>
        <v>2653.5741230344584</v>
      </c>
      <c r="L364" s="33">
        <f t="shared" si="5"/>
        <v>2845.3069148006507</v>
      </c>
      <c r="M364" s="33">
        <f t="shared" si="5"/>
        <v>3290.5873133430882</v>
      </c>
      <c r="N364" s="33">
        <f t="shared" si="5"/>
        <v>3665.5121480935404</v>
      </c>
      <c r="O364" s="33">
        <f t="shared" si="5"/>
        <v>4100.9898186296332</v>
      </c>
      <c r="P364" s="33">
        <f t="shared" si="5"/>
        <v>4384.428681882524</v>
      </c>
      <c r="Q364" s="33">
        <f t="shared" si="5"/>
        <v>4497.5185363329556</v>
      </c>
      <c r="R364" s="33">
        <f t="shared" si="5"/>
        <v>4546.4155728858877</v>
      </c>
      <c r="S364" s="33">
        <f t="shared" si="5"/>
        <v>4739.7982474319324</v>
      </c>
      <c r="T364" s="33">
        <f t="shared" si="5"/>
        <v>5079.3692490083449</v>
      </c>
      <c r="U364" s="33">
        <f t="shared" si="5"/>
        <v>5432.811229373011</v>
      </c>
      <c r="V364" s="33">
        <f t="shared" si="5"/>
        <v>5711.5769918820615</v>
      </c>
      <c r="W364" s="33">
        <f t="shared" si="5"/>
        <v>5440.7040871629088</v>
      </c>
      <c r="X364" s="33">
        <f t="shared" si="5"/>
        <v>4860.7658922014416</v>
      </c>
      <c r="Y364" s="33">
        <f t="shared" si="5"/>
        <v>4595.4261083223346</v>
      </c>
      <c r="Z364" s="33">
        <f t="shared" si="5"/>
        <v>4422.1049076428062</v>
      </c>
      <c r="AA364" s="33">
        <f t="shared" si="5"/>
        <v>4172.5571251668262</v>
      </c>
      <c r="AB364" s="33">
        <f t="shared" si="5"/>
        <v>4347.6557525925891</v>
      </c>
      <c r="AC364" s="33">
        <f t="shared" si="5"/>
        <v>4521.4981434696083</v>
      </c>
      <c r="AD364" s="33">
        <f t="shared" si="5"/>
        <v>4782.6759133039968</v>
      </c>
      <c r="AE364" s="33">
        <f t="shared" si="5"/>
        <v>4964.8204775452532</v>
      </c>
      <c r="AF364" s="33">
        <f t="shared" si="5"/>
        <v>5063.582167342769</v>
      </c>
      <c r="AG364" s="33">
        <f t="shared" si="5"/>
        <v>5196.72521339799</v>
      </c>
    </row>
    <row r="365" spans="2:33" outlineLevel="1"/>
    <row r="368" spans="2:33" ht="21" thickBot="1">
      <c r="B368" s="19" t="s">
        <v>77</v>
      </c>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row>
    <row r="369" ht="14" outlineLevel="1" thickTop="1"/>
    <row r="370" outlineLevel="1"/>
    <row r="371" outlineLevel="1"/>
    <row r="372" outlineLevel="1"/>
    <row r="373" outlineLevel="1"/>
    <row r="374" outlineLevel="1"/>
    <row r="375" outlineLevel="1"/>
    <row r="376" outlineLevel="1"/>
    <row r="377" outlineLevel="1"/>
    <row r="378" outlineLevel="1"/>
    <row r="379" outlineLevel="1"/>
    <row r="380" outlineLevel="1"/>
    <row r="381" outlineLevel="1"/>
    <row r="382" outlineLevel="1"/>
    <row r="383" outlineLevel="1"/>
    <row r="384" outlineLevel="1"/>
    <row r="385" spans="2:33" outlineLevel="1"/>
    <row r="386" spans="2:33" outlineLevel="1"/>
    <row r="387" spans="2:33" outlineLevel="1"/>
    <row r="388" spans="2:33" outlineLevel="1"/>
    <row r="389" spans="2:33" outlineLevel="1"/>
    <row r="390" spans="2:33" outlineLevel="1"/>
    <row r="391" spans="2:33" outlineLevel="1"/>
    <row r="392" spans="2:33" ht="16" outlineLevel="1" thickBot="1">
      <c r="B392" s="3" t="s">
        <v>78</v>
      </c>
      <c r="C392" s="3" t="s">
        <v>1</v>
      </c>
      <c r="D392" s="3" t="s">
        <v>2</v>
      </c>
      <c r="E392" s="3">
        <v>1990</v>
      </c>
      <c r="F392" s="3">
        <v>1991</v>
      </c>
      <c r="G392" s="3">
        <v>1992</v>
      </c>
      <c r="H392" s="3">
        <v>1993</v>
      </c>
      <c r="I392" s="3">
        <v>1994</v>
      </c>
      <c r="J392" s="3">
        <v>1995</v>
      </c>
      <c r="K392" s="3">
        <v>1996</v>
      </c>
      <c r="L392" s="3">
        <v>1997</v>
      </c>
      <c r="M392" s="3">
        <v>1998</v>
      </c>
      <c r="N392" s="3">
        <v>1999</v>
      </c>
      <c r="O392" s="3">
        <v>2000</v>
      </c>
      <c r="P392" s="3">
        <v>2001</v>
      </c>
      <c r="Q392" s="3">
        <v>2002</v>
      </c>
      <c r="R392" s="3">
        <v>2003</v>
      </c>
      <c r="S392" s="3">
        <v>2004</v>
      </c>
      <c r="T392" s="3">
        <v>2005</v>
      </c>
      <c r="U392" s="3">
        <v>2006</v>
      </c>
      <c r="V392" s="3">
        <v>2007</v>
      </c>
      <c r="W392" s="3">
        <v>2008</v>
      </c>
      <c r="X392" s="3">
        <v>2009</v>
      </c>
      <c r="Y392" s="3">
        <v>2010</v>
      </c>
      <c r="Z392" s="3">
        <v>2011</v>
      </c>
      <c r="AA392" s="3">
        <v>2012</v>
      </c>
      <c r="AB392" s="3">
        <v>2013</v>
      </c>
      <c r="AC392" s="3">
        <v>2014</v>
      </c>
      <c r="AD392" s="3">
        <v>2015</v>
      </c>
      <c r="AE392" s="3">
        <v>2016</v>
      </c>
      <c r="AF392" s="3">
        <v>2017</v>
      </c>
      <c r="AG392" s="3">
        <v>2018</v>
      </c>
    </row>
    <row r="393" spans="2:33" ht="15" outlineLevel="1">
      <c r="B393" s="39" t="s">
        <v>35</v>
      </c>
      <c r="C393" s="39" t="s">
        <v>4</v>
      </c>
      <c r="D393" s="36"/>
      <c r="E393" s="10">
        <v>385.71</v>
      </c>
      <c r="F393" s="10">
        <v>397.83599999999996</v>
      </c>
      <c r="G393" s="10">
        <v>419.59399999999999</v>
      </c>
      <c r="H393" s="10">
        <v>434.64399999999995</v>
      </c>
      <c r="I393" s="10">
        <v>461.99199999999996</v>
      </c>
      <c r="J393" s="10">
        <v>495.96199999999993</v>
      </c>
      <c r="K393" s="10">
        <v>531.65199999999993</v>
      </c>
      <c r="L393" s="10">
        <v>568.71799999999996</v>
      </c>
      <c r="M393" s="10">
        <v>609.48199999999997</v>
      </c>
      <c r="N393" s="10">
        <v>625.30599999999993</v>
      </c>
      <c r="O393" s="10">
        <v>664.52199999999993</v>
      </c>
      <c r="P393" s="10">
        <v>667.3599999999999</v>
      </c>
      <c r="Q393" s="10">
        <v>671.91799999999989</v>
      </c>
      <c r="R393" s="10">
        <v>625.65</v>
      </c>
      <c r="S393" s="10">
        <v>592.1099999999999</v>
      </c>
      <c r="T393" s="10">
        <v>659.87971940266664</v>
      </c>
      <c r="U393" s="10">
        <v>773.29434785485387</v>
      </c>
      <c r="V393" s="10">
        <v>729.05786501780437</v>
      </c>
      <c r="W393" s="10">
        <v>686.05208911802345</v>
      </c>
      <c r="X393" s="10">
        <v>739.55325167790454</v>
      </c>
      <c r="Y393" s="10">
        <v>783.16744153359195</v>
      </c>
      <c r="Z393" s="10">
        <v>815.85456831095973</v>
      </c>
      <c r="AA393" s="10">
        <v>787.92173372157981</v>
      </c>
      <c r="AB393" s="10">
        <v>798.88824686564658</v>
      </c>
      <c r="AC393" s="10">
        <v>808.02357059559017</v>
      </c>
      <c r="AD393" s="10">
        <v>846.5455702229691</v>
      </c>
      <c r="AE393" s="10">
        <v>872.30305996890718</v>
      </c>
      <c r="AF393" s="10">
        <v>889.1934777211145</v>
      </c>
      <c r="AG393" s="10">
        <v>936.44298977497101</v>
      </c>
    </row>
    <row r="394" spans="2:33" ht="15" outlineLevel="1">
      <c r="B394" s="39" t="s">
        <v>37</v>
      </c>
      <c r="C394" s="39" t="s">
        <v>4</v>
      </c>
      <c r="D394" s="36"/>
      <c r="E394" s="37">
        <v>1.3759999999999999</v>
      </c>
      <c r="F394" s="37">
        <v>1.462</v>
      </c>
      <c r="G394" s="37">
        <v>1.462</v>
      </c>
      <c r="H394" s="37">
        <v>1.5479999999999998</v>
      </c>
      <c r="I394" s="37">
        <v>1.5479999999999998</v>
      </c>
      <c r="J394" s="37">
        <v>1.5479999999999998</v>
      </c>
      <c r="K394" s="37">
        <v>1.6339999999999999</v>
      </c>
      <c r="L394" s="37">
        <v>1.9779999999999998</v>
      </c>
      <c r="M394" s="37">
        <v>2.0640000000000001</v>
      </c>
      <c r="N394" s="37">
        <v>2.15</v>
      </c>
      <c r="O394" s="37">
        <v>2.2359999999999998</v>
      </c>
      <c r="P394" s="37">
        <v>2.2359999999999998</v>
      </c>
      <c r="Q394" s="37">
        <v>1.9779999999999998</v>
      </c>
      <c r="R394" s="37">
        <v>1.9779999999999998</v>
      </c>
      <c r="S394" s="37">
        <v>4.343</v>
      </c>
      <c r="T394" s="37">
        <v>5.0653999999999995</v>
      </c>
      <c r="U394" s="37">
        <v>4.8683887919999993</v>
      </c>
      <c r="V394" s="37">
        <v>4.3849507139999995</v>
      </c>
      <c r="W394" s="37">
        <v>4.6515507139999999</v>
      </c>
      <c r="X394" s="37">
        <v>3.8538215079999998</v>
      </c>
      <c r="Y394" s="37">
        <v>3.9183011259999994</v>
      </c>
      <c r="Z394" s="37">
        <v>3.9206067342110487</v>
      </c>
      <c r="AA394" s="37">
        <v>3.9116884065526163</v>
      </c>
      <c r="AB394" s="37">
        <v>3.6533596838575599</v>
      </c>
      <c r="AC394" s="37">
        <v>3.4699362920103693</v>
      </c>
      <c r="AD394" s="37">
        <v>3.7589656681824608</v>
      </c>
      <c r="AE394" s="37">
        <v>4.1938016461941867</v>
      </c>
      <c r="AF394" s="37">
        <v>4.4756508702022924</v>
      </c>
      <c r="AG394" s="37">
        <v>5.1986846762489369</v>
      </c>
    </row>
    <row r="395" spans="2:33" ht="15" outlineLevel="1">
      <c r="B395" s="39" t="s">
        <v>36</v>
      </c>
      <c r="C395" s="39" t="s">
        <v>4</v>
      </c>
      <c r="D395" s="36"/>
      <c r="E395" s="10">
        <v>356.21199999999999</v>
      </c>
      <c r="F395" s="10">
        <v>374.18599999999998</v>
      </c>
      <c r="G395" s="10">
        <v>396.11599999999999</v>
      </c>
      <c r="H395" s="10">
        <v>402.99599999999998</v>
      </c>
      <c r="I395" s="10">
        <v>415.37999999999994</v>
      </c>
      <c r="J395" s="10">
        <v>426.55999999999995</v>
      </c>
      <c r="K395" s="10">
        <v>448.83399999999995</v>
      </c>
      <c r="L395" s="10">
        <v>457.95</v>
      </c>
      <c r="M395" s="10">
        <v>473.94599999999997</v>
      </c>
      <c r="N395" s="10">
        <v>516.774</v>
      </c>
      <c r="O395" s="10">
        <v>548.25</v>
      </c>
      <c r="P395" s="10">
        <v>578.60799999999995</v>
      </c>
      <c r="Q395" s="10">
        <v>565.79399999999998</v>
      </c>
      <c r="R395" s="10">
        <v>599.07599999999991</v>
      </c>
      <c r="S395" s="10">
        <v>631.75599999999997</v>
      </c>
      <c r="T395" s="10">
        <v>645.9974021999999</v>
      </c>
      <c r="U395" s="10">
        <v>695.11443599999996</v>
      </c>
      <c r="V395" s="10">
        <v>693.41283999999996</v>
      </c>
      <c r="W395" s="10">
        <v>733.20621041253514</v>
      </c>
      <c r="X395" s="10">
        <v>698.59286147943487</v>
      </c>
      <c r="Y395" s="10">
        <v>734.95332219634304</v>
      </c>
      <c r="Z395" s="10">
        <v>712.35767603068541</v>
      </c>
      <c r="AA395" s="10">
        <v>698.36016199999995</v>
      </c>
      <c r="AB395" s="10">
        <v>683.505898</v>
      </c>
      <c r="AC395" s="10">
        <v>662.52674779799986</v>
      </c>
      <c r="AD395" s="10">
        <v>677.74542579000001</v>
      </c>
      <c r="AE395" s="10">
        <v>677.05604049219596</v>
      </c>
      <c r="AF395" s="10">
        <v>685.01073597600009</v>
      </c>
      <c r="AG395" s="10">
        <v>702.94473599999992</v>
      </c>
    </row>
    <row r="396" spans="2:33" ht="15" outlineLevel="1">
      <c r="B396" s="39" t="s">
        <v>43</v>
      </c>
      <c r="C396" s="39" t="s">
        <v>4</v>
      </c>
      <c r="D396" s="36"/>
      <c r="E396" s="37">
        <v>240.36999999999998</v>
      </c>
      <c r="F396" s="37">
        <v>260.49399999999997</v>
      </c>
      <c r="G396" s="37">
        <v>278.64</v>
      </c>
      <c r="H396" s="37">
        <v>285.34799999999996</v>
      </c>
      <c r="I396" s="37">
        <v>296.35599999999999</v>
      </c>
      <c r="J396" s="37">
        <v>310.11599999999999</v>
      </c>
      <c r="K396" s="37">
        <v>336.26</v>
      </c>
      <c r="L396" s="37">
        <v>361.88799999999998</v>
      </c>
      <c r="M396" s="37">
        <v>386.57</v>
      </c>
      <c r="N396" s="37">
        <v>431.20399999999995</v>
      </c>
      <c r="O396" s="37">
        <v>480.73999999999995</v>
      </c>
      <c r="P396" s="37">
        <v>507.83</v>
      </c>
      <c r="Q396" s="37">
        <v>580.32799999999997</v>
      </c>
      <c r="R396" s="37">
        <v>702.01799999999992</v>
      </c>
      <c r="S396" s="37">
        <v>702.38181439999994</v>
      </c>
      <c r="T396" s="37">
        <v>728.00325745907026</v>
      </c>
      <c r="U396" s="37">
        <v>699.44037624196847</v>
      </c>
      <c r="V396" s="37">
        <v>749.08002634654849</v>
      </c>
      <c r="W396" s="37">
        <v>821.84570440744164</v>
      </c>
      <c r="X396" s="37">
        <v>683.20855676457927</v>
      </c>
      <c r="Y396" s="37">
        <v>616.26309932170943</v>
      </c>
      <c r="Z396" s="37">
        <v>559.11127551167795</v>
      </c>
      <c r="AA396" s="37">
        <v>539.96869375441997</v>
      </c>
      <c r="AB396" s="37">
        <v>547.48412774235317</v>
      </c>
      <c r="AC396" s="37">
        <v>553.74463384386968</v>
      </c>
      <c r="AD396" s="37">
        <v>580.14405009217705</v>
      </c>
      <c r="AE396" s="37">
        <v>597.79585165730782</v>
      </c>
      <c r="AF396" s="37">
        <v>609.37098205452139</v>
      </c>
      <c r="AG396" s="37">
        <v>641.75142824902878</v>
      </c>
    </row>
    <row r="397" spans="2:33" ht="15" outlineLevel="1">
      <c r="B397" s="39" t="s">
        <v>33</v>
      </c>
      <c r="C397" s="39" t="s">
        <v>4</v>
      </c>
      <c r="D397" s="36"/>
      <c r="E397" s="33">
        <v>36.979999999999997</v>
      </c>
      <c r="F397" s="33">
        <v>38.012</v>
      </c>
      <c r="G397" s="33">
        <v>39.989999999999995</v>
      </c>
      <c r="H397" s="33">
        <v>41.021999999999998</v>
      </c>
      <c r="I397" s="33">
        <v>41.967999999999996</v>
      </c>
      <c r="J397" s="33">
        <v>43</v>
      </c>
      <c r="K397" s="33">
        <v>44.977999999999994</v>
      </c>
      <c r="L397" s="33">
        <v>47.041999999999994</v>
      </c>
      <c r="M397" s="33">
        <v>49.965999999999994</v>
      </c>
      <c r="N397" s="33">
        <v>46.01</v>
      </c>
      <c r="O397" s="33">
        <v>49.019999999999996</v>
      </c>
      <c r="P397" s="33">
        <v>52.029999999999994</v>
      </c>
      <c r="Q397" s="33">
        <v>52.029999999999994</v>
      </c>
      <c r="R397" s="33">
        <v>52.029999999999994</v>
      </c>
      <c r="S397" s="33">
        <v>52.287999999999997</v>
      </c>
      <c r="T397" s="33">
        <v>55.326429608084815</v>
      </c>
      <c r="U397" s="33">
        <v>52.743799999999993</v>
      </c>
      <c r="V397" s="33">
        <v>48.228799999999993</v>
      </c>
      <c r="W397" s="33">
        <v>48.280399999999993</v>
      </c>
      <c r="X397" s="33">
        <v>47.988</v>
      </c>
      <c r="Y397" s="33">
        <v>47.988</v>
      </c>
      <c r="Z397" s="33">
        <v>47.988</v>
      </c>
      <c r="AA397" s="33">
        <v>47.988</v>
      </c>
      <c r="AB397" s="33">
        <v>47.988</v>
      </c>
      <c r="AC397" s="33">
        <v>47.988</v>
      </c>
      <c r="AD397" s="33">
        <v>47.988</v>
      </c>
      <c r="AE397" s="33">
        <v>47.988</v>
      </c>
      <c r="AF397" s="33">
        <v>47.988</v>
      </c>
      <c r="AG397" s="33">
        <v>47.988</v>
      </c>
    </row>
    <row r="398" spans="2:33" ht="15" outlineLevel="1">
      <c r="B398" s="38" t="s">
        <v>11</v>
      </c>
      <c r="C398" s="1" t="s">
        <v>4</v>
      </c>
      <c r="E398" s="33">
        <f t="shared" ref="E398:AG398" si="6">SUM(E393:E397)</f>
        <v>1020.648</v>
      </c>
      <c r="F398" s="33">
        <f t="shared" si="6"/>
        <v>1071.9899999999998</v>
      </c>
      <c r="G398" s="33">
        <f t="shared" si="6"/>
        <v>1135.8019999999999</v>
      </c>
      <c r="H398" s="33">
        <f t="shared" si="6"/>
        <v>1165.5579999999998</v>
      </c>
      <c r="I398" s="33">
        <f t="shared" si="6"/>
        <v>1217.2439999999999</v>
      </c>
      <c r="J398" s="33">
        <f t="shared" si="6"/>
        <v>1277.1859999999999</v>
      </c>
      <c r="K398" s="33">
        <f t="shared" si="6"/>
        <v>1363.3579999999999</v>
      </c>
      <c r="L398" s="33">
        <f t="shared" si="6"/>
        <v>1437.5759999999998</v>
      </c>
      <c r="M398" s="33">
        <f t="shared" si="6"/>
        <v>1522.0279999999998</v>
      </c>
      <c r="N398" s="33">
        <f t="shared" si="6"/>
        <v>1621.444</v>
      </c>
      <c r="O398" s="33">
        <f t="shared" si="6"/>
        <v>1744.7679999999998</v>
      </c>
      <c r="P398" s="33">
        <f t="shared" si="6"/>
        <v>1808.0639999999996</v>
      </c>
      <c r="Q398" s="33">
        <f t="shared" si="6"/>
        <v>1872.0479999999998</v>
      </c>
      <c r="R398" s="33">
        <f t="shared" si="6"/>
        <v>1980.7519999999997</v>
      </c>
      <c r="S398" s="33">
        <f t="shared" si="6"/>
        <v>1982.8788143999998</v>
      </c>
      <c r="T398" s="33">
        <f t="shared" si="6"/>
        <v>2094.2722086698218</v>
      </c>
      <c r="U398" s="33">
        <f t="shared" si="6"/>
        <v>2225.4613488888226</v>
      </c>
      <c r="V398" s="33">
        <f t="shared" si="6"/>
        <v>2224.1644820783526</v>
      </c>
      <c r="W398" s="33">
        <f t="shared" si="6"/>
        <v>2294.0359546520003</v>
      </c>
      <c r="X398" s="33">
        <f t="shared" si="6"/>
        <v>2173.1964914299183</v>
      </c>
      <c r="Y398" s="33">
        <f t="shared" si="6"/>
        <v>2186.2901641776443</v>
      </c>
      <c r="Z398" s="33">
        <f t="shared" si="6"/>
        <v>2139.2321265875339</v>
      </c>
      <c r="AA398" s="33">
        <f t="shared" si="6"/>
        <v>2078.1502778825525</v>
      </c>
      <c r="AB398" s="33">
        <f t="shared" si="6"/>
        <v>2081.5196322918573</v>
      </c>
      <c r="AC398" s="33">
        <f t="shared" si="6"/>
        <v>2075.7528885294701</v>
      </c>
      <c r="AD398" s="33">
        <f t="shared" si="6"/>
        <v>2156.1820117733287</v>
      </c>
      <c r="AE398" s="33">
        <f t="shared" si="6"/>
        <v>2199.336753764605</v>
      </c>
      <c r="AF398" s="33">
        <f t="shared" si="6"/>
        <v>2236.0388466218383</v>
      </c>
      <c r="AG398" s="33">
        <f t="shared" si="6"/>
        <v>2334.3258387002484</v>
      </c>
    </row>
    <row r="399" spans="2:33" outlineLevel="1"/>
    <row r="400" spans="2:33" outlineLevel="1"/>
    <row r="403" spans="2:33" ht="21" thickBot="1">
      <c r="B403" s="19" t="s">
        <v>79</v>
      </c>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row>
    <row r="404" spans="2:33" ht="14" outlineLevel="1" thickTop="1"/>
    <row r="405" spans="2:33" outlineLevel="1"/>
    <row r="406" spans="2:33" outlineLevel="1"/>
    <row r="407" spans="2:33" outlineLevel="1"/>
    <row r="408" spans="2:33" outlineLevel="1"/>
    <row r="409" spans="2:33" outlineLevel="1"/>
    <row r="410" spans="2:33" outlineLevel="1"/>
    <row r="411" spans="2:33" outlineLevel="1"/>
    <row r="412" spans="2:33" outlineLevel="1"/>
    <row r="413" spans="2:33" outlineLevel="1"/>
    <row r="414" spans="2:33" outlineLevel="1"/>
    <row r="415" spans="2:33" outlineLevel="1"/>
    <row r="416" spans="2:33" outlineLevel="1"/>
    <row r="417" spans="2:33" outlineLevel="1"/>
    <row r="418" spans="2:33" outlineLevel="1"/>
    <row r="419" spans="2:33" outlineLevel="1"/>
    <row r="420" spans="2:33" outlineLevel="1"/>
    <row r="421" spans="2:33" outlineLevel="1"/>
    <row r="422" spans="2:33" outlineLevel="1"/>
    <row r="423" spans="2:33" outlineLevel="1"/>
    <row r="424" spans="2:33" outlineLevel="1"/>
    <row r="425" spans="2:33" ht="16" outlineLevel="1" thickBot="1">
      <c r="B425" s="3" t="s">
        <v>80</v>
      </c>
      <c r="C425" s="3" t="s">
        <v>1</v>
      </c>
      <c r="D425" s="3" t="s">
        <v>2</v>
      </c>
      <c r="E425" s="3">
        <v>1990</v>
      </c>
      <c r="F425" s="3">
        <v>1991</v>
      </c>
      <c r="G425" s="3">
        <v>1992</v>
      </c>
      <c r="H425" s="3">
        <v>1993</v>
      </c>
      <c r="I425" s="3">
        <v>1994</v>
      </c>
      <c r="J425" s="3">
        <v>1995</v>
      </c>
      <c r="K425" s="3">
        <v>1996</v>
      </c>
      <c r="L425" s="3">
        <v>1997</v>
      </c>
      <c r="M425" s="3">
        <v>1998</v>
      </c>
      <c r="N425" s="3">
        <v>1999</v>
      </c>
      <c r="O425" s="3">
        <v>2000</v>
      </c>
      <c r="P425" s="3">
        <v>2001</v>
      </c>
      <c r="Q425" s="3">
        <v>2002</v>
      </c>
      <c r="R425" s="3">
        <v>2003</v>
      </c>
      <c r="S425" s="3">
        <v>2004</v>
      </c>
      <c r="T425" s="3">
        <v>2005</v>
      </c>
      <c r="U425" s="3">
        <v>2006</v>
      </c>
      <c r="V425" s="3">
        <v>2007</v>
      </c>
      <c r="W425" s="3">
        <v>2008</v>
      </c>
      <c r="X425" s="3">
        <v>2009</v>
      </c>
      <c r="Y425" s="3">
        <v>2010</v>
      </c>
      <c r="Z425" s="3">
        <v>2011</v>
      </c>
      <c r="AA425" s="3">
        <v>2012</v>
      </c>
      <c r="AB425" s="3">
        <v>2013</v>
      </c>
      <c r="AC425" s="3">
        <v>2014</v>
      </c>
      <c r="AD425" s="3">
        <v>2015</v>
      </c>
      <c r="AE425" s="3">
        <v>2016</v>
      </c>
      <c r="AF425" s="3">
        <v>2017</v>
      </c>
      <c r="AG425" s="3">
        <v>2018</v>
      </c>
    </row>
    <row r="426" spans="2:33" s="36" customFormat="1" ht="15" outlineLevel="1">
      <c r="B426" s="5" t="s">
        <v>3</v>
      </c>
      <c r="C426" s="39" t="s">
        <v>4</v>
      </c>
      <c r="E426" s="6">
        <v>4421.6097674749999</v>
      </c>
      <c r="F426" s="6">
        <v>4721.8946711999997</v>
      </c>
      <c r="G426" s="6">
        <v>4925.1741038500013</v>
      </c>
      <c r="H426" s="6">
        <v>4931.2170183750004</v>
      </c>
      <c r="I426" s="6">
        <v>5509.9506966500003</v>
      </c>
      <c r="J426" s="6">
        <v>5538.3419930499995</v>
      </c>
      <c r="K426" s="6">
        <v>5781.9179293000016</v>
      </c>
      <c r="L426" s="6">
        <v>6350.8400804499997</v>
      </c>
      <c r="M426" s="6">
        <v>7101.0669731250009</v>
      </c>
      <c r="N426" s="6">
        <v>8001.4364349499983</v>
      </c>
      <c r="O426" s="6">
        <v>7859.4467224750015</v>
      </c>
      <c r="P426" s="6">
        <v>8486.0870754250027</v>
      </c>
      <c r="Q426" s="6">
        <v>8391.6727880249982</v>
      </c>
      <c r="R426" s="6">
        <v>8095.2544699</v>
      </c>
      <c r="S426" s="6">
        <v>8679.0535537841079</v>
      </c>
      <c r="T426" s="6">
        <v>9129.8215336791764</v>
      </c>
      <c r="U426" s="6">
        <v>8949.7737597603136</v>
      </c>
      <c r="V426" s="6">
        <v>8977.2658931085498</v>
      </c>
      <c r="W426" s="6">
        <v>8904.8956413084579</v>
      </c>
      <c r="X426" s="6">
        <v>7729.6342908225979</v>
      </c>
      <c r="Y426" s="6">
        <v>7294.3480641830811</v>
      </c>
      <c r="Z426" s="6">
        <v>6794.9552200992248</v>
      </c>
      <c r="AA426" s="6">
        <v>6246.0602324399742</v>
      </c>
      <c r="AB426" s="6">
        <v>6303.4896426379446</v>
      </c>
      <c r="AC426" s="6">
        <v>6248.9646395911132</v>
      </c>
      <c r="AD426" s="6">
        <v>6651.4418327438216</v>
      </c>
      <c r="AE426" s="6">
        <v>6946.1573757774622</v>
      </c>
      <c r="AF426" s="6">
        <v>6920.7462709514512</v>
      </c>
      <c r="AG426" s="6">
        <v>7147.6935658195807</v>
      </c>
    </row>
    <row r="427" spans="2:33" s="36" customFormat="1" ht="15" outlineLevel="1">
      <c r="B427" s="5" t="s">
        <v>5</v>
      </c>
      <c r="C427" s="39" t="s">
        <v>4</v>
      </c>
      <c r="E427" s="7">
        <v>1446.2437610438396</v>
      </c>
      <c r="F427" s="7">
        <v>1475.5383946775999</v>
      </c>
      <c r="G427" s="7">
        <v>1466.1041951952002</v>
      </c>
      <c r="H427" s="7">
        <v>1749.95368777152</v>
      </c>
      <c r="I427" s="7">
        <v>1739.09316846144</v>
      </c>
      <c r="J427" s="7">
        <v>1915.6336229949598</v>
      </c>
      <c r="K427" s="7">
        <v>2255.36692436352</v>
      </c>
      <c r="L427" s="7">
        <v>2310.7708057631999</v>
      </c>
      <c r="M427" s="7">
        <v>2348.0833996593601</v>
      </c>
      <c r="N427" s="7">
        <v>2593.3814175033604</v>
      </c>
      <c r="O427" s="7">
        <v>3059.4250346589597</v>
      </c>
      <c r="P427" s="7">
        <v>3138.7849847956795</v>
      </c>
      <c r="Q427" s="7">
        <v>3333.8690833324799</v>
      </c>
      <c r="R427" s="7">
        <v>3659.3635263530396</v>
      </c>
      <c r="S427" s="7">
        <v>3652.9976872223997</v>
      </c>
      <c r="T427" s="7">
        <v>3503.2554345766534</v>
      </c>
      <c r="U427" s="7">
        <v>3968.8471465113107</v>
      </c>
      <c r="V427" s="7">
        <v>4255.1970234321316</v>
      </c>
      <c r="W427" s="7">
        <v>4523.5913856049292</v>
      </c>
      <c r="X427" s="7">
        <v>4295.2748447082722</v>
      </c>
      <c r="Y427" s="7">
        <v>4711.9128231128725</v>
      </c>
      <c r="Z427" s="7">
        <v>4146.983481862896</v>
      </c>
      <c r="AA427" s="7">
        <v>4040.9392971238017</v>
      </c>
      <c r="AB427" s="7">
        <v>3862.5600435215815</v>
      </c>
      <c r="AC427" s="7">
        <v>3731.3032087817996</v>
      </c>
      <c r="AD427" s="7">
        <v>3769.0771681468505</v>
      </c>
      <c r="AE427" s="7">
        <v>4250.8766086175829</v>
      </c>
      <c r="AF427" s="7">
        <v>4315.4605816909971</v>
      </c>
      <c r="AG427" s="7">
        <v>4480.2572507256682</v>
      </c>
    </row>
    <row r="428" spans="2:33" s="36" customFormat="1" ht="15" outlineLevel="1">
      <c r="B428" s="5" t="s">
        <v>6</v>
      </c>
      <c r="C428" s="39" t="s">
        <v>4</v>
      </c>
      <c r="E428" s="6">
        <v>167.7602</v>
      </c>
      <c r="F428" s="6">
        <v>167.802627697378</v>
      </c>
      <c r="G428" s="6">
        <v>162.48672000000002</v>
      </c>
      <c r="H428" s="6">
        <v>160.59407999999999</v>
      </c>
      <c r="I428" s="6">
        <v>174.16413092756795</v>
      </c>
      <c r="J428" s="6">
        <v>154.64348927091478</v>
      </c>
      <c r="K428" s="6">
        <v>168.56703819009985</v>
      </c>
      <c r="L428" s="6">
        <v>180.74292080111704</v>
      </c>
      <c r="M428" s="6">
        <v>231.39020696097896</v>
      </c>
      <c r="N428" s="6">
        <v>221.76572044351266</v>
      </c>
      <c r="O428" s="6">
        <v>235.06919201685432</v>
      </c>
      <c r="P428" s="6">
        <v>233.85694614241467</v>
      </c>
      <c r="Q428" s="6">
        <v>261.34315091333417</v>
      </c>
      <c r="R428" s="6">
        <v>236.27944704998259</v>
      </c>
      <c r="S428" s="6">
        <v>284.14429887559049</v>
      </c>
      <c r="T428" s="6">
        <v>370.39198582020009</v>
      </c>
      <c r="U428" s="6">
        <v>430.25624011438589</v>
      </c>
      <c r="V428" s="6">
        <v>487.74936514708418</v>
      </c>
      <c r="W428" s="6">
        <v>588.26391676120977</v>
      </c>
      <c r="X428" s="6">
        <v>677.40339283755986</v>
      </c>
      <c r="Y428" s="6">
        <v>678.39013614321618</v>
      </c>
      <c r="Z428" s="6">
        <v>826.53866829809465</v>
      </c>
      <c r="AA428" s="6">
        <v>822.31460820175971</v>
      </c>
      <c r="AB428" s="6">
        <v>888.03068018416491</v>
      </c>
      <c r="AC428" s="6">
        <v>1003.5104759723123</v>
      </c>
      <c r="AD428" s="6">
        <v>1136.0199763062351</v>
      </c>
      <c r="AE428" s="6">
        <v>1132.6058023025337</v>
      </c>
      <c r="AF428" s="6">
        <v>1335.1066023484448</v>
      </c>
      <c r="AG428" s="6">
        <v>1471.3445636630058</v>
      </c>
    </row>
    <row r="429" spans="2:33" s="36" customFormat="1" ht="15" outlineLevel="1">
      <c r="B429" s="5" t="s">
        <v>7</v>
      </c>
      <c r="C429" s="39" t="s">
        <v>4</v>
      </c>
      <c r="E429" s="7">
        <v>2084.7023141405043</v>
      </c>
      <c r="F429" s="7">
        <v>2044.4315456624249</v>
      </c>
      <c r="G429" s="7">
        <v>1875.9875940747272</v>
      </c>
      <c r="H429" s="7">
        <v>1856.090981514513</v>
      </c>
      <c r="I429" s="7">
        <v>1732.7292455783422</v>
      </c>
      <c r="J429" s="7">
        <v>1776.8159653057521</v>
      </c>
      <c r="K429" s="7">
        <v>1917.0684796613548</v>
      </c>
      <c r="L429" s="7">
        <v>1799.677962687284</v>
      </c>
      <c r="M429" s="7">
        <v>1866.455095426282</v>
      </c>
      <c r="N429" s="7">
        <v>1587.566535324604</v>
      </c>
      <c r="O429" s="7">
        <v>1812.8761858299447</v>
      </c>
      <c r="P429" s="7">
        <v>1877.4737772484461</v>
      </c>
      <c r="Q429" s="7">
        <v>1747.4359419599998</v>
      </c>
      <c r="R429" s="7">
        <v>1744.9604473250401</v>
      </c>
      <c r="S429" s="7">
        <v>1798.7209043303335</v>
      </c>
      <c r="T429" s="7">
        <v>1881.5144212618047</v>
      </c>
      <c r="U429" s="7">
        <v>1630.6810110171771</v>
      </c>
      <c r="V429" s="7">
        <v>1599.3947032274496</v>
      </c>
      <c r="W429" s="7">
        <v>1409.7326187484821</v>
      </c>
      <c r="X429" s="7">
        <v>1143.2227884655517</v>
      </c>
      <c r="Y429" s="7">
        <v>1232.9128883220642</v>
      </c>
      <c r="Z429" s="7">
        <v>1234.170202267786</v>
      </c>
      <c r="AA429" s="7">
        <v>1485.3920006733106</v>
      </c>
      <c r="AB429" s="7">
        <v>1310.4983658250489</v>
      </c>
      <c r="AC429" s="7">
        <v>1232.8312180258627</v>
      </c>
      <c r="AD429" s="7">
        <v>1425.7202878799719</v>
      </c>
      <c r="AE429" s="7">
        <v>1369.6322854133155</v>
      </c>
      <c r="AF429" s="7">
        <v>1099.0798358854659</v>
      </c>
      <c r="AG429" s="7">
        <v>724.62815194989457</v>
      </c>
    </row>
    <row r="430" spans="2:33" s="36" customFormat="1" ht="15" outlineLevel="1">
      <c r="B430" s="5" t="s">
        <v>8</v>
      </c>
      <c r="C430" s="39" t="s">
        <v>4</v>
      </c>
      <c r="E430" s="6">
        <v>1377.1659999933001</v>
      </c>
      <c r="F430" s="6">
        <v>1276.462</v>
      </c>
      <c r="G430" s="6">
        <v>1287.1090000000002</v>
      </c>
      <c r="H430" s="6">
        <v>1217.5320000000002</v>
      </c>
      <c r="I430" s="6">
        <v>1208.252</v>
      </c>
      <c r="J430" s="6">
        <v>1184.3029999999999</v>
      </c>
      <c r="K430" s="6">
        <v>1060.2450000000001</v>
      </c>
      <c r="L430" s="6">
        <v>1036.5143</v>
      </c>
      <c r="M430" s="6">
        <v>989.36739999999998</v>
      </c>
      <c r="N430" s="6">
        <v>868.50800000000004</v>
      </c>
      <c r="O430" s="6">
        <v>802.58499999999992</v>
      </c>
      <c r="P430" s="6">
        <v>862.572</v>
      </c>
      <c r="Q430" s="6">
        <v>886.70799999999986</v>
      </c>
      <c r="R430" s="6">
        <v>804.49999999999989</v>
      </c>
      <c r="S430" s="6">
        <v>582.98361608868822</v>
      </c>
      <c r="T430" s="6">
        <v>791.37019445269846</v>
      </c>
      <c r="U430" s="6">
        <v>758.96498122572939</v>
      </c>
      <c r="V430" s="6">
        <v>750.02379179159141</v>
      </c>
      <c r="W430" s="6">
        <v>871.97918401833977</v>
      </c>
      <c r="X430" s="6">
        <v>863.54023724344393</v>
      </c>
      <c r="Y430" s="6">
        <v>764.93198765897557</v>
      </c>
      <c r="Z430" s="6">
        <v>724.17163624691079</v>
      </c>
      <c r="AA430" s="6">
        <v>789.83641409462939</v>
      </c>
      <c r="AB430" s="6">
        <v>741.66842600667781</v>
      </c>
      <c r="AC430" s="6">
        <v>776.85210934146835</v>
      </c>
      <c r="AD430" s="6">
        <v>766.83229915169227</v>
      </c>
      <c r="AE430" s="6">
        <v>734.21477763050666</v>
      </c>
      <c r="AF430" s="6">
        <v>694.94257299657852</v>
      </c>
      <c r="AG430" s="6">
        <v>685.95222908664709</v>
      </c>
    </row>
    <row r="431" spans="2:33" s="36" customFormat="1" ht="15" outlineLevel="1">
      <c r="B431" s="5" t="s">
        <v>9</v>
      </c>
      <c r="C431" s="39" t="s">
        <v>4</v>
      </c>
      <c r="E431" s="7">
        <v>0</v>
      </c>
      <c r="F431" s="7">
        <v>0</v>
      </c>
      <c r="G431" s="7">
        <v>0</v>
      </c>
      <c r="H431" s="7">
        <v>0</v>
      </c>
      <c r="I431" s="7">
        <v>0</v>
      </c>
      <c r="J431" s="7">
        <v>0</v>
      </c>
      <c r="K431" s="7">
        <v>0</v>
      </c>
      <c r="L431" s="7">
        <v>0</v>
      </c>
      <c r="M431" s="7">
        <v>0</v>
      </c>
      <c r="N431" s="7">
        <v>0</v>
      </c>
      <c r="O431" s="7">
        <v>0</v>
      </c>
      <c r="P431" s="7">
        <v>0</v>
      </c>
      <c r="Q431" s="7">
        <v>0</v>
      </c>
      <c r="R431" s="7">
        <v>0</v>
      </c>
      <c r="S431" s="7">
        <v>0</v>
      </c>
      <c r="T431" s="7">
        <v>0</v>
      </c>
      <c r="U431" s="7">
        <v>0</v>
      </c>
      <c r="V431" s="7">
        <v>0</v>
      </c>
      <c r="W431" s="7">
        <v>0</v>
      </c>
      <c r="X431" s="7">
        <v>12.909895763940002</v>
      </c>
      <c r="Y431" s="7">
        <v>8.5507786244735993</v>
      </c>
      <c r="Z431" s="7">
        <v>14.180185863013453</v>
      </c>
      <c r="AA431" s="7">
        <v>45.712976097023905</v>
      </c>
      <c r="AB431" s="7">
        <v>61.378049965933769</v>
      </c>
      <c r="AC431" s="7">
        <v>66.090945085523018</v>
      </c>
      <c r="AD431" s="7">
        <v>68.785308110489211</v>
      </c>
      <c r="AE431" s="7">
        <v>66.642228958003329</v>
      </c>
      <c r="AF431" s="7">
        <v>113.24184816956344</v>
      </c>
      <c r="AG431" s="7">
        <v>145.43710297949829</v>
      </c>
    </row>
    <row r="432" spans="2:33" s="36" customFormat="1" ht="15" outlineLevel="1">
      <c r="B432" s="9" t="s">
        <v>10</v>
      </c>
      <c r="C432" s="39" t="s">
        <v>4</v>
      </c>
      <c r="E432" s="10">
        <v>0</v>
      </c>
      <c r="F432" s="10">
        <v>0</v>
      </c>
      <c r="G432" s="10">
        <v>0</v>
      </c>
      <c r="H432" s="10">
        <v>0</v>
      </c>
      <c r="I432" s="10">
        <v>0</v>
      </c>
      <c r="J432" s="10">
        <v>-1.29</v>
      </c>
      <c r="K432" s="10">
        <v>-11.093999999999999</v>
      </c>
      <c r="L432" s="10">
        <v>-1.032</v>
      </c>
      <c r="M432" s="10">
        <v>6.7939999999999996</v>
      </c>
      <c r="N432" s="10">
        <v>20.725999999999999</v>
      </c>
      <c r="O432" s="10">
        <v>8.427999999999999</v>
      </c>
      <c r="P432" s="10">
        <v>-21.499999999999996</v>
      </c>
      <c r="Q432" s="10">
        <v>43.257999999999996</v>
      </c>
      <c r="R432" s="10">
        <v>100.276</v>
      </c>
      <c r="S432" s="10">
        <v>135.36399999999998</v>
      </c>
      <c r="T432" s="10">
        <v>175.79689999999999</v>
      </c>
      <c r="U432" s="10">
        <v>152.89749473142857</v>
      </c>
      <c r="V432" s="10">
        <v>114.41010111800001</v>
      </c>
      <c r="W432" s="10">
        <v>38.718612894000003</v>
      </c>
      <c r="X432" s="10">
        <v>65.682778553999995</v>
      </c>
      <c r="Y432" s="10">
        <v>40.448037118000009</v>
      </c>
      <c r="Z432" s="10">
        <v>42.14817722399998</v>
      </c>
      <c r="AA432" s="10">
        <v>35.558832885999983</v>
      </c>
      <c r="AB432" s="10">
        <v>192.8285636</v>
      </c>
      <c r="AC432" s="10">
        <v>184.81890199999998</v>
      </c>
      <c r="AD432" s="10">
        <v>57.909820000000011</v>
      </c>
      <c r="AE432" s="10">
        <v>-61.210379599999982</v>
      </c>
      <c r="AF432" s="10">
        <v>-58.35121500000001</v>
      </c>
      <c r="AG432" s="10">
        <v>-2.3847739799999772</v>
      </c>
    </row>
    <row r="433" spans="2:34" ht="15" outlineLevel="1">
      <c r="B433" s="11" t="s">
        <v>11</v>
      </c>
      <c r="E433" s="7">
        <v>9497.4820426526439</v>
      </c>
      <c r="F433" s="7">
        <v>9686.1292392374035</v>
      </c>
      <c r="G433" s="7">
        <v>9716.8616131199269</v>
      </c>
      <c r="H433" s="7">
        <v>9915.3877676610336</v>
      </c>
      <c r="I433" s="7">
        <v>10364.18924161735</v>
      </c>
      <c r="J433" s="7">
        <v>10568.448070621625</v>
      </c>
      <c r="K433" s="7">
        <v>11172.071371514976</v>
      </c>
      <c r="L433" s="7">
        <v>11677.5140697016</v>
      </c>
      <c r="M433" s="7">
        <v>12543.157075171623</v>
      </c>
      <c r="N433" s="7">
        <v>13293.384108221477</v>
      </c>
      <c r="O433" s="7">
        <v>13777.830134980761</v>
      </c>
      <c r="P433" s="7">
        <v>14577.27478361154</v>
      </c>
      <c r="Q433" s="7">
        <v>14664.286964230812</v>
      </c>
      <c r="R433" s="7">
        <v>14640.633890628062</v>
      </c>
      <c r="S433" s="7">
        <v>15133.264060301119</v>
      </c>
      <c r="T433" s="7">
        <v>15852.150469790535</v>
      </c>
      <c r="U433" s="7">
        <v>15891.420633360343</v>
      </c>
      <c r="V433" s="7">
        <v>16184.040877824807</v>
      </c>
      <c r="W433" s="7">
        <v>16337.181359335415</v>
      </c>
      <c r="X433" s="7">
        <v>14787.668228395367</v>
      </c>
      <c r="Y433" s="7">
        <v>14731.494715162684</v>
      </c>
      <c r="Z433" s="7">
        <v>13783.147571861928</v>
      </c>
      <c r="AA433" s="7">
        <v>13465.814361516497</v>
      </c>
      <c r="AB433" s="7">
        <v>13360.453771741351</v>
      </c>
      <c r="AC433" s="7">
        <v>13244.371498798078</v>
      </c>
      <c r="AD433" s="7">
        <v>13875.786692339065</v>
      </c>
      <c r="AE433" s="7">
        <v>14438.918699099409</v>
      </c>
      <c r="AF433" s="7">
        <v>14420.2264970425</v>
      </c>
      <c r="AG433" s="7">
        <v>14652.928090244295</v>
      </c>
    </row>
    <row r="434" spans="2:34" outlineLevel="1">
      <c r="AH434" s="45"/>
    </row>
    <row r="435" spans="2:34" outlineLevel="1"/>
    <row r="436" spans="2:34" outlineLevel="1"/>
    <row r="439" spans="2:34" ht="21" thickBot="1">
      <c r="B439" s="19" t="s">
        <v>81</v>
      </c>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row>
    <row r="440" spans="2:34" ht="14" outlineLevel="1" thickTop="1"/>
    <row r="441" spans="2:34" outlineLevel="1"/>
    <row r="442" spans="2:34" outlineLevel="1"/>
    <row r="443" spans="2:34" outlineLevel="1"/>
    <row r="444" spans="2:34" outlineLevel="1"/>
    <row r="445" spans="2:34" outlineLevel="1"/>
    <row r="446" spans="2:34" outlineLevel="1"/>
    <row r="447" spans="2:34" outlineLevel="1"/>
    <row r="448" spans="2:34" outlineLevel="1"/>
    <row r="449" spans="2:33" outlineLevel="1"/>
    <row r="450" spans="2:33" outlineLevel="1"/>
    <row r="451" spans="2:33" outlineLevel="1"/>
    <row r="452" spans="2:33" outlineLevel="1"/>
    <row r="453" spans="2:33" outlineLevel="1"/>
    <row r="454" spans="2:33" outlineLevel="1"/>
    <row r="455" spans="2:33" outlineLevel="1"/>
    <row r="456" spans="2:33" outlineLevel="1"/>
    <row r="457" spans="2:33" outlineLevel="1"/>
    <row r="458" spans="2:33" outlineLevel="1"/>
    <row r="459" spans="2:33" outlineLevel="1"/>
    <row r="460" spans="2:33" outlineLevel="1"/>
    <row r="461" spans="2:33" outlineLevel="1"/>
    <row r="462" spans="2:33" outlineLevel="1"/>
    <row r="463" spans="2:33" ht="16" outlineLevel="1" thickBot="1">
      <c r="B463" s="3" t="s">
        <v>82</v>
      </c>
      <c r="C463" s="3" t="s">
        <v>1</v>
      </c>
      <c r="D463" s="3" t="s">
        <v>2</v>
      </c>
      <c r="E463" s="3">
        <v>1990</v>
      </c>
      <c r="F463" s="3">
        <v>1991</v>
      </c>
      <c r="G463" s="3">
        <v>1992</v>
      </c>
      <c r="H463" s="3">
        <v>1993</v>
      </c>
      <c r="I463" s="3">
        <v>1994</v>
      </c>
      <c r="J463" s="3">
        <v>1995</v>
      </c>
      <c r="K463" s="3">
        <v>1996</v>
      </c>
      <c r="L463" s="3">
        <v>1997</v>
      </c>
      <c r="M463" s="3">
        <v>1998</v>
      </c>
      <c r="N463" s="3">
        <v>1999</v>
      </c>
      <c r="O463" s="3">
        <v>2000</v>
      </c>
      <c r="P463" s="3">
        <v>2001</v>
      </c>
      <c r="Q463" s="3">
        <v>2002</v>
      </c>
      <c r="R463" s="3">
        <v>2003</v>
      </c>
      <c r="S463" s="3">
        <v>2004</v>
      </c>
      <c r="T463" s="3">
        <v>2005</v>
      </c>
      <c r="U463" s="3">
        <v>2006</v>
      </c>
      <c r="V463" s="3">
        <v>2007</v>
      </c>
      <c r="W463" s="3">
        <v>2008</v>
      </c>
      <c r="X463" s="3">
        <v>2009</v>
      </c>
      <c r="Y463" s="3">
        <v>2010</v>
      </c>
      <c r="Z463" s="3">
        <v>2011</v>
      </c>
      <c r="AA463" s="3">
        <v>2012</v>
      </c>
      <c r="AB463" s="3">
        <v>2013</v>
      </c>
      <c r="AC463" s="3">
        <v>2014</v>
      </c>
      <c r="AD463" s="3">
        <v>2015</v>
      </c>
      <c r="AE463" s="3">
        <v>2016</v>
      </c>
      <c r="AF463" s="3">
        <v>2017</v>
      </c>
      <c r="AG463" s="3">
        <v>2018</v>
      </c>
    </row>
    <row r="464" spans="2:33" ht="15" outlineLevel="1">
      <c r="B464" s="39" t="s">
        <v>35</v>
      </c>
      <c r="C464" s="39" t="s">
        <v>4</v>
      </c>
      <c r="D464" s="36"/>
      <c r="E464" s="6">
        <v>2534.9511486975452</v>
      </c>
      <c r="F464" s="6">
        <v>2611.4152994113547</v>
      </c>
      <c r="G464" s="6">
        <v>2594.6395976952781</v>
      </c>
      <c r="H464" s="6">
        <v>2707.0235053820761</v>
      </c>
      <c r="I464" s="6">
        <v>2872.0476760167544</v>
      </c>
      <c r="J464" s="6">
        <v>3007.7987386361588</v>
      </c>
      <c r="K464" s="6">
        <v>3063.5172754479804</v>
      </c>
      <c r="L464" s="6">
        <v>3274.5183027965518</v>
      </c>
      <c r="M464" s="6">
        <v>3432.3900452715557</v>
      </c>
      <c r="N464" s="6">
        <v>3538.8162912211978</v>
      </c>
      <c r="O464" s="6">
        <v>3782.9277687039439</v>
      </c>
      <c r="P464" s="6">
        <v>3822.5627106974143</v>
      </c>
      <c r="Q464" s="6">
        <v>3656.3950283115937</v>
      </c>
      <c r="R464" s="6">
        <v>3436.3260577376918</v>
      </c>
      <c r="S464" s="6">
        <v>3425.4101335837463</v>
      </c>
      <c r="T464" s="6">
        <v>3633.8376771518456</v>
      </c>
      <c r="U464" s="6">
        <v>3740.2157809347877</v>
      </c>
      <c r="V464" s="6">
        <v>3584.2359540164557</v>
      </c>
      <c r="W464" s="6">
        <v>3380.2933087195438</v>
      </c>
      <c r="X464" s="6">
        <v>3113.7053119483248</v>
      </c>
      <c r="Y464" s="6">
        <v>3279.1243804520682</v>
      </c>
      <c r="Z464" s="6">
        <v>3159.6366676547636</v>
      </c>
      <c r="AA464" s="6">
        <v>3176.4604264144</v>
      </c>
      <c r="AB464" s="6">
        <v>3142.7555277223109</v>
      </c>
      <c r="AC464" s="6">
        <v>3213.2779721128836</v>
      </c>
      <c r="AD464" s="6">
        <v>3320.611997517311</v>
      </c>
      <c r="AE464" s="6">
        <v>3470.6139011817181</v>
      </c>
      <c r="AF464" s="6">
        <v>3488.4882523866049</v>
      </c>
      <c r="AG464" s="6">
        <v>3523.4484005173072</v>
      </c>
    </row>
    <row r="465" spans="2:33" ht="15" outlineLevel="1">
      <c r="B465" s="39" t="s">
        <v>37</v>
      </c>
      <c r="C465" s="39" t="s">
        <v>4</v>
      </c>
      <c r="D465" s="36"/>
      <c r="E465" s="7">
        <v>2053.6521303141626</v>
      </c>
      <c r="F465" s="7">
        <v>2100.537892103363</v>
      </c>
      <c r="G465" s="7">
        <v>2195.375501436803</v>
      </c>
      <c r="H465" s="7">
        <v>2336.382297886852</v>
      </c>
      <c r="I465" s="7">
        <v>2359.4832074383148</v>
      </c>
      <c r="J465" s="7">
        <v>2406.6322136949939</v>
      </c>
      <c r="K465" s="7">
        <v>2692.8793239079723</v>
      </c>
      <c r="L465" s="7">
        <v>2890.5369623069887</v>
      </c>
      <c r="M465" s="7">
        <v>3345.5948446310485</v>
      </c>
      <c r="N465" s="7">
        <v>3713.9518451624003</v>
      </c>
      <c r="O465" s="7">
        <v>4160.9637229892678</v>
      </c>
      <c r="P465" s="7">
        <v>4456.8266251570458</v>
      </c>
      <c r="Q465" s="7">
        <v>4577.6768495283159</v>
      </c>
      <c r="R465" s="7">
        <v>4626.4179335252193</v>
      </c>
      <c r="S465" s="7">
        <v>4826.1950101758466</v>
      </c>
      <c r="T465" s="7">
        <v>5181.07155503584</v>
      </c>
      <c r="U465" s="7">
        <v>5533.9189468248696</v>
      </c>
      <c r="V465" s="7">
        <v>5808.2300561375059</v>
      </c>
      <c r="W465" s="7">
        <v>5537.7058477475193</v>
      </c>
      <c r="X465" s="7">
        <v>4944.4214891867159</v>
      </c>
      <c r="Y465" s="7">
        <v>4662.1184030182831</v>
      </c>
      <c r="Z465" s="7">
        <v>4461.3843115255295</v>
      </c>
      <c r="AA465" s="7">
        <v>4209.007955793325</v>
      </c>
      <c r="AB465" s="7">
        <v>4399.4155901555869</v>
      </c>
      <c r="AC465" s="7">
        <v>4579.4279758210323</v>
      </c>
      <c r="AD465" s="7">
        <v>4861.5000508446456</v>
      </c>
      <c r="AE465" s="7">
        <v>5037.2946293728583</v>
      </c>
      <c r="AF465" s="7">
        <v>5138.9110500991364</v>
      </c>
      <c r="AG465" s="7">
        <v>5273.614266791179</v>
      </c>
    </row>
    <row r="466" spans="2:33" ht="15" outlineLevel="1">
      <c r="B466" s="39" t="s">
        <v>36</v>
      </c>
      <c r="C466" s="39" t="s">
        <v>4</v>
      </c>
      <c r="D466" s="36"/>
      <c r="E466" s="6">
        <v>2994.9578921783941</v>
      </c>
      <c r="F466" s="6">
        <v>3093.2286867074499</v>
      </c>
      <c r="G466" s="6">
        <v>2956.5712015749814</v>
      </c>
      <c r="H466" s="6">
        <v>2985.1576397002359</v>
      </c>
      <c r="I466" s="6">
        <v>3020.4507631990632</v>
      </c>
      <c r="J466" s="6">
        <v>3082.8548518433845</v>
      </c>
      <c r="K466" s="6">
        <v>3219.1869773655039</v>
      </c>
      <c r="L466" s="6">
        <v>3165.6538590385353</v>
      </c>
      <c r="M466" s="6">
        <v>3382.2727923636821</v>
      </c>
      <c r="N466" s="6">
        <v>3486.6319802220155</v>
      </c>
      <c r="O466" s="6">
        <v>3522.0593081890024</v>
      </c>
      <c r="P466" s="6">
        <v>3769.6077707738018</v>
      </c>
      <c r="Q466" s="6">
        <v>3640.1754250983795</v>
      </c>
      <c r="R466" s="6">
        <v>3677.0003207039222</v>
      </c>
      <c r="S466" s="6">
        <v>3840.9159977744098</v>
      </c>
      <c r="T466" s="6">
        <v>3927.541931089012</v>
      </c>
      <c r="U466" s="6">
        <v>3940.7288361559176</v>
      </c>
      <c r="V466" s="6">
        <v>3858.3516064215082</v>
      </c>
      <c r="W466" s="6">
        <v>4099.3672459873978</v>
      </c>
      <c r="X466" s="6">
        <v>3966.1834183971605</v>
      </c>
      <c r="Y466" s="6">
        <v>4237.3422066945341</v>
      </c>
      <c r="Z466" s="6">
        <v>3654.782298858594</v>
      </c>
      <c r="AA466" s="6">
        <v>3602.592993779037</v>
      </c>
      <c r="AB466" s="6">
        <v>3546.7532357946325</v>
      </c>
      <c r="AC466" s="6">
        <v>3290.1465814080721</v>
      </c>
      <c r="AD466" s="6">
        <v>3430.5502187984139</v>
      </c>
      <c r="AE466" s="6">
        <v>3496.9436915290103</v>
      </c>
      <c r="AF466" s="6">
        <v>3389.1128548898614</v>
      </c>
      <c r="AG466" s="6">
        <v>3488.3978041017695</v>
      </c>
    </row>
    <row r="467" spans="2:33" ht="15" outlineLevel="1">
      <c r="B467" s="39" t="s">
        <v>43</v>
      </c>
      <c r="C467" s="39" t="s">
        <v>4</v>
      </c>
      <c r="D467" s="36"/>
      <c r="E467" s="7">
        <v>1475.5955612897542</v>
      </c>
      <c r="F467" s="7">
        <v>1556.5737017296544</v>
      </c>
      <c r="G467" s="7">
        <v>1602.0711295680469</v>
      </c>
      <c r="H467" s="7">
        <v>1625.2280544822531</v>
      </c>
      <c r="I467" s="7">
        <v>1719.426049234127</v>
      </c>
      <c r="J467" s="7">
        <v>1666.5384060637396</v>
      </c>
      <c r="K467" s="7">
        <v>1778.7532368164564</v>
      </c>
      <c r="L467" s="7">
        <v>1868.0212299189836</v>
      </c>
      <c r="M467" s="7">
        <v>1931.34451871325</v>
      </c>
      <c r="N467" s="7">
        <v>2105.6077688947053</v>
      </c>
      <c r="O467" s="7">
        <v>2191.302658943071</v>
      </c>
      <c r="P467" s="7">
        <v>2336.0384755437499</v>
      </c>
      <c r="Q467" s="7">
        <v>2443.9388209679387</v>
      </c>
      <c r="R467" s="7">
        <v>2636.4835050428483</v>
      </c>
      <c r="S467" s="7">
        <v>2551.3461925195661</v>
      </c>
      <c r="T467" s="7">
        <v>2645.9091474576803</v>
      </c>
      <c r="U467" s="7">
        <v>2451.7716674671392</v>
      </c>
      <c r="V467" s="7">
        <v>2598.9760914893704</v>
      </c>
      <c r="W467" s="7">
        <v>2789.9066014980622</v>
      </c>
      <c r="X467" s="7">
        <v>2372.4940874246245</v>
      </c>
      <c r="Y467" s="7">
        <v>2269.4203814792581</v>
      </c>
      <c r="Z467" s="7">
        <v>1973.4062009728473</v>
      </c>
      <c r="AA467" s="7">
        <v>2006.3329379969141</v>
      </c>
      <c r="AB467" s="7">
        <v>1919.2507811619419</v>
      </c>
      <c r="AC467" s="7">
        <v>1872.5623651257761</v>
      </c>
      <c r="AD467" s="7">
        <v>1932.6937426912089</v>
      </c>
      <c r="AE467" s="7">
        <v>2041.3996611329753</v>
      </c>
      <c r="AF467" s="7">
        <v>2079.4787678413882</v>
      </c>
      <c r="AG467" s="7">
        <v>2113.6878273766888</v>
      </c>
    </row>
    <row r="468" spans="2:33" ht="15" outlineLevel="1">
      <c r="B468" s="39" t="s">
        <v>33</v>
      </c>
      <c r="C468" s="39" t="s">
        <v>4</v>
      </c>
      <c r="D468" s="36"/>
      <c r="E468" s="41">
        <f t="shared" ref="E468:AG468" si="7">E469+E470</f>
        <v>359.45490382736853</v>
      </c>
      <c r="F468" s="41">
        <f t="shared" si="7"/>
        <v>373.61585021262914</v>
      </c>
      <c r="G468" s="41">
        <f t="shared" si="7"/>
        <v>384.42540525666107</v>
      </c>
      <c r="H468" s="41">
        <f t="shared" si="7"/>
        <v>392.25985013978811</v>
      </c>
      <c r="I468" s="41">
        <f t="shared" si="7"/>
        <v>427.187187507928</v>
      </c>
      <c r="J468" s="41">
        <f t="shared" si="7"/>
        <v>481.34963838334852</v>
      </c>
      <c r="K468" s="41">
        <f t="shared" si="7"/>
        <v>420.79560634593054</v>
      </c>
      <c r="L468" s="41">
        <f t="shared" si="7"/>
        <v>430.2898749079319</v>
      </c>
      <c r="M468" s="41">
        <f t="shared" si="7"/>
        <v>442.31136979798129</v>
      </c>
      <c r="N468" s="41">
        <f t="shared" si="7"/>
        <v>436.88481498900023</v>
      </c>
      <c r="O468" s="41">
        <f t="shared" si="7"/>
        <v>446.47523198532599</v>
      </c>
      <c r="P468" s="41">
        <f t="shared" si="7"/>
        <v>463.47770802074564</v>
      </c>
      <c r="Q468" s="41">
        <f t="shared" si="7"/>
        <v>452.47482053247194</v>
      </c>
      <c r="R468" s="41">
        <f t="shared" si="7"/>
        <v>455.74654683289839</v>
      </c>
      <c r="S468" s="41">
        <f t="shared" si="7"/>
        <v>450.41878340097992</v>
      </c>
      <c r="T468" s="41">
        <f t="shared" si="7"/>
        <v>468.29182067539341</v>
      </c>
      <c r="U468" s="41">
        <f t="shared" si="7"/>
        <v>438.38614314726044</v>
      </c>
      <c r="V468" s="41">
        <f t="shared" si="7"/>
        <v>410.53208839568731</v>
      </c>
      <c r="W468" s="41">
        <f t="shared" si="7"/>
        <v>422.52240563781186</v>
      </c>
      <c r="X468" s="41">
        <f t="shared" si="7"/>
        <v>375.30634905472084</v>
      </c>
      <c r="Y468" s="41">
        <f t="shared" si="7"/>
        <v>357.6740065904105</v>
      </c>
      <c r="Z468" s="41">
        <f t="shared" si="7"/>
        <v>335.54601826758807</v>
      </c>
      <c r="AA468" s="41">
        <f t="shared" si="7"/>
        <v>333.27290429346846</v>
      </c>
      <c r="AB468" s="41">
        <f t="shared" si="7"/>
        <v>304.03976034110707</v>
      </c>
      <c r="AC468" s="41">
        <f t="shared" si="7"/>
        <v>284.15210659912663</v>
      </c>
      <c r="AD468" s="41">
        <f t="shared" si="7"/>
        <v>275.27848338595771</v>
      </c>
      <c r="AE468" s="41">
        <f t="shared" si="7"/>
        <v>284.18597614134933</v>
      </c>
      <c r="AF468" s="41">
        <f t="shared" si="7"/>
        <v>290.95884188839176</v>
      </c>
      <c r="AG468" s="41">
        <f t="shared" si="7"/>
        <v>298.99377718501876</v>
      </c>
    </row>
    <row r="469" spans="2:33" ht="15" outlineLevel="1">
      <c r="B469" s="39" t="s">
        <v>53</v>
      </c>
      <c r="C469" s="39" t="s">
        <v>4</v>
      </c>
      <c r="D469" s="36"/>
      <c r="E469" s="6">
        <v>330.67814055613604</v>
      </c>
      <c r="F469" s="6">
        <v>342.54488871429498</v>
      </c>
      <c r="G469" s="6">
        <v>351.32828489176205</v>
      </c>
      <c r="H469" s="6">
        <v>355.24050923686417</v>
      </c>
      <c r="I469" s="6">
        <v>388.64101904428435</v>
      </c>
      <c r="J469" s="6">
        <v>429.53814737636742</v>
      </c>
      <c r="K469" s="6">
        <v>376.60343676746913</v>
      </c>
      <c r="L469" s="6">
        <v>391.29303020899135</v>
      </c>
      <c r="M469" s="6">
        <v>399.17186904498868</v>
      </c>
      <c r="N469" s="6">
        <v>398.94711696845809</v>
      </c>
      <c r="O469" s="6">
        <v>409.48224356952448</v>
      </c>
      <c r="P469" s="6">
        <v>425.78283209217994</v>
      </c>
      <c r="Q469" s="6">
        <v>420.06237528888602</v>
      </c>
      <c r="R469" s="6">
        <v>409.13532435548143</v>
      </c>
      <c r="S469" s="6">
        <v>397.44617415638356</v>
      </c>
      <c r="T469" s="6">
        <v>420.73255408532469</v>
      </c>
      <c r="U469" s="6">
        <v>395.94766650939641</v>
      </c>
      <c r="V469" s="6">
        <v>371.00709399923858</v>
      </c>
      <c r="W469" s="6">
        <v>388.56194467258138</v>
      </c>
      <c r="X469" s="6">
        <v>343.56358541342308</v>
      </c>
      <c r="Y469" s="6">
        <v>332.79409832030166</v>
      </c>
      <c r="Z469" s="6">
        <v>315.05367032126077</v>
      </c>
      <c r="AA469" s="6">
        <v>310.59632308347614</v>
      </c>
      <c r="AB469" s="6">
        <v>278.71677566521328</v>
      </c>
      <c r="AC469" s="6">
        <v>259.99743171398302</v>
      </c>
      <c r="AD469" s="6">
        <v>253.96338478171788</v>
      </c>
      <c r="AE469" s="6">
        <v>264.65585005213575</v>
      </c>
      <c r="AF469" s="6">
        <v>267.82363789359016</v>
      </c>
      <c r="AG469" s="6">
        <v>271.38528170866988</v>
      </c>
    </row>
    <row r="470" spans="2:33" ht="15" outlineLevel="1">
      <c r="B470" s="39" t="s">
        <v>83</v>
      </c>
      <c r="C470" s="39" t="s">
        <v>4</v>
      </c>
      <c r="D470" s="36"/>
      <c r="E470" s="7">
        <v>28.776763271232483</v>
      </c>
      <c r="F470" s="7">
        <v>31.070961498334139</v>
      </c>
      <c r="G470" s="7">
        <v>33.097120364898998</v>
      </c>
      <c r="H470" s="7">
        <v>37.019340902923965</v>
      </c>
      <c r="I470" s="7">
        <v>38.546168463643681</v>
      </c>
      <c r="J470" s="7">
        <v>51.811491006981107</v>
      </c>
      <c r="K470" s="7">
        <v>44.19216957846141</v>
      </c>
      <c r="L470" s="7">
        <v>38.996844698940542</v>
      </c>
      <c r="M470" s="7">
        <v>43.139500752992625</v>
      </c>
      <c r="N470" s="7">
        <v>37.937698020542115</v>
      </c>
      <c r="O470" s="7">
        <v>36.992988415801506</v>
      </c>
      <c r="P470" s="7">
        <v>37.694875928565672</v>
      </c>
      <c r="Q470" s="7">
        <v>32.412445243585928</v>
      </c>
      <c r="R470" s="7">
        <v>46.611222477416938</v>
      </c>
      <c r="S470" s="7">
        <v>52.972609244596342</v>
      </c>
      <c r="T470" s="7">
        <v>47.559266590068688</v>
      </c>
      <c r="U470" s="7">
        <v>42.438476637864049</v>
      </c>
      <c r="V470" s="7">
        <v>39.524994396448719</v>
      </c>
      <c r="W470" s="7">
        <v>33.96046096523046</v>
      </c>
      <c r="X470" s="7">
        <v>31.742763641297731</v>
      </c>
      <c r="Y470" s="7">
        <v>24.879908270108817</v>
      </c>
      <c r="Z470" s="7">
        <v>20.4923479463273</v>
      </c>
      <c r="AA470" s="7">
        <v>22.676581209992325</v>
      </c>
      <c r="AB470" s="7">
        <v>25.322984675893771</v>
      </c>
      <c r="AC470" s="7">
        <v>24.154674885143592</v>
      </c>
      <c r="AD470" s="7">
        <v>21.315098604239818</v>
      </c>
      <c r="AE470" s="7">
        <v>19.530126089213606</v>
      </c>
      <c r="AF470" s="7">
        <v>23.135203994801593</v>
      </c>
      <c r="AG470" s="7">
        <v>27.608495476348896</v>
      </c>
    </row>
    <row r="471" spans="2:33" outlineLevel="1">
      <c r="B471" s="39"/>
      <c r="C471" s="39" t="s">
        <v>4</v>
      </c>
      <c r="E471" s="36"/>
    </row>
    <row r="472" spans="2:33" outlineLevel="1"/>
    <row r="473" spans="2:33" outlineLevel="1"/>
    <row r="474" spans="2:33" outlineLevel="1"/>
    <row r="475" spans="2:33" outlineLevel="1"/>
    <row r="478" spans="2:33" ht="21" thickBot="1">
      <c r="B478" s="19" t="s">
        <v>84</v>
      </c>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row>
    <row r="479" spans="2:33" ht="14" outlineLevel="1" thickTop="1"/>
    <row r="480" spans="2:33" outlineLevel="1"/>
    <row r="481" outlineLevel="1"/>
    <row r="482" outlineLevel="1"/>
    <row r="483" outlineLevel="1"/>
    <row r="484" outlineLevel="1"/>
    <row r="485" outlineLevel="1"/>
    <row r="486" outlineLevel="1"/>
    <row r="487" outlineLevel="1"/>
    <row r="488" outlineLevel="1"/>
    <row r="489" outlineLevel="1"/>
    <row r="490" outlineLevel="1"/>
    <row r="491" outlineLevel="1"/>
    <row r="492" outlineLevel="1"/>
    <row r="493" outlineLevel="1"/>
    <row r="494" outlineLevel="1"/>
    <row r="495" outlineLevel="1"/>
    <row r="496" outlineLevel="1"/>
    <row r="497" spans="2:33" outlineLevel="1"/>
    <row r="498" spans="2:33" outlineLevel="1"/>
    <row r="499" spans="2:33" outlineLevel="1"/>
    <row r="500" spans="2:33" outlineLevel="1"/>
    <row r="501" spans="2:33" outlineLevel="1"/>
    <row r="502" spans="2:33" outlineLevel="1"/>
    <row r="503" spans="2:33" outlineLevel="1"/>
    <row r="504" spans="2:33" outlineLevel="1"/>
    <row r="505" spans="2:33" ht="16" outlineLevel="1" thickBot="1">
      <c r="B505" s="3" t="s">
        <v>85</v>
      </c>
      <c r="C505" s="3" t="s">
        <v>1</v>
      </c>
      <c r="D505" s="3" t="s">
        <v>2</v>
      </c>
      <c r="E505" s="3">
        <v>1990</v>
      </c>
      <c r="F505" s="3">
        <v>1991</v>
      </c>
      <c r="G505" s="3">
        <v>1992</v>
      </c>
      <c r="H505" s="3">
        <v>1993</v>
      </c>
      <c r="I505" s="3">
        <v>1994</v>
      </c>
      <c r="J505" s="3">
        <v>1995</v>
      </c>
      <c r="K505" s="3">
        <v>1996</v>
      </c>
      <c r="L505" s="3">
        <v>1997</v>
      </c>
      <c r="M505" s="3">
        <v>1998</v>
      </c>
      <c r="N505" s="3">
        <v>1999</v>
      </c>
      <c r="O505" s="3">
        <v>2000</v>
      </c>
      <c r="P505" s="3">
        <v>2001</v>
      </c>
      <c r="Q505" s="3">
        <v>2002</v>
      </c>
      <c r="R505" s="3">
        <v>2003</v>
      </c>
      <c r="S505" s="3">
        <v>2004</v>
      </c>
      <c r="T505" s="3">
        <v>2005</v>
      </c>
      <c r="U505" s="3">
        <v>2006</v>
      </c>
      <c r="V505" s="3">
        <v>2007</v>
      </c>
      <c r="W505" s="3">
        <v>2008</v>
      </c>
      <c r="X505" s="3">
        <v>2009</v>
      </c>
      <c r="Y505" s="3">
        <v>2010</v>
      </c>
      <c r="Z505" s="3">
        <v>2011</v>
      </c>
      <c r="AA505" s="3">
        <v>2012</v>
      </c>
      <c r="AB505" s="3">
        <v>2013</v>
      </c>
      <c r="AC505" s="3">
        <v>2014</v>
      </c>
      <c r="AD505" s="3">
        <v>2015</v>
      </c>
      <c r="AE505" s="3">
        <v>2016</v>
      </c>
      <c r="AF505" s="3">
        <v>2017</v>
      </c>
      <c r="AG505" s="3">
        <v>2018</v>
      </c>
    </row>
    <row r="506" spans="2:33" ht="15" outlineLevel="1">
      <c r="B506" s="40" t="s">
        <v>40</v>
      </c>
      <c r="C506" s="40" t="s">
        <v>4</v>
      </c>
      <c r="E506" s="6">
        <v>3094.0441558000002</v>
      </c>
      <c r="F506" s="6">
        <v>3264.5335783599999</v>
      </c>
      <c r="G506" s="6">
        <v>3446.5619143200001</v>
      </c>
      <c r="H506" s="6">
        <v>3532.8886407999998</v>
      </c>
      <c r="I506" s="6">
        <v>3668.8314759401796</v>
      </c>
      <c r="J506" s="6">
        <v>3822.3299707199999</v>
      </c>
      <c r="K506" s="6">
        <v>4078.6738216321655</v>
      </c>
      <c r="L506" s="6">
        <v>4298.3459925141042</v>
      </c>
      <c r="M506" s="6">
        <v>4580.8804674907578</v>
      </c>
      <c r="N506" s="6">
        <v>4841.5179980258563</v>
      </c>
      <c r="O506" s="6">
        <v>4914.18377846572</v>
      </c>
      <c r="P506" s="6">
        <v>5236.7217654330016</v>
      </c>
      <c r="Q506" s="6">
        <v>5163.4108192231515</v>
      </c>
      <c r="R506" s="6">
        <v>5010.2104706800001</v>
      </c>
      <c r="S506" s="6">
        <v>4992.2037449045911</v>
      </c>
      <c r="T506" s="6">
        <v>5111.5862595810968</v>
      </c>
      <c r="U506" s="6">
        <v>5163.2721044563405</v>
      </c>
      <c r="V506" s="6">
        <v>5147.8358674168821</v>
      </c>
      <c r="W506" s="6">
        <v>5115.1953411773038</v>
      </c>
      <c r="X506" s="6">
        <v>4773.6624892799528</v>
      </c>
      <c r="Y506" s="6">
        <v>4929.291910214255</v>
      </c>
      <c r="Z506" s="6">
        <v>4504.6478887298199</v>
      </c>
      <c r="AA506" s="6">
        <v>4623.2068840985958</v>
      </c>
      <c r="AB506" s="6">
        <v>4395.7314156795574</v>
      </c>
      <c r="AC506" s="6">
        <v>4365.2493299496737</v>
      </c>
      <c r="AD506" s="6">
        <v>4499.4361328940704</v>
      </c>
      <c r="AE506" s="6">
        <v>4744.6213524255108</v>
      </c>
      <c r="AF506" s="6">
        <v>4695.9567659257564</v>
      </c>
      <c r="AG506" s="6">
        <v>4562.6891296744134</v>
      </c>
    </row>
    <row r="507" spans="2:33" ht="15" outlineLevel="1">
      <c r="B507" s="40" t="s">
        <v>37</v>
      </c>
      <c r="C507" s="40" t="s">
        <v>4</v>
      </c>
      <c r="E507" s="41">
        <v>2017.4140619695604</v>
      </c>
      <c r="F507" s="41">
        <v>2065.0634686749495</v>
      </c>
      <c r="G507" s="41">
        <v>2158.1096429273775</v>
      </c>
      <c r="H507" s="41">
        <v>2298.0434747781865</v>
      </c>
      <c r="I507" s="41">
        <v>2322.9513013435635</v>
      </c>
      <c r="J507" s="41">
        <v>2370.2544441272748</v>
      </c>
      <c r="K507" s="41">
        <v>2653.5741230344584</v>
      </c>
      <c r="L507" s="41">
        <v>2845.3069148006502</v>
      </c>
      <c r="M507" s="41">
        <v>3290.5873133430878</v>
      </c>
      <c r="N507" s="41">
        <v>3665.5121480935404</v>
      </c>
      <c r="O507" s="41">
        <v>4100.9898186296332</v>
      </c>
      <c r="P507" s="41">
        <v>4384.4286818825231</v>
      </c>
      <c r="Q507" s="41">
        <v>4497.5185363329574</v>
      </c>
      <c r="R507" s="41">
        <v>4546.4155728858877</v>
      </c>
      <c r="S507" s="41">
        <v>4739.7982474319333</v>
      </c>
      <c r="T507" s="41">
        <v>5079.3692490083458</v>
      </c>
      <c r="U507" s="41">
        <v>5432.8112293730101</v>
      </c>
      <c r="V507" s="41">
        <v>5711.5769918820606</v>
      </c>
      <c r="W507" s="41">
        <v>5440.7040871629088</v>
      </c>
      <c r="X507" s="41">
        <v>4860.7658922014416</v>
      </c>
      <c r="Y507" s="41">
        <v>4595.4261083223346</v>
      </c>
      <c r="Z507" s="41">
        <v>4422.1049076428062</v>
      </c>
      <c r="AA507" s="41">
        <v>4172.5571251668262</v>
      </c>
      <c r="AB507" s="41">
        <v>4347.6557525925891</v>
      </c>
      <c r="AC507" s="41">
        <v>4521.4981434696083</v>
      </c>
      <c r="AD507" s="41">
        <v>4782.6759133039959</v>
      </c>
      <c r="AE507" s="41">
        <v>4964.8204775452523</v>
      </c>
      <c r="AF507" s="41">
        <v>5063.5821673427672</v>
      </c>
      <c r="AG507" s="41">
        <v>5196.7252133979891</v>
      </c>
    </row>
    <row r="508" spans="2:33" ht="15" outlineLevel="1">
      <c r="B508" s="40" t="s">
        <v>46</v>
      </c>
      <c r="C508" s="40" t="s">
        <v>4</v>
      </c>
      <c r="E508" s="6">
        <v>4314.9654185376639</v>
      </c>
      <c r="F508" s="6">
        <v>4411.9123831295019</v>
      </c>
      <c r="G508" s="6">
        <v>4133.8052782843924</v>
      </c>
      <c r="H508" s="6">
        <v>4220.5132320130188</v>
      </c>
      <c r="I508" s="6">
        <v>4412.9501061124447</v>
      </c>
      <c r="J508" s="6">
        <v>4458.1694337743502</v>
      </c>
      <c r="K508" s="6">
        <v>4448.4644752172208</v>
      </c>
      <c r="L508" s="6">
        <v>4489.2733216542356</v>
      </c>
      <c r="M508" s="6">
        <v>4669.141789943671</v>
      </c>
      <c r="N508" s="6">
        <v>4781.372554369922</v>
      </c>
      <c r="O508" s="6">
        <v>5093.5770937152565</v>
      </c>
      <c r="P508" s="6">
        <v>5238.3368428772337</v>
      </c>
      <c r="Q508" s="6">
        <v>5124.3091601725564</v>
      </c>
      <c r="R508" s="6">
        <v>5301.0057127185128</v>
      </c>
      <c r="S508" s="6">
        <v>5387.8722976572017</v>
      </c>
      <c r="T508" s="6">
        <v>5683.0132350707681</v>
      </c>
      <c r="U508" s="6">
        <v>5527.3074686483178</v>
      </c>
      <c r="V508" s="6">
        <v>5419.8494486101208</v>
      </c>
      <c r="W508" s="6">
        <v>5694.7340603290504</v>
      </c>
      <c r="X508" s="6">
        <v>5160.7984160718424</v>
      </c>
      <c r="Y508" s="6">
        <v>5299.2655272138454</v>
      </c>
      <c r="Z508" s="6">
        <v>4672.5677118782605</v>
      </c>
      <c r="AA508" s="6">
        <v>4548.8334286910131</v>
      </c>
      <c r="AB508" s="6">
        <v>4587.5509074747415</v>
      </c>
      <c r="AC508" s="6">
        <v>4368.7159787292421</v>
      </c>
      <c r="AD508" s="6">
        <v>4550.3326423608269</v>
      </c>
      <c r="AE508" s="6">
        <v>4636.4712739734377</v>
      </c>
      <c r="AF508" s="6">
        <v>4645.2501301966422</v>
      </c>
      <c r="AG508" s="6">
        <v>4955.0722244158478</v>
      </c>
    </row>
    <row r="509" spans="2:33" outlineLevel="1"/>
    <row r="510" spans="2:33" outlineLevel="1"/>
    <row r="513" spans="2:33" ht="21" thickBot="1">
      <c r="B513" s="19" t="s">
        <v>86</v>
      </c>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row>
    <row r="514" spans="2:33" ht="14" outlineLevel="1" thickTop="1"/>
    <row r="515" spans="2:33" outlineLevel="1"/>
    <row r="516" spans="2:33" outlineLevel="1"/>
    <row r="517" spans="2:33" outlineLevel="1"/>
    <row r="518" spans="2:33" outlineLevel="1"/>
    <row r="519" spans="2:33" outlineLevel="1"/>
    <row r="520" spans="2:33" outlineLevel="1"/>
    <row r="521" spans="2:33" outlineLevel="1"/>
    <row r="522" spans="2:33" outlineLevel="1"/>
    <row r="523" spans="2:33" outlineLevel="1"/>
    <row r="524" spans="2:33" outlineLevel="1"/>
    <row r="525" spans="2:33" outlineLevel="1"/>
    <row r="526" spans="2:33" outlineLevel="1"/>
    <row r="527" spans="2:33" outlineLevel="1"/>
    <row r="528" spans="2:33" outlineLevel="1"/>
    <row r="529" spans="2:33" outlineLevel="1"/>
    <row r="530" spans="2:33" outlineLevel="1"/>
    <row r="531" spans="2:33" outlineLevel="1"/>
    <row r="532" spans="2:33" outlineLevel="1"/>
    <row r="533" spans="2:33" outlineLevel="1"/>
    <row r="534" spans="2:33" outlineLevel="1"/>
    <row r="535" spans="2:33" outlineLevel="1"/>
    <row r="536" spans="2:33" outlineLevel="1"/>
    <row r="537" spans="2:33" ht="16" outlineLevel="1" thickBot="1">
      <c r="AF537" s="151">
        <v>2018</v>
      </c>
      <c r="AG537" s="151"/>
    </row>
    <row r="538" spans="2:33" ht="16" outlineLevel="1" thickBot="1">
      <c r="B538" s="3" t="s">
        <v>87</v>
      </c>
      <c r="C538" s="3" t="s">
        <v>88</v>
      </c>
      <c r="D538" s="3" t="s">
        <v>2</v>
      </c>
      <c r="AF538" s="3" t="s">
        <v>89</v>
      </c>
      <c r="AG538" s="3" t="s">
        <v>87</v>
      </c>
    </row>
    <row r="539" spans="2:33" ht="15" outlineLevel="1">
      <c r="B539" s="16" t="s">
        <v>40</v>
      </c>
      <c r="AF539" s="46">
        <f>SUM(AG540:AG549)</f>
        <v>0.31181541740838248</v>
      </c>
    </row>
    <row r="540" spans="2:33" ht="15" outlineLevel="1">
      <c r="B540" s="47" t="s">
        <v>7</v>
      </c>
      <c r="C540" s="40" t="s">
        <v>90</v>
      </c>
      <c r="D540" s="40"/>
      <c r="AG540" s="48">
        <v>1.2649925433392089E-2</v>
      </c>
    </row>
    <row r="541" spans="2:33" ht="15" outlineLevel="1">
      <c r="B541" s="47" t="s">
        <v>8</v>
      </c>
      <c r="C541" s="40" t="s">
        <v>90</v>
      </c>
      <c r="D541" s="40"/>
      <c r="AG541" s="48">
        <v>1.2291550310483974E-2</v>
      </c>
    </row>
    <row r="542" spans="2:33" ht="15" outlineLevel="1">
      <c r="B542" s="47" t="s">
        <v>3</v>
      </c>
      <c r="C542" s="40" t="s">
        <v>90</v>
      </c>
      <c r="D542" s="40"/>
      <c r="AG542" s="48">
        <v>8.1967459843477553E-4</v>
      </c>
    </row>
    <row r="543" spans="2:33" ht="15" outlineLevel="1">
      <c r="B543" s="47" t="s">
        <v>91</v>
      </c>
      <c r="C543" s="40" t="s">
        <v>90</v>
      </c>
      <c r="D543" s="40"/>
      <c r="AG543" s="48">
        <v>9.414783553133467E-2</v>
      </c>
    </row>
    <row r="544" spans="2:33" ht="15" outlineLevel="1">
      <c r="B544" s="47" t="s">
        <v>92</v>
      </c>
      <c r="C544" s="40" t="s">
        <v>90</v>
      </c>
      <c r="D544" s="40"/>
      <c r="AG544" s="48">
        <v>4.0806287036449576E-3</v>
      </c>
    </row>
    <row r="545" spans="2:33" ht="15" outlineLevel="1">
      <c r="B545" s="47" t="s">
        <v>23</v>
      </c>
      <c r="C545" s="40" t="s">
        <v>90</v>
      </c>
      <c r="D545" s="40"/>
      <c r="AG545" s="48">
        <v>5.0794129969227955E-2</v>
      </c>
    </row>
    <row r="546" spans="2:33" ht="15" outlineLevel="1">
      <c r="B546" s="47" t="s">
        <v>93</v>
      </c>
      <c r="C546" s="40" t="s">
        <v>90</v>
      </c>
      <c r="D546" s="40"/>
      <c r="AG546" s="48">
        <v>4.9874886264571171E-3</v>
      </c>
    </row>
    <row r="547" spans="2:33" ht="15" outlineLevel="1">
      <c r="B547" s="47" t="s">
        <v>94</v>
      </c>
      <c r="C547" s="40" t="s">
        <v>90</v>
      </c>
      <c r="D547" s="40"/>
      <c r="AG547" s="48">
        <v>1.7730700803499941E-3</v>
      </c>
    </row>
    <row r="548" spans="2:33" ht="15" outlineLevel="1">
      <c r="B548" s="47" t="s">
        <v>95</v>
      </c>
      <c r="C548" s="40" t="s">
        <v>90</v>
      </c>
      <c r="D548" s="40"/>
      <c r="AG548" s="48">
        <v>-1.6302728334440338E-4</v>
      </c>
    </row>
    <row r="549" spans="2:33" ht="15" outlineLevel="1">
      <c r="B549" s="47" t="s">
        <v>96</v>
      </c>
      <c r="C549" s="40" t="s">
        <v>90</v>
      </c>
      <c r="D549" s="40"/>
      <c r="AG549" s="48">
        <v>0.1304341414384014</v>
      </c>
    </row>
    <row r="550" spans="2:33" ht="15" outlineLevel="1">
      <c r="B550" s="49" t="s">
        <v>37</v>
      </c>
      <c r="C550" s="40" t="s">
        <v>90</v>
      </c>
      <c r="D550" s="40"/>
      <c r="AF550" s="46">
        <f>SUM(AG551:AG552)</f>
        <v>0.35371484643583329</v>
      </c>
      <c r="AG550" s="50"/>
    </row>
    <row r="551" spans="2:33" ht="15" outlineLevel="1">
      <c r="B551" s="47" t="s">
        <v>3</v>
      </c>
      <c r="C551" s="40" t="s">
        <v>90</v>
      </c>
      <c r="D551" s="40"/>
      <c r="AG551" s="48">
        <v>0.34317075986151313</v>
      </c>
    </row>
    <row r="552" spans="2:33" ht="15" outlineLevel="1">
      <c r="B552" s="47" t="s">
        <v>6</v>
      </c>
      <c r="C552" s="40" t="s">
        <v>90</v>
      </c>
      <c r="D552" s="40"/>
      <c r="AG552" s="48">
        <v>1.0544086574320178E-2</v>
      </c>
    </row>
    <row r="553" spans="2:33" ht="15" outlineLevel="1">
      <c r="B553" s="49" t="s">
        <v>46</v>
      </c>
      <c r="C553" s="40" t="s">
        <v>90</v>
      </c>
      <c r="D553" s="40"/>
      <c r="AF553" s="46">
        <f>SUM(AG554:AG559)</f>
        <v>0.33446973615578424</v>
      </c>
      <c r="AG553" s="50"/>
    </row>
    <row r="554" spans="2:33" ht="15" outlineLevel="1">
      <c r="B554" s="47" t="s">
        <v>7</v>
      </c>
      <c r="C554" s="40" t="s">
        <v>90</v>
      </c>
      <c r="D554" s="40"/>
      <c r="AG554" s="48">
        <v>1.6131916946601571E-2</v>
      </c>
    </row>
    <row r="555" spans="2:33" ht="15" outlineLevel="1">
      <c r="B555" s="47" t="s">
        <v>8</v>
      </c>
      <c r="C555" s="40" t="s">
        <v>90</v>
      </c>
      <c r="D555" s="40"/>
      <c r="AG555" s="48">
        <v>1.4635318429290787E-2</v>
      </c>
    </row>
    <row r="556" spans="2:33" ht="15" outlineLevel="1">
      <c r="B556" s="47" t="s">
        <v>3</v>
      </c>
      <c r="C556" s="40" t="s">
        <v>90</v>
      </c>
      <c r="D556" s="40"/>
      <c r="AG556" s="48">
        <v>0.14308377477427128</v>
      </c>
    </row>
    <row r="557" spans="2:33" ht="15" outlineLevel="1">
      <c r="B557" s="47" t="s">
        <v>91</v>
      </c>
      <c r="C557" s="40" t="s">
        <v>90</v>
      </c>
      <c r="D557" s="40"/>
      <c r="AG557" s="48">
        <v>0.13648184081507192</v>
      </c>
    </row>
    <row r="558" spans="2:33" ht="15" outlineLevel="1">
      <c r="B558" s="47" t="s">
        <v>6</v>
      </c>
      <c r="C558" s="40" t="s">
        <v>90</v>
      </c>
      <c r="D558" s="40"/>
      <c r="AG558" s="48">
        <v>2.0409741017706221E-2</v>
      </c>
    </row>
    <row r="559" spans="2:33" ht="15" outlineLevel="1">
      <c r="B559" s="47" t="s">
        <v>97</v>
      </c>
      <c r="C559" s="40" t="s">
        <v>90</v>
      </c>
      <c r="D559" s="40"/>
      <c r="AG559" s="48">
        <v>3.7271441728424881E-3</v>
      </c>
    </row>
    <row r="560" spans="2:33" outlineLevel="1"/>
    <row r="561" spans="2:33" outlineLevel="1"/>
    <row r="564" spans="2:33" ht="21" thickBot="1">
      <c r="B564" s="19" t="s">
        <v>98</v>
      </c>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row>
    <row r="565" spans="2:33" ht="14" outlineLevel="1" thickTop="1"/>
    <row r="566" spans="2:33" outlineLevel="1"/>
    <row r="567" spans="2:33" outlineLevel="1"/>
    <row r="568" spans="2:33" outlineLevel="1"/>
    <row r="569" spans="2:33" outlineLevel="1"/>
    <row r="570" spans="2:33" outlineLevel="1"/>
    <row r="571" spans="2:33" outlineLevel="1"/>
    <row r="572" spans="2:33" outlineLevel="1"/>
    <row r="573" spans="2:33" outlineLevel="1"/>
    <row r="574" spans="2:33" outlineLevel="1"/>
    <row r="575" spans="2:33" outlineLevel="1"/>
    <row r="576" spans="2:33" outlineLevel="1"/>
    <row r="577" spans="2:33" outlineLevel="1"/>
    <row r="578" spans="2:33" outlineLevel="1"/>
    <row r="579" spans="2:33" outlineLevel="1"/>
    <row r="580" spans="2:33" outlineLevel="1"/>
    <row r="581" spans="2:33" outlineLevel="1"/>
    <row r="582" spans="2:33" outlineLevel="1"/>
    <row r="583" spans="2:33" outlineLevel="1"/>
    <row r="584" spans="2:33" outlineLevel="1"/>
    <row r="585" spans="2:33" outlineLevel="1"/>
    <row r="586" spans="2:33" ht="21" outlineLevel="1" thickBot="1">
      <c r="B586" s="51" t="s">
        <v>99</v>
      </c>
    </row>
    <row r="587" spans="2:33" ht="17" outlineLevel="1" thickTop="1" thickBot="1">
      <c r="C587" s="3" t="s">
        <v>1</v>
      </c>
      <c r="D587" s="3" t="s">
        <v>2</v>
      </c>
      <c r="E587" s="3">
        <v>1990</v>
      </c>
      <c r="F587" s="3">
        <v>1991</v>
      </c>
      <c r="G587" s="3">
        <v>1992</v>
      </c>
      <c r="H587" s="3">
        <v>1993</v>
      </c>
      <c r="I587" s="3">
        <v>1994</v>
      </c>
      <c r="J587" s="3">
        <v>1995</v>
      </c>
      <c r="K587" s="3">
        <v>1996</v>
      </c>
      <c r="L587" s="3">
        <v>1997</v>
      </c>
      <c r="M587" s="3">
        <v>1998</v>
      </c>
      <c r="N587" s="3">
        <v>1999</v>
      </c>
      <c r="O587" s="3">
        <v>2000</v>
      </c>
      <c r="P587" s="3">
        <v>2001</v>
      </c>
      <c r="Q587" s="3">
        <v>2002</v>
      </c>
      <c r="R587" s="3">
        <v>2003</v>
      </c>
      <c r="S587" s="3">
        <v>2004</v>
      </c>
      <c r="T587" s="3">
        <v>2005</v>
      </c>
      <c r="U587" s="3">
        <v>2006</v>
      </c>
      <c r="V587" s="3">
        <v>2007</v>
      </c>
      <c r="W587" s="3">
        <v>2008</v>
      </c>
      <c r="X587" s="3">
        <v>2009</v>
      </c>
      <c r="Y587" s="3">
        <v>2010</v>
      </c>
      <c r="Z587" s="3">
        <v>2011</v>
      </c>
      <c r="AA587" s="3">
        <v>2012</v>
      </c>
      <c r="AB587" s="3">
        <v>2013</v>
      </c>
      <c r="AC587" s="3">
        <v>2014</v>
      </c>
      <c r="AD587" s="3">
        <v>2015</v>
      </c>
      <c r="AE587" s="3">
        <v>2016</v>
      </c>
      <c r="AF587" s="3">
        <v>2017</v>
      </c>
      <c r="AG587" s="3">
        <v>2018</v>
      </c>
    </row>
    <row r="588" spans="2:33" ht="15" outlineLevel="1">
      <c r="B588" s="40" t="s">
        <v>100</v>
      </c>
      <c r="C588" s="40" t="s">
        <v>4</v>
      </c>
      <c r="E588" s="10">
        <v>2992.9954921999997</v>
      </c>
      <c r="F588" s="10">
        <v>3159.9194319600001</v>
      </c>
      <c r="G588" s="10">
        <v>3333.7635371999995</v>
      </c>
      <c r="H588" s="10">
        <v>3420.10178056</v>
      </c>
      <c r="I588" s="10">
        <v>3539.7502766399998</v>
      </c>
      <c r="J588" s="10">
        <v>3709.9300274399998</v>
      </c>
      <c r="K588" s="10">
        <v>3974.7196742400001</v>
      </c>
      <c r="L588" s="10">
        <v>4171.9222792800001</v>
      </c>
      <c r="M588" s="10">
        <v>4394.0374291999997</v>
      </c>
      <c r="N588" s="10">
        <v>4641.708150559999</v>
      </c>
      <c r="O588" s="10">
        <v>4697.8605598799986</v>
      </c>
      <c r="P588" s="10">
        <v>5059.6350045599993</v>
      </c>
      <c r="Q588" s="10">
        <v>4882.2539256</v>
      </c>
      <c r="R588" s="10">
        <v>4708.6863688399999</v>
      </c>
      <c r="S588" s="10">
        <v>4629.2514117019437</v>
      </c>
      <c r="T588" s="10">
        <v>4674.703233446382</v>
      </c>
      <c r="U588" s="10">
        <v>4602.1256652989578</v>
      </c>
      <c r="V588" s="10">
        <v>4548.6923448273246</v>
      </c>
      <c r="W588" s="10">
        <v>4530.9964458303139</v>
      </c>
      <c r="X588" s="10">
        <v>4107.3103078874474</v>
      </c>
      <c r="Y588" s="10">
        <v>4311.0774291803909</v>
      </c>
      <c r="Z588" s="10">
        <v>3758.7135521693249</v>
      </c>
      <c r="AA588" s="10">
        <v>3873.4590320123798</v>
      </c>
      <c r="AB588" s="10">
        <v>3469.2170197888263</v>
      </c>
      <c r="AC588" s="10">
        <v>3397.4081079266271</v>
      </c>
      <c r="AD588" s="10">
        <v>3503.8368295049627</v>
      </c>
      <c r="AE588" s="10">
        <v>3921.0954278985596</v>
      </c>
      <c r="AF588" s="10">
        <v>3754.6598050389598</v>
      </c>
      <c r="AG588" s="10">
        <v>3473.4760970807611</v>
      </c>
    </row>
    <row r="589" spans="2:33" ht="15" outlineLevel="1">
      <c r="B589" s="40" t="s">
        <v>101</v>
      </c>
      <c r="C589" s="40" t="s">
        <v>4</v>
      </c>
      <c r="E589" s="37">
        <v>1853.3703999999998</v>
      </c>
      <c r="F589" s="37">
        <v>1836.6648</v>
      </c>
      <c r="G589" s="37">
        <v>2031.0447999999999</v>
      </c>
      <c r="H589" s="37">
        <v>1914.0383999999999</v>
      </c>
      <c r="I589" s="37">
        <v>2346.6842000000001</v>
      </c>
      <c r="J589" s="37">
        <v>2287.1153999999997</v>
      </c>
      <c r="K589" s="37">
        <v>2178.9778000000001</v>
      </c>
      <c r="L589" s="37">
        <v>2968.4249999999997</v>
      </c>
      <c r="M589" s="37">
        <v>3093.7841999999996</v>
      </c>
      <c r="N589" s="37">
        <v>2867.971</v>
      </c>
      <c r="O589" s="37">
        <v>3361.7147999999997</v>
      </c>
      <c r="P589" s="37">
        <v>3446.5906</v>
      </c>
      <c r="Q589" s="37">
        <v>3266.5740000000001</v>
      </c>
      <c r="R589" s="37">
        <v>3303.0623999999998</v>
      </c>
      <c r="S589" s="37">
        <v>3008.4675999999999</v>
      </c>
      <c r="T589" s="37">
        <v>3397.7855759999998</v>
      </c>
      <c r="U589" s="37">
        <v>3215.2636834</v>
      </c>
      <c r="V589" s="37">
        <v>3481.2745233999999</v>
      </c>
      <c r="W589" s="37">
        <v>3358.7055580000001</v>
      </c>
      <c r="X589" s="37">
        <v>2889.7099819999999</v>
      </c>
      <c r="Y589" s="37">
        <v>3009.6421065772515</v>
      </c>
      <c r="Z589" s="37">
        <v>3084.1872453727615</v>
      </c>
      <c r="AA589" s="37">
        <v>3215.3066266377732</v>
      </c>
      <c r="AB589" s="37">
        <v>2975.5290035713365</v>
      </c>
      <c r="AC589" s="37">
        <v>2883.8800716626106</v>
      </c>
      <c r="AD589" s="37">
        <v>3468.7705229142721</v>
      </c>
      <c r="AE589" s="37">
        <v>3336.0685975078941</v>
      </c>
      <c r="AF589" s="37">
        <v>3307.3822107020519</v>
      </c>
      <c r="AG589" s="37">
        <v>3144.0677300667935</v>
      </c>
    </row>
    <row r="590" spans="2:33" ht="15" outlineLevel="1">
      <c r="B590" s="40" t="s">
        <v>102</v>
      </c>
      <c r="C590" s="40" t="s">
        <v>4</v>
      </c>
      <c r="E590" s="10">
        <v>183.95400000000001</v>
      </c>
      <c r="F590" s="10">
        <v>167.02799999999999</v>
      </c>
      <c r="G590" s="10">
        <v>194.55600000000001</v>
      </c>
      <c r="H590" s="10">
        <v>187.85999999999999</v>
      </c>
      <c r="I590" s="10">
        <v>177.44399999999999</v>
      </c>
      <c r="J590" s="10">
        <v>155.49600000000001</v>
      </c>
      <c r="K590" s="10">
        <v>131.316</v>
      </c>
      <c r="L590" s="10">
        <v>115.878</v>
      </c>
      <c r="M590" s="10">
        <v>123.13200000000001</v>
      </c>
      <c r="N590" s="10">
        <v>153.26400000000001</v>
      </c>
      <c r="O590" s="10">
        <v>126.48</v>
      </c>
      <c r="P590" s="10">
        <v>129.828</v>
      </c>
      <c r="Q590" s="10">
        <v>125.178</v>
      </c>
      <c r="R590" s="10">
        <v>134.292</v>
      </c>
      <c r="S590" s="10">
        <v>93.064766122077771</v>
      </c>
      <c r="T590" s="10">
        <v>100.41457684210528</v>
      </c>
      <c r="U590" s="10">
        <v>103.5272347368421</v>
      </c>
      <c r="V590" s="10">
        <v>99.584068421052635</v>
      </c>
      <c r="W590" s="10">
        <v>97.258085263157909</v>
      </c>
      <c r="X590" s="10">
        <v>113.49799894736843</v>
      </c>
      <c r="Y590" s="10">
        <v>110.95517894736842</v>
      </c>
      <c r="Z590" s="10">
        <v>89.504652631578949</v>
      </c>
      <c r="AA590" s="10">
        <v>91.648772631578964</v>
      </c>
      <c r="AB590" s="10">
        <v>111.68962631578947</v>
      </c>
      <c r="AC590" s="10">
        <v>96.605709473684215</v>
      </c>
      <c r="AD590" s="10">
        <v>68.811889473684218</v>
      </c>
      <c r="AE590" s="10">
        <v>85.417861052631579</v>
      </c>
      <c r="AF590" s="10">
        <v>79.101147368421053</v>
      </c>
      <c r="AG590" s="10">
        <v>68.075576842105264</v>
      </c>
    </row>
    <row r="591" spans="2:33" ht="15" outlineLevel="1">
      <c r="B591" s="40" t="s">
        <v>103</v>
      </c>
      <c r="C591" s="40" t="s">
        <v>4</v>
      </c>
      <c r="E591" s="37">
        <v>41.106663599999997</v>
      </c>
      <c r="F591" s="37">
        <v>40.458146399999997</v>
      </c>
      <c r="G591" s="37">
        <v>42.106377119999998</v>
      </c>
      <c r="H591" s="37">
        <v>45.706860239999997</v>
      </c>
      <c r="I591" s="37">
        <v>48.327199300179828</v>
      </c>
      <c r="J591" s="37">
        <v>50.995943279999999</v>
      </c>
      <c r="K591" s="37">
        <v>51.752147392165554</v>
      </c>
      <c r="L591" s="37">
        <v>64.847713234105044</v>
      </c>
      <c r="M591" s="37">
        <v>86.739038290758131</v>
      </c>
      <c r="N591" s="37">
        <v>90.159847465857254</v>
      </c>
      <c r="O591" s="37">
        <v>114.0692185857211</v>
      </c>
      <c r="P591" s="37">
        <v>118.60676087300138</v>
      </c>
      <c r="Q591" s="37">
        <v>126.09889362315185</v>
      </c>
      <c r="R591" s="37">
        <v>110.77610184</v>
      </c>
      <c r="S591" s="37">
        <v>117.07833320264726</v>
      </c>
      <c r="T591" s="37">
        <v>111.17350613471352</v>
      </c>
      <c r="U591" s="37">
        <v>206.4659251299025</v>
      </c>
      <c r="V591" s="37">
        <v>258.98805613498519</v>
      </c>
      <c r="W591" s="37">
        <v>254.94337002317135</v>
      </c>
      <c r="X591" s="37">
        <v>268.9350829205581</v>
      </c>
      <c r="Y591" s="37">
        <v>284.13095038393794</v>
      </c>
      <c r="Z591" s="37">
        <v>266.25740021853056</v>
      </c>
      <c r="AA591" s="37">
        <v>300.23036244510644</v>
      </c>
      <c r="AB591" s="37">
        <v>291.49867127212133</v>
      </c>
      <c r="AC591" s="37">
        <v>279.82149576450973</v>
      </c>
      <c r="AD591" s="37">
        <v>302.76042770574367</v>
      </c>
      <c r="AE591" s="37">
        <v>296.99267730311783</v>
      </c>
      <c r="AF591" s="37">
        <v>299.05426315544599</v>
      </c>
      <c r="AG591" s="37">
        <v>287.45377920605142</v>
      </c>
    </row>
    <row r="592" spans="2:33" ht="15" outlineLevel="1">
      <c r="B592" s="40" t="s">
        <v>104</v>
      </c>
      <c r="C592" s="40" t="s">
        <v>4</v>
      </c>
      <c r="E592" s="10">
        <v>34.915999999999997</v>
      </c>
      <c r="F592" s="10">
        <v>26.745999999999999</v>
      </c>
      <c r="G592" s="10">
        <v>28.207999999999998</v>
      </c>
      <c r="H592" s="10">
        <v>30.013999999999999</v>
      </c>
      <c r="I592" s="10">
        <v>33.281999999999996</v>
      </c>
      <c r="J592" s="10">
        <v>30.873999999999999</v>
      </c>
      <c r="K592" s="10">
        <v>32.077999999999996</v>
      </c>
      <c r="L592" s="10">
        <v>32.163999999999994</v>
      </c>
      <c r="M592" s="10">
        <v>33.797999999999995</v>
      </c>
      <c r="N592" s="10">
        <v>31.561999999999998</v>
      </c>
      <c r="O592" s="10">
        <v>38.613999999999997</v>
      </c>
      <c r="P592" s="10">
        <v>41.366</v>
      </c>
      <c r="Q592" s="10">
        <v>45.923999999999999</v>
      </c>
      <c r="R592" s="10">
        <v>47.385999999999996</v>
      </c>
      <c r="S592" s="10">
        <v>47.471999999999994</v>
      </c>
      <c r="T592" s="10">
        <v>45.5886</v>
      </c>
      <c r="U592" s="10">
        <v>49.183074413828571</v>
      </c>
      <c r="V592" s="10">
        <v>46.969116719999995</v>
      </c>
      <c r="W592" s="10">
        <v>44.965573085999999</v>
      </c>
      <c r="X592" s="10">
        <v>49.667136669999998</v>
      </c>
      <c r="Y592" s="10">
        <v>24.883177219999993</v>
      </c>
      <c r="Z592" s="10">
        <v>0.25298447999999996</v>
      </c>
      <c r="AA592" s="10">
        <v>29.801018935999998</v>
      </c>
      <c r="AB592" s="10">
        <v>50.326280660000002</v>
      </c>
      <c r="AC592" s="10">
        <v>43.062676799999991</v>
      </c>
      <c r="AD592" s="10">
        <v>45.609850600000001</v>
      </c>
      <c r="AE592" s="10">
        <v>45.786780979999989</v>
      </c>
      <c r="AF592" s="10">
        <v>34.283297139999995</v>
      </c>
      <c r="AG592" s="10">
        <v>42.942060079999997</v>
      </c>
    </row>
    <row r="593" spans="2:33" ht="15" outlineLevel="1">
      <c r="B593" s="40" t="s">
        <v>105</v>
      </c>
      <c r="C593" s="40" t="s">
        <v>4</v>
      </c>
      <c r="E593" s="37">
        <v>5106.3425557999999</v>
      </c>
      <c r="F593" s="37">
        <v>5230.8163783599994</v>
      </c>
      <c r="G593" s="37">
        <v>5629.6787143200008</v>
      </c>
      <c r="H593" s="37">
        <v>5597.7210408000001</v>
      </c>
      <c r="I593" s="37">
        <v>6145.4876759401795</v>
      </c>
      <c r="J593" s="37">
        <v>6234.4113707199986</v>
      </c>
      <c r="K593" s="37">
        <v>6368.8436216321661</v>
      </c>
      <c r="L593" s="37">
        <v>7353.2369925141047</v>
      </c>
      <c r="M593" s="37">
        <v>7731.4906674907579</v>
      </c>
      <c r="N593" s="37">
        <v>7784.6649980258571</v>
      </c>
      <c r="O593" s="37">
        <v>8338.7385784657199</v>
      </c>
      <c r="P593" s="37">
        <v>8796.026365433001</v>
      </c>
      <c r="Q593" s="37">
        <v>8446.0288192231492</v>
      </c>
      <c r="R593" s="37">
        <v>8304.2028706800011</v>
      </c>
      <c r="S593" s="37">
        <v>7895.3341110266683</v>
      </c>
      <c r="T593" s="37">
        <v>8329.6654924232007</v>
      </c>
      <c r="U593" s="37">
        <v>8176.5655829795314</v>
      </c>
      <c r="V593" s="37">
        <v>8435.508109503362</v>
      </c>
      <c r="W593" s="37">
        <v>8286.8690322026432</v>
      </c>
      <c r="X593" s="37">
        <v>7429.1205084253725</v>
      </c>
      <c r="Y593" s="37">
        <v>7740.6888423089486</v>
      </c>
      <c r="Z593" s="37">
        <v>7198.9158348721949</v>
      </c>
      <c r="AA593" s="37">
        <v>7510.4458126628369</v>
      </c>
      <c r="AB593" s="37">
        <v>6898.2606016080717</v>
      </c>
      <c r="AC593" s="37">
        <v>6700.7780616274313</v>
      </c>
      <c r="AD593" s="37">
        <v>7389.7895201986639</v>
      </c>
      <c r="AE593" s="37">
        <v>7685.3613447422031</v>
      </c>
      <c r="AF593" s="37">
        <v>7474.4807234048776</v>
      </c>
      <c r="AG593" s="37">
        <v>7016.0152432757113</v>
      </c>
    </row>
    <row r="594" spans="2:33" outlineLevel="1"/>
    <row r="595" spans="2:33" outlineLevel="1"/>
    <row r="598" spans="2:33" ht="21" thickBot="1">
      <c r="B598" s="19" t="s">
        <v>106</v>
      </c>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row>
    <row r="599" spans="2:33" ht="14" outlineLevel="1" thickTop="1"/>
    <row r="600" spans="2:33" outlineLevel="1"/>
    <row r="601" spans="2:33" outlineLevel="1"/>
    <row r="602" spans="2:33" outlineLevel="1"/>
    <row r="603" spans="2:33" outlineLevel="1"/>
    <row r="604" spans="2:33" outlineLevel="1"/>
    <row r="605" spans="2:33" outlineLevel="1"/>
    <row r="606" spans="2:33" outlineLevel="1"/>
    <row r="607" spans="2:33" outlineLevel="1"/>
    <row r="608" spans="2:33" outlineLevel="1"/>
    <row r="609" outlineLevel="1"/>
    <row r="610" outlineLevel="1"/>
    <row r="611" outlineLevel="1"/>
    <row r="612" outlineLevel="1"/>
    <row r="613" outlineLevel="1"/>
    <row r="614" outlineLevel="1"/>
    <row r="615" outlineLevel="1"/>
    <row r="616" outlineLevel="1"/>
    <row r="617" outlineLevel="1"/>
    <row r="618" outlineLevel="1"/>
    <row r="619" outlineLevel="1"/>
    <row r="620" outlineLevel="1"/>
    <row r="621" outlineLevel="1"/>
    <row r="622" outlineLevel="1"/>
    <row r="623" outlineLevel="1"/>
    <row r="624" outlineLevel="1"/>
    <row r="625" spans="2:33" outlineLevel="1"/>
    <row r="626" spans="2:33" outlineLevel="1"/>
    <row r="627" spans="2:33" outlineLevel="1"/>
    <row r="628" spans="2:33" outlineLevel="1"/>
    <row r="629" spans="2:33" outlineLevel="1"/>
    <row r="630" spans="2:33" outlineLevel="1"/>
    <row r="631" spans="2:33" outlineLevel="1"/>
    <row r="632" spans="2:33" outlineLevel="1"/>
    <row r="633" spans="2:33" outlineLevel="1"/>
    <row r="634" spans="2:33" outlineLevel="1"/>
    <row r="635" spans="2:33" ht="16" outlineLevel="1" thickBot="1">
      <c r="B635" s="3" t="s">
        <v>107</v>
      </c>
      <c r="C635" s="3" t="s">
        <v>1</v>
      </c>
      <c r="D635" s="3" t="s">
        <v>2</v>
      </c>
      <c r="E635" s="3">
        <v>1990</v>
      </c>
      <c r="F635" s="3">
        <v>1991</v>
      </c>
      <c r="G635" s="3">
        <v>1992</v>
      </c>
      <c r="H635" s="3">
        <v>1993</v>
      </c>
      <c r="I635" s="3">
        <v>1994</v>
      </c>
      <c r="J635" s="3">
        <v>1995</v>
      </c>
      <c r="K635" s="3">
        <v>1996</v>
      </c>
      <c r="L635" s="3">
        <v>1997</v>
      </c>
      <c r="M635" s="3">
        <v>1998</v>
      </c>
      <c r="N635" s="3">
        <v>1999</v>
      </c>
      <c r="O635" s="3">
        <v>2000</v>
      </c>
      <c r="P635" s="3">
        <v>2001</v>
      </c>
      <c r="Q635" s="3">
        <v>2002</v>
      </c>
      <c r="R635" s="3">
        <v>2003</v>
      </c>
      <c r="S635" s="3">
        <v>2004</v>
      </c>
      <c r="T635" s="3">
        <v>2005</v>
      </c>
      <c r="U635" s="3">
        <v>2006</v>
      </c>
      <c r="V635" s="3">
        <v>2007</v>
      </c>
      <c r="W635" s="3">
        <v>2008</v>
      </c>
      <c r="X635" s="3">
        <v>2009</v>
      </c>
      <c r="Y635" s="3">
        <v>2010</v>
      </c>
      <c r="Z635" s="3">
        <v>2011</v>
      </c>
      <c r="AA635" s="3">
        <v>2012</v>
      </c>
      <c r="AB635" s="3">
        <v>2013</v>
      </c>
      <c r="AC635" s="3">
        <v>2014</v>
      </c>
      <c r="AD635" s="3">
        <v>2015</v>
      </c>
      <c r="AE635" s="3">
        <v>2016</v>
      </c>
      <c r="AF635" s="3">
        <v>2017</v>
      </c>
      <c r="AG635" s="3">
        <v>2018</v>
      </c>
    </row>
    <row r="636" spans="2:33" ht="15" outlineLevel="1">
      <c r="B636" s="16" t="s">
        <v>108</v>
      </c>
      <c r="C636" s="40" t="s">
        <v>4</v>
      </c>
      <c r="E636" s="52">
        <f>SUM(E637:E645)</f>
        <v>3094.0441558000002</v>
      </c>
      <c r="F636" s="52">
        <f t="shared" ref="F636:AG636" si="8">SUM(F637:F645)</f>
        <v>3264.5335783599999</v>
      </c>
      <c r="G636" s="52">
        <f t="shared" si="8"/>
        <v>3446.5619143200001</v>
      </c>
      <c r="H636" s="52">
        <f t="shared" si="8"/>
        <v>3532.8886407999998</v>
      </c>
      <c r="I636" s="52">
        <f t="shared" si="8"/>
        <v>3668.8314759401796</v>
      </c>
      <c r="J636" s="52">
        <f t="shared" si="8"/>
        <v>3823.6199707200003</v>
      </c>
      <c r="K636" s="52">
        <f t="shared" si="8"/>
        <v>4089.767821632166</v>
      </c>
      <c r="L636" s="52">
        <f t="shared" si="8"/>
        <v>4299.3779925141043</v>
      </c>
      <c r="M636" s="52">
        <f t="shared" si="8"/>
        <v>4580.8804674907569</v>
      </c>
      <c r="N636" s="52">
        <f t="shared" si="8"/>
        <v>4841.5179980258563</v>
      </c>
      <c r="O636" s="52">
        <f t="shared" si="8"/>
        <v>4914.18377846572</v>
      </c>
      <c r="P636" s="52">
        <f t="shared" si="8"/>
        <v>5258.2217654330016</v>
      </c>
      <c r="Q636" s="52">
        <f t="shared" si="8"/>
        <v>5163.4108192231515</v>
      </c>
      <c r="R636" s="52">
        <f t="shared" si="8"/>
        <v>5010.2104706800001</v>
      </c>
      <c r="S636" s="52">
        <f t="shared" si="8"/>
        <v>4992.2037449045902</v>
      </c>
      <c r="T636" s="52">
        <f t="shared" si="8"/>
        <v>5111.5862595810959</v>
      </c>
      <c r="U636" s="52">
        <f t="shared" si="8"/>
        <v>5163.2721044563395</v>
      </c>
      <c r="V636" s="52">
        <f t="shared" si="8"/>
        <v>5147.8358674168821</v>
      </c>
      <c r="W636" s="52">
        <f t="shared" si="8"/>
        <v>5115.1953411773038</v>
      </c>
      <c r="X636" s="52">
        <f t="shared" si="8"/>
        <v>4773.6624892799528</v>
      </c>
      <c r="Y636" s="52">
        <f t="shared" si="8"/>
        <v>4929.291910214255</v>
      </c>
      <c r="Z636" s="52">
        <f t="shared" si="8"/>
        <v>4504.6478887298199</v>
      </c>
      <c r="AA636" s="52">
        <f t="shared" si="8"/>
        <v>4623.2068840985949</v>
      </c>
      <c r="AB636" s="52">
        <f t="shared" si="8"/>
        <v>4395.7314156795564</v>
      </c>
      <c r="AC636" s="52">
        <f t="shared" si="8"/>
        <v>4365.2493299496746</v>
      </c>
      <c r="AD636" s="52">
        <f t="shared" si="8"/>
        <v>4499.4361328940695</v>
      </c>
      <c r="AE636" s="52">
        <f t="shared" si="8"/>
        <v>4805.831732025511</v>
      </c>
      <c r="AF636" s="52">
        <f t="shared" si="8"/>
        <v>4754.307980925757</v>
      </c>
      <c r="AG636" s="52">
        <f t="shared" si="8"/>
        <v>4565.0739036544128</v>
      </c>
    </row>
    <row r="637" spans="2:33" ht="15" outlineLevel="1">
      <c r="B637" s="53" t="s">
        <v>5</v>
      </c>
      <c r="C637" s="40" t="s">
        <v>4</v>
      </c>
      <c r="E637" s="6">
        <v>842.85080879999998</v>
      </c>
      <c r="F637" s="6">
        <v>790.33687392000002</v>
      </c>
      <c r="G637" s="6">
        <v>764.5537812</v>
      </c>
      <c r="H637" s="6">
        <v>961.66412495999987</v>
      </c>
      <c r="I637" s="6">
        <v>945.4662254399999</v>
      </c>
      <c r="J637" s="6">
        <v>1062.62098008</v>
      </c>
      <c r="K637" s="6">
        <v>1323.7259508</v>
      </c>
      <c r="L637" s="6">
        <v>1390.8007634399999</v>
      </c>
      <c r="M637" s="6">
        <v>1350.3921736799998</v>
      </c>
      <c r="N637" s="6">
        <v>1512.0911519999997</v>
      </c>
      <c r="O637" s="6">
        <v>1828.2948287999998</v>
      </c>
      <c r="P637" s="6">
        <v>1855.2410685599998</v>
      </c>
      <c r="Q637" s="6">
        <v>2068.7431696799999</v>
      </c>
      <c r="R637" s="6">
        <v>2356.0835680800001</v>
      </c>
      <c r="S637" s="6">
        <v>2251.3141754399999</v>
      </c>
      <c r="T637" s="6">
        <v>2043.8707956064759</v>
      </c>
      <c r="U637" s="6">
        <v>2411.1703802890142</v>
      </c>
      <c r="V637" s="6">
        <v>2736.918251984584</v>
      </c>
      <c r="W637" s="6">
        <v>2810.624906482155</v>
      </c>
      <c r="X637" s="6">
        <v>2758.7923351493687</v>
      </c>
      <c r="Y637" s="6">
        <v>3024.8284624964781</v>
      </c>
      <c r="Z637" s="6">
        <v>2498.5067196468126</v>
      </c>
      <c r="AA637" s="6">
        <v>2269.759925683617</v>
      </c>
      <c r="AB637" s="6">
        <v>2098.1712458113616</v>
      </c>
      <c r="AC637" s="6">
        <v>1972.9859380555126</v>
      </c>
      <c r="AD637" s="6">
        <v>1899.4436862755372</v>
      </c>
      <c r="AE637" s="6">
        <v>2341.6032450745411</v>
      </c>
      <c r="AF637" s="6">
        <v>2423.4587641548051</v>
      </c>
      <c r="AG637" s="6">
        <v>2460.5648393559841</v>
      </c>
    </row>
    <row r="638" spans="2:33" ht="15" outlineLevel="1">
      <c r="B638" s="53" t="s">
        <v>7</v>
      </c>
      <c r="C638" s="40" t="s">
        <v>4</v>
      </c>
      <c r="E638" s="7">
        <v>1245.1336470000001</v>
      </c>
      <c r="F638" s="7">
        <v>1225.2246044399999</v>
      </c>
      <c r="G638" s="7">
        <v>1396.0134331199999</v>
      </c>
      <c r="H638" s="7">
        <v>1360.7055158399999</v>
      </c>
      <c r="I638" s="7">
        <v>1402.1033305001797</v>
      </c>
      <c r="J638" s="7">
        <v>1498.7249906399998</v>
      </c>
      <c r="K638" s="7">
        <v>1489.8352508321657</v>
      </c>
      <c r="L638" s="7">
        <v>1442.6931890741048</v>
      </c>
      <c r="M638" s="7">
        <v>1465.9141338107579</v>
      </c>
      <c r="N638" s="7">
        <v>1268.1456060258572</v>
      </c>
      <c r="O638" s="7">
        <v>1430.4901296657208</v>
      </c>
      <c r="P638" s="7">
        <v>1517.1691168730013</v>
      </c>
      <c r="Q638" s="7">
        <v>1468.3882895431518</v>
      </c>
      <c r="R638" s="7">
        <v>1326.7165626000001</v>
      </c>
      <c r="S638" s="7">
        <v>1364.5480561880427</v>
      </c>
      <c r="T638" s="7">
        <v>1422.4835931569385</v>
      </c>
      <c r="U638" s="7">
        <v>1216.9917359319766</v>
      </c>
      <c r="V638" s="7">
        <v>1171.5276583548293</v>
      </c>
      <c r="W638" s="7">
        <v>991.34685201108232</v>
      </c>
      <c r="X638" s="7">
        <v>774.91473201490408</v>
      </c>
      <c r="Y638" s="7">
        <v>867.50168864048908</v>
      </c>
      <c r="Z638" s="7">
        <v>913.07098685517508</v>
      </c>
      <c r="AA638" s="7">
        <v>1160.1104733552247</v>
      </c>
      <c r="AB638" s="7">
        <v>970.32299165317386</v>
      </c>
      <c r="AC638" s="7">
        <v>942.05859365846607</v>
      </c>
      <c r="AD638" s="7">
        <v>1126.9085590705945</v>
      </c>
      <c r="AE638" s="7">
        <v>1101.2247560308995</v>
      </c>
      <c r="AF638" s="7">
        <v>867.63202316502952</v>
      </c>
      <c r="AG638" s="7">
        <v>488.64939432989598</v>
      </c>
    </row>
    <row r="639" spans="2:33" ht="15" outlineLevel="1">
      <c r="B639" s="53" t="s">
        <v>8</v>
      </c>
      <c r="C639" s="40" t="s">
        <v>4</v>
      </c>
      <c r="E639" s="6">
        <v>603.5630000000001</v>
      </c>
      <c r="F639" s="6">
        <v>620.58899999999994</v>
      </c>
      <c r="G639" s="6">
        <v>635.39700000000005</v>
      </c>
      <c r="H639" s="6">
        <v>573.29200000000014</v>
      </c>
      <c r="I639" s="6">
        <v>585.78600000000006</v>
      </c>
      <c r="J639" s="6">
        <v>574.44000000000005</v>
      </c>
      <c r="K639" s="6">
        <v>577.197</v>
      </c>
      <c r="L639" s="6">
        <v>560.68500000000006</v>
      </c>
      <c r="M639" s="6">
        <v>528.34399999999994</v>
      </c>
      <c r="N639" s="6">
        <v>527.97199999999998</v>
      </c>
      <c r="O639" s="6">
        <v>491.04</v>
      </c>
      <c r="P639" s="6">
        <v>549.44399999999996</v>
      </c>
      <c r="Q639" s="6">
        <v>553.9079999999999</v>
      </c>
      <c r="R639" s="6">
        <v>511.12799999999999</v>
      </c>
      <c r="S639" s="6">
        <v>336.86061327654801</v>
      </c>
      <c r="T639" s="6">
        <v>496.17035588038596</v>
      </c>
      <c r="U639" s="6">
        <v>462.32608907530863</v>
      </c>
      <c r="V639" s="6">
        <v>457.13685127553094</v>
      </c>
      <c r="W639" s="6">
        <v>578.14642109212014</v>
      </c>
      <c r="X639" s="6">
        <v>567.11668151011258</v>
      </c>
      <c r="Y639" s="6">
        <v>491.00260998116562</v>
      </c>
      <c r="Z639" s="6">
        <v>480.05918238752196</v>
      </c>
      <c r="AA639" s="6">
        <v>557.3129814635214</v>
      </c>
      <c r="AB639" s="6">
        <v>506.93876232937509</v>
      </c>
      <c r="AC639" s="6">
        <v>549.74946408331891</v>
      </c>
      <c r="AD639" s="6">
        <v>554.0350395642796</v>
      </c>
      <c r="AE639" s="6">
        <v>521.90673766678765</v>
      </c>
      <c r="AF639" s="6">
        <v>488.18096181251735</v>
      </c>
      <c r="AG639" s="6">
        <v>471.86581444981334</v>
      </c>
    </row>
    <row r="640" spans="2:33" ht="15" outlineLevel="1">
      <c r="B640" s="54" t="s">
        <v>23</v>
      </c>
      <c r="C640" s="40" t="s">
        <v>4</v>
      </c>
      <c r="E640" s="10">
        <v>0</v>
      </c>
      <c r="F640" s="10">
        <v>0</v>
      </c>
      <c r="G640" s="10">
        <v>0.42999999999999994</v>
      </c>
      <c r="H640" s="10">
        <v>1.2899999999999998</v>
      </c>
      <c r="I640" s="10">
        <v>1.6339999999999999</v>
      </c>
      <c r="J640" s="10">
        <v>1.3759999999999999</v>
      </c>
      <c r="K640" s="10">
        <v>1.204</v>
      </c>
      <c r="L640" s="10">
        <v>4.3</v>
      </c>
      <c r="M640" s="7">
        <v>14.533999999999999</v>
      </c>
      <c r="N640" s="7">
        <v>16.081999999999997</v>
      </c>
      <c r="O640" s="7">
        <v>20.983999999999998</v>
      </c>
      <c r="P640" s="7">
        <v>28.723999999999997</v>
      </c>
      <c r="Q640" s="7">
        <v>33.367999999999995</v>
      </c>
      <c r="R640" s="7">
        <v>39.043999999999997</v>
      </c>
      <c r="S640" s="7">
        <v>56.33</v>
      </c>
      <c r="T640" s="7">
        <v>95.624259999999992</v>
      </c>
      <c r="U640" s="7">
        <v>139.49554319999999</v>
      </c>
      <c r="V640" s="7">
        <v>168.41986729999999</v>
      </c>
      <c r="W640" s="7">
        <v>207.26111933300004</v>
      </c>
      <c r="X640" s="7">
        <v>254.14868573599998</v>
      </c>
      <c r="Y640" s="7">
        <v>242.06067786999998</v>
      </c>
      <c r="Z640" s="7">
        <v>376.70706443220001</v>
      </c>
      <c r="AA640" s="7">
        <v>344.90112829599997</v>
      </c>
      <c r="AB640" s="7">
        <v>390.57024527999988</v>
      </c>
      <c r="AC640" s="7">
        <v>442.04525606199996</v>
      </c>
      <c r="AD640" s="7">
        <v>565.277794202</v>
      </c>
      <c r="AE640" s="7">
        <v>528.64567601366491</v>
      </c>
      <c r="AF640" s="7">
        <v>640.18714148109552</v>
      </c>
      <c r="AG640" s="7">
        <v>743.01992281532614</v>
      </c>
    </row>
    <row r="641" spans="2:33" ht="15" outlineLevel="1">
      <c r="B641" s="54" t="s">
        <v>92</v>
      </c>
      <c r="C641" s="40" t="s">
        <v>4</v>
      </c>
      <c r="E641" s="7">
        <v>59.941999999999993</v>
      </c>
      <c r="F641" s="7">
        <v>64.155999999999992</v>
      </c>
      <c r="G641" s="7">
        <v>70.262</v>
      </c>
      <c r="H641" s="7">
        <v>65.789999999999992</v>
      </c>
      <c r="I641" s="7">
        <v>79.11999999999999</v>
      </c>
      <c r="J641" s="7">
        <v>61.317999999999998</v>
      </c>
      <c r="K641" s="7">
        <v>62.091999999999992</v>
      </c>
      <c r="L641" s="7">
        <v>58.307999999999993</v>
      </c>
      <c r="M641" s="6">
        <v>78.775999999999996</v>
      </c>
      <c r="N641" s="6">
        <v>72.841999999999999</v>
      </c>
      <c r="O641" s="6">
        <v>72.841999999999999</v>
      </c>
      <c r="P641" s="6">
        <v>51.255999999999993</v>
      </c>
      <c r="Q641" s="6">
        <v>78.431999999999988</v>
      </c>
      <c r="R641" s="6">
        <v>51.427999999999997</v>
      </c>
      <c r="S641" s="6">
        <v>54.179999999999993</v>
      </c>
      <c r="T641" s="6">
        <v>54.288359999999997</v>
      </c>
      <c r="U641" s="6">
        <v>62.287476096051357</v>
      </c>
      <c r="V641" s="6">
        <v>57.325498036572782</v>
      </c>
      <c r="W641" s="6">
        <v>83.275793096818404</v>
      </c>
      <c r="X641" s="6">
        <v>77.549156461026783</v>
      </c>
      <c r="Y641" s="6">
        <v>51.533877868171984</v>
      </c>
      <c r="Z641" s="6">
        <v>60.775084116803981</v>
      </c>
      <c r="AA641" s="6">
        <v>69.001988581977614</v>
      </c>
      <c r="AB641" s="6">
        <v>51.556772735281996</v>
      </c>
      <c r="AC641" s="6">
        <v>60.944232425259983</v>
      </c>
      <c r="AD641" s="6">
        <v>69.358155996860006</v>
      </c>
      <c r="AE641" s="6">
        <v>58.568191835904003</v>
      </c>
      <c r="AF641" s="6">
        <v>59.477849641143983</v>
      </c>
      <c r="AG641" s="6">
        <v>59.691708987970003</v>
      </c>
    </row>
    <row r="642" spans="2:33" ht="15" outlineLevel="1">
      <c r="B642" s="54" t="s">
        <v>109</v>
      </c>
      <c r="C642" s="40" t="s">
        <v>4</v>
      </c>
      <c r="E642" s="33">
        <v>0</v>
      </c>
      <c r="F642" s="33">
        <v>0</v>
      </c>
      <c r="G642" s="33">
        <v>0</v>
      </c>
      <c r="H642" s="33">
        <v>0</v>
      </c>
      <c r="I642" s="33">
        <v>0</v>
      </c>
      <c r="J642" s="33">
        <v>0</v>
      </c>
      <c r="K642" s="33">
        <v>6.9968399999999997</v>
      </c>
      <c r="L642" s="33">
        <v>21.850199999999997</v>
      </c>
      <c r="M642" s="33">
        <v>20.99052</v>
      </c>
      <c r="N642" s="33">
        <v>22.99644</v>
      </c>
      <c r="O642" s="33">
        <v>23.593439999999998</v>
      </c>
      <c r="P642" s="33">
        <v>23.999399999999998</v>
      </c>
      <c r="Q642" s="33">
        <v>19.366679999999999</v>
      </c>
      <c r="R642" s="33">
        <v>18.506999999999998</v>
      </c>
      <c r="S642" s="33">
        <v>24.787439999999997</v>
      </c>
      <c r="T642" s="33">
        <v>29.792140355473137</v>
      </c>
      <c r="U642" s="33">
        <v>31.614963410438442</v>
      </c>
      <c r="V642" s="33">
        <v>43.832586861000038</v>
      </c>
      <c r="W642" s="33">
        <v>50.437388627794235</v>
      </c>
      <c r="X642" s="33">
        <v>60.99358059830022</v>
      </c>
      <c r="Y642" s="33">
        <v>74.42512112435773</v>
      </c>
      <c r="Z642" s="33">
        <v>78.613079081298537</v>
      </c>
      <c r="AA642" s="33">
        <v>112.32114217245548</v>
      </c>
      <c r="AB642" s="33">
        <v>119.03428460588549</v>
      </c>
      <c r="AC642" s="33">
        <v>127.85767902478688</v>
      </c>
      <c r="AD642" s="33">
        <v>115.46479407210717</v>
      </c>
      <c r="AE642" s="33">
        <v>160.52958551924564</v>
      </c>
      <c r="AF642" s="33">
        <v>185.02777562167432</v>
      </c>
      <c r="AG642" s="33">
        <v>215.8382762134809</v>
      </c>
    </row>
    <row r="643" spans="2:33" ht="15" outlineLevel="1">
      <c r="B643" s="53" t="s">
        <v>3</v>
      </c>
      <c r="C643" s="40" t="s">
        <v>4</v>
      </c>
      <c r="E643" s="6">
        <v>342.55469999999997</v>
      </c>
      <c r="F643" s="6">
        <v>564.22709999999995</v>
      </c>
      <c r="G643" s="6">
        <v>579.90570000000002</v>
      </c>
      <c r="H643" s="6">
        <v>570.14700000000005</v>
      </c>
      <c r="I643" s="6">
        <v>654.72191999999995</v>
      </c>
      <c r="J643" s="6">
        <v>625.14</v>
      </c>
      <c r="K643" s="6">
        <v>628.71678000000009</v>
      </c>
      <c r="L643" s="6">
        <v>820.74083999999993</v>
      </c>
      <c r="M643" s="6">
        <v>1115.13564</v>
      </c>
      <c r="N643" s="6">
        <v>1400.6627999999998</v>
      </c>
      <c r="O643" s="6">
        <v>1038.5113799999999</v>
      </c>
      <c r="P643" s="6">
        <v>1232.3881799999999</v>
      </c>
      <c r="Q643" s="6">
        <v>897.9466799999999</v>
      </c>
      <c r="R643" s="6">
        <v>607.02734000000009</v>
      </c>
      <c r="S643" s="6">
        <v>768.81945999999994</v>
      </c>
      <c r="T643" s="6">
        <v>793.55985458182272</v>
      </c>
      <c r="U643" s="6">
        <v>686.48842172212289</v>
      </c>
      <c r="V643" s="6">
        <v>398.26505248636522</v>
      </c>
      <c r="W643" s="6">
        <v>355.38424764033351</v>
      </c>
      <c r="X643" s="6">
        <v>214.46453925624076</v>
      </c>
      <c r="Y643" s="6">
        <v>137.49143511559186</v>
      </c>
      <c r="Z643" s="6">
        <v>54.767594986007239</v>
      </c>
      <c r="AA643" s="6">
        <v>55.884779748661856</v>
      </c>
      <c r="AB643" s="6">
        <v>43.451420699864855</v>
      </c>
      <c r="AC643" s="6">
        <v>60.271168091649635</v>
      </c>
      <c r="AD643" s="6">
        <v>86.227920323999811</v>
      </c>
      <c r="AE643" s="6">
        <v>68.409924517308013</v>
      </c>
      <c r="AF643" s="6">
        <v>33.952533117664252</v>
      </c>
      <c r="AG643" s="6">
        <v>34.729784127418526</v>
      </c>
    </row>
    <row r="644" spans="2:33" ht="15" outlineLevel="1">
      <c r="B644" s="53" t="s">
        <v>9</v>
      </c>
      <c r="C644" s="40" t="s">
        <v>4</v>
      </c>
      <c r="E644" s="7">
        <v>0</v>
      </c>
      <c r="F644" s="7">
        <v>0</v>
      </c>
      <c r="G644" s="7">
        <v>0</v>
      </c>
      <c r="H644" s="7">
        <v>0</v>
      </c>
      <c r="I644" s="7">
        <v>0</v>
      </c>
      <c r="J644" s="7">
        <v>0</v>
      </c>
      <c r="K644" s="7">
        <v>0</v>
      </c>
      <c r="L644" s="7">
        <v>0</v>
      </c>
      <c r="M644" s="7">
        <v>0</v>
      </c>
      <c r="N644" s="7">
        <v>0</v>
      </c>
      <c r="O644" s="7">
        <v>0</v>
      </c>
      <c r="P644" s="7">
        <v>0</v>
      </c>
      <c r="Q644" s="7">
        <v>0</v>
      </c>
      <c r="R644" s="7">
        <v>0</v>
      </c>
      <c r="S644" s="7">
        <v>0</v>
      </c>
      <c r="T644" s="7">
        <v>0</v>
      </c>
      <c r="U644" s="7">
        <v>0</v>
      </c>
      <c r="V644" s="7">
        <v>0</v>
      </c>
      <c r="W644" s="7">
        <v>0</v>
      </c>
      <c r="X644" s="7">
        <v>0</v>
      </c>
      <c r="Y644" s="7">
        <v>0</v>
      </c>
      <c r="Z644" s="7">
        <v>0</v>
      </c>
      <c r="AA644" s="7">
        <v>18.355631911137912</v>
      </c>
      <c r="AB644" s="7">
        <v>22.857128964614091</v>
      </c>
      <c r="AC644" s="7">
        <v>24.518096548679999</v>
      </c>
      <c r="AD644" s="7">
        <v>24.810363388691997</v>
      </c>
      <c r="AE644" s="7">
        <v>24.94361536716</v>
      </c>
      <c r="AF644" s="7">
        <v>56.390931931826671</v>
      </c>
      <c r="AG644" s="7">
        <v>90.714163374524205</v>
      </c>
    </row>
    <row r="645" spans="2:33" ht="15" outlineLevel="1">
      <c r="B645" s="54" t="s">
        <v>110</v>
      </c>
      <c r="C645" s="40" t="s">
        <v>4</v>
      </c>
      <c r="E645" s="33">
        <v>0</v>
      </c>
      <c r="F645" s="33">
        <v>0</v>
      </c>
      <c r="G645" s="33">
        <v>0</v>
      </c>
      <c r="H645" s="33">
        <v>0</v>
      </c>
      <c r="I645" s="33">
        <v>0</v>
      </c>
      <c r="J645" s="33">
        <v>0</v>
      </c>
      <c r="K645" s="33">
        <v>0</v>
      </c>
      <c r="L645" s="33">
        <v>0</v>
      </c>
      <c r="M645" s="33">
        <v>6.7939999999999996</v>
      </c>
      <c r="N645" s="33">
        <v>20.725999999999999</v>
      </c>
      <c r="O645" s="33">
        <v>8.427999999999999</v>
      </c>
      <c r="P645" s="33">
        <v>0</v>
      </c>
      <c r="Q645" s="33">
        <v>43.257999999999996</v>
      </c>
      <c r="R645" s="33">
        <v>100.276</v>
      </c>
      <c r="S645" s="33">
        <v>135.36399999999998</v>
      </c>
      <c r="T645" s="33">
        <v>175.79689999999999</v>
      </c>
      <c r="U645" s="33">
        <v>152.89749473142857</v>
      </c>
      <c r="V645" s="33">
        <v>114.41010111800001</v>
      </c>
      <c r="W645" s="33">
        <v>38.718612894000003</v>
      </c>
      <c r="X645" s="33">
        <v>65.682778553999995</v>
      </c>
      <c r="Y645" s="33">
        <v>40.448037118000009</v>
      </c>
      <c r="Z645" s="33">
        <v>42.14817722399998</v>
      </c>
      <c r="AA645" s="33">
        <v>35.558832885999983</v>
      </c>
      <c r="AB645" s="33">
        <v>192.8285636</v>
      </c>
      <c r="AC645" s="33">
        <v>184.81890199999998</v>
      </c>
      <c r="AD645" s="33">
        <v>57.909820000000011</v>
      </c>
      <c r="AE645" s="33">
        <v>0</v>
      </c>
      <c r="AF645" s="33">
        <v>0</v>
      </c>
      <c r="AG645" s="33">
        <v>0</v>
      </c>
    </row>
    <row r="646" spans="2:33" outlineLevel="1">
      <c r="C646" s="40"/>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row>
    <row r="647" spans="2:33" ht="15" outlineLevel="1">
      <c r="B647" s="55" t="s">
        <v>111</v>
      </c>
      <c r="C647" s="40" t="s">
        <v>4</v>
      </c>
      <c r="E647" s="37">
        <v>2066.2581558000002</v>
      </c>
      <c r="F647" s="37">
        <v>2185.6635783599995</v>
      </c>
      <c r="G647" s="37">
        <v>2303.9659143200001</v>
      </c>
      <c r="H647" s="37">
        <v>2361.2246408000001</v>
      </c>
      <c r="I647" s="37">
        <v>2445.73947594018</v>
      </c>
      <c r="J647" s="37">
        <v>2539.9839707199994</v>
      </c>
      <c r="K647" s="37">
        <v>2709.9838216321659</v>
      </c>
      <c r="L647" s="37">
        <v>2855.0079925141044</v>
      </c>
      <c r="M647" s="37">
        <v>3052.8324674907581</v>
      </c>
      <c r="N647" s="37">
        <v>3214.6559980258562</v>
      </c>
      <c r="O647" s="37">
        <v>3167.1797784657201</v>
      </c>
      <c r="P647" s="37">
        <v>3427.1957654330017</v>
      </c>
      <c r="Q647" s="37">
        <v>3277.5168192231517</v>
      </c>
      <c r="R647" s="37">
        <v>3061.0204706800005</v>
      </c>
      <c r="S647" s="37">
        <v>2977.436600913376</v>
      </c>
      <c r="T647" s="37">
        <v>3023.5258564131377</v>
      </c>
      <c r="U647" s="37">
        <v>2993.25427667024</v>
      </c>
      <c r="V647" s="37">
        <v>2904.8806497080559</v>
      </c>
      <c r="W647" s="37">
        <v>2822.6697925917651</v>
      </c>
      <c r="X647" s="37">
        <v>2602.5355587783465</v>
      </c>
      <c r="Y647" s="37">
        <v>2734.2013883955606</v>
      </c>
      <c r="Z647" s="37">
        <v>2369.7659442467343</v>
      </c>
      <c r="AA647" s="37">
        <v>2512.4945819093746</v>
      </c>
      <c r="AB647" s="37">
        <v>2266.7180356099016</v>
      </c>
      <c r="AC647" s="37">
        <v>2221.0488568078877</v>
      </c>
      <c r="AD647" s="37">
        <v>2290.8187541724524</v>
      </c>
      <c r="AE647" s="37">
        <v>2481.7325060133016</v>
      </c>
      <c r="AF647" s="37">
        <v>2387.7888430117778</v>
      </c>
      <c r="AG647" s="37">
        <v>2189.9772602253215</v>
      </c>
    </row>
    <row r="648" spans="2:33" ht="15" outlineLevel="1">
      <c r="B648" s="54" t="s">
        <v>112</v>
      </c>
      <c r="C648" s="40" t="s">
        <v>4</v>
      </c>
      <c r="E648" s="10">
        <v>184.12599999999998</v>
      </c>
      <c r="F648" s="10">
        <v>195.82199999999997</v>
      </c>
      <c r="G648" s="10">
        <v>204.85199999999998</v>
      </c>
      <c r="H648" s="10">
        <v>206.916</v>
      </c>
      <c r="I648" s="10">
        <v>212.93599999999998</v>
      </c>
      <c r="J648" s="10">
        <v>219.64399999999998</v>
      </c>
      <c r="K648" s="10">
        <v>235.46799999999999</v>
      </c>
      <c r="L648" s="10">
        <v>239.42399999999998</v>
      </c>
      <c r="M648" s="10">
        <v>263.93399999999997</v>
      </c>
      <c r="N648" s="10">
        <v>255.16199999999998</v>
      </c>
      <c r="O648" s="10">
        <v>284.91799999999995</v>
      </c>
      <c r="P648" s="10">
        <v>273.82399999999996</v>
      </c>
      <c r="Q648" s="10">
        <v>278.20999999999998</v>
      </c>
      <c r="R648" s="10">
        <v>273.90999999999997</v>
      </c>
      <c r="S648" s="10">
        <v>274.12285600878494</v>
      </c>
      <c r="T648" s="10">
        <v>276.30336883204006</v>
      </c>
      <c r="U648" s="10">
        <v>298.64932506449668</v>
      </c>
      <c r="V648" s="10">
        <v>295.51946989713917</v>
      </c>
      <c r="W648" s="10">
        <v>303.32704793940854</v>
      </c>
      <c r="X648" s="10">
        <v>282.68496717945669</v>
      </c>
      <c r="Y648" s="10">
        <v>258.8543885218408</v>
      </c>
      <c r="Z648" s="10">
        <v>243.11963573446747</v>
      </c>
      <c r="AA648" s="10">
        <v>247.57848292522326</v>
      </c>
      <c r="AB648" s="10">
        <v>242.66164617378868</v>
      </c>
      <c r="AC648" s="10">
        <v>241.04765248303408</v>
      </c>
      <c r="AD648" s="10">
        <v>245.10583691487429</v>
      </c>
      <c r="AE648" s="10">
        <v>254.22815999841472</v>
      </c>
      <c r="AF648" s="10">
        <v>254.45783773342808</v>
      </c>
      <c r="AG648" s="10">
        <v>259.46681438260055</v>
      </c>
    </row>
    <row r="649" spans="2:33" ht="15" outlineLevel="1">
      <c r="B649" s="54" t="s">
        <v>113</v>
      </c>
      <c r="C649" s="40" t="s">
        <v>4</v>
      </c>
      <c r="E649" s="10">
        <v>1882.1321558000004</v>
      </c>
      <c r="F649" s="10">
        <v>1989.8415783599996</v>
      </c>
      <c r="G649" s="10">
        <v>2099.1139143200003</v>
      </c>
      <c r="H649" s="10">
        <v>2154.3086407999999</v>
      </c>
      <c r="I649" s="10">
        <v>2232.8034759401799</v>
      </c>
      <c r="J649" s="10">
        <v>2320.3399707199997</v>
      </c>
      <c r="K649" s="10">
        <v>2474.5158216321661</v>
      </c>
      <c r="L649" s="10">
        <v>2615.5839925141045</v>
      </c>
      <c r="M649" s="10">
        <v>2788.8984674907579</v>
      </c>
      <c r="N649" s="10">
        <v>2959.4939980258564</v>
      </c>
      <c r="O649" s="10">
        <v>2882.26177846572</v>
      </c>
      <c r="P649" s="10">
        <v>3153.3717654330017</v>
      </c>
      <c r="Q649" s="10">
        <v>2999.3068192231517</v>
      </c>
      <c r="R649" s="10">
        <v>2787.1104706800006</v>
      </c>
      <c r="S649" s="10">
        <v>2703.3137449045912</v>
      </c>
      <c r="T649" s="10">
        <v>2747.2224875810975</v>
      </c>
      <c r="U649" s="10">
        <v>2694.6049516057433</v>
      </c>
      <c r="V649" s="10">
        <v>2609.3611798109168</v>
      </c>
      <c r="W649" s="10">
        <v>2519.3427446523565</v>
      </c>
      <c r="X649" s="10">
        <v>2319.8505915988899</v>
      </c>
      <c r="Y649" s="10">
        <v>2475.3469998737196</v>
      </c>
      <c r="Z649" s="10">
        <v>2126.6463085122668</v>
      </c>
      <c r="AA649" s="10">
        <v>2264.9160989841512</v>
      </c>
      <c r="AB649" s="10">
        <v>2024.056389436113</v>
      </c>
      <c r="AC649" s="10">
        <v>1980.0012043248535</v>
      </c>
      <c r="AD649" s="10">
        <v>2045.7129172575783</v>
      </c>
      <c r="AE649" s="10">
        <v>2227.5043460148868</v>
      </c>
      <c r="AF649" s="10">
        <v>2133.3310052783495</v>
      </c>
      <c r="AG649" s="10">
        <v>1930.5104458427209</v>
      </c>
    </row>
    <row r="650" spans="2:33" outlineLevel="1">
      <c r="C650" s="40"/>
    </row>
    <row r="651" spans="2:33" ht="15" outlineLevel="1">
      <c r="B651" s="55" t="s">
        <v>114</v>
      </c>
      <c r="C651" s="40"/>
    </row>
    <row r="652" spans="2:33" ht="15" outlineLevel="1">
      <c r="B652" s="54" t="s">
        <v>35</v>
      </c>
      <c r="C652" s="40" t="s">
        <v>4</v>
      </c>
      <c r="E652" s="10">
        <v>385.71</v>
      </c>
      <c r="F652" s="10">
        <v>397.83599999999996</v>
      </c>
      <c r="G652" s="10">
        <v>419.59399999999999</v>
      </c>
      <c r="H652" s="10">
        <v>434.64399999999995</v>
      </c>
      <c r="I652" s="10">
        <v>461.99199999999996</v>
      </c>
      <c r="J652" s="10">
        <v>495.96199999999993</v>
      </c>
      <c r="K652" s="10">
        <v>531.65199999999993</v>
      </c>
      <c r="L652" s="10">
        <v>568.71799999999996</v>
      </c>
      <c r="M652" s="10">
        <v>609.48199999999997</v>
      </c>
      <c r="N652" s="10">
        <v>625.30599999999993</v>
      </c>
      <c r="O652" s="10">
        <v>664.52199999999993</v>
      </c>
      <c r="P652" s="10">
        <v>667.3599999999999</v>
      </c>
      <c r="Q652" s="10">
        <v>671.91799999999989</v>
      </c>
      <c r="R652" s="10">
        <v>625.65</v>
      </c>
      <c r="S652" s="10">
        <v>592.1099999999999</v>
      </c>
      <c r="T652" s="10">
        <v>659.87971940266664</v>
      </c>
      <c r="U652" s="10">
        <v>773.29434785485387</v>
      </c>
      <c r="V652" s="10">
        <v>729.05786501780437</v>
      </c>
      <c r="W652" s="10">
        <v>686.05208911802345</v>
      </c>
      <c r="X652" s="10">
        <v>739.55325167790454</v>
      </c>
      <c r="Y652" s="10">
        <v>783.16744153359195</v>
      </c>
      <c r="Z652" s="10">
        <v>815.85456831095973</v>
      </c>
      <c r="AA652" s="10">
        <v>787.92173372157981</v>
      </c>
      <c r="AB652" s="10">
        <v>798.88824686564658</v>
      </c>
      <c r="AC652" s="10">
        <v>808.02357059559017</v>
      </c>
      <c r="AD652" s="10">
        <v>846.5455702229691</v>
      </c>
      <c r="AE652" s="10">
        <v>872.30305996890718</v>
      </c>
      <c r="AF652" s="10">
        <v>889.1934777211145</v>
      </c>
      <c r="AG652" s="10">
        <v>936.44298977497101</v>
      </c>
    </row>
    <row r="653" spans="2:33" ht="15" outlineLevel="1">
      <c r="B653" s="54" t="s">
        <v>37</v>
      </c>
      <c r="C653" s="40" t="s">
        <v>4</v>
      </c>
      <c r="E653" s="37">
        <v>1.3759999999999999</v>
      </c>
      <c r="F653" s="37">
        <v>1.462</v>
      </c>
      <c r="G653" s="37">
        <v>1.462</v>
      </c>
      <c r="H653" s="37">
        <v>1.5479999999999998</v>
      </c>
      <c r="I653" s="37">
        <v>1.5479999999999998</v>
      </c>
      <c r="J653" s="37">
        <v>1.5479999999999998</v>
      </c>
      <c r="K653" s="37">
        <v>1.6339999999999999</v>
      </c>
      <c r="L653" s="37">
        <v>1.9779999999999998</v>
      </c>
      <c r="M653" s="37">
        <v>2.0640000000000001</v>
      </c>
      <c r="N653" s="37">
        <v>2.15</v>
      </c>
      <c r="O653" s="37">
        <v>2.2359999999999998</v>
      </c>
      <c r="P653" s="37">
        <v>2.2359999999999998</v>
      </c>
      <c r="Q653" s="37">
        <v>1.9779999999999998</v>
      </c>
      <c r="R653" s="37">
        <v>1.9779999999999998</v>
      </c>
      <c r="S653" s="37">
        <v>4.343</v>
      </c>
      <c r="T653" s="37">
        <v>5.0653999999999995</v>
      </c>
      <c r="U653" s="37">
        <v>4.8683887919999993</v>
      </c>
      <c r="V653" s="37">
        <v>4.3849507139999995</v>
      </c>
      <c r="W653" s="37">
        <v>4.6515507139999999</v>
      </c>
      <c r="X653" s="37">
        <v>3.8538215079999998</v>
      </c>
      <c r="Y653" s="37">
        <v>3.9183011259999994</v>
      </c>
      <c r="Z653" s="37">
        <v>3.9206067342110487</v>
      </c>
      <c r="AA653" s="37">
        <v>3.9116884065526163</v>
      </c>
      <c r="AB653" s="37">
        <v>3.6533596838575599</v>
      </c>
      <c r="AC653" s="37">
        <v>3.4699362920103693</v>
      </c>
      <c r="AD653" s="37">
        <v>3.7589656681824608</v>
      </c>
      <c r="AE653" s="37">
        <v>4.1938016461941867</v>
      </c>
      <c r="AF653" s="37">
        <v>4.4756508702022924</v>
      </c>
      <c r="AG653" s="37">
        <v>5.1986846762489369</v>
      </c>
    </row>
    <row r="654" spans="2:33" ht="15" outlineLevel="1">
      <c r="B654" s="54" t="s">
        <v>36</v>
      </c>
      <c r="C654" s="40" t="s">
        <v>4</v>
      </c>
      <c r="E654" s="10">
        <v>356.21199999999999</v>
      </c>
      <c r="F654" s="10">
        <v>374.18599999999998</v>
      </c>
      <c r="G654" s="10">
        <v>396.11599999999999</v>
      </c>
      <c r="H654" s="10">
        <v>402.99599999999998</v>
      </c>
      <c r="I654" s="10">
        <v>415.37999999999994</v>
      </c>
      <c r="J654" s="10">
        <v>426.55999999999995</v>
      </c>
      <c r="K654" s="10">
        <v>448.83399999999995</v>
      </c>
      <c r="L654" s="10">
        <v>457.95</v>
      </c>
      <c r="M654" s="10">
        <v>473.94599999999997</v>
      </c>
      <c r="N654" s="10">
        <v>516.774</v>
      </c>
      <c r="O654" s="10">
        <v>548.25</v>
      </c>
      <c r="P654" s="10">
        <v>578.60799999999995</v>
      </c>
      <c r="Q654" s="10">
        <v>565.79399999999998</v>
      </c>
      <c r="R654" s="10">
        <v>599.07599999999991</v>
      </c>
      <c r="S654" s="10">
        <v>631.75599999999997</v>
      </c>
      <c r="T654" s="10">
        <v>645.9974021999999</v>
      </c>
      <c r="U654" s="10">
        <v>695.11443599999996</v>
      </c>
      <c r="V654" s="10">
        <v>693.41283999999996</v>
      </c>
      <c r="W654" s="10">
        <v>733.20621041253514</v>
      </c>
      <c r="X654" s="10">
        <v>698.59286147943487</v>
      </c>
      <c r="Y654" s="10">
        <v>734.95332219634304</v>
      </c>
      <c r="Z654" s="10">
        <v>712.35767603068541</v>
      </c>
      <c r="AA654" s="10">
        <v>698.36016199999995</v>
      </c>
      <c r="AB654" s="10">
        <v>683.505898</v>
      </c>
      <c r="AC654" s="10">
        <v>662.52674779799986</v>
      </c>
      <c r="AD654" s="10">
        <v>677.74542579000001</v>
      </c>
      <c r="AE654" s="10">
        <v>677.05604049219596</v>
      </c>
      <c r="AF654" s="10">
        <v>685.01073597600009</v>
      </c>
      <c r="AG654" s="10">
        <v>702.94473599999992</v>
      </c>
    </row>
    <row r="655" spans="2:33" ht="15" outlineLevel="1">
      <c r="B655" s="54" t="s">
        <v>43</v>
      </c>
      <c r="C655" s="40" t="s">
        <v>4</v>
      </c>
      <c r="E655" s="37">
        <v>240.36999999999998</v>
      </c>
      <c r="F655" s="37">
        <v>260.49399999999997</v>
      </c>
      <c r="G655" s="37">
        <v>278.64</v>
      </c>
      <c r="H655" s="37">
        <v>285.34799999999996</v>
      </c>
      <c r="I655" s="37">
        <v>296.35599999999999</v>
      </c>
      <c r="J655" s="37">
        <v>310.11599999999999</v>
      </c>
      <c r="K655" s="37">
        <v>336.26</v>
      </c>
      <c r="L655" s="37">
        <v>361.88799999999998</v>
      </c>
      <c r="M655" s="37">
        <v>386.57</v>
      </c>
      <c r="N655" s="37">
        <v>431.20399999999995</v>
      </c>
      <c r="O655" s="37">
        <v>480.73999999999995</v>
      </c>
      <c r="P655" s="37">
        <v>507.83</v>
      </c>
      <c r="Q655" s="37">
        <v>580.32799999999997</v>
      </c>
      <c r="R655" s="37">
        <v>702.01799999999992</v>
      </c>
      <c r="S655" s="37">
        <v>702.38181439999994</v>
      </c>
      <c r="T655" s="37">
        <v>728.00325745907026</v>
      </c>
      <c r="U655" s="37">
        <v>699.44037624196847</v>
      </c>
      <c r="V655" s="37">
        <v>749.08002634654849</v>
      </c>
      <c r="W655" s="37">
        <v>821.84570440744164</v>
      </c>
      <c r="X655" s="37">
        <v>683.20855676457927</v>
      </c>
      <c r="Y655" s="37">
        <v>616.26309932170943</v>
      </c>
      <c r="Z655" s="37">
        <v>559.11127551167795</v>
      </c>
      <c r="AA655" s="37">
        <v>539.96869375441997</v>
      </c>
      <c r="AB655" s="37">
        <v>547.48412774235317</v>
      </c>
      <c r="AC655" s="37">
        <v>553.74463384386968</v>
      </c>
      <c r="AD655" s="37">
        <v>580.14405009217705</v>
      </c>
      <c r="AE655" s="37">
        <v>597.79585165730782</v>
      </c>
      <c r="AF655" s="37">
        <v>609.37098205452139</v>
      </c>
      <c r="AG655" s="37">
        <v>641.75142824902878</v>
      </c>
    </row>
    <row r="656" spans="2:33" ht="15" outlineLevel="1">
      <c r="B656" s="54" t="s">
        <v>33</v>
      </c>
      <c r="C656" s="40" t="s">
        <v>4</v>
      </c>
      <c r="E656" s="33">
        <v>36.979999999999997</v>
      </c>
      <c r="F656" s="33">
        <v>38.012</v>
      </c>
      <c r="G656" s="33">
        <v>39.989999999999995</v>
      </c>
      <c r="H656" s="33">
        <v>41.021999999999998</v>
      </c>
      <c r="I656" s="33">
        <v>41.967999999999996</v>
      </c>
      <c r="J656" s="33">
        <v>43</v>
      </c>
      <c r="K656" s="33">
        <v>44.977999999999994</v>
      </c>
      <c r="L656" s="33">
        <v>47.041999999999994</v>
      </c>
      <c r="M656" s="33">
        <v>49.965999999999994</v>
      </c>
      <c r="N656" s="33">
        <v>46.01</v>
      </c>
      <c r="O656" s="33">
        <v>49.019999999999996</v>
      </c>
      <c r="P656" s="33">
        <v>52.029999999999994</v>
      </c>
      <c r="Q656" s="33">
        <v>52.029999999999994</v>
      </c>
      <c r="R656" s="33">
        <v>52.029999999999994</v>
      </c>
      <c r="S656" s="33">
        <v>52.287999999999997</v>
      </c>
      <c r="T656" s="33">
        <v>55.326429608084815</v>
      </c>
      <c r="U656" s="33">
        <v>52.743799999999993</v>
      </c>
      <c r="V656" s="33">
        <v>48.228799999999993</v>
      </c>
      <c r="W656" s="33">
        <v>48.280399999999993</v>
      </c>
      <c r="X656" s="33">
        <v>47.988</v>
      </c>
      <c r="Y656" s="33">
        <v>47.988</v>
      </c>
      <c r="Z656" s="33">
        <v>47.988</v>
      </c>
      <c r="AA656" s="33">
        <v>47.988</v>
      </c>
      <c r="AB656" s="33">
        <v>47.988</v>
      </c>
      <c r="AC656" s="33">
        <v>47.988</v>
      </c>
      <c r="AD656" s="33">
        <v>47.988</v>
      </c>
      <c r="AE656" s="33">
        <v>47.988</v>
      </c>
      <c r="AF656" s="33">
        <v>47.988</v>
      </c>
      <c r="AG656" s="33">
        <v>47.988</v>
      </c>
    </row>
    <row r="657" spans="2:33" ht="15" outlineLevel="1">
      <c r="B657" s="54" t="s">
        <v>115</v>
      </c>
      <c r="C657" s="40" t="s">
        <v>4</v>
      </c>
      <c r="E657" s="52">
        <v>0</v>
      </c>
      <c r="F657" s="52">
        <v>0</v>
      </c>
      <c r="G657" s="52">
        <v>0</v>
      </c>
      <c r="H657" s="52">
        <v>0</v>
      </c>
      <c r="I657" s="52">
        <v>0</v>
      </c>
      <c r="J657" s="52">
        <v>1.29</v>
      </c>
      <c r="K657" s="52">
        <v>11.093999999999999</v>
      </c>
      <c r="L657" s="52">
        <v>1.032</v>
      </c>
      <c r="M657" s="52">
        <v>0</v>
      </c>
      <c r="N657" s="52">
        <v>0</v>
      </c>
      <c r="O657" s="52">
        <v>0</v>
      </c>
      <c r="P657" s="52">
        <v>21.499999999999996</v>
      </c>
      <c r="Q657" s="52">
        <v>0</v>
      </c>
      <c r="R657" s="52">
        <v>0</v>
      </c>
      <c r="S657" s="52">
        <v>0</v>
      </c>
      <c r="T657" s="52">
        <v>0</v>
      </c>
      <c r="U657" s="52">
        <v>0</v>
      </c>
      <c r="V657" s="52">
        <v>0</v>
      </c>
      <c r="W657" s="52">
        <v>0</v>
      </c>
      <c r="X657" s="52">
        <v>0</v>
      </c>
      <c r="Y657" s="52">
        <v>0</v>
      </c>
      <c r="Z657" s="52">
        <v>0</v>
      </c>
      <c r="AA657" s="52">
        <v>0</v>
      </c>
      <c r="AB657" s="52">
        <v>0</v>
      </c>
      <c r="AC657" s="52">
        <v>0</v>
      </c>
      <c r="AD657" s="52">
        <v>0</v>
      </c>
      <c r="AE657" s="52">
        <v>61.210379599999982</v>
      </c>
      <c r="AF657" s="52">
        <v>58.35121500000001</v>
      </c>
      <c r="AG657" s="52">
        <v>2.3847739799999772</v>
      </c>
    </row>
    <row r="658" spans="2:33" outlineLevel="1"/>
    <row r="661" spans="2:33" ht="21" thickBot="1">
      <c r="B661" s="19" t="s">
        <v>116</v>
      </c>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row>
    <row r="662" spans="2:33" ht="14" outlineLevel="1" thickTop="1"/>
    <row r="663" spans="2:33" outlineLevel="1"/>
    <row r="664" spans="2:33" outlineLevel="1"/>
    <row r="665" spans="2:33" outlineLevel="1"/>
    <row r="666" spans="2:33" outlineLevel="1"/>
    <row r="667" spans="2:33" outlineLevel="1"/>
    <row r="668" spans="2:33" outlineLevel="1"/>
    <row r="669" spans="2:33" outlineLevel="1"/>
    <row r="670" spans="2:33" outlineLevel="1"/>
    <row r="671" spans="2:33" outlineLevel="1"/>
    <row r="672" spans="2:33" outlineLevel="1"/>
    <row r="673" outlineLevel="1"/>
    <row r="674" outlineLevel="1"/>
    <row r="675" outlineLevel="1"/>
    <row r="676" outlineLevel="1"/>
    <row r="677" outlineLevel="1"/>
    <row r="678" outlineLevel="1"/>
    <row r="679" outlineLevel="1"/>
    <row r="680" outlineLevel="1"/>
    <row r="681" outlineLevel="1"/>
    <row r="682" outlineLevel="1"/>
    <row r="683" outlineLevel="1"/>
    <row r="684" outlineLevel="1"/>
    <row r="685" outlineLevel="1"/>
    <row r="686" outlineLevel="1"/>
    <row r="687" outlineLevel="1"/>
    <row r="688" outlineLevel="1"/>
    <row r="689" spans="2:33" outlineLevel="1"/>
    <row r="690" spans="2:33" outlineLevel="1"/>
    <row r="691" spans="2:33" outlineLevel="1"/>
    <row r="692" spans="2:33" outlineLevel="1"/>
    <row r="693" spans="2:33" outlineLevel="1"/>
    <row r="694" spans="2:33" outlineLevel="1"/>
    <row r="695" spans="2:33" outlineLevel="1"/>
    <row r="696" spans="2:33" outlineLevel="1"/>
    <row r="697" spans="2:33" outlineLevel="1"/>
    <row r="698" spans="2:33" ht="16" outlineLevel="1" thickBot="1">
      <c r="B698" s="3" t="s">
        <v>117</v>
      </c>
      <c r="C698" s="3" t="s">
        <v>1</v>
      </c>
      <c r="D698" s="3" t="s">
        <v>2</v>
      </c>
      <c r="E698" s="3">
        <v>1990</v>
      </c>
      <c r="F698" s="3">
        <v>1991</v>
      </c>
      <c r="G698" s="3">
        <v>1992</v>
      </c>
      <c r="H698" s="3">
        <v>1993</v>
      </c>
      <c r="I698" s="3">
        <v>1994</v>
      </c>
      <c r="J698" s="3">
        <v>1995</v>
      </c>
      <c r="K698" s="3">
        <v>1996</v>
      </c>
      <c r="L698" s="3">
        <v>1997</v>
      </c>
      <c r="M698" s="3">
        <v>1998</v>
      </c>
      <c r="N698" s="3">
        <v>1999</v>
      </c>
      <c r="O698" s="3">
        <v>2000</v>
      </c>
      <c r="P698" s="3">
        <v>2001</v>
      </c>
      <c r="Q698" s="3">
        <v>2002</v>
      </c>
      <c r="R698" s="3">
        <v>2003</v>
      </c>
      <c r="S698" s="3">
        <v>2004</v>
      </c>
      <c r="T698" s="3">
        <v>2005</v>
      </c>
      <c r="U698" s="3">
        <v>2006</v>
      </c>
      <c r="V698" s="3">
        <v>2007</v>
      </c>
      <c r="W698" s="3">
        <v>2008</v>
      </c>
      <c r="X698" s="3">
        <v>2009</v>
      </c>
      <c r="Y698" s="3">
        <v>2010</v>
      </c>
      <c r="Z698" s="3">
        <v>2011</v>
      </c>
      <c r="AA698" s="3">
        <v>2012</v>
      </c>
      <c r="AB698" s="3">
        <v>2013</v>
      </c>
      <c r="AC698" s="3">
        <v>2014</v>
      </c>
      <c r="AD698" s="3">
        <v>2015</v>
      </c>
      <c r="AE698" s="3">
        <v>2016</v>
      </c>
      <c r="AF698" s="3">
        <v>2017</v>
      </c>
      <c r="AG698" s="3">
        <v>2018</v>
      </c>
    </row>
    <row r="699" spans="2:33" outlineLevel="1">
      <c r="B699" s="16" t="s">
        <v>108</v>
      </c>
      <c r="C699" s="40" t="s">
        <v>90</v>
      </c>
    </row>
    <row r="700" spans="2:33" ht="15" outlineLevel="1">
      <c r="B700" s="53" t="s">
        <v>5</v>
      </c>
      <c r="C700" s="40" t="s">
        <v>118</v>
      </c>
      <c r="E700" s="56">
        <f>E637/E$636</f>
        <v>0.27241072407451511</v>
      </c>
      <c r="F700" s="56">
        <f t="shared" ref="F700:AG708" si="9">F637/F$636</f>
        <v>0.24209794598499448</v>
      </c>
      <c r="G700" s="56">
        <f t="shared" si="9"/>
        <v>0.22183085643213954</v>
      </c>
      <c r="H700" s="56">
        <f t="shared" si="9"/>
        <v>0.27220335049740974</v>
      </c>
      <c r="I700" s="56">
        <f t="shared" si="9"/>
        <v>0.25770227704386817</v>
      </c>
      <c r="J700" s="56">
        <f t="shared" si="9"/>
        <v>0.2779096741352946</v>
      </c>
      <c r="K700" s="56">
        <f t="shared" si="9"/>
        <v>0.32366775047677904</v>
      </c>
      <c r="L700" s="56">
        <f t="shared" si="9"/>
        <v>0.32348883160810787</v>
      </c>
      <c r="M700" s="56">
        <f t="shared" si="9"/>
        <v>0.29478878203947034</v>
      </c>
      <c r="N700" s="56">
        <f t="shared" si="9"/>
        <v>0.31231757325214105</v>
      </c>
      <c r="O700" s="56">
        <f t="shared" si="9"/>
        <v>0.37204445564525063</v>
      </c>
      <c r="P700" s="56">
        <f t="shared" si="9"/>
        <v>0.35282670669315624</v>
      </c>
      <c r="Q700" s="56">
        <f t="shared" si="9"/>
        <v>0.40065438178541984</v>
      </c>
      <c r="R700" s="56">
        <f t="shared" si="9"/>
        <v>0.47025640576736605</v>
      </c>
      <c r="S700" s="56">
        <f t="shared" si="9"/>
        <v>0.45096600428976008</v>
      </c>
      <c r="T700" s="56">
        <f t="shared" si="9"/>
        <v>0.39985059271482881</v>
      </c>
      <c r="U700" s="56">
        <f t="shared" si="9"/>
        <v>0.46698495285731129</v>
      </c>
      <c r="V700" s="56">
        <f t="shared" si="9"/>
        <v>0.53166385301983887</v>
      </c>
      <c r="W700" s="56">
        <f t="shared" si="9"/>
        <v>0.54946580120931743</v>
      </c>
      <c r="X700" s="56">
        <f t="shared" si="9"/>
        <v>0.57791943635409759</v>
      </c>
      <c r="Y700" s="56">
        <f t="shared" si="9"/>
        <v>0.61364360593629397</v>
      </c>
      <c r="Z700" s="56">
        <f t="shared" si="9"/>
        <v>0.5546508365055185</v>
      </c>
      <c r="AA700" s="56">
        <f t="shared" si="9"/>
        <v>0.49094924423356434</v>
      </c>
      <c r="AB700" s="56">
        <f t="shared" si="9"/>
        <v>0.4773201652692412</v>
      </c>
      <c r="AC700" s="56">
        <f t="shared" si="9"/>
        <v>0.45197554341718632</v>
      </c>
      <c r="AD700" s="56">
        <f t="shared" si="9"/>
        <v>0.42215149413706676</v>
      </c>
      <c r="AE700" s="56">
        <f t="shared" si="9"/>
        <v>0.48724203751670409</v>
      </c>
      <c r="AF700" s="56">
        <f t="shared" si="9"/>
        <v>0.50973954019758516</v>
      </c>
      <c r="AG700" s="56">
        <f t="shared" si="9"/>
        <v>0.53899781061293739</v>
      </c>
    </row>
    <row r="701" spans="2:33" ht="15" outlineLevel="1">
      <c r="B701" s="53" t="s">
        <v>7</v>
      </c>
      <c r="C701" s="40" t="s">
        <v>118</v>
      </c>
      <c r="E701" s="56">
        <f t="shared" ref="E701:T708" si="10">E638/E$636</f>
        <v>0.40242917822162</v>
      </c>
      <c r="F701" s="56">
        <f t="shared" si="10"/>
        <v>0.37531383121980771</v>
      </c>
      <c r="G701" s="56">
        <f t="shared" si="10"/>
        <v>0.40504522124490272</v>
      </c>
      <c r="H701" s="56">
        <f t="shared" si="10"/>
        <v>0.38515380873479127</v>
      </c>
      <c r="I701" s="56">
        <f t="shared" si="10"/>
        <v>0.38216618552665321</v>
      </c>
      <c r="J701" s="56">
        <f t="shared" si="10"/>
        <v>0.39196494476876187</v>
      </c>
      <c r="K701" s="56">
        <f t="shared" si="10"/>
        <v>0.36428357691894458</v>
      </c>
      <c r="L701" s="56">
        <f t="shared" si="10"/>
        <v>0.33555858349418483</v>
      </c>
      <c r="M701" s="56">
        <f t="shared" si="10"/>
        <v>0.32000706942998086</v>
      </c>
      <c r="N701" s="56">
        <f t="shared" si="10"/>
        <v>0.26193140385782876</v>
      </c>
      <c r="O701" s="56">
        <f t="shared" si="10"/>
        <v>0.29109414587509397</v>
      </c>
      <c r="P701" s="56">
        <f t="shared" si="10"/>
        <v>0.28853273683637914</v>
      </c>
      <c r="Q701" s="56">
        <f t="shared" si="10"/>
        <v>0.28438339325556022</v>
      </c>
      <c r="R701" s="56">
        <f t="shared" si="10"/>
        <v>0.26480256076346714</v>
      </c>
      <c r="S701" s="56">
        <f t="shared" si="10"/>
        <v>0.27333581037849281</v>
      </c>
      <c r="T701" s="56">
        <f t="shared" si="10"/>
        <v>0.27828613681137676</v>
      </c>
      <c r="U701" s="56">
        <f t="shared" si="9"/>
        <v>0.2357016464194498</v>
      </c>
      <c r="V701" s="56">
        <f t="shared" si="9"/>
        <v>0.2275767309851483</v>
      </c>
      <c r="W701" s="56">
        <f t="shared" si="9"/>
        <v>0.19380429991221329</v>
      </c>
      <c r="X701" s="56">
        <f t="shared" si="9"/>
        <v>0.1623312778720957</v>
      </c>
      <c r="Y701" s="56">
        <f t="shared" si="9"/>
        <v>0.17598910846462379</v>
      </c>
      <c r="Z701" s="56">
        <f t="shared" si="9"/>
        <v>0.20269530702712363</v>
      </c>
      <c r="AA701" s="56">
        <f t="shared" si="9"/>
        <v>0.25093198345620132</v>
      </c>
      <c r="AB701" s="56">
        <f t="shared" si="9"/>
        <v>0.2207421018017697</v>
      </c>
      <c r="AC701" s="56">
        <f t="shared" si="9"/>
        <v>0.21580865660869977</v>
      </c>
      <c r="AD701" s="56">
        <f t="shared" si="9"/>
        <v>0.25045550726503119</v>
      </c>
      <c r="AE701" s="56">
        <f t="shared" si="9"/>
        <v>0.2291434277010708</v>
      </c>
      <c r="AF701" s="56">
        <f t="shared" si="9"/>
        <v>0.18249386170310417</v>
      </c>
      <c r="AG701" s="56">
        <f t="shared" si="9"/>
        <v>0.10704085073819386</v>
      </c>
    </row>
    <row r="702" spans="2:33" ht="15" outlineLevel="1">
      <c r="B702" s="53" t="s">
        <v>8</v>
      </c>
      <c r="C702" s="40" t="s">
        <v>118</v>
      </c>
      <c r="E702" s="56">
        <f t="shared" si="10"/>
        <v>0.19507252308231587</v>
      </c>
      <c r="F702" s="56">
        <f t="shared" si="9"/>
        <v>0.19010035740289874</v>
      </c>
      <c r="G702" s="56">
        <f t="shared" si="9"/>
        <v>0.1843567635793836</v>
      </c>
      <c r="H702" s="56">
        <f t="shared" si="9"/>
        <v>0.16227287590649386</v>
      </c>
      <c r="I702" s="56">
        <f t="shared" si="9"/>
        <v>0.15966555123655163</v>
      </c>
      <c r="J702" s="56">
        <f t="shared" si="9"/>
        <v>0.15023459559236246</v>
      </c>
      <c r="K702" s="56">
        <f t="shared" si="9"/>
        <v>0.14113197256504628</v>
      </c>
      <c r="L702" s="56">
        <f t="shared" si="9"/>
        <v>0.1304107247551253</v>
      </c>
      <c r="M702" s="56">
        <f t="shared" si="9"/>
        <v>0.11533677941380731</v>
      </c>
      <c r="N702" s="56">
        <f t="shared" si="9"/>
        <v>0.10905092167689601</v>
      </c>
      <c r="O702" s="56">
        <f t="shared" si="9"/>
        <v>9.9923002910833322E-2</v>
      </c>
      <c r="P702" s="56">
        <f t="shared" si="9"/>
        <v>0.10449235968174397</v>
      </c>
      <c r="Q702" s="56">
        <f t="shared" si="9"/>
        <v>0.10727560122425757</v>
      </c>
      <c r="R702" s="56">
        <f t="shared" si="9"/>
        <v>0.10201727112885703</v>
      </c>
      <c r="S702" s="56">
        <f t="shared" si="9"/>
        <v>6.7477336761419787E-2</v>
      </c>
      <c r="T702" s="56">
        <f t="shared" si="9"/>
        <v>9.7067784966040668E-2</v>
      </c>
      <c r="U702" s="56">
        <f t="shared" si="9"/>
        <v>8.9541298564583149E-2</v>
      </c>
      <c r="V702" s="56">
        <f t="shared" si="9"/>
        <v>8.8801753406507949E-2</v>
      </c>
      <c r="W702" s="56">
        <f t="shared" si="9"/>
        <v>0.11302528692072492</v>
      </c>
      <c r="X702" s="56">
        <f t="shared" si="9"/>
        <v>0.11880116844952208</v>
      </c>
      <c r="Y702" s="56">
        <f t="shared" si="9"/>
        <v>9.9609156634390489E-2</v>
      </c>
      <c r="Z702" s="56">
        <f t="shared" si="9"/>
        <v>0.1065697462366775</v>
      </c>
      <c r="AA702" s="56">
        <f t="shared" si="9"/>
        <v>0.12054684019882077</v>
      </c>
      <c r="AB702" s="56">
        <f t="shared" si="9"/>
        <v>0.11532523586885371</v>
      </c>
      <c r="AC702" s="56">
        <f t="shared" si="9"/>
        <v>0.1259377008116182</v>
      </c>
      <c r="AD702" s="56">
        <f t="shared" si="9"/>
        <v>0.12313432688018183</v>
      </c>
      <c r="AE702" s="56">
        <f t="shared" si="9"/>
        <v>0.10859862907576665</v>
      </c>
      <c r="AF702" s="56">
        <f t="shared" si="9"/>
        <v>0.10268181274143265</v>
      </c>
      <c r="AG702" s="56">
        <f t="shared" si="9"/>
        <v>0.10336433197107223</v>
      </c>
    </row>
    <row r="703" spans="2:33" ht="15" outlineLevel="1">
      <c r="B703" s="54" t="s">
        <v>23</v>
      </c>
      <c r="C703" s="40" t="s">
        <v>118</v>
      </c>
      <c r="E703" s="56">
        <f t="shared" si="10"/>
        <v>0</v>
      </c>
      <c r="F703" s="56">
        <f t="shared" si="9"/>
        <v>0</v>
      </c>
      <c r="G703" s="56">
        <f t="shared" si="9"/>
        <v>1.2476201231534763E-4</v>
      </c>
      <c r="H703" s="56">
        <f t="shared" si="9"/>
        <v>3.6514029485737985E-4</v>
      </c>
      <c r="I703" s="56">
        <f t="shared" si="9"/>
        <v>4.4537341404629898E-4</v>
      </c>
      <c r="J703" s="56">
        <f t="shared" si="9"/>
        <v>3.5986839971988496E-4</v>
      </c>
      <c r="K703" s="56">
        <f t="shared" si="9"/>
        <v>2.943932400347121E-4</v>
      </c>
      <c r="L703" s="56">
        <f t="shared" si="9"/>
        <v>1.0001446738311865E-3</v>
      </c>
      <c r="M703" s="56">
        <f t="shared" si="9"/>
        <v>3.1727525097290316E-3</v>
      </c>
      <c r="N703" s="56">
        <f t="shared" si="9"/>
        <v>3.3216854727293136E-3</v>
      </c>
      <c r="O703" s="56">
        <f t="shared" si="9"/>
        <v>4.2700885733971284E-3</v>
      </c>
      <c r="P703" s="56">
        <f t="shared" si="9"/>
        <v>5.4626832570715371E-3</v>
      </c>
      <c r="Q703" s="56">
        <f t="shared" si="9"/>
        <v>6.4623949494338889E-3</v>
      </c>
      <c r="R703" s="56">
        <f t="shared" si="9"/>
        <v>7.7928861928031603E-3</v>
      </c>
      <c r="S703" s="56">
        <f t="shared" si="9"/>
        <v>1.1283593955373823E-2</v>
      </c>
      <c r="T703" s="56">
        <f t="shared" si="9"/>
        <v>1.8707355240413486E-2</v>
      </c>
      <c r="U703" s="56">
        <f t="shared" si="9"/>
        <v>2.7016887814144748E-2</v>
      </c>
      <c r="V703" s="56">
        <f t="shared" si="9"/>
        <v>3.2716635036095454E-2</v>
      </c>
      <c r="W703" s="56">
        <f t="shared" si="9"/>
        <v>4.0518710529889014E-2</v>
      </c>
      <c r="X703" s="56">
        <f t="shared" si="9"/>
        <v>5.3239768481063085E-2</v>
      </c>
      <c r="Y703" s="56">
        <f t="shared" si="9"/>
        <v>4.9106582097199973E-2</v>
      </c>
      <c r="Z703" s="56">
        <f t="shared" si="9"/>
        <v>8.3626306370068029E-2</v>
      </c>
      <c r="AA703" s="56">
        <f t="shared" si="9"/>
        <v>7.4602140233498704E-2</v>
      </c>
      <c r="AB703" s="56">
        <f t="shared" si="9"/>
        <v>8.8852163234277096E-2</v>
      </c>
      <c r="AC703" s="56">
        <f t="shared" si="9"/>
        <v>0.10126460658940097</v>
      </c>
      <c r="AD703" s="56">
        <f t="shared" si="9"/>
        <v>0.12563302989666159</v>
      </c>
      <c r="AE703" s="56">
        <f t="shared" si="9"/>
        <v>0.11000087091914409</v>
      </c>
      <c r="AF703" s="56">
        <f t="shared" si="9"/>
        <v>0.1346541166557827</v>
      </c>
      <c r="AG703" s="56">
        <f t="shared" si="9"/>
        <v>0.16276186070515247</v>
      </c>
    </row>
    <row r="704" spans="2:33" ht="15" outlineLevel="1">
      <c r="B704" s="54" t="s">
        <v>92</v>
      </c>
      <c r="C704" s="40" t="s">
        <v>118</v>
      </c>
      <c r="E704" s="56">
        <f t="shared" si="10"/>
        <v>1.9373349888247252E-2</v>
      </c>
      <c r="F704" s="56">
        <f t="shared" si="9"/>
        <v>1.9652424599115311E-2</v>
      </c>
      <c r="G704" s="56">
        <f t="shared" si="9"/>
        <v>2.0386112812327804E-2</v>
      </c>
      <c r="H704" s="56">
        <f t="shared" si="9"/>
        <v>1.8622155037726372E-2</v>
      </c>
      <c r="I704" s="56">
        <f t="shared" si="9"/>
        <v>2.1565449522241844E-2</v>
      </c>
      <c r="J704" s="56">
        <f t="shared" si="9"/>
        <v>1.6036635562517373E-2</v>
      </c>
      <c r="K704" s="56">
        <f t="shared" si="9"/>
        <v>1.5182279950361581E-2</v>
      </c>
      <c r="L704" s="56">
        <f t="shared" si="9"/>
        <v>1.3561961777150886E-2</v>
      </c>
      <c r="M704" s="56">
        <f t="shared" si="9"/>
        <v>1.7196694076401141E-2</v>
      </c>
      <c r="N704" s="56">
        <f t="shared" si="9"/>
        <v>1.5045281258832777E-2</v>
      </c>
      <c r="O704" s="56">
        <f t="shared" si="9"/>
        <v>1.4822807465849869E-2</v>
      </c>
      <c r="P704" s="56">
        <f t="shared" si="9"/>
        <v>9.7477820994450182E-3</v>
      </c>
      <c r="Q704" s="56">
        <f t="shared" si="9"/>
        <v>1.5189959262586874E-2</v>
      </c>
      <c r="R704" s="56">
        <f t="shared" si="9"/>
        <v>1.0264638641621785E-2</v>
      </c>
      <c r="S704" s="56">
        <f t="shared" si="9"/>
        <v>1.0852922430359555E-2</v>
      </c>
      <c r="T704" s="56">
        <f t="shared" si="9"/>
        <v>1.0620648316017859E-2</v>
      </c>
      <c r="U704" s="56">
        <f t="shared" si="9"/>
        <v>1.2063566443126639E-2</v>
      </c>
      <c r="V704" s="56">
        <f t="shared" si="9"/>
        <v>1.1135844170831728E-2</v>
      </c>
      <c r="W704" s="56">
        <f t="shared" si="9"/>
        <v>1.6280080728579137E-2</v>
      </c>
      <c r="X704" s="56">
        <f t="shared" si="9"/>
        <v>1.6245211435700832E-2</v>
      </c>
      <c r="Y704" s="56">
        <f t="shared" si="9"/>
        <v>1.0454620827260366E-2</v>
      </c>
      <c r="Z704" s="56">
        <f t="shared" si="9"/>
        <v>1.3491639217541773E-2</v>
      </c>
      <c r="AA704" s="56">
        <f t="shared" si="9"/>
        <v>1.4925135368548666E-2</v>
      </c>
      <c r="AB704" s="56">
        <f t="shared" si="9"/>
        <v>1.1728826868579638E-2</v>
      </c>
      <c r="AC704" s="56">
        <f t="shared" si="9"/>
        <v>1.3961225996216483E-2</v>
      </c>
      <c r="AD704" s="56">
        <f t="shared" si="9"/>
        <v>1.5414855094797921E-2</v>
      </c>
      <c r="AE704" s="56">
        <f t="shared" si="9"/>
        <v>1.218690022907217E-2</v>
      </c>
      <c r="AF704" s="56">
        <f t="shared" si="9"/>
        <v>1.2510306416784233E-2</v>
      </c>
      <c r="AG704" s="56">
        <f t="shared" si="9"/>
        <v>1.3075737709347019E-2</v>
      </c>
    </row>
    <row r="705" spans="2:33" ht="15" outlineLevel="1">
      <c r="B705" s="54" t="s">
        <v>109</v>
      </c>
      <c r="C705" s="40" t="s">
        <v>118</v>
      </c>
      <c r="E705" s="56">
        <f t="shared" si="10"/>
        <v>0</v>
      </c>
      <c r="F705" s="56">
        <f t="shared" si="9"/>
        <v>0</v>
      </c>
      <c r="G705" s="56">
        <f t="shared" si="9"/>
        <v>0</v>
      </c>
      <c r="H705" s="56">
        <f t="shared" si="9"/>
        <v>0</v>
      </c>
      <c r="I705" s="56">
        <f t="shared" si="9"/>
        <v>0</v>
      </c>
      <c r="J705" s="56">
        <f t="shared" si="9"/>
        <v>0</v>
      </c>
      <c r="K705" s="56">
        <f t="shared" si="9"/>
        <v>1.7108159448542151E-3</v>
      </c>
      <c r="L705" s="56">
        <f t="shared" si="9"/>
        <v>5.0821770121270201E-3</v>
      </c>
      <c r="M705" s="56">
        <f t="shared" si="9"/>
        <v>4.5822020786099793E-3</v>
      </c>
      <c r="N705" s="56">
        <f t="shared" si="9"/>
        <v>4.7498408576353256E-3</v>
      </c>
      <c r="O705" s="56">
        <f t="shared" si="9"/>
        <v>4.8010902855094711E-3</v>
      </c>
      <c r="P705" s="56">
        <f t="shared" si="9"/>
        <v>4.5641665701073196E-3</v>
      </c>
      <c r="Q705" s="56">
        <f t="shared" si="9"/>
        <v>3.7507532671812011E-3</v>
      </c>
      <c r="R705" s="56">
        <f t="shared" si="9"/>
        <v>3.6938567966962425E-3</v>
      </c>
      <c r="S705" s="56">
        <f t="shared" si="9"/>
        <v>4.9652300399998456E-3</v>
      </c>
      <c r="T705" s="56">
        <f t="shared" si="9"/>
        <v>5.8283551998425352E-3</v>
      </c>
      <c r="U705" s="56">
        <f t="shared" si="9"/>
        <v>6.1230480925365252E-3</v>
      </c>
      <c r="V705" s="56">
        <f t="shared" si="9"/>
        <v>8.514759986509567E-3</v>
      </c>
      <c r="W705" s="56">
        <f t="shared" si="9"/>
        <v>9.8603054749001346E-3</v>
      </c>
      <c r="X705" s="56">
        <f t="shared" si="9"/>
        <v>1.2777103688262707E-2</v>
      </c>
      <c r="Y705" s="56">
        <f t="shared" si="9"/>
        <v>1.5098542038084084E-2</v>
      </c>
      <c r="Z705" s="56">
        <f t="shared" si="9"/>
        <v>1.7451548050621365E-2</v>
      </c>
      <c r="AA705" s="56">
        <f t="shared" si="9"/>
        <v>2.429507157873061E-2</v>
      </c>
      <c r="AB705" s="56">
        <f t="shared" si="9"/>
        <v>2.7079517229212566E-2</v>
      </c>
      <c r="AC705" s="56">
        <f t="shared" si="9"/>
        <v>2.9289891449627896E-2</v>
      </c>
      <c r="AD705" s="56">
        <f t="shared" si="9"/>
        <v>2.5662058680637253E-2</v>
      </c>
      <c r="AE705" s="56">
        <f t="shared" si="9"/>
        <v>3.3403080771533242E-2</v>
      </c>
      <c r="AF705" s="56">
        <f t="shared" si="9"/>
        <v>3.8917919571892307E-2</v>
      </c>
      <c r="AG705" s="56">
        <f t="shared" si="9"/>
        <v>4.7280346554893445E-2</v>
      </c>
    </row>
    <row r="706" spans="2:33" ht="15" outlineLevel="1">
      <c r="B706" s="53" t="s">
        <v>3</v>
      </c>
      <c r="C706" s="40" t="s">
        <v>118</v>
      </c>
      <c r="E706" s="56">
        <f t="shared" si="10"/>
        <v>0.1107142247333017</v>
      </c>
      <c r="F706" s="56">
        <f t="shared" si="9"/>
        <v>0.17283544079318372</v>
      </c>
      <c r="G706" s="56">
        <f t="shared" si="9"/>
        <v>0.16825628391893094</v>
      </c>
      <c r="H706" s="56">
        <f t="shared" si="9"/>
        <v>0.16138266952872138</v>
      </c>
      <c r="I706" s="56">
        <f t="shared" si="9"/>
        <v>0.17845516325663882</v>
      </c>
      <c r="J706" s="56">
        <f t="shared" si="9"/>
        <v>0.16349428154134368</v>
      </c>
      <c r="K706" s="56">
        <f t="shared" si="9"/>
        <v>0.15372921090397951</v>
      </c>
      <c r="L706" s="56">
        <f t="shared" si="9"/>
        <v>0.19089757667947299</v>
      </c>
      <c r="M706" s="56">
        <f t="shared" si="9"/>
        <v>0.24343259945632931</v>
      </c>
      <c r="N706" s="56">
        <f t="shared" si="9"/>
        <v>0.28930240485961722</v>
      </c>
      <c r="O706" s="56">
        <f t="shared" si="9"/>
        <v>0.21132937366950455</v>
      </c>
      <c r="P706" s="56">
        <f t="shared" si="9"/>
        <v>0.23437356486209665</v>
      </c>
      <c r="Q706" s="56">
        <f t="shared" si="9"/>
        <v>0.17390572074121699</v>
      </c>
      <c r="R706" s="56">
        <f t="shared" si="9"/>
        <v>0.12115805185278226</v>
      </c>
      <c r="S706" s="56">
        <f t="shared" si="9"/>
        <v>0.15400402292969584</v>
      </c>
      <c r="T706" s="56">
        <f t="shared" si="9"/>
        <v>0.1552472782972964</v>
      </c>
      <c r="U706" s="56">
        <f t="shared" si="9"/>
        <v>0.13295608053072111</v>
      </c>
      <c r="V706" s="56">
        <f t="shared" si="9"/>
        <v>7.7365530437202831E-2</v>
      </c>
      <c r="W706" s="56">
        <f t="shared" si="9"/>
        <v>6.9476183007028416E-2</v>
      </c>
      <c r="X706" s="56">
        <f t="shared" si="9"/>
        <v>4.4926623894725758E-2</v>
      </c>
      <c r="Y706" s="56">
        <f t="shared" si="9"/>
        <v>2.789273543136862E-2</v>
      </c>
      <c r="Z706" s="56">
        <f t="shared" si="9"/>
        <v>1.2158019081364895E-2</v>
      </c>
      <c r="AA706" s="56">
        <f t="shared" si="9"/>
        <v>1.2087882102113182E-2</v>
      </c>
      <c r="AB706" s="56">
        <f t="shared" si="9"/>
        <v>9.8849125642376176E-3</v>
      </c>
      <c r="AC706" s="56">
        <f t="shared" si="9"/>
        <v>1.3807039079791687E-2</v>
      </c>
      <c r="AD706" s="56">
        <f t="shared" si="9"/>
        <v>1.9164161414274235E-2</v>
      </c>
      <c r="AE706" s="56">
        <f t="shared" si="9"/>
        <v>1.4234773153090676E-2</v>
      </c>
      <c r="AF706" s="56">
        <f t="shared" si="9"/>
        <v>7.1414248411927721E-3</v>
      </c>
      <c r="AG706" s="56">
        <f t="shared" si="9"/>
        <v>7.6077156384295975E-3</v>
      </c>
    </row>
    <row r="707" spans="2:33" ht="15" outlineLevel="1">
      <c r="B707" s="53" t="s">
        <v>9</v>
      </c>
      <c r="C707" s="40" t="s">
        <v>118</v>
      </c>
      <c r="E707" s="56">
        <f t="shared" si="10"/>
        <v>0</v>
      </c>
      <c r="F707" s="56">
        <f t="shared" si="9"/>
        <v>0</v>
      </c>
      <c r="G707" s="56">
        <f t="shared" si="9"/>
        <v>0</v>
      </c>
      <c r="H707" s="56">
        <f t="shared" si="9"/>
        <v>0</v>
      </c>
      <c r="I707" s="56">
        <f t="shared" si="9"/>
        <v>0</v>
      </c>
      <c r="J707" s="56">
        <f t="shared" si="9"/>
        <v>0</v>
      </c>
      <c r="K707" s="56">
        <f t="shared" si="9"/>
        <v>0</v>
      </c>
      <c r="L707" s="56">
        <f t="shared" si="9"/>
        <v>0</v>
      </c>
      <c r="M707" s="56">
        <f t="shared" si="9"/>
        <v>0</v>
      </c>
      <c r="N707" s="56">
        <f t="shared" si="9"/>
        <v>0</v>
      </c>
      <c r="O707" s="56">
        <f t="shared" si="9"/>
        <v>0</v>
      </c>
      <c r="P707" s="56">
        <f t="shared" si="9"/>
        <v>0</v>
      </c>
      <c r="Q707" s="56">
        <f t="shared" si="9"/>
        <v>0</v>
      </c>
      <c r="R707" s="56">
        <f t="shared" si="9"/>
        <v>0</v>
      </c>
      <c r="S707" s="56">
        <f t="shared" si="9"/>
        <v>0</v>
      </c>
      <c r="T707" s="56">
        <f t="shared" si="9"/>
        <v>0</v>
      </c>
      <c r="U707" s="56">
        <f t="shared" si="9"/>
        <v>0</v>
      </c>
      <c r="V707" s="56">
        <f t="shared" si="9"/>
        <v>0</v>
      </c>
      <c r="W707" s="56">
        <f t="shared" si="9"/>
        <v>0</v>
      </c>
      <c r="X707" s="56">
        <f t="shared" si="9"/>
        <v>0</v>
      </c>
      <c r="Y707" s="56">
        <f t="shared" si="9"/>
        <v>0</v>
      </c>
      <c r="Z707" s="56">
        <f t="shared" si="9"/>
        <v>0</v>
      </c>
      <c r="AA707" s="56">
        <f t="shared" si="9"/>
        <v>3.9703245758418585E-3</v>
      </c>
      <c r="AB707" s="56">
        <f t="shared" si="9"/>
        <v>5.1998465791342034E-3</v>
      </c>
      <c r="AC707" s="56">
        <f t="shared" si="9"/>
        <v>5.6166543295621237E-3</v>
      </c>
      <c r="AD707" s="56">
        <f t="shared" si="9"/>
        <v>5.5141050246964602E-3</v>
      </c>
      <c r="AE707" s="56">
        <f t="shared" si="9"/>
        <v>5.1902806336182371E-3</v>
      </c>
      <c r="AF707" s="56">
        <f t="shared" si="9"/>
        <v>1.1861017872225908E-2</v>
      </c>
      <c r="AG707" s="56">
        <f t="shared" si="9"/>
        <v>1.9871346069974049E-2</v>
      </c>
    </row>
    <row r="708" spans="2:33" ht="15" outlineLevel="1">
      <c r="B708" s="54" t="s">
        <v>110</v>
      </c>
      <c r="C708" s="40" t="s">
        <v>118</v>
      </c>
      <c r="E708" s="56">
        <f t="shared" si="10"/>
        <v>0</v>
      </c>
      <c r="F708" s="56">
        <f t="shared" si="9"/>
        <v>0</v>
      </c>
      <c r="G708" s="56">
        <f t="shared" si="9"/>
        <v>0</v>
      </c>
      <c r="H708" s="56">
        <f t="shared" si="9"/>
        <v>0</v>
      </c>
      <c r="I708" s="56">
        <f t="shared" si="9"/>
        <v>0</v>
      </c>
      <c r="J708" s="56">
        <f t="shared" si="9"/>
        <v>0</v>
      </c>
      <c r="K708" s="56">
        <f t="shared" si="9"/>
        <v>0</v>
      </c>
      <c r="L708" s="56">
        <f t="shared" si="9"/>
        <v>0</v>
      </c>
      <c r="M708" s="56">
        <f t="shared" si="9"/>
        <v>1.4831209956721509E-3</v>
      </c>
      <c r="N708" s="56">
        <f t="shared" si="9"/>
        <v>4.2808887643195973E-3</v>
      </c>
      <c r="O708" s="56">
        <f t="shared" si="9"/>
        <v>1.7150355745611419E-3</v>
      </c>
      <c r="P708" s="56">
        <f t="shared" si="9"/>
        <v>0</v>
      </c>
      <c r="Q708" s="56">
        <f t="shared" si="9"/>
        <v>8.3777955143434189E-3</v>
      </c>
      <c r="R708" s="56">
        <f t="shared" si="9"/>
        <v>2.0014328856406357E-2</v>
      </c>
      <c r="S708" s="56">
        <f t="shared" si="9"/>
        <v>2.7115079214898315E-2</v>
      </c>
      <c r="T708" s="56">
        <f t="shared" si="9"/>
        <v>3.4391848454183555E-2</v>
      </c>
      <c r="U708" s="56">
        <f t="shared" si="9"/>
        <v>2.961251927812697E-2</v>
      </c>
      <c r="V708" s="56">
        <f t="shared" si="9"/>
        <v>2.2224892957865328E-2</v>
      </c>
      <c r="W708" s="56">
        <f t="shared" si="9"/>
        <v>7.5693322173476562E-3</v>
      </c>
      <c r="X708" s="56">
        <f t="shared" si="9"/>
        <v>1.3759409824532321E-2</v>
      </c>
      <c r="Y708" s="56">
        <f t="shared" si="9"/>
        <v>8.2056485707785783E-3</v>
      </c>
      <c r="Z708" s="56">
        <f t="shared" si="9"/>
        <v>9.3565975110841675E-3</v>
      </c>
      <c r="AA708" s="56">
        <f t="shared" si="9"/>
        <v>7.6913782526807752E-3</v>
      </c>
      <c r="AB708" s="56">
        <f t="shared" si="9"/>
        <v>4.3867230584694342E-2</v>
      </c>
      <c r="AC708" s="56">
        <f t="shared" si="9"/>
        <v>4.233868171789644E-2</v>
      </c>
      <c r="AD708" s="56">
        <f t="shared" si="9"/>
        <v>1.287046160665292E-2</v>
      </c>
      <c r="AE708" s="56">
        <f t="shared" si="9"/>
        <v>0</v>
      </c>
      <c r="AF708" s="56">
        <f t="shared" si="9"/>
        <v>0</v>
      </c>
      <c r="AG708" s="56">
        <f t="shared" si="9"/>
        <v>0</v>
      </c>
    </row>
    <row r="709" spans="2:33" outlineLevel="1"/>
    <row r="710" spans="2:33" ht="15" outlineLevel="1">
      <c r="B710" s="16" t="s">
        <v>111</v>
      </c>
      <c r="C710" s="40" t="s">
        <v>118</v>
      </c>
      <c r="E710" s="56">
        <f>E649/E636</f>
        <v>0.60830811101121918</v>
      </c>
      <c r="F710" s="56">
        <f t="shared" ref="F710:AG710" si="11">F649/F636</f>
        <v>0.60953319382293936</v>
      </c>
      <c r="G710" s="56">
        <f t="shared" si="11"/>
        <v>0.60904575820862672</v>
      </c>
      <c r="H710" s="56">
        <f t="shared" si="11"/>
        <v>0.60978673822908003</v>
      </c>
      <c r="I710" s="56">
        <f t="shared" si="11"/>
        <v>0.60858709117131049</v>
      </c>
      <c r="J710" s="56">
        <f t="shared" si="11"/>
        <v>0.60684377330602546</v>
      </c>
      <c r="K710" s="56">
        <f t="shared" si="11"/>
        <v>0.60505044040485978</v>
      </c>
      <c r="L710" s="56">
        <f t="shared" si="11"/>
        <v>0.60836334862118402</v>
      </c>
      <c r="M710" s="56">
        <f t="shared" si="11"/>
        <v>0.60881275712885319</v>
      </c>
      <c r="N710" s="56">
        <f t="shared" si="11"/>
        <v>0.61127398457107851</v>
      </c>
      <c r="O710" s="56">
        <f t="shared" si="11"/>
        <v>0.58651892326371324</v>
      </c>
      <c r="P710" s="56">
        <f t="shared" si="11"/>
        <v>0.59970307569812609</v>
      </c>
      <c r="Q710" s="56">
        <f t="shared" si="11"/>
        <v>0.5808770450836227</v>
      </c>
      <c r="R710" s="56">
        <f t="shared" si="11"/>
        <v>0.55628610554193469</v>
      </c>
      <c r="S710" s="56">
        <f t="shared" si="11"/>
        <v>0.54150709446981038</v>
      </c>
      <c r="T710" s="56">
        <f t="shared" si="11"/>
        <v>0.53745008849879761</v>
      </c>
      <c r="U710" s="56">
        <f t="shared" si="11"/>
        <v>0.52187932324544195</v>
      </c>
      <c r="V710" s="56">
        <f t="shared" si="11"/>
        <v>0.50688507695569962</v>
      </c>
      <c r="W710" s="56">
        <f t="shared" si="11"/>
        <v>0.49252131670742982</v>
      </c>
      <c r="X710" s="56">
        <f t="shared" si="11"/>
        <v>0.48596870784402907</v>
      </c>
      <c r="Y710" s="56">
        <f t="shared" si="11"/>
        <v>0.50217090912072337</v>
      </c>
      <c r="Z710" s="56">
        <f t="shared" si="11"/>
        <v>0.47210045291951097</v>
      </c>
      <c r="AA710" s="56">
        <f t="shared" si="11"/>
        <v>0.48990152415075211</v>
      </c>
      <c r="AB710" s="56">
        <f t="shared" si="11"/>
        <v>0.4604595226669928</v>
      </c>
      <c r="AC710" s="56">
        <f t="shared" si="11"/>
        <v>0.45358261456916144</v>
      </c>
      <c r="AD710" s="56">
        <f t="shared" si="11"/>
        <v>0.4546598411080815</v>
      </c>
      <c r="AE710" s="56">
        <f t="shared" si="11"/>
        <v>0.46350027845774405</v>
      </c>
      <c r="AF710" s="56">
        <f t="shared" si="11"/>
        <v>0.44871535748993446</v>
      </c>
      <c r="AG710" s="56">
        <f t="shared" si="11"/>
        <v>0.42288700831268411</v>
      </c>
    </row>
    <row r="711" spans="2:33" outlineLevel="1">
      <c r="B711" s="40"/>
    </row>
    <row r="712" spans="2:33" outlineLevel="1">
      <c r="B712" s="16" t="s">
        <v>119</v>
      </c>
      <c r="C712" s="40" t="s">
        <v>118</v>
      </c>
    </row>
    <row r="713" spans="2:33" ht="15" outlineLevel="1">
      <c r="B713" s="57" t="s">
        <v>5</v>
      </c>
      <c r="C713" s="40" t="s">
        <v>120</v>
      </c>
      <c r="E713" s="56">
        <v>0.27730087250211088</v>
      </c>
      <c r="F713" s="56">
        <v>0.25155883338920548</v>
      </c>
      <c r="G713" s="56">
        <v>0.23142802765970943</v>
      </c>
      <c r="H713" s="56">
        <v>0.28111827423754032</v>
      </c>
      <c r="I713" s="56">
        <v>0.265127625394181</v>
      </c>
      <c r="J713" s="56">
        <v>0.2934485896269336</v>
      </c>
      <c r="K713" s="56">
        <v>0.33294522360412809</v>
      </c>
      <c r="L713" s="56">
        <v>0.33363807201990964</v>
      </c>
      <c r="M713" s="56">
        <v>0.30658014028725483</v>
      </c>
      <c r="N713" s="56">
        <v>0.31617212705048386</v>
      </c>
      <c r="O713" s="56">
        <v>0.38966010432441517</v>
      </c>
      <c r="P713" s="56">
        <v>0.37134621630399478</v>
      </c>
      <c r="Q713" s="56">
        <v>0.42726376011047557</v>
      </c>
      <c r="R713" s="56">
        <v>0.50094133015714448</v>
      </c>
      <c r="S713" s="56">
        <v>0.48131695845309647</v>
      </c>
      <c r="T713" s="56">
        <v>0.41827815547934633</v>
      </c>
      <c r="U713" s="56">
        <v>0.47709486545495017</v>
      </c>
      <c r="V713" s="56">
        <v>0.52994795279469731</v>
      </c>
      <c r="W713" s="56">
        <v>0.55063614734071975</v>
      </c>
      <c r="X713" s="56">
        <v>0.56744226148719723</v>
      </c>
      <c r="Y713" s="56">
        <v>0.63221041126180155</v>
      </c>
      <c r="Z713" s="56">
        <v>0.55804333313111054</v>
      </c>
      <c r="AA713" s="56">
        <v>0.5130973798197469</v>
      </c>
      <c r="AB713" s="56">
        <v>0.47198969865823098</v>
      </c>
      <c r="AC713" s="56">
        <v>0.45194485254070443</v>
      </c>
      <c r="AD713" s="56">
        <v>0.42978654119948073</v>
      </c>
      <c r="AE713" s="56">
        <v>0.50721012363223561</v>
      </c>
      <c r="AF713" s="56">
        <v>0.51121643389286087</v>
      </c>
      <c r="AG713" s="56">
        <v>0.51831470295855986</v>
      </c>
    </row>
    <row r="714" spans="2:33" ht="15" outlineLevel="1">
      <c r="B714" s="54" t="s">
        <v>23</v>
      </c>
      <c r="C714" s="40" t="s">
        <v>120</v>
      </c>
      <c r="E714" s="56">
        <v>0</v>
      </c>
      <c r="F714" s="56">
        <v>0</v>
      </c>
      <c r="G714" s="56">
        <v>3.1719850282306664E-4</v>
      </c>
      <c r="H714" s="56">
        <v>9.2982891148028757E-4</v>
      </c>
      <c r="I714" s="56">
        <v>1.1304813470577736E-3</v>
      </c>
      <c r="J714" s="56">
        <v>9.0991810737033659E-4</v>
      </c>
      <c r="K714" s="56">
        <v>7.4093675575549094E-4</v>
      </c>
      <c r="L714" s="56">
        <v>2.5394890548021743E-3</v>
      </c>
      <c r="M714" s="56">
        <v>8.0641313165052252E-3</v>
      </c>
      <c r="N714" s="56">
        <v>8.4972963148089217E-3</v>
      </c>
      <c r="O714" s="56">
        <v>1.0264176341914856E-2</v>
      </c>
      <c r="P714" s="56">
        <v>1.3559597271841506E-2</v>
      </c>
      <c r="Q714" s="56">
        <v>1.530873939633064E-2</v>
      </c>
      <c r="R714" s="56">
        <v>1.7443424136473665E-2</v>
      </c>
      <c r="S714" s="56">
        <v>2.4450334092351339E-2</v>
      </c>
      <c r="T714" s="56">
        <v>4.0183831333941593E-2</v>
      </c>
      <c r="U714" s="56">
        <v>5.6138377082073691E-2</v>
      </c>
      <c r="V714" s="56">
        <v>6.7117095897753221E-2</v>
      </c>
      <c r="W714" s="56">
        <v>7.9386871585492791E-2</v>
      </c>
      <c r="X714" s="56">
        <v>0.10289010860939286</v>
      </c>
      <c r="Y714" s="56">
        <v>9.8254146884235713E-2</v>
      </c>
      <c r="Z714" s="56">
        <v>0.15839644734777297</v>
      </c>
      <c r="AA714" s="56">
        <v>0.14553530699074091</v>
      </c>
      <c r="AB714" s="56">
        <v>0.16325885519524644</v>
      </c>
      <c r="AC714" s="56">
        <v>0.18385560118546529</v>
      </c>
      <c r="AD714" s="56">
        <v>0.22842028491899546</v>
      </c>
      <c r="AE714" s="56">
        <v>0.2034029547140008</v>
      </c>
      <c r="AF714" s="56">
        <v>0.24270082769977983</v>
      </c>
      <c r="AG714" s="56">
        <v>0.27963833941011312</v>
      </c>
    </row>
    <row r="715" spans="2:33" ht="15" outlineLevel="1">
      <c r="B715" s="57" t="s">
        <v>7</v>
      </c>
      <c r="C715" s="40" t="s">
        <v>120</v>
      </c>
      <c r="E715" s="56">
        <v>0.41640866873065013</v>
      </c>
      <c r="F715" s="56">
        <v>0.3924237344954743</v>
      </c>
      <c r="G715" s="56">
        <v>0.42238152635919557</v>
      </c>
      <c r="H715" s="56">
        <v>0.4102405157451029</v>
      </c>
      <c r="I715" s="56">
        <v>0.3976914380912715</v>
      </c>
      <c r="J715" s="56">
        <v>0.39911282984531393</v>
      </c>
      <c r="K715" s="56">
        <v>0.37004498544588516</v>
      </c>
      <c r="L715" s="56">
        <v>0.34471024429884706</v>
      </c>
      <c r="M715" s="56">
        <v>0.32161091759316696</v>
      </c>
      <c r="N715" s="56">
        <v>0.26500658881265043</v>
      </c>
      <c r="O715" s="56">
        <v>0.28676594312636711</v>
      </c>
      <c r="P715" s="56">
        <v>0.2867002273465411</v>
      </c>
      <c r="Q715" s="56">
        <v>0.26912606036693637</v>
      </c>
      <c r="R715" s="56">
        <v>0.23832942713336153</v>
      </c>
      <c r="S715" s="56">
        <v>0.23252081078054426</v>
      </c>
      <c r="T715" s="56">
        <v>0.23089503502311592</v>
      </c>
      <c r="U715" s="56">
        <v>0.20364353923372699</v>
      </c>
      <c r="V715" s="56">
        <v>0.18846122371567778</v>
      </c>
      <c r="W715" s="56">
        <v>0.16937519146119837</v>
      </c>
      <c r="X715" s="56">
        <v>0.13941590070654411</v>
      </c>
      <c r="Y715" s="56">
        <v>0.12408805736698413</v>
      </c>
      <c r="Z715" s="56">
        <v>0.14264680531911866</v>
      </c>
      <c r="AA715" s="56">
        <v>0.18232778690230186</v>
      </c>
      <c r="AB715" s="56">
        <v>0.15394962182434246</v>
      </c>
      <c r="AC715" s="56">
        <v>0.14152949801605258</v>
      </c>
      <c r="AD715" s="56">
        <v>0.16939296427079645</v>
      </c>
      <c r="AE715" s="56">
        <v>0.15537721223748502</v>
      </c>
      <c r="AF715" s="56">
        <v>0.11882507011785118</v>
      </c>
      <c r="AG715" s="56">
        <v>6.9641987056349733E-2</v>
      </c>
    </row>
    <row r="716" spans="2:33" ht="15" outlineLevel="1">
      <c r="B716" s="57" t="s">
        <v>8</v>
      </c>
      <c r="C716" s="40" t="s">
        <v>120</v>
      </c>
      <c r="E716" s="56">
        <v>0.15796509991556432</v>
      </c>
      <c r="F716" s="56">
        <v>0.14394904458598726</v>
      </c>
      <c r="G716" s="56">
        <v>0.13829854723085708</v>
      </c>
      <c r="H716" s="56">
        <v>0.11622861393503596</v>
      </c>
      <c r="I716" s="56">
        <v>0.11382162194323796</v>
      </c>
      <c r="J716" s="56">
        <v>0.11470655141037306</v>
      </c>
      <c r="K716" s="56">
        <v>0.1157449060598042</v>
      </c>
      <c r="L716" s="56">
        <v>0.10457615927675352</v>
      </c>
      <c r="M716" s="56">
        <v>8.0832180178460666E-2</v>
      </c>
      <c r="N716" s="56">
        <v>7.6430226746035335E-2</v>
      </c>
      <c r="O716" s="56">
        <v>7.4457344775365961E-2</v>
      </c>
      <c r="P716" s="56">
        <v>8.9030529392659957E-2</v>
      </c>
      <c r="Q716" s="56">
        <v>8.2146379956598958E-2</v>
      </c>
      <c r="R716" s="56">
        <v>7.7919084028124641E-2</v>
      </c>
      <c r="S716" s="56">
        <v>5.550785770278846E-2</v>
      </c>
      <c r="T716" s="56">
        <v>8.8541686618662394E-2</v>
      </c>
      <c r="U716" s="56">
        <v>7.3995562012526911E-2</v>
      </c>
      <c r="V716" s="56">
        <v>7.4423265274313727E-2</v>
      </c>
      <c r="W716" s="56">
        <v>9.0729650343580923E-2</v>
      </c>
      <c r="X716" s="56">
        <v>9.1535316003885356E-2</v>
      </c>
      <c r="Y716" s="56">
        <v>7.6062881448497141E-2</v>
      </c>
      <c r="Z716" s="56">
        <v>7.7014857248393256E-2</v>
      </c>
      <c r="AA716" s="56">
        <v>8.8464244670495615E-2</v>
      </c>
      <c r="AB716" s="56">
        <v>8.2015043209724733E-2</v>
      </c>
      <c r="AC716" s="56">
        <v>8.9282860539115216E-2</v>
      </c>
      <c r="AD716" s="56">
        <v>8.7511464018242807E-2</v>
      </c>
      <c r="AE716" s="56">
        <v>7.6697803496777989E-2</v>
      </c>
      <c r="AF716" s="56">
        <v>7.0566109946143332E-2</v>
      </c>
      <c r="AG716" s="56">
        <v>6.7669014503878938E-2</v>
      </c>
    </row>
    <row r="717" spans="2:33" ht="15" outlineLevel="1">
      <c r="B717" s="54" t="s">
        <v>92</v>
      </c>
      <c r="C717" s="40" t="s">
        <v>120</v>
      </c>
      <c r="E717" s="56">
        <v>4.904306220095693E-2</v>
      </c>
      <c r="F717" s="56">
        <v>5.0016761649346285E-2</v>
      </c>
      <c r="G717" s="56">
        <v>5.1830235361289098E-2</v>
      </c>
      <c r="H717" s="56">
        <v>4.7421274485494665E-2</v>
      </c>
      <c r="I717" s="56">
        <v>5.4739096804902722E-2</v>
      </c>
      <c r="J717" s="56">
        <v>4.0548225659690629E-2</v>
      </c>
      <c r="K717" s="56">
        <v>3.8211166975390315E-2</v>
      </c>
      <c r="L717" s="56">
        <v>3.443547158311748E-2</v>
      </c>
      <c r="M717" s="56">
        <v>4.3708546070525364E-2</v>
      </c>
      <c r="N717" s="56">
        <v>3.8487753896487474E-2</v>
      </c>
      <c r="O717" s="56">
        <v>3.5630153121319195E-2</v>
      </c>
      <c r="P717" s="56">
        <v>2.4196167586878856E-2</v>
      </c>
      <c r="Q717" s="56">
        <v>3.5983428684158617E-2</v>
      </c>
      <c r="R717" s="56">
        <v>2.2976140162139318E-2</v>
      </c>
      <c r="S717" s="56">
        <v>2.3517115233864645E-2</v>
      </c>
      <c r="T717" s="56">
        <v>2.2813397997917071E-2</v>
      </c>
      <c r="U717" s="56">
        <v>2.5066878413150497E-2</v>
      </c>
      <c r="V717" s="56">
        <v>2.2844816414999747E-2</v>
      </c>
      <c r="W717" s="56">
        <v>3.1896984412862754E-2</v>
      </c>
      <c r="X717" s="56">
        <v>3.1395169751655419E-2</v>
      </c>
      <c r="Y717" s="56">
        <v>2.0917966726892213E-2</v>
      </c>
      <c r="Z717" s="56">
        <v>2.5554491328357899E-2</v>
      </c>
      <c r="AA717" s="56">
        <v>2.9116244533219687E-2</v>
      </c>
      <c r="AB717" s="56">
        <v>2.1550796037443695E-2</v>
      </c>
      <c r="AC717" s="56">
        <v>2.5347944215379909E-2</v>
      </c>
      <c r="AD717" s="56">
        <v>2.8026591379949953E-2</v>
      </c>
      <c r="AE717" s="56">
        <v>2.2534835357986276E-2</v>
      </c>
      <c r="AF717" s="56">
        <v>2.2548599311620142E-2</v>
      </c>
      <c r="AG717" s="56">
        <v>2.2465198933967739E-2</v>
      </c>
    </row>
    <row r="718" spans="2:33" ht="15" outlineLevel="1">
      <c r="B718" s="54" t="s">
        <v>109</v>
      </c>
      <c r="C718" s="40" t="s">
        <v>120</v>
      </c>
      <c r="E718" s="8">
        <v>0</v>
      </c>
      <c r="F718" s="8">
        <v>0</v>
      </c>
      <c r="G718" s="8">
        <v>0</v>
      </c>
      <c r="H718" s="8">
        <v>0</v>
      </c>
      <c r="I718" s="8">
        <v>0</v>
      </c>
      <c r="J718" s="8">
        <v>0</v>
      </c>
      <c r="K718" s="8">
        <v>1.4289494575284467E-3</v>
      </c>
      <c r="L718" s="8">
        <v>4.1139722687795217E-3</v>
      </c>
      <c r="M718" s="8">
        <v>4.0559240349286631E-3</v>
      </c>
      <c r="N718" s="8">
        <v>4.1350479392920428E-3</v>
      </c>
      <c r="O718" s="8">
        <v>3.9962981659094725E-3</v>
      </c>
      <c r="P718" s="8">
        <v>3.9379668723611557E-3</v>
      </c>
      <c r="Q718" s="8">
        <v>3.1958966265535618E-3</v>
      </c>
      <c r="R718" s="8">
        <v>3.3042609597725438E-3</v>
      </c>
      <c r="S718" s="8">
        <v>4.0688342230019783E-3</v>
      </c>
      <c r="T718" s="8">
        <v>4.7075988499266121E-3</v>
      </c>
      <c r="U718" s="8">
        <v>4.4450186236137824E-3</v>
      </c>
      <c r="V718" s="8">
        <v>5.8264723725896051E-3</v>
      </c>
      <c r="W718" s="8">
        <v>6.8807257818991902E-3</v>
      </c>
      <c r="X718" s="8">
        <v>8.7740440500889312E-3</v>
      </c>
      <c r="Y718" s="8">
        <v>1.099222197791342E-2</v>
      </c>
      <c r="Z718" s="8">
        <v>1.2171473001106178E-2</v>
      </c>
      <c r="AA718" s="8">
        <v>1.6091963255266982E-2</v>
      </c>
      <c r="AB718" s="8">
        <v>1.7491591346674221E-2</v>
      </c>
      <c r="AC718" s="8">
        <v>1.9438102154087263E-2</v>
      </c>
      <c r="AD718" s="8">
        <v>1.6749959042343013E-2</v>
      </c>
      <c r="AE718" s="8">
        <v>2.2678764716680021E-2</v>
      </c>
      <c r="AF718" s="8">
        <v>2.4323734610619718E-2</v>
      </c>
      <c r="AG718" s="8">
        <v>2.7996847594255622E-2</v>
      </c>
    </row>
    <row r="719" spans="2:33" ht="15" outlineLevel="1">
      <c r="B719" s="57" t="s">
        <v>3</v>
      </c>
      <c r="C719" s="40" t="s">
        <v>120</v>
      </c>
      <c r="E719" s="56">
        <v>9.9282296650717694E-2</v>
      </c>
      <c r="F719" s="56">
        <v>0.16205162587998659</v>
      </c>
      <c r="G719" s="56">
        <v>0.15574446488612573</v>
      </c>
      <c r="H719" s="56">
        <v>0.1440614926853459</v>
      </c>
      <c r="I719" s="56">
        <v>0.16748973641934908</v>
      </c>
      <c r="J719" s="56">
        <v>0.15127388535031847</v>
      </c>
      <c r="K719" s="56">
        <v>0.14088383170150834</v>
      </c>
      <c r="L719" s="56">
        <v>0.17598659149779064</v>
      </c>
      <c r="M719" s="56">
        <v>0.23137853700434222</v>
      </c>
      <c r="N719" s="56">
        <v>0.2803198982142045</v>
      </c>
      <c r="O719" s="56">
        <v>0.19510348308934877</v>
      </c>
      <c r="P719" s="56">
        <v>0.21122929522572265</v>
      </c>
      <c r="Q719" s="56">
        <v>0.14712961136318806</v>
      </c>
      <c r="R719" s="56">
        <v>9.4286702270718878E-2</v>
      </c>
      <c r="S719" s="56">
        <v>0.11986263018403075</v>
      </c>
      <c r="T719" s="56">
        <v>0.12070580951278871</v>
      </c>
      <c r="U719" s="56">
        <v>9.8083920834191415E-2</v>
      </c>
      <c r="V719" s="56">
        <v>6.5785539883824073E-2</v>
      </c>
      <c r="W719" s="56">
        <v>5.6264105086436936E-2</v>
      </c>
      <c r="X719" s="56">
        <v>3.1956039969668976E-2</v>
      </c>
      <c r="Y719" s="56">
        <v>2.1056169035803658E-2</v>
      </c>
      <c r="Z719" s="56">
        <v>8.4502768918123007E-3</v>
      </c>
      <c r="AA719" s="56">
        <v>8.5572877311565262E-3</v>
      </c>
      <c r="AB719" s="56">
        <v>6.7882889554537846E-3</v>
      </c>
      <c r="AC719" s="56">
        <v>9.2419079533435956E-3</v>
      </c>
      <c r="AD719" s="56">
        <v>1.4137973496712933E-2</v>
      </c>
      <c r="AE719" s="56">
        <v>9.6893793878421348E-3</v>
      </c>
      <c r="AF719" s="56">
        <v>4.6254547718177696E-3</v>
      </c>
      <c r="AG719" s="56">
        <v>4.5125774120319245E-3</v>
      </c>
    </row>
    <row r="720" spans="2:33" ht="15" outlineLevel="1">
      <c r="B720" s="57" t="s">
        <v>9</v>
      </c>
      <c r="C720" s="40" t="s">
        <v>120</v>
      </c>
      <c r="E720" s="56">
        <v>0</v>
      </c>
      <c r="F720" s="56">
        <v>0</v>
      </c>
      <c r="G720" s="56">
        <v>0</v>
      </c>
      <c r="H720" s="56">
        <v>0</v>
      </c>
      <c r="I720" s="56">
        <v>0</v>
      </c>
      <c r="J720" s="56">
        <v>0</v>
      </c>
      <c r="K720" s="56">
        <v>0</v>
      </c>
      <c r="L720" s="56">
        <v>0</v>
      </c>
      <c r="M720" s="56">
        <v>0</v>
      </c>
      <c r="N720" s="56">
        <v>0</v>
      </c>
      <c r="O720" s="56">
        <v>0</v>
      </c>
      <c r="P720" s="56">
        <v>0</v>
      </c>
      <c r="Q720" s="56">
        <v>0</v>
      </c>
      <c r="R720" s="56">
        <v>0</v>
      </c>
      <c r="S720" s="56">
        <v>0</v>
      </c>
      <c r="T720" s="56">
        <v>0</v>
      </c>
      <c r="U720" s="56">
        <v>0</v>
      </c>
      <c r="V720" s="56">
        <v>0</v>
      </c>
      <c r="W720" s="56">
        <v>0</v>
      </c>
      <c r="X720" s="56">
        <v>0</v>
      </c>
      <c r="Y720" s="56">
        <v>0</v>
      </c>
      <c r="Z720" s="56">
        <v>0</v>
      </c>
      <c r="AA720" s="56">
        <v>1.8052957207594944E-3</v>
      </c>
      <c r="AB720" s="56">
        <v>2.3535219527024607E-3</v>
      </c>
      <c r="AC720" s="56">
        <v>2.489297859473924E-3</v>
      </c>
      <c r="AD720" s="56">
        <v>2.5737312956788812E-3</v>
      </c>
      <c r="AE720" s="56">
        <v>2.4089264569921763E-3</v>
      </c>
      <c r="AF720" s="56">
        <v>5.1937696493067924E-3</v>
      </c>
      <c r="AG720" s="56">
        <v>9.761332130842763E-3</v>
      </c>
    </row>
    <row r="721" spans="2:33" ht="15" outlineLevel="1">
      <c r="B721" s="57" t="s">
        <v>121</v>
      </c>
      <c r="C721" s="40" t="s">
        <v>120</v>
      </c>
      <c r="E721" s="56">
        <v>0</v>
      </c>
      <c r="F721" s="56">
        <v>0</v>
      </c>
      <c r="G721" s="56">
        <v>0</v>
      </c>
      <c r="H721" s="56">
        <v>0</v>
      </c>
      <c r="I721" s="56">
        <v>0</v>
      </c>
      <c r="J721" s="56">
        <v>0</v>
      </c>
      <c r="K721" s="56">
        <v>0</v>
      </c>
      <c r="L721" s="56">
        <v>0</v>
      </c>
      <c r="M721" s="56">
        <v>3.7696235148160519E-3</v>
      </c>
      <c r="N721" s="56">
        <v>1.0951061026037167E-2</v>
      </c>
      <c r="O721" s="56">
        <v>4.1224970553592451E-3</v>
      </c>
      <c r="P721" s="56">
        <v>0</v>
      </c>
      <c r="Q721" s="56">
        <v>1.9846123495758539E-2</v>
      </c>
      <c r="R721" s="56">
        <v>4.4799631152264964E-2</v>
      </c>
      <c r="S721" s="56">
        <v>5.8755459330322141E-2</v>
      </c>
      <c r="T721" s="56">
        <v>7.3874485184301522E-2</v>
      </c>
      <c r="U721" s="56">
        <v>6.1531838345766698E-2</v>
      </c>
      <c r="V721" s="56">
        <v>4.5593633646144369E-2</v>
      </c>
      <c r="W721" s="56">
        <v>1.4830323987809238E-2</v>
      </c>
      <c r="X721" s="56">
        <v>2.6591159421567204E-2</v>
      </c>
      <c r="Y721" s="56">
        <v>1.6418145297871761E-2</v>
      </c>
      <c r="Z721" s="56">
        <v>1.772231573232811E-2</v>
      </c>
      <c r="AA721" s="56">
        <v>1.5004490376311942E-2</v>
      </c>
      <c r="AB721" s="56">
        <v>8.0602582820181443E-2</v>
      </c>
      <c r="AC721" s="56">
        <v>7.6869935536377887E-2</v>
      </c>
      <c r="AD721" s="56">
        <v>2.3400490377799708E-2</v>
      </c>
      <c r="AE721" s="56">
        <v>0</v>
      </c>
      <c r="AF721" s="56">
        <v>0</v>
      </c>
      <c r="AG721" s="56">
        <v>0</v>
      </c>
    </row>
    <row r="722" spans="2:33" outlineLevel="1"/>
    <row r="723" spans="2:33" outlineLevel="1"/>
    <row r="726" spans="2:33" ht="21" thickBot="1">
      <c r="B726" s="19" t="s">
        <v>122</v>
      </c>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row>
    <row r="727" spans="2:33" ht="14" outlineLevel="1" thickTop="1"/>
    <row r="728" spans="2:33" outlineLevel="1"/>
    <row r="729" spans="2:33" outlineLevel="1"/>
    <row r="730" spans="2:33" outlineLevel="1"/>
    <row r="731" spans="2:33" outlineLevel="1"/>
    <row r="732" spans="2:33" outlineLevel="1"/>
    <row r="733" spans="2:33" outlineLevel="1"/>
    <row r="734" spans="2:33" outlineLevel="1"/>
    <row r="735" spans="2:33" outlineLevel="1"/>
    <row r="736" spans="2:33" outlineLevel="1"/>
    <row r="737" spans="2:33" outlineLevel="1"/>
    <row r="738" spans="2:33" outlineLevel="1"/>
    <row r="739" spans="2:33" outlineLevel="1"/>
    <row r="740" spans="2:33" outlineLevel="1"/>
    <row r="741" spans="2:33" outlineLevel="1"/>
    <row r="742" spans="2:33" outlineLevel="1"/>
    <row r="743" spans="2:33" outlineLevel="1"/>
    <row r="744" spans="2:33" outlineLevel="1"/>
    <row r="745" spans="2:33" outlineLevel="1"/>
    <row r="746" spans="2:33" outlineLevel="1"/>
    <row r="747" spans="2:33" outlineLevel="1"/>
    <row r="748" spans="2:33" outlineLevel="1"/>
    <row r="749" spans="2:33" outlineLevel="1"/>
    <row r="750" spans="2:33" ht="16" outlineLevel="1" thickBot="1">
      <c r="B750" s="3" t="s">
        <v>123</v>
      </c>
      <c r="C750" s="3" t="s">
        <v>1</v>
      </c>
      <c r="D750" s="3" t="s">
        <v>2</v>
      </c>
      <c r="E750" s="3">
        <v>1990</v>
      </c>
      <c r="F750" s="3">
        <v>1991</v>
      </c>
      <c r="G750" s="3">
        <v>1992</v>
      </c>
      <c r="H750" s="3">
        <v>1993</v>
      </c>
      <c r="I750" s="3">
        <v>1994</v>
      </c>
      <c r="J750" s="3">
        <v>1995</v>
      </c>
      <c r="K750" s="3">
        <v>1996</v>
      </c>
      <c r="L750" s="3">
        <v>1997</v>
      </c>
      <c r="M750" s="3">
        <v>1998</v>
      </c>
      <c r="N750" s="3">
        <v>1999</v>
      </c>
      <c r="O750" s="3">
        <v>2000</v>
      </c>
      <c r="P750" s="3">
        <v>2001</v>
      </c>
      <c r="Q750" s="3">
        <v>2002</v>
      </c>
      <c r="R750" s="3">
        <v>2003</v>
      </c>
      <c r="S750" s="3">
        <v>2004</v>
      </c>
      <c r="T750" s="3">
        <v>2005</v>
      </c>
      <c r="U750" s="3">
        <v>2006</v>
      </c>
      <c r="V750" s="3">
        <v>2007</v>
      </c>
      <c r="W750" s="3">
        <v>2008</v>
      </c>
      <c r="X750" s="3">
        <v>2009</v>
      </c>
      <c r="Y750" s="3">
        <v>2010</v>
      </c>
      <c r="Z750" s="3">
        <v>2011</v>
      </c>
      <c r="AA750" s="3">
        <v>2012</v>
      </c>
      <c r="AB750" s="3">
        <v>2013</v>
      </c>
      <c r="AC750" s="3">
        <v>2014</v>
      </c>
      <c r="AD750" s="3">
        <v>2015</v>
      </c>
      <c r="AE750" s="3">
        <v>2016</v>
      </c>
      <c r="AF750" s="3">
        <v>2017</v>
      </c>
      <c r="AG750" s="3">
        <v>2018</v>
      </c>
    </row>
    <row r="751" spans="2:33" ht="15" outlineLevel="1">
      <c r="B751" s="5" t="s">
        <v>5</v>
      </c>
      <c r="C751" s="39" t="s">
        <v>4</v>
      </c>
      <c r="E751" s="6">
        <v>842.85080879999998</v>
      </c>
      <c r="F751" s="6">
        <v>790.33687392000002</v>
      </c>
      <c r="G751" s="6">
        <v>764.5537812</v>
      </c>
      <c r="H751" s="6">
        <v>961.66412495999987</v>
      </c>
      <c r="I751" s="6">
        <v>945.4662254399999</v>
      </c>
      <c r="J751" s="6">
        <v>1062.62098008</v>
      </c>
      <c r="K751" s="6">
        <v>1323.7259508</v>
      </c>
      <c r="L751" s="6">
        <v>1390.8007634399999</v>
      </c>
      <c r="M751" s="6">
        <v>1350.3921736799998</v>
      </c>
      <c r="N751" s="6">
        <v>1512.0911519999997</v>
      </c>
      <c r="O751" s="6">
        <v>1828.2948287999998</v>
      </c>
      <c r="P751" s="6">
        <v>1855.2410685599998</v>
      </c>
      <c r="Q751" s="6">
        <v>2068.7431696799999</v>
      </c>
      <c r="R751" s="6">
        <v>2356.0835680800001</v>
      </c>
      <c r="S751" s="6">
        <v>2251.3141754399999</v>
      </c>
      <c r="T751" s="6">
        <v>2043.8707956064759</v>
      </c>
      <c r="U751" s="6">
        <v>2411.1703802890142</v>
      </c>
      <c r="V751" s="6">
        <v>2736.918251984584</v>
      </c>
      <c r="W751" s="6">
        <v>2810.624906482155</v>
      </c>
      <c r="X751" s="6">
        <v>2758.7923351493687</v>
      </c>
      <c r="Y751" s="6">
        <v>3024.8284624964781</v>
      </c>
      <c r="Z751" s="6">
        <v>2498.5067196468126</v>
      </c>
      <c r="AA751" s="6">
        <v>2269.759925683617</v>
      </c>
      <c r="AB751" s="6">
        <v>2098.1712458113616</v>
      </c>
      <c r="AC751" s="6">
        <v>1972.9859380555126</v>
      </c>
      <c r="AD751" s="6">
        <v>1899.4436862755372</v>
      </c>
      <c r="AE751" s="6">
        <v>2341.6032450745411</v>
      </c>
      <c r="AF751" s="6">
        <v>2423.4587641548051</v>
      </c>
      <c r="AG751" s="6">
        <v>2460.5648393559841</v>
      </c>
    </row>
    <row r="752" spans="2:33" ht="15" outlineLevel="1">
      <c r="B752" s="5" t="s">
        <v>7</v>
      </c>
      <c r="C752" s="39" t="s">
        <v>4</v>
      </c>
      <c r="E752" s="7">
        <v>1245.1336470000001</v>
      </c>
      <c r="F752" s="7">
        <v>1225.2246044399999</v>
      </c>
      <c r="G752" s="7">
        <v>1396.0134331199999</v>
      </c>
      <c r="H752" s="7">
        <v>1360.7055158399999</v>
      </c>
      <c r="I752" s="7">
        <v>1402.1033305001797</v>
      </c>
      <c r="J752" s="7">
        <v>1498.7249906399998</v>
      </c>
      <c r="K752" s="7">
        <v>1489.8352508321657</v>
      </c>
      <c r="L752" s="7">
        <v>1442.6931890741048</v>
      </c>
      <c r="M752" s="7">
        <v>1465.9141338107579</v>
      </c>
      <c r="N752" s="7">
        <v>1268.1456060258572</v>
      </c>
      <c r="O752" s="7">
        <v>1430.4901296657208</v>
      </c>
      <c r="P752" s="7">
        <v>1517.1691168730013</v>
      </c>
      <c r="Q752" s="7">
        <v>1468.3882895431518</v>
      </c>
      <c r="R752" s="7">
        <v>1326.7165626000001</v>
      </c>
      <c r="S752" s="7">
        <v>1364.5480561880427</v>
      </c>
      <c r="T752" s="7">
        <v>1422.4835931569385</v>
      </c>
      <c r="U752" s="7">
        <v>1216.9917359319766</v>
      </c>
      <c r="V752" s="7">
        <v>1171.5276583548293</v>
      </c>
      <c r="W752" s="7">
        <v>991.34685201108232</v>
      </c>
      <c r="X752" s="7">
        <v>774.91473201490408</v>
      </c>
      <c r="Y752" s="7">
        <v>867.50168864048908</v>
      </c>
      <c r="Z752" s="7">
        <v>913.07098685517508</v>
      </c>
      <c r="AA752" s="7">
        <v>1160.1104733552247</v>
      </c>
      <c r="AB752" s="7">
        <v>970.32299165317386</v>
      </c>
      <c r="AC752" s="7">
        <v>942.05859365846607</v>
      </c>
      <c r="AD752" s="7">
        <v>1126.9085590705945</v>
      </c>
      <c r="AE752" s="7">
        <v>1101.2247560308995</v>
      </c>
      <c r="AF752" s="7">
        <v>867.63202316502952</v>
      </c>
      <c r="AG752" s="7">
        <v>488.64939432989598</v>
      </c>
    </row>
    <row r="753" spans="2:33" ht="15" outlineLevel="1">
      <c r="B753" s="5" t="s">
        <v>8</v>
      </c>
      <c r="C753" s="39" t="s">
        <v>4</v>
      </c>
      <c r="E753" s="6">
        <v>603.5630000000001</v>
      </c>
      <c r="F753" s="6">
        <v>620.58899999999994</v>
      </c>
      <c r="G753" s="6">
        <v>635.39700000000005</v>
      </c>
      <c r="H753" s="6">
        <v>573.29200000000014</v>
      </c>
      <c r="I753" s="6">
        <v>585.78600000000006</v>
      </c>
      <c r="J753" s="6">
        <v>574.44000000000005</v>
      </c>
      <c r="K753" s="6">
        <v>577.197</v>
      </c>
      <c r="L753" s="6">
        <v>560.68500000000006</v>
      </c>
      <c r="M753" s="6">
        <v>528.34399999999994</v>
      </c>
      <c r="N753" s="6">
        <v>527.97199999999998</v>
      </c>
      <c r="O753" s="6">
        <v>491.04</v>
      </c>
      <c r="P753" s="6">
        <v>549.44399999999996</v>
      </c>
      <c r="Q753" s="6">
        <v>553.9079999999999</v>
      </c>
      <c r="R753" s="6">
        <v>511.12799999999999</v>
      </c>
      <c r="S753" s="6">
        <v>336.86061327654801</v>
      </c>
      <c r="T753" s="6">
        <v>496.17035588038596</v>
      </c>
      <c r="U753" s="6">
        <v>462.32608907530863</v>
      </c>
      <c r="V753" s="6">
        <v>457.13685127553094</v>
      </c>
      <c r="W753" s="6">
        <v>578.14642109212014</v>
      </c>
      <c r="X753" s="6">
        <v>567.11668151011258</v>
      </c>
      <c r="Y753" s="6">
        <v>491.00260998116562</v>
      </c>
      <c r="Z753" s="6">
        <v>480.05918238752196</v>
      </c>
      <c r="AA753" s="6">
        <v>557.3129814635214</v>
      </c>
      <c r="AB753" s="6">
        <v>506.93876232937509</v>
      </c>
      <c r="AC753" s="6">
        <v>549.74946408331891</v>
      </c>
      <c r="AD753" s="6">
        <v>554.0350395642796</v>
      </c>
      <c r="AE753" s="6">
        <v>521.90673766678765</v>
      </c>
      <c r="AF753" s="6">
        <v>488.18096181251735</v>
      </c>
      <c r="AG753" s="6">
        <v>471.86581444981334</v>
      </c>
    </row>
    <row r="754" spans="2:33" ht="15" outlineLevel="1">
      <c r="B754" s="5" t="s">
        <v>6</v>
      </c>
      <c r="C754" s="39" t="s">
        <v>4</v>
      </c>
      <c r="E754" s="7">
        <v>59.941999999999993</v>
      </c>
      <c r="F754" s="7">
        <v>64.155999999999992</v>
      </c>
      <c r="G754" s="7">
        <v>70.692000000000007</v>
      </c>
      <c r="H754" s="7">
        <v>67.08</v>
      </c>
      <c r="I754" s="7">
        <v>80.753999999999991</v>
      </c>
      <c r="J754" s="7">
        <v>62.693999999999996</v>
      </c>
      <c r="K754" s="7">
        <v>70.292839999999998</v>
      </c>
      <c r="L754" s="7">
        <v>84.458199999999991</v>
      </c>
      <c r="M754" s="7">
        <v>114.30052000000001</v>
      </c>
      <c r="N754" s="7">
        <v>111.92043999999999</v>
      </c>
      <c r="O754" s="7">
        <v>117.41943999999999</v>
      </c>
      <c r="P754" s="7">
        <v>103.97939999999998</v>
      </c>
      <c r="Q754" s="7">
        <v>131.16667999999996</v>
      </c>
      <c r="R754" s="7">
        <v>108.97899999999998</v>
      </c>
      <c r="S754" s="7">
        <v>135.29743999999999</v>
      </c>
      <c r="T754" s="7">
        <v>179.70476035547316</v>
      </c>
      <c r="U754" s="7">
        <v>233.39798270648978</v>
      </c>
      <c r="V754" s="7">
        <v>269.57795219757287</v>
      </c>
      <c r="W754" s="7">
        <v>340.97430105761271</v>
      </c>
      <c r="X754" s="7">
        <v>392.69142279532701</v>
      </c>
      <c r="Y754" s="7">
        <v>368.01967686252971</v>
      </c>
      <c r="Z754" s="7">
        <v>516.09522763030247</v>
      </c>
      <c r="AA754" s="7">
        <v>526.22425905043303</v>
      </c>
      <c r="AB754" s="7">
        <v>561.16130262116735</v>
      </c>
      <c r="AC754" s="7">
        <v>630.84716751204678</v>
      </c>
      <c r="AD754" s="7">
        <v>750.1007442709672</v>
      </c>
      <c r="AE754" s="7">
        <v>747.74345336881458</v>
      </c>
      <c r="AF754" s="7">
        <v>884.69276674391392</v>
      </c>
      <c r="AG754" s="7">
        <v>1018.549908016777</v>
      </c>
    </row>
    <row r="755" spans="2:33" ht="15" outlineLevel="1">
      <c r="B755" s="5" t="s">
        <v>3</v>
      </c>
      <c r="C755" s="39" t="s">
        <v>4</v>
      </c>
      <c r="E755" s="6">
        <v>342.55469999999997</v>
      </c>
      <c r="F755" s="6">
        <v>564.22709999999995</v>
      </c>
      <c r="G755" s="6">
        <v>579.90570000000002</v>
      </c>
      <c r="H755" s="6">
        <v>570.14700000000005</v>
      </c>
      <c r="I755" s="6">
        <v>654.72191999999995</v>
      </c>
      <c r="J755" s="6">
        <v>625.14</v>
      </c>
      <c r="K755" s="6">
        <v>628.71678000000009</v>
      </c>
      <c r="L755" s="6">
        <v>820.74083999999993</v>
      </c>
      <c r="M755" s="6">
        <v>1115.13564</v>
      </c>
      <c r="N755" s="6">
        <v>1400.6627999999998</v>
      </c>
      <c r="O755" s="6">
        <v>1038.5113799999999</v>
      </c>
      <c r="P755" s="6">
        <v>1232.3881799999999</v>
      </c>
      <c r="Q755" s="6">
        <v>897.9466799999999</v>
      </c>
      <c r="R755" s="6">
        <v>607.02734000000009</v>
      </c>
      <c r="S755" s="6">
        <v>768.81945999999994</v>
      </c>
      <c r="T755" s="6">
        <v>793.55985458182272</v>
      </c>
      <c r="U755" s="6">
        <v>686.48842172212289</v>
      </c>
      <c r="V755" s="6">
        <v>398.26505248636522</v>
      </c>
      <c r="W755" s="6">
        <v>355.38424764033351</v>
      </c>
      <c r="X755" s="6">
        <v>214.46453925624076</v>
      </c>
      <c r="Y755" s="6">
        <v>137.49143511559186</v>
      </c>
      <c r="Z755" s="6">
        <v>54.767594986007239</v>
      </c>
      <c r="AA755" s="6">
        <v>55.884779748661856</v>
      </c>
      <c r="AB755" s="6">
        <v>43.451420699864855</v>
      </c>
      <c r="AC755" s="6">
        <v>60.271168091649635</v>
      </c>
      <c r="AD755" s="6">
        <v>86.227920323999811</v>
      </c>
      <c r="AE755" s="6">
        <v>68.409924517308013</v>
      </c>
      <c r="AF755" s="6">
        <v>33.952533117664252</v>
      </c>
      <c r="AG755" s="6">
        <v>34.729784127418526</v>
      </c>
    </row>
    <row r="756" spans="2:33" ht="15" outlineLevel="1">
      <c r="B756" s="5" t="s">
        <v>9</v>
      </c>
      <c r="C756" s="39" t="s">
        <v>4</v>
      </c>
      <c r="E756" s="7">
        <v>0</v>
      </c>
      <c r="F756" s="7">
        <v>0</v>
      </c>
      <c r="G756" s="7">
        <v>0</v>
      </c>
      <c r="H756" s="7">
        <v>0</v>
      </c>
      <c r="I756" s="7">
        <v>0</v>
      </c>
      <c r="J756" s="7">
        <v>0</v>
      </c>
      <c r="K756" s="7">
        <v>0</v>
      </c>
      <c r="L756" s="7">
        <v>0</v>
      </c>
      <c r="M756" s="7">
        <v>0</v>
      </c>
      <c r="N756" s="7">
        <v>0</v>
      </c>
      <c r="O756" s="7">
        <v>0</v>
      </c>
      <c r="P756" s="7">
        <v>0</v>
      </c>
      <c r="Q756" s="7">
        <v>0</v>
      </c>
      <c r="R756" s="7">
        <v>0</v>
      </c>
      <c r="S756" s="7">
        <v>0</v>
      </c>
      <c r="T756" s="7">
        <v>0</v>
      </c>
      <c r="U756" s="7">
        <v>0</v>
      </c>
      <c r="V756" s="7">
        <v>0</v>
      </c>
      <c r="W756" s="7">
        <v>0</v>
      </c>
      <c r="X756" s="7">
        <v>0</v>
      </c>
      <c r="Y756" s="7">
        <v>0</v>
      </c>
      <c r="Z756" s="7">
        <v>0</v>
      </c>
      <c r="AA756" s="7">
        <v>18.355631911137912</v>
      </c>
      <c r="AB756" s="7">
        <v>22.857128964614091</v>
      </c>
      <c r="AC756" s="7">
        <v>24.518096548679999</v>
      </c>
      <c r="AD756" s="7">
        <v>24.810363388691997</v>
      </c>
      <c r="AE756" s="7">
        <v>24.94361536716</v>
      </c>
      <c r="AF756" s="7">
        <v>56.390931931826671</v>
      </c>
      <c r="AG756" s="7">
        <v>90.714163374524205</v>
      </c>
    </row>
    <row r="757" spans="2:33" ht="15" outlineLevel="1">
      <c r="B757" s="9" t="s">
        <v>124</v>
      </c>
      <c r="C757" s="39" t="s">
        <v>4</v>
      </c>
      <c r="E757" s="41">
        <f t="shared" ref="E757:AG757" si="12">IF(E758&gt;0, E758, 0)</f>
        <v>0</v>
      </c>
      <c r="F757" s="41">
        <f t="shared" si="12"/>
        <v>0</v>
      </c>
      <c r="G757" s="41">
        <f t="shared" si="12"/>
        <v>0</v>
      </c>
      <c r="H757" s="41">
        <f t="shared" si="12"/>
        <v>0</v>
      </c>
      <c r="I757" s="41">
        <f t="shared" si="12"/>
        <v>0</v>
      </c>
      <c r="J757" s="41">
        <f t="shared" si="12"/>
        <v>0</v>
      </c>
      <c r="K757" s="41">
        <f t="shared" si="12"/>
        <v>0</v>
      </c>
      <c r="L757" s="41">
        <f t="shared" si="12"/>
        <v>0</v>
      </c>
      <c r="M757" s="41">
        <f t="shared" si="12"/>
        <v>6.7939999999999996</v>
      </c>
      <c r="N757" s="41">
        <f t="shared" si="12"/>
        <v>20.725999999999999</v>
      </c>
      <c r="O757" s="41">
        <f t="shared" si="12"/>
        <v>8.427999999999999</v>
      </c>
      <c r="P757" s="41">
        <f t="shared" si="12"/>
        <v>0</v>
      </c>
      <c r="Q757" s="41">
        <f t="shared" si="12"/>
        <v>43.257999999999996</v>
      </c>
      <c r="R757" s="41">
        <f t="shared" si="12"/>
        <v>100.276</v>
      </c>
      <c r="S757" s="41">
        <f t="shared" si="12"/>
        <v>135.36399999999998</v>
      </c>
      <c r="T757" s="41">
        <f t="shared" si="12"/>
        <v>175.79689999999999</v>
      </c>
      <c r="U757" s="41">
        <f t="shared" si="12"/>
        <v>152.89749473142857</v>
      </c>
      <c r="V757" s="41">
        <f t="shared" si="12"/>
        <v>114.41010111800001</v>
      </c>
      <c r="W757" s="41">
        <f t="shared" si="12"/>
        <v>38.718612894000003</v>
      </c>
      <c r="X757" s="41">
        <f t="shared" si="12"/>
        <v>65.682778553999995</v>
      </c>
      <c r="Y757" s="41">
        <f t="shared" si="12"/>
        <v>40.448037118000009</v>
      </c>
      <c r="Z757" s="41">
        <f t="shared" si="12"/>
        <v>42.14817722399998</v>
      </c>
      <c r="AA757" s="41">
        <f t="shared" si="12"/>
        <v>35.558832885999983</v>
      </c>
      <c r="AB757" s="41">
        <f t="shared" si="12"/>
        <v>192.8285636</v>
      </c>
      <c r="AC757" s="41">
        <f t="shared" si="12"/>
        <v>184.81890199999998</v>
      </c>
      <c r="AD757" s="41">
        <f t="shared" si="12"/>
        <v>57.909820000000011</v>
      </c>
      <c r="AE757" s="41">
        <f t="shared" si="12"/>
        <v>0</v>
      </c>
      <c r="AF757" s="41">
        <f t="shared" si="12"/>
        <v>0</v>
      </c>
      <c r="AG757" s="41">
        <f t="shared" si="12"/>
        <v>0</v>
      </c>
    </row>
    <row r="758" spans="2:33" ht="15" outlineLevel="1">
      <c r="B758" s="9" t="s">
        <v>10</v>
      </c>
      <c r="C758" s="39" t="s">
        <v>4</v>
      </c>
      <c r="E758" s="7">
        <v>0</v>
      </c>
      <c r="F758" s="7">
        <v>0</v>
      </c>
      <c r="G758" s="7">
        <v>0</v>
      </c>
      <c r="H758" s="7">
        <v>0</v>
      </c>
      <c r="I758" s="7">
        <v>0</v>
      </c>
      <c r="J758" s="7">
        <v>-1.29</v>
      </c>
      <c r="K758" s="7">
        <v>-11.093999999999999</v>
      </c>
      <c r="L758" s="7">
        <v>-1.032</v>
      </c>
      <c r="M758" s="7">
        <v>6.7939999999999996</v>
      </c>
      <c r="N758" s="7">
        <v>20.725999999999999</v>
      </c>
      <c r="O758" s="7">
        <v>8.427999999999999</v>
      </c>
      <c r="P758" s="7">
        <v>-21.499999999999996</v>
      </c>
      <c r="Q758" s="7">
        <v>43.257999999999996</v>
      </c>
      <c r="R758" s="7">
        <v>100.276</v>
      </c>
      <c r="S758" s="7">
        <v>135.36399999999998</v>
      </c>
      <c r="T758" s="7">
        <v>175.79689999999999</v>
      </c>
      <c r="U758" s="7">
        <v>152.89749473142857</v>
      </c>
      <c r="V758" s="7">
        <v>114.41010111800001</v>
      </c>
      <c r="W758" s="7">
        <v>38.718612894000003</v>
      </c>
      <c r="X758" s="7">
        <v>65.682778553999995</v>
      </c>
      <c r="Y758" s="7">
        <v>40.448037118000009</v>
      </c>
      <c r="Z758" s="7">
        <v>42.14817722399998</v>
      </c>
      <c r="AA758" s="7">
        <v>35.558832885999983</v>
      </c>
      <c r="AB758" s="7">
        <v>192.8285636</v>
      </c>
      <c r="AC758" s="7">
        <v>184.81890199999998</v>
      </c>
      <c r="AD758" s="7">
        <v>57.909820000000011</v>
      </c>
      <c r="AE758" s="7">
        <v>-61.210379599999982</v>
      </c>
      <c r="AF758" s="7">
        <v>-58.35121500000001</v>
      </c>
      <c r="AG758" s="7">
        <v>-2.3847739799999772</v>
      </c>
    </row>
    <row r="759" spans="2:33" ht="15" outlineLevel="1">
      <c r="B759" s="11" t="s">
        <v>11</v>
      </c>
      <c r="C759" s="39" t="s">
        <v>4</v>
      </c>
      <c r="E759" s="6">
        <v>3094.0441558000002</v>
      </c>
      <c r="F759" s="6">
        <v>3264.5335783599999</v>
      </c>
      <c r="G759" s="6">
        <v>3446.5619143200001</v>
      </c>
      <c r="H759" s="6">
        <v>3532.8886407999998</v>
      </c>
      <c r="I759" s="6">
        <v>3668.8314759401796</v>
      </c>
      <c r="J759" s="6">
        <v>3822.3299707199999</v>
      </c>
      <c r="K759" s="6">
        <v>4078.6738216321655</v>
      </c>
      <c r="L759" s="6">
        <v>4298.3459925141042</v>
      </c>
      <c r="M759" s="6">
        <v>4580.8804674907578</v>
      </c>
      <c r="N759" s="6">
        <v>4841.5179980258563</v>
      </c>
      <c r="O759" s="6">
        <v>4914.18377846572</v>
      </c>
      <c r="P759" s="6">
        <v>5236.7217654330016</v>
      </c>
      <c r="Q759" s="6">
        <v>5163.4108192231515</v>
      </c>
      <c r="R759" s="6">
        <v>5010.2104706800001</v>
      </c>
      <c r="S759" s="6">
        <v>4992.2037449045911</v>
      </c>
      <c r="T759" s="6">
        <v>5111.5862595810968</v>
      </c>
      <c r="U759" s="6">
        <v>5163.2721044563405</v>
      </c>
      <c r="V759" s="6">
        <v>5147.8358674168821</v>
      </c>
      <c r="W759" s="6">
        <v>5115.1953411773038</v>
      </c>
      <c r="X759" s="6">
        <v>4773.6624892799528</v>
      </c>
      <c r="Y759" s="6">
        <v>4929.291910214255</v>
      </c>
      <c r="Z759" s="6">
        <v>4504.6478887298199</v>
      </c>
      <c r="AA759" s="6">
        <v>4623.2068840985958</v>
      </c>
      <c r="AB759" s="6">
        <v>4395.7314156795574</v>
      </c>
      <c r="AC759" s="6">
        <v>4365.2493299496737</v>
      </c>
      <c r="AD759" s="6">
        <v>4499.4361328940704</v>
      </c>
      <c r="AE759" s="6">
        <v>4744.6213524255108</v>
      </c>
      <c r="AF759" s="6">
        <v>4695.9567659257564</v>
      </c>
      <c r="AG759" s="6">
        <v>4562.6891296744134</v>
      </c>
    </row>
    <row r="760" spans="2:33" ht="15" outlineLevel="1">
      <c r="B760" s="11" t="s">
        <v>125</v>
      </c>
      <c r="C760" s="39" t="s">
        <v>4</v>
      </c>
      <c r="E760" s="41">
        <f t="shared" ref="E760:AG760" si="13">SUM(E751:E757)</f>
        <v>3094.0441558000002</v>
      </c>
      <c r="F760" s="41">
        <f t="shared" si="13"/>
        <v>3264.5335783599999</v>
      </c>
      <c r="G760" s="41">
        <f t="shared" si="13"/>
        <v>3446.5619143200001</v>
      </c>
      <c r="H760" s="41">
        <f t="shared" si="13"/>
        <v>3532.8886407999998</v>
      </c>
      <c r="I760" s="41">
        <f t="shared" si="13"/>
        <v>3668.8314759401796</v>
      </c>
      <c r="J760" s="41">
        <f t="shared" si="13"/>
        <v>3823.6199707199999</v>
      </c>
      <c r="K760" s="41">
        <f t="shared" si="13"/>
        <v>4089.767821632166</v>
      </c>
      <c r="L760" s="41">
        <f t="shared" si="13"/>
        <v>4299.3779925141043</v>
      </c>
      <c r="M760" s="41">
        <f t="shared" si="13"/>
        <v>4580.8804674907569</v>
      </c>
      <c r="N760" s="41">
        <f t="shared" si="13"/>
        <v>4841.5179980258563</v>
      </c>
      <c r="O760" s="41">
        <f t="shared" si="13"/>
        <v>4914.18377846572</v>
      </c>
      <c r="P760" s="41">
        <f t="shared" si="13"/>
        <v>5258.2217654330016</v>
      </c>
      <c r="Q760" s="41">
        <f t="shared" si="13"/>
        <v>5163.4108192231515</v>
      </c>
      <c r="R760" s="41">
        <f t="shared" si="13"/>
        <v>5010.2104706800001</v>
      </c>
      <c r="S760" s="41">
        <f t="shared" si="13"/>
        <v>4992.2037449045902</v>
      </c>
      <c r="T760" s="41">
        <f t="shared" si="13"/>
        <v>5111.5862595810968</v>
      </c>
      <c r="U760" s="41">
        <f t="shared" si="13"/>
        <v>5163.2721044563395</v>
      </c>
      <c r="V760" s="41">
        <f t="shared" si="13"/>
        <v>5147.8358674168821</v>
      </c>
      <c r="W760" s="41">
        <f t="shared" si="13"/>
        <v>5115.1953411773038</v>
      </c>
      <c r="X760" s="41">
        <f t="shared" si="13"/>
        <v>4773.6624892799528</v>
      </c>
      <c r="Y760" s="41">
        <f t="shared" si="13"/>
        <v>4929.291910214255</v>
      </c>
      <c r="Z760" s="41">
        <f t="shared" si="13"/>
        <v>4504.6478887298199</v>
      </c>
      <c r="AA760" s="41">
        <f t="shared" si="13"/>
        <v>4623.2068840985958</v>
      </c>
      <c r="AB760" s="41">
        <f t="shared" si="13"/>
        <v>4395.7314156795564</v>
      </c>
      <c r="AC760" s="41">
        <f t="shared" si="13"/>
        <v>4365.2493299496737</v>
      </c>
      <c r="AD760" s="41">
        <f t="shared" si="13"/>
        <v>4499.4361328940704</v>
      </c>
      <c r="AE760" s="41">
        <f t="shared" si="13"/>
        <v>4805.831732025511</v>
      </c>
      <c r="AF760" s="41">
        <f t="shared" si="13"/>
        <v>4754.307980925757</v>
      </c>
      <c r="AG760" s="41">
        <f t="shared" si="13"/>
        <v>4565.0739036544128</v>
      </c>
    </row>
    <row r="761" spans="2:33" outlineLevel="1"/>
    <row r="762" spans="2:33" outlineLevel="1"/>
    <row r="765" spans="2:33" ht="21" thickBot="1">
      <c r="B765" s="19" t="s">
        <v>126</v>
      </c>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row>
    <row r="766" spans="2:33" ht="14" outlineLevel="1" thickTop="1"/>
    <row r="767" spans="2:33" outlineLevel="1"/>
    <row r="768" spans="2:33" outlineLevel="1"/>
    <row r="769" outlineLevel="1"/>
    <row r="770" outlineLevel="1"/>
    <row r="771" outlineLevel="1"/>
    <row r="772" outlineLevel="1"/>
    <row r="773" outlineLevel="1"/>
    <row r="774" outlineLevel="1"/>
    <row r="775" outlineLevel="1"/>
    <row r="776" outlineLevel="1"/>
    <row r="777" outlineLevel="1"/>
    <row r="778" outlineLevel="1"/>
    <row r="779" outlineLevel="1"/>
    <row r="780" outlineLevel="1"/>
    <row r="781" outlineLevel="1"/>
    <row r="782" outlineLevel="1"/>
    <row r="783" outlineLevel="1"/>
    <row r="784" outlineLevel="1"/>
    <row r="785" spans="2:5" outlineLevel="1"/>
    <row r="786" spans="2:5" outlineLevel="1"/>
    <row r="787" spans="2:5" outlineLevel="1"/>
    <row r="788" spans="2:5" outlineLevel="1"/>
    <row r="789" spans="2:5" outlineLevel="1"/>
    <row r="790" spans="2:5" outlineLevel="1"/>
    <row r="791" spans="2:5" ht="22" outlineLevel="1" thickBot="1">
      <c r="B791" s="2" t="s">
        <v>127</v>
      </c>
    </row>
    <row r="792" spans="2:5" ht="17" outlineLevel="1" thickTop="1" thickBot="1">
      <c r="C792" s="3" t="s">
        <v>1</v>
      </c>
      <c r="D792" s="3" t="s">
        <v>2</v>
      </c>
      <c r="E792" s="4" t="s">
        <v>613</v>
      </c>
    </row>
    <row r="793" spans="2:5" ht="15" outlineLevel="1">
      <c r="B793" s="5" t="s">
        <v>5</v>
      </c>
      <c r="C793" s="39" t="s">
        <v>4</v>
      </c>
      <c r="E793" s="58">
        <v>37.10607520117901</v>
      </c>
    </row>
    <row r="794" spans="2:5" ht="15" outlineLevel="1">
      <c r="B794" s="5" t="s">
        <v>7</v>
      </c>
      <c r="C794" s="39" t="s">
        <v>4</v>
      </c>
      <c r="E794" s="58">
        <v>-378.98262883513354</v>
      </c>
    </row>
    <row r="795" spans="2:5" ht="15" outlineLevel="1">
      <c r="B795" s="5" t="s">
        <v>8</v>
      </c>
      <c r="C795" s="39" t="s">
        <v>4</v>
      </c>
      <c r="E795" s="58">
        <v>-16.31514736270401</v>
      </c>
    </row>
    <row r="796" spans="2:5" ht="15" outlineLevel="1">
      <c r="B796" s="5" t="s">
        <v>3</v>
      </c>
      <c r="C796" s="39" t="s">
        <v>4</v>
      </c>
      <c r="E796" s="58">
        <v>0.77725100975427353</v>
      </c>
    </row>
    <row r="797" spans="2:5" ht="15" outlineLevel="1">
      <c r="B797" s="5" t="s">
        <v>9</v>
      </c>
      <c r="C797" s="39" t="s">
        <v>4</v>
      </c>
      <c r="E797" s="58">
        <v>34.323231442697534</v>
      </c>
    </row>
    <row r="798" spans="2:5" ht="15" outlineLevel="1">
      <c r="B798" s="9" t="s">
        <v>10</v>
      </c>
      <c r="C798" s="39" t="s">
        <v>4</v>
      </c>
      <c r="E798" s="58">
        <v>55.966441020000033</v>
      </c>
    </row>
    <row r="799" spans="2:5" ht="15" outlineLevel="1">
      <c r="B799" s="9" t="s">
        <v>23</v>
      </c>
      <c r="C799" s="39"/>
      <c r="E799" s="58">
        <v>102.83278133423062</v>
      </c>
    </row>
    <row r="800" spans="2:5" ht="15" outlineLevel="1">
      <c r="B800" s="9" t="s">
        <v>93</v>
      </c>
      <c r="C800" s="39"/>
      <c r="E800" s="58">
        <v>31.024359938632642</v>
      </c>
    </row>
    <row r="801" spans="2:33" ht="15" outlineLevel="1">
      <c r="B801" s="11" t="s">
        <v>11</v>
      </c>
      <c r="C801" s="39" t="s">
        <v>4</v>
      </c>
      <c r="E801" s="58">
        <v>-133.26763625134299</v>
      </c>
    </row>
    <row r="802" spans="2:33" outlineLevel="1"/>
    <row r="803" spans="2:33" outlineLevel="1"/>
    <row r="806" spans="2:33" ht="21" thickBot="1">
      <c r="B806" s="19" t="s">
        <v>128</v>
      </c>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row>
    <row r="807" spans="2:33" ht="14" outlineLevel="1" thickTop="1"/>
    <row r="808" spans="2:33" outlineLevel="1"/>
    <row r="809" spans="2:33" outlineLevel="1"/>
    <row r="810" spans="2:33" outlineLevel="1"/>
    <row r="811" spans="2:33" outlineLevel="1"/>
    <row r="812" spans="2:33" outlineLevel="1"/>
    <row r="813" spans="2:33" outlineLevel="1"/>
    <row r="814" spans="2:33" outlineLevel="1"/>
    <row r="815" spans="2:33" outlineLevel="1"/>
    <row r="816" spans="2:33" outlineLevel="1"/>
    <row r="817" spans="2:34" outlineLevel="1"/>
    <row r="818" spans="2:34" outlineLevel="1"/>
    <row r="819" spans="2:34" outlineLevel="1"/>
    <row r="820" spans="2:34" outlineLevel="1"/>
    <row r="821" spans="2:34" outlineLevel="1"/>
    <row r="822" spans="2:34" outlineLevel="1"/>
    <row r="823" spans="2:34" outlineLevel="1"/>
    <row r="824" spans="2:34" outlineLevel="1"/>
    <row r="825" spans="2:34" outlineLevel="1"/>
    <row r="826" spans="2:34" outlineLevel="1"/>
    <row r="827" spans="2:34" outlineLevel="1"/>
    <row r="828" spans="2:34" outlineLevel="1"/>
    <row r="829" spans="2:34" outlineLevel="1"/>
    <row r="830" spans="2:34" outlineLevel="1"/>
    <row r="831" spans="2:34" ht="18" outlineLevel="1" thickBot="1">
      <c r="B831" s="59" t="s">
        <v>129</v>
      </c>
    </row>
    <row r="832" spans="2:34" ht="17" outlineLevel="1" thickTop="1" thickBot="1">
      <c r="C832" s="3" t="s">
        <v>1</v>
      </c>
      <c r="D832" s="3" t="s">
        <v>2</v>
      </c>
      <c r="E832" s="3">
        <v>1990</v>
      </c>
      <c r="F832" s="3">
        <v>1991</v>
      </c>
      <c r="G832" s="3">
        <v>1992</v>
      </c>
      <c r="H832" s="3">
        <v>1993</v>
      </c>
      <c r="I832" s="3">
        <v>1994</v>
      </c>
      <c r="J832" s="3">
        <v>1995</v>
      </c>
      <c r="K832" s="3">
        <v>1996</v>
      </c>
      <c r="L832" s="3">
        <v>1997</v>
      </c>
      <c r="M832" s="3">
        <v>1998</v>
      </c>
      <c r="N832" s="3">
        <v>1999</v>
      </c>
      <c r="O832" s="3">
        <v>2000</v>
      </c>
      <c r="P832" s="3">
        <v>2001</v>
      </c>
      <c r="Q832" s="3">
        <v>2002</v>
      </c>
      <c r="R832" s="3">
        <v>2003</v>
      </c>
      <c r="S832" s="3">
        <v>2004</v>
      </c>
      <c r="T832" s="3">
        <v>2005</v>
      </c>
      <c r="U832" s="3">
        <v>2006</v>
      </c>
      <c r="V832" s="3">
        <v>2007</v>
      </c>
      <c r="W832" s="3">
        <v>2008</v>
      </c>
      <c r="X832" s="3">
        <v>2009</v>
      </c>
      <c r="Y832" s="3">
        <v>2010</v>
      </c>
      <c r="Z832" s="3">
        <v>2011</v>
      </c>
      <c r="AA832" s="3">
        <v>2012</v>
      </c>
      <c r="AB832" s="3">
        <v>2013</v>
      </c>
      <c r="AC832" s="3">
        <v>2014</v>
      </c>
      <c r="AD832" s="3">
        <v>2015</v>
      </c>
      <c r="AE832" s="3">
        <v>2016</v>
      </c>
      <c r="AF832" s="3">
        <v>2017</v>
      </c>
      <c r="AG832" s="3">
        <v>2018</v>
      </c>
      <c r="AH832" s="60"/>
    </row>
    <row r="833" spans="2:34" ht="15" outlineLevel="1">
      <c r="B833" s="61" t="s">
        <v>5</v>
      </c>
      <c r="C833" s="62" t="s">
        <v>4</v>
      </c>
      <c r="E833" s="10">
        <v>338.92599999999999</v>
      </c>
      <c r="F833" s="10">
        <v>322.67199999999997</v>
      </c>
      <c r="G833" s="10">
        <v>313.72799999999995</v>
      </c>
      <c r="H833" s="10">
        <v>390.01</v>
      </c>
      <c r="I833" s="10">
        <v>383.21599999999995</v>
      </c>
      <c r="J833" s="10">
        <v>443.76</v>
      </c>
      <c r="K833" s="10">
        <v>541.02599999999995</v>
      </c>
      <c r="L833" s="10">
        <v>564.93399999999997</v>
      </c>
      <c r="M833" s="10">
        <v>552.54999999999995</v>
      </c>
      <c r="N833" s="10">
        <v>598.38799999999992</v>
      </c>
      <c r="O833" s="10">
        <v>796.61799999999994</v>
      </c>
      <c r="P833" s="10">
        <v>786.64199999999994</v>
      </c>
      <c r="Q833" s="10">
        <v>931.29399999999987</v>
      </c>
      <c r="R833" s="10">
        <v>1121.2679999999998</v>
      </c>
      <c r="S833" s="10">
        <v>1108.884</v>
      </c>
      <c r="T833" s="10">
        <v>995.36399999999992</v>
      </c>
      <c r="U833" s="10">
        <v>1185.51</v>
      </c>
      <c r="V833" s="10">
        <v>1329.8216004691199</v>
      </c>
      <c r="W833" s="10">
        <v>1437.5861142247566</v>
      </c>
      <c r="X833" s="10">
        <v>1401.6381840505649</v>
      </c>
      <c r="Y833" s="10">
        <v>1557.5249041326358</v>
      </c>
      <c r="Z833" s="10">
        <v>1327.1690708329295</v>
      </c>
      <c r="AA833" s="10">
        <v>1215.9789186881696</v>
      </c>
      <c r="AB833" s="10">
        <v>1129.1585510269217</v>
      </c>
      <c r="AC833" s="10">
        <v>1086.6140426460508</v>
      </c>
      <c r="AD833" s="10">
        <v>1063.6042594601711</v>
      </c>
      <c r="AE833" s="10">
        <v>1318.2425941921742</v>
      </c>
      <c r="AF833" s="10">
        <v>1348.4675375597285</v>
      </c>
      <c r="AG833" s="10">
        <v>1377.2008208842556</v>
      </c>
    </row>
    <row r="834" spans="2:34" ht="15" outlineLevel="1">
      <c r="B834" s="61" t="s">
        <v>6</v>
      </c>
      <c r="C834" s="62" t="s">
        <v>4</v>
      </c>
      <c r="E834" s="37">
        <v>59.941999999999993</v>
      </c>
      <c r="F834" s="37">
        <v>64.155999999999992</v>
      </c>
      <c r="G834" s="37">
        <v>70.691999999999993</v>
      </c>
      <c r="H834" s="37">
        <v>67.08</v>
      </c>
      <c r="I834" s="37">
        <v>80.753999999999991</v>
      </c>
      <c r="J834" s="37">
        <v>62.693999999999996</v>
      </c>
      <c r="K834" s="37">
        <v>65.617999999999995</v>
      </c>
      <c r="L834" s="37">
        <v>69.573999999999998</v>
      </c>
      <c r="M834" s="37">
        <v>100.61999999999999</v>
      </c>
      <c r="N834" s="37">
        <v>96.749999999999986</v>
      </c>
      <c r="O834" s="37">
        <v>101.996</v>
      </c>
      <c r="P834" s="37">
        <v>88.321999999999989</v>
      </c>
      <c r="Q834" s="37">
        <v>118.85199999999999</v>
      </c>
      <c r="R834" s="37">
        <v>97.867999999999995</v>
      </c>
      <c r="S834" s="37">
        <v>119.88399999999999</v>
      </c>
      <c r="T834" s="37">
        <v>161.11515199999999</v>
      </c>
      <c r="U834" s="37">
        <v>212.82823149605133</v>
      </c>
      <c r="V834" s="37">
        <v>240.36598755946466</v>
      </c>
      <c r="W834" s="37">
        <v>308.50092712013242</v>
      </c>
      <c r="X834" s="37">
        <v>353.37059377692259</v>
      </c>
      <c r="Y834" s="37">
        <v>320.67519088333484</v>
      </c>
      <c r="Z834" s="37">
        <v>466.42900904263325</v>
      </c>
      <c r="AA834" s="37">
        <v>452.0391293549531</v>
      </c>
      <c r="AB834" s="37">
        <v>483.97280404898788</v>
      </c>
      <c r="AC834" s="37">
        <v>549.72464797470502</v>
      </c>
      <c r="AD834" s="37">
        <v>676.08752225949058</v>
      </c>
      <c r="AE834" s="37">
        <v>646.15613307704109</v>
      </c>
      <c r="AF834" s="37">
        <v>763.82522608352974</v>
      </c>
      <c r="AG834" s="37">
        <v>877.10134382360707</v>
      </c>
    </row>
    <row r="835" spans="2:34" ht="15" outlineLevel="1">
      <c r="B835" s="61" t="s">
        <v>7</v>
      </c>
      <c r="C835" s="62" t="s">
        <v>4</v>
      </c>
      <c r="E835" s="10">
        <v>508.94799999999998</v>
      </c>
      <c r="F835" s="10">
        <v>503.35799999999995</v>
      </c>
      <c r="G835" s="10">
        <v>572.58799999999997</v>
      </c>
      <c r="H835" s="10">
        <v>569.14799999999991</v>
      </c>
      <c r="I835" s="10">
        <v>574.82399999999996</v>
      </c>
      <c r="J835" s="10">
        <v>603.548</v>
      </c>
      <c r="K835" s="10">
        <v>601.3119999999999</v>
      </c>
      <c r="L835" s="10">
        <v>583.6819999999999</v>
      </c>
      <c r="M835" s="10">
        <v>579.64</v>
      </c>
      <c r="N835" s="10">
        <v>501.55199999999996</v>
      </c>
      <c r="O835" s="10">
        <v>586.26199999999994</v>
      </c>
      <c r="P835" s="10">
        <v>607.33199999999999</v>
      </c>
      <c r="Q835" s="10">
        <v>586.60599999999999</v>
      </c>
      <c r="R835" s="10">
        <v>533.45799999999997</v>
      </c>
      <c r="S835" s="10">
        <v>535.69399999999996</v>
      </c>
      <c r="T835" s="10">
        <v>549.45399999999995</v>
      </c>
      <c r="U835" s="10">
        <v>506.02399999999994</v>
      </c>
      <c r="V835" s="10">
        <v>472.91399999999999</v>
      </c>
      <c r="W835" s="10">
        <v>442.20021608590832</v>
      </c>
      <c r="X835" s="10">
        <v>344.37098389877906</v>
      </c>
      <c r="Y835" s="10">
        <v>305.70556291342501</v>
      </c>
      <c r="Z835" s="10">
        <v>339.25040733025156</v>
      </c>
      <c r="AA835" s="10">
        <v>432.09486909123274</v>
      </c>
      <c r="AB835" s="10">
        <v>368.29941925531392</v>
      </c>
      <c r="AC835" s="10">
        <v>340.28032209756879</v>
      </c>
      <c r="AD835" s="10">
        <v>419.20130355450357</v>
      </c>
      <c r="AE835" s="10">
        <v>403.82644153767575</v>
      </c>
      <c r="AF835" s="10">
        <v>313.43231375022992</v>
      </c>
      <c r="AG835" s="10">
        <v>185.04395340234791</v>
      </c>
    </row>
    <row r="836" spans="2:34" ht="15" outlineLevel="1">
      <c r="B836" s="61" t="s">
        <v>8</v>
      </c>
      <c r="C836" s="62" t="s">
        <v>4</v>
      </c>
      <c r="E836" s="37">
        <v>193.07</v>
      </c>
      <c r="F836" s="37">
        <v>184.642</v>
      </c>
      <c r="G836" s="37">
        <v>187.48</v>
      </c>
      <c r="H836" s="37">
        <v>161.25</v>
      </c>
      <c r="I836" s="37">
        <v>164.518</v>
      </c>
      <c r="J836" s="37">
        <v>173.46199999999999</v>
      </c>
      <c r="K836" s="37">
        <v>188.08199999999999</v>
      </c>
      <c r="L836" s="37">
        <v>177.07399999999998</v>
      </c>
      <c r="M836" s="37">
        <v>145.684</v>
      </c>
      <c r="N836" s="37">
        <v>144.65199999999999</v>
      </c>
      <c r="O836" s="37">
        <v>152.22</v>
      </c>
      <c r="P836" s="37">
        <v>188.59799999999998</v>
      </c>
      <c r="Q836" s="37">
        <v>179.05199999999999</v>
      </c>
      <c r="R836" s="37">
        <v>174.40799999999999</v>
      </c>
      <c r="S836" s="37">
        <v>127.88199999999999</v>
      </c>
      <c r="T836" s="37">
        <v>210.7</v>
      </c>
      <c r="U836" s="37">
        <v>183.86799999999999</v>
      </c>
      <c r="V836" s="37">
        <v>186.75355799999997</v>
      </c>
      <c r="W836" s="37">
        <v>236.87454249474018</v>
      </c>
      <c r="X836" s="37">
        <v>226.10123145203067</v>
      </c>
      <c r="Y836" s="37">
        <v>187.38987847364569</v>
      </c>
      <c r="Z836" s="37">
        <v>183.16093117927539</v>
      </c>
      <c r="AA836" s="37">
        <v>209.649592470702</v>
      </c>
      <c r="AB836" s="37">
        <v>196.20764524388667</v>
      </c>
      <c r="AC836" s="37">
        <v>214.66338090591219</v>
      </c>
      <c r="AD836" s="37">
        <v>216.56696280351321</v>
      </c>
      <c r="AE836" s="37">
        <v>199.33811795078384</v>
      </c>
      <c r="AF836" s="37">
        <v>186.13663842854371</v>
      </c>
      <c r="AG836" s="37">
        <v>179.80161818913649</v>
      </c>
    </row>
    <row r="837" spans="2:34" ht="15" outlineLevel="1">
      <c r="B837" s="61" t="s">
        <v>3</v>
      </c>
      <c r="C837" s="62" t="s">
        <v>4</v>
      </c>
      <c r="E837" s="10">
        <v>121.34599999999999</v>
      </c>
      <c r="F837" s="10">
        <v>207.86199999999999</v>
      </c>
      <c r="G837" s="10">
        <v>211.13</v>
      </c>
      <c r="H837" s="10">
        <v>199.86399999999998</v>
      </c>
      <c r="I837" s="10">
        <v>242.08999999999997</v>
      </c>
      <c r="J837" s="10">
        <v>228.76</v>
      </c>
      <c r="K837" s="10">
        <v>228.93199999999999</v>
      </c>
      <c r="L837" s="10">
        <v>297.98999999999995</v>
      </c>
      <c r="M837" s="10">
        <v>417.01399999999995</v>
      </c>
      <c r="N837" s="10">
        <v>530.53399999999999</v>
      </c>
      <c r="O837" s="10">
        <v>398.86799999999999</v>
      </c>
      <c r="P837" s="10">
        <v>447.45799999999997</v>
      </c>
      <c r="Q837" s="10">
        <v>320.69399999999996</v>
      </c>
      <c r="R837" s="10">
        <v>211.04399999999998</v>
      </c>
      <c r="S837" s="10">
        <v>276.14599999999996</v>
      </c>
      <c r="T837" s="10">
        <v>287.23999999999995</v>
      </c>
      <c r="U837" s="10">
        <v>243.72399999999999</v>
      </c>
      <c r="V837" s="10">
        <v>165.0785354952076</v>
      </c>
      <c r="W837" s="10">
        <v>146.89281950008805</v>
      </c>
      <c r="X837" s="10">
        <v>78.934561051450117</v>
      </c>
      <c r="Y837" s="10">
        <v>51.874355554245824</v>
      </c>
      <c r="Z837" s="10">
        <v>20.096909083855305</v>
      </c>
      <c r="AA837" s="10">
        <v>20.279740048352497</v>
      </c>
      <c r="AB837" s="10">
        <v>16.239876723331918</v>
      </c>
      <c r="AC837" s="10">
        <v>22.220381328584565</v>
      </c>
      <c r="AD837" s="10">
        <v>34.987621504554113</v>
      </c>
      <c r="AE837" s="10">
        <v>25.182763563296938</v>
      </c>
      <c r="AF837" s="10">
        <v>12.200851132172703</v>
      </c>
      <c r="AG837" s="10">
        <v>11.990254724938787</v>
      </c>
    </row>
    <row r="838" spans="2:34" ht="15" outlineLevel="1">
      <c r="B838" s="61" t="s">
        <v>9</v>
      </c>
      <c r="C838" s="62" t="s">
        <v>4</v>
      </c>
      <c r="E838" s="37">
        <v>0</v>
      </c>
      <c r="F838" s="37">
        <v>0</v>
      </c>
      <c r="G838" s="37">
        <v>0</v>
      </c>
      <c r="H838" s="37">
        <v>0</v>
      </c>
      <c r="I838" s="37">
        <v>0</v>
      </c>
      <c r="J838" s="37">
        <v>0</v>
      </c>
      <c r="K838" s="37">
        <v>0</v>
      </c>
      <c r="L838" s="37">
        <v>0</v>
      </c>
      <c r="M838" s="37">
        <v>0</v>
      </c>
      <c r="N838" s="37">
        <v>0</v>
      </c>
      <c r="O838" s="37">
        <v>0</v>
      </c>
      <c r="P838" s="37">
        <v>0</v>
      </c>
      <c r="Q838" s="37">
        <v>0</v>
      </c>
      <c r="R838" s="37">
        <v>0</v>
      </c>
      <c r="S838" s="37">
        <v>0</v>
      </c>
      <c r="T838" s="37">
        <v>0</v>
      </c>
      <c r="U838" s="37">
        <v>0</v>
      </c>
      <c r="V838" s="37">
        <v>0</v>
      </c>
      <c r="W838" s="37">
        <v>0</v>
      </c>
      <c r="X838" s="37">
        <v>0</v>
      </c>
      <c r="Y838" s="37">
        <v>0</v>
      </c>
      <c r="Z838" s="37">
        <v>0</v>
      </c>
      <c r="AA838" s="37">
        <v>4.2783331678924039</v>
      </c>
      <c r="AB838" s="37">
        <v>5.6304183025144035</v>
      </c>
      <c r="AC838" s="37">
        <v>5.9850355529594266</v>
      </c>
      <c r="AD838" s="37">
        <v>6.3692817396053689</v>
      </c>
      <c r="AE838" s="37">
        <v>6.2608164031560909</v>
      </c>
      <c r="AF838" s="37">
        <v>13.699930802930687</v>
      </c>
      <c r="AG838" s="37">
        <v>25.936587456974625</v>
      </c>
    </row>
    <row r="839" spans="2:34" ht="15" outlineLevel="1">
      <c r="B839" s="61" t="s">
        <v>130</v>
      </c>
      <c r="C839" s="62"/>
      <c r="E839" s="33">
        <v>0</v>
      </c>
      <c r="F839" s="33">
        <v>0</v>
      </c>
      <c r="G839" s="33">
        <v>0</v>
      </c>
      <c r="H839" s="33">
        <v>0</v>
      </c>
      <c r="I839" s="33">
        <v>0</v>
      </c>
      <c r="J839" s="33">
        <v>0</v>
      </c>
      <c r="K839" s="33">
        <v>0</v>
      </c>
      <c r="L839" s="33">
        <v>0</v>
      </c>
      <c r="M839" s="33">
        <v>6.7939999999999996</v>
      </c>
      <c r="N839" s="33">
        <v>20.725999999999999</v>
      </c>
      <c r="O839" s="33">
        <v>8.427999999999999</v>
      </c>
      <c r="P839" s="33">
        <v>0</v>
      </c>
      <c r="Q839" s="33">
        <v>43.257999999999996</v>
      </c>
      <c r="R839" s="33">
        <v>100.276</v>
      </c>
      <c r="S839" s="33">
        <v>135.36399999999998</v>
      </c>
      <c r="T839" s="33">
        <v>175.79689999999999</v>
      </c>
      <c r="U839" s="33">
        <v>152.89749473142859</v>
      </c>
      <c r="V839" s="33">
        <v>114.41010111800001</v>
      </c>
      <c r="W839" s="33">
        <v>38.718612894000003</v>
      </c>
      <c r="X839" s="33">
        <v>65.682778553999981</v>
      </c>
      <c r="Y839" s="33">
        <v>40.448037118000009</v>
      </c>
      <c r="Z839" s="33">
        <v>42.14817722399998</v>
      </c>
      <c r="AA839" s="33">
        <v>35.55883288599999</v>
      </c>
      <c r="AB839" s="33">
        <v>192.82856360000002</v>
      </c>
      <c r="AC839" s="33">
        <v>184.81890199999998</v>
      </c>
      <c r="AD839" s="33">
        <v>57.909820000000003</v>
      </c>
      <c r="AE839" s="33">
        <v>0</v>
      </c>
      <c r="AF839" s="33">
        <v>0</v>
      </c>
      <c r="AG839" s="33">
        <v>0</v>
      </c>
    </row>
    <row r="840" spans="2:34" ht="15" outlineLevel="1">
      <c r="B840" s="61" t="s">
        <v>131</v>
      </c>
      <c r="C840" s="62"/>
      <c r="E840" s="10">
        <v>0</v>
      </c>
      <c r="F840" s="10">
        <v>0</v>
      </c>
      <c r="G840" s="10">
        <v>0</v>
      </c>
      <c r="H840" s="10">
        <v>0</v>
      </c>
      <c r="I840" s="10">
        <v>0</v>
      </c>
      <c r="J840" s="10">
        <v>-1.2899999999999998</v>
      </c>
      <c r="K840" s="10">
        <v>-11.093999999999999</v>
      </c>
      <c r="L840" s="10">
        <v>-1.032</v>
      </c>
      <c r="M840" s="10">
        <v>6.7939999999999996</v>
      </c>
      <c r="N840" s="10">
        <v>20.725999999999999</v>
      </c>
      <c r="O840" s="10">
        <v>8.427999999999999</v>
      </c>
      <c r="P840" s="10">
        <v>-21.5</v>
      </c>
      <c r="Q840" s="10">
        <v>43.257999999999996</v>
      </c>
      <c r="R840" s="10">
        <v>100.276</v>
      </c>
      <c r="S840" s="10">
        <v>135.36399999999998</v>
      </c>
      <c r="T840" s="10">
        <v>175.79689999999999</v>
      </c>
      <c r="U840" s="10">
        <v>152.89749473142859</v>
      </c>
      <c r="V840" s="10">
        <v>114.41010111800001</v>
      </c>
      <c r="W840" s="10">
        <v>38.718612894000003</v>
      </c>
      <c r="X840" s="10">
        <v>65.682778553999981</v>
      </c>
      <c r="Y840" s="10">
        <v>40.448037118000009</v>
      </c>
      <c r="Z840" s="10">
        <v>42.14817722399998</v>
      </c>
      <c r="AA840" s="10">
        <v>35.55883288599999</v>
      </c>
      <c r="AB840" s="10">
        <v>192.82856360000002</v>
      </c>
      <c r="AC840" s="10">
        <v>184.81890199999998</v>
      </c>
      <c r="AD840" s="10">
        <v>57.909820000000003</v>
      </c>
      <c r="AE840" s="10">
        <v>-61.210379599999989</v>
      </c>
      <c r="AF840" s="10">
        <v>-58.351215000000003</v>
      </c>
      <c r="AG840" s="10">
        <v>-2.3847739799999581</v>
      </c>
    </row>
    <row r="841" spans="2:34" ht="15" outlineLevel="1">
      <c r="B841" s="63" t="s">
        <v>11</v>
      </c>
      <c r="C841" s="62" t="s">
        <v>4</v>
      </c>
      <c r="E841" s="37">
        <v>1222.2319999999997</v>
      </c>
      <c r="F841" s="37">
        <v>1282.6899999999998</v>
      </c>
      <c r="G841" s="37">
        <v>1355.6179999999999</v>
      </c>
      <c r="H841" s="37">
        <v>1387.3519999999999</v>
      </c>
      <c r="I841" s="37">
        <v>1445.402</v>
      </c>
      <c r="J841" s="37">
        <v>1510.934</v>
      </c>
      <c r="K841" s="37">
        <v>1613.8759999999997</v>
      </c>
      <c r="L841" s="37">
        <v>1692.2219999999998</v>
      </c>
      <c r="M841" s="37">
        <v>1802.3019999999999</v>
      </c>
      <c r="N841" s="37">
        <v>1892.6020000000001</v>
      </c>
      <c r="O841" s="37">
        <v>2044.3920000000001</v>
      </c>
      <c r="P841" s="37">
        <v>2096.8519999999999</v>
      </c>
      <c r="Q841" s="37">
        <v>2179.7559999999999</v>
      </c>
      <c r="R841" s="37">
        <v>2238.3219999999997</v>
      </c>
      <c r="S841" s="37">
        <v>2303.8539999999998</v>
      </c>
      <c r="T841" s="37">
        <v>2379.6700519999995</v>
      </c>
      <c r="U841" s="37">
        <v>2484.85172622748</v>
      </c>
      <c r="V841" s="37">
        <v>2509.3437826417921</v>
      </c>
      <c r="W841" s="37">
        <v>2610.7732323196255</v>
      </c>
      <c r="X841" s="37">
        <v>2470.0983327837471</v>
      </c>
      <c r="Y841" s="37">
        <v>2463.6179290752871</v>
      </c>
      <c r="Z841" s="37">
        <v>2378.2545046929449</v>
      </c>
      <c r="AA841" s="37">
        <v>2369.8794157073021</v>
      </c>
      <c r="AB841" s="37">
        <v>2392.3372782009569</v>
      </c>
      <c r="AC841" s="37">
        <v>2404.306712505781</v>
      </c>
      <c r="AD841" s="37">
        <v>2474.726771321838</v>
      </c>
      <c r="AE841" s="37">
        <v>2537.7964871241279</v>
      </c>
      <c r="AF841" s="37">
        <v>2579.4112827571353</v>
      </c>
      <c r="AG841" s="37">
        <v>2654.6898045012613</v>
      </c>
    </row>
    <row r="842" spans="2:34" ht="15" outlineLevel="1">
      <c r="B842" s="63" t="s">
        <v>132</v>
      </c>
      <c r="C842" s="62"/>
      <c r="E842" s="33">
        <f t="shared" ref="E842:AG842" si="14">SUM(E833:E838, E839)</f>
        <v>1222.232</v>
      </c>
      <c r="F842" s="33">
        <f t="shared" si="14"/>
        <v>1282.69</v>
      </c>
      <c r="G842" s="33">
        <f t="shared" si="14"/>
        <v>1355.6179999999999</v>
      </c>
      <c r="H842" s="33">
        <f t="shared" si="14"/>
        <v>1387.3519999999999</v>
      </c>
      <c r="I842" s="33">
        <f t="shared" si="14"/>
        <v>1445.4019999999998</v>
      </c>
      <c r="J842" s="33">
        <f t="shared" si="14"/>
        <v>1512.2239999999999</v>
      </c>
      <c r="K842" s="33">
        <f t="shared" si="14"/>
        <v>1624.97</v>
      </c>
      <c r="L842" s="33">
        <f t="shared" si="14"/>
        <v>1693.2539999999999</v>
      </c>
      <c r="M842" s="33">
        <f t="shared" si="14"/>
        <v>1802.3019999999999</v>
      </c>
      <c r="N842" s="33">
        <f t="shared" si="14"/>
        <v>1892.6019999999999</v>
      </c>
      <c r="O842" s="33">
        <f t="shared" si="14"/>
        <v>2044.3919999999998</v>
      </c>
      <c r="P842" s="33">
        <f t="shared" si="14"/>
        <v>2118.3519999999999</v>
      </c>
      <c r="Q842" s="33">
        <f t="shared" si="14"/>
        <v>2179.7559999999994</v>
      </c>
      <c r="R842" s="33">
        <f t="shared" si="14"/>
        <v>2238.3219999999992</v>
      </c>
      <c r="S842" s="33">
        <f t="shared" si="14"/>
        <v>2303.8539999999998</v>
      </c>
      <c r="T842" s="33">
        <f t="shared" si="14"/>
        <v>2379.6700519999995</v>
      </c>
      <c r="U842" s="33">
        <f t="shared" si="14"/>
        <v>2484.85172622748</v>
      </c>
      <c r="V842" s="33">
        <f t="shared" si="14"/>
        <v>2509.3437826417921</v>
      </c>
      <c r="W842" s="33">
        <f t="shared" si="14"/>
        <v>2610.773232319626</v>
      </c>
      <c r="X842" s="33">
        <f t="shared" si="14"/>
        <v>2470.0983327837471</v>
      </c>
      <c r="Y842" s="33">
        <f t="shared" si="14"/>
        <v>2463.6179290752875</v>
      </c>
      <c r="Z842" s="33">
        <f t="shared" si="14"/>
        <v>2378.2545046929449</v>
      </c>
      <c r="AA842" s="33">
        <f t="shared" si="14"/>
        <v>2369.8794157073021</v>
      </c>
      <c r="AB842" s="33">
        <f t="shared" si="14"/>
        <v>2392.3372782009569</v>
      </c>
      <c r="AC842" s="33">
        <f t="shared" si="14"/>
        <v>2404.306712505781</v>
      </c>
      <c r="AD842" s="33">
        <f t="shared" si="14"/>
        <v>2474.7267713218384</v>
      </c>
      <c r="AE842" s="33">
        <f t="shared" si="14"/>
        <v>2599.006866724128</v>
      </c>
      <c r="AF842" s="33">
        <f t="shared" si="14"/>
        <v>2637.7624977571359</v>
      </c>
      <c r="AG842" s="33">
        <f t="shared" si="14"/>
        <v>2657.0745784812611</v>
      </c>
    </row>
    <row r="843" spans="2:34" outlineLevel="1"/>
    <row r="844" spans="2:34" outlineLevel="1"/>
    <row r="846" spans="2:34">
      <c r="T846" s="64"/>
      <c r="U846" s="64"/>
      <c r="V846" s="64"/>
      <c r="W846" s="64"/>
      <c r="X846" s="64"/>
      <c r="Y846" s="64"/>
      <c r="Z846" s="64"/>
      <c r="AA846" s="64"/>
      <c r="AB846" s="64"/>
      <c r="AC846" s="64"/>
      <c r="AD846" s="64"/>
      <c r="AE846" s="64"/>
      <c r="AF846" s="64"/>
      <c r="AG846" s="64"/>
      <c r="AH846" s="64"/>
    </row>
    <row r="847" spans="2:34" ht="21" thickBot="1">
      <c r="B847" s="19" t="s">
        <v>133</v>
      </c>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row>
    <row r="848" spans="2:34" ht="14" outlineLevel="1" thickTop="1"/>
    <row r="849" outlineLevel="1"/>
    <row r="850" outlineLevel="1"/>
    <row r="851" outlineLevel="1"/>
    <row r="852" outlineLevel="1"/>
    <row r="853" outlineLevel="1"/>
    <row r="854" outlineLevel="1"/>
    <row r="855" outlineLevel="1"/>
    <row r="856" outlineLevel="1"/>
    <row r="857" outlineLevel="1"/>
    <row r="858" outlineLevel="1"/>
    <row r="859" outlineLevel="1"/>
    <row r="860" outlineLevel="1"/>
    <row r="861" outlineLevel="1"/>
    <row r="862" outlineLevel="1"/>
    <row r="863" outlineLevel="1"/>
    <row r="864" outlineLevel="1"/>
    <row r="865" spans="2:5" outlineLevel="1"/>
    <row r="866" spans="2:5" outlineLevel="1"/>
    <row r="867" spans="2:5" outlineLevel="1"/>
    <row r="868" spans="2:5" outlineLevel="1"/>
    <row r="869" spans="2:5" outlineLevel="1"/>
    <row r="870" spans="2:5" outlineLevel="1"/>
    <row r="871" spans="2:5" outlineLevel="1"/>
    <row r="872" spans="2:5" outlineLevel="1"/>
    <row r="873" spans="2:5" outlineLevel="1"/>
    <row r="874" spans="2:5" outlineLevel="1"/>
    <row r="875" spans="2:5" outlineLevel="1"/>
    <row r="876" spans="2:5" outlineLevel="1"/>
    <row r="877" spans="2:5" ht="22" outlineLevel="1" thickBot="1">
      <c r="B877" s="2" t="s">
        <v>134</v>
      </c>
    </row>
    <row r="878" spans="2:5" ht="17" outlineLevel="1" thickTop="1" thickBot="1">
      <c r="C878" s="3" t="s">
        <v>1</v>
      </c>
      <c r="D878" s="3" t="s">
        <v>2</v>
      </c>
      <c r="E878" s="4" t="s">
        <v>613</v>
      </c>
    </row>
    <row r="879" spans="2:5" ht="15" outlineLevel="1">
      <c r="B879" s="61" t="s">
        <v>5</v>
      </c>
      <c r="C879" s="39" t="s">
        <v>4</v>
      </c>
      <c r="E879" s="58">
        <v>28.733283324527065</v>
      </c>
    </row>
    <row r="880" spans="2:5" ht="15" outlineLevel="1">
      <c r="B880" s="61" t="s">
        <v>23</v>
      </c>
      <c r="C880" s="39" t="s">
        <v>4</v>
      </c>
      <c r="E880" s="58">
        <v>102.83278133423062</v>
      </c>
    </row>
    <row r="881" spans="2:33" ht="15" outlineLevel="1">
      <c r="B881" s="61" t="s">
        <v>7</v>
      </c>
      <c r="C881" s="39" t="s">
        <v>4</v>
      </c>
      <c r="E881" s="58">
        <v>-128.38836034788201</v>
      </c>
    </row>
    <row r="882" spans="2:33" ht="15" outlineLevel="1">
      <c r="B882" s="61" t="s">
        <v>8</v>
      </c>
      <c r="C882" s="39" t="s">
        <v>4</v>
      </c>
      <c r="E882" s="58">
        <v>-6.3350202394072141</v>
      </c>
    </row>
    <row r="883" spans="2:33" ht="15" outlineLevel="1">
      <c r="B883" s="61" t="s">
        <v>3</v>
      </c>
      <c r="C883" s="39" t="s">
        <v>4</v>
      </c>
      <c r="E883" s="58">
        <v>-0.21059640723391659</v>
      </c>
    </row>
    <row r="884" spans="2:33" ht="15" outlineLevel="1">
      <c r="B884" s="61" t="s">
        <v>9</v>
      </c>
      <c r="C884" s="39" t="s">
        <v>4</v>
      </c>
      <c r="E884" s="58">
        <v>12.236656654043937</v>
      </c>
    </row>
    <row r="885" spans="2:33" ht="15" outlineLevel="1">
      <c r="B885" s="61" t="s">
        <v>135</v>
      </c>
      <c r="C885" s="39" t="s">
        <v>4</v>
      </c>
      <c r="E885" s="58">
        <v>55.966441020000048</v>
      </c>
    </row>
    <row r="886" spans="2:33" ht="15" outlineLevel="1">
      <c r="B886" s="63" t="s">
        <v>136</v>
      </c>
      <c r="C886" s="39" t="s">
        <v>4</v>
      </c>
      <c r="E886" s="58">
        <v>19.312080724125281</v>
      </c>
    </row>
    <row r="887" spans="2:33" ht="15" outlineLevel="1">
      <c r="B887" s="63" t="s">
        <v>11</v>
      </c>
      <c r="C887" s="39" t="s">
        <v>4</v>
      </c>
      <c r="E887" s="58">
        <v>75.27852174412601</v>
      </c>
    </row>
    <row r="888" spans="2:33" outlineLevel="1"/>
    <row r="889" spans="2:33" outlineLevel="1"/>
    <row r="892" spans="2:33" ht="21" thickBot="1">
      <c r="B892" s="19" t="s">
        <v>137</v>
      </c>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row>
    <row r="893" spans="2:33" ht="14" outlineLevel="1" thickTop="1"/>
    <row r="894" spans="2:33" outlineLevel="1"/>
    <row r="895" spans="2:33" outlineLevel="1"/>
    <row r="896" spans="2:33" outlineLevel="1"/>
    <row r="897" outlineLevel="1"/>
    <row r="898" outlineLevel="1"/>
    <row r="899" outlineLevel="1"/>
    <row r="900" outlineLevel="1"/>
    <row r="901" outlineLevel="1"/>
    <row r="902" outlineLevel="1"/>
    <row r="903" outlineLevel="1"/>
    <row r="904" outlineLevel="1"/>
    <row r="905" outlineLevel="1"/>
    <row r="906" outlineLevel="1"/>
    <row r="907" outlineLevel="1"/>
    <row r="908" outlineLevel="1"/>
    <row r="909" outlineLevel="1"/>
    <row r="910" outlineLevel="1"/>
    <row r="911" outlineLevel="1"/>
    <row r="912" outlineLevel="1"/>
    <row r="913" spans="2:33" outlineLevel="1"/>
    <row r="914" spans="2:33" outlineLevel="1"/>
    <row r="915" spans="2:33" outlineLevel="1"/>
    <row r="916" spans="2:33" outlineLevel="1"/>
    <row r="917" spans="2:33" outlineLevel="1"/>
    <row r="918" spans="2:33" outlineLevel="1"/>
    <row r="919" spans="2:33" outlineLevel="1"/>
    <row r="920" spans="2:33" ht="16" outlineLevel="1" thickBot="1">
      <c r="B920" s="3" t="s">
        <v>138</v>
      </c>
      <c r="C920" s="3" t="s">
        <v>1</v>
      </c>
      <c r="D920" s="3" t="s">
        <v>2</v>
      </c>
      <c r="E920" s="3">
        <v>1990</v>
      </c>
      <c r="F920" s="3">
        <v>1991</v>
      </c>
      <c r="G920" s="3">
        <v>1992</v>
      </c>
      <c r="H920" s="3">
        <v>1993</v>
      </c>
      <c r="I920" s="3">
        <v>1994</v>
      </c>
      <c r="J920" s="3">
        <v>1995</v>
      </c>
      <c r="K920" s="3">
        <v>1996</v>
      </c>
      <c r="L920" s="3">
        <v>1997</v>
      </c>
      <c r="M920" s="3">
        <v>1998</v>
      </c>
      <c r="N920" s="3">
        <v>1999</v>
      </c>
      <c r="O920" s="3">
        <v>2000</v>
      </c>
      <c r="P920" s="3">
        <v>2001</v>
      </c>
      <c r="Q920" s="3">
        <v>2002</v>
      </c>
      <c r="R920" s="3">
        <v>2003</v>
      </c>
      <c r="S920" s="3">
        <v>2004</v>
      </c>
      <c r="T920" s="3">
        <v>2005</v>
      </c>
      <c r="U920" s="3">
        <v>2006</v>
      </c>
      <c r="V920" s="3">
        <v>2007</v>
      </c>
      <c r="W920" s="3">
        <v>2008</v>
      </c>
      <c r="X920" s="3">
        <v>2009</v>
      </c>
      <c r="Y920" s="3">
        <v>2010</v>
      </c>
      <c r="Z920" s="3">
        <v>2011</v>
      </c>
      <c r="AA920" s="3">
        <v>2012</v>
      </c>
      <c r="AB920" s="3">
        <v>2013</v>
      </c>
      <c r="AC920" s="3">
        <v>2014</v>
      </c>
      <c r="AD920" s="3">
        <v>2015</v>
      </c>
      <c r="AE920" s="3">
        <v>2016</v>
      </c>
      <c r="AF920" s="3">
        <v>2017</v>
      </c>
      <c r="AG920" s="3">
        <v>2018</v>
      </c>
    </row>
    <row r="921" spans="2:33" ht="15" outlineLevel="1">
      <c r="B921" s="40" t="s">
        <v>138</v>
      </c>
      <c r="E921" s="56">
        <v>0.33218207247409315</v>
      </c>
      <c r="F921" s="56">
        <v>0.33048212680415778</v>
      </c>
      <c r="G921" s="56">
        <v>0.33151761912434174</v>
      </c>
      <c r="H921" s="56">
        <v>0.33164475847579622</v>
      </c>
      <c r="I921" s="56">
        <v>0.33337372076665595</v>
      </c>
      <c r="J921" s="56">
        <v>0.33548804258739839</v>
      </c>
      <c r="K921" s="56">
        <v>0.33557231096559959</v>
      </c>
      <c r="L921" s="56">
        <v>0.3357891622762994</v>
      </c>
      <c r="M921" s="56">
        <v>0.33357080824180718</v>
      </c>
      <c r="N921" s="56">
        <v>0.33602312346321095</v>
      </c>
      <c r="O921" s="56">
        <v>0.35550237409831675</v>
      </c>
      <c r="P921" s="56">
        <v>0.34554556859302188</v>
      </c>
      <c r="Q921" s="56">
        <v>0.36524190424261793</v>
      </c>
      <c r="R921" s="56">
        <v>0.3890435364755146</v>
      </c>
      <c r="S921" s="56">
        <v>0.4035827155587618</v>
      </c>
      <c r="T921" s="56">
        <v>0.40849558182728962</v>
      </c>
      <c r="U921" s="56">
        <v>0.42027957928329818</v>
      </c>
      <c r="V921" s="56">
        <v>0.4357083783314778</v>
      </c>
      <c r="W921" s="56">
        <v>0.44817947227366206</v>
      </c>
      <c r="X921" s="56">
        <v>0.45481366463951534</v>
      </c>
      <c r="Y921" s="56">
        <v>0.44531558726926423</v>
      </c>
      <c r="Z921" s="56">
        <v>0.47392870590936698</v>
      </c>
      <c r="AA921" s="56">
        <v>0.45654723119767004</v>
      </c>
      <c r="AB921" s="56">
        <v>0.48433654806011872</v>
      </c>
      <c r="AC921" s="56">
        <v>0.49119770970023979</v>
      </c>
      <c r="AD921" s="56">
        <v>0.4908653692348377</v>
      </c>
      <c r="AE921" s="56">
        <v>0.47693771079443281</v>
      </c>
      <c r="AF921" s="56">
        <v>0.49152239638623429</v>
      </c>
      <c r="AG921" s="56">
        <v>0.52002488050690521</v>
      </c>
    </row>
    <row r="922" spans="2:33" outlineLevel="1"/>
    <row r="925" spans="2:33" ht="21" thickBot="1">
      <c r="B925" s="19" t="s">
        <v>139</v>
      </c>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row>
    <row r="926" spans="2:33" ht="14" outlineLevel="1" thickTop="1"/>
    <row r="927" spans="2:33" outlineLevel="1"/>
    <row r="928" spans="2:33" outlineLevel="1"/>
    <row r="929" outlineLevel="1"/>
    <row r="930" outlineLevel="1"/>
    <row r="931" outlineLevel="1"/>
    <row r="932" outlineLevel="1"/>
    <row r="933" outlineLevel="1"/>
    <row r="934" outlineLevel="1"/>
    <row r="935" outlineLevel="1"/>
    <row r="936" outlineLevel="1"/>
    <row r="937" outlineLevel="1"/>
    <row r="938" outlineLevel="1"/>
    <row r="939" outlineLevel="1"/>
    <row r="940" outlineLevel="1"/>
    <row r="941" outlineLevel="1"/>
    <row r="942" outlineLevel="1"/>
    <row r="943" outlineLevel="1"/>
    <row r="944" outlineLevel="1"/>
    <row r="945" spans="2:33" outlineLevel="1"/>
    <row r="946" spans="2:33" outlineLevel="1"/>
    <row r="947" spans="2:33" outlineLevel="1"/>
    <row r="948" spans="2:33" outlineLevel="1"/>
    <row r="949" spans="2:33" outlineLevel="1"/>
    <row r="950" spans="2:33" outlineLevel="1"/>
    <row r="951" spans="2:33" ht="16" outlineLevel="1" thickBot="1">
      <c r="B951" s="3" t="s">
        <v>140</v>
      </c>
      <c r="C951" s="3" t="s">
        <v>141</v>
      </c>
      <c r="D951" s="3" t="s">
        <v>142</v>
      </c>
      <c r="E951" s="3">
        <v>1990</v>
      </c>
      <c r="F951" s="3">
        <v>1991</v>
      </c>
      <c r="G951" s="3">
        <v>1992</v>
      </c>
      <c r="H951" s="3">
        <v>1993</v>
      </c>
      <c r="I951" s="3">
        <v>1994</v>
      </c>
      <c r="J951" s="3">
        <v>1995</v>
      </c>
      <c r="K951" s="3">
        <v>1996</v>
      </c>
      <c r="L951" s="3">
        <v>1997</v>
      </c>
      <c r="M951" s="3">
        <v>1998</v>
      </c>
      <c r="N951" s="3">
        <v>1999</v>
      </c>
      <c r="O951" s="3">
        <v>2000</v>
      </c>
      <c r="P951" s="3">
        <v>2001</v>
      </c>
      <c r="Q951" s="3">
        <v>2002</v>
      </c>
      <c r="R951" s="3">
        <v>2003</v>
      </c>
      <c r="S951" s="3">
        <v>2004</v>
      </c>
      <c r="T951" s="3">
        <v>2005</v>
      </c>
      <c r="U951" s="3">
        <v>2006</v>
      </c>
      <c r="V951" s="3">
        <v>2007</v>
      </c>
      <c r="W951" s="3">
        <v>2008</v>
      </c>
      <c r="X951" s="3">
        <v>2009</v>
      </c>
      <c r="Y951" s="3">
        <v>2010</v>
      </c>
      <c r="Z951" s="3">
        <v>2011</v>
      </c>
      <c r="AA951" s="3">
        <v>2012</v>
      </c>
      <c r="AB951" s="3">
        <v>2013</v>
      </c>
      <c r="AC951" s="3">
        <v>2014</v>
      </c>
      <c r="AD951" s="3">
        <v>2015</v>
      </c>
      <c r="AE951" s="3">
        <v>2016</v>
      </c>
      <c r="AF951" s="3">
        <v>2017</v>
      </c>
      <c r="AG951" s="3">
        <v>2018</v>
      </c>
    </row>
    <row r="952" spans="2:33" ht="15" outlineLevel="1">
      <c r="B952" s="40" t="s">
        <v>5</v>
      </c>
      <c r="C952" s="40" t="s">
        <v>143</v>
      </c>
      <c r="D952" s="40" t="s">
        <v>144</v>
      </c>
      <c r="E952" s="33">
        <v>163.56426046639098</v>
      </c>
      <c r="F952" s="33">
        <v>146.00592582517436</v>
      </c>
      <c r="G952" s="33">
        <v>133.31802670377249</v>
      </c>
      <c r="H952" s="33">
        <v>163.45478583262818</v>
      </c>
      <c r="I952" s="33">
        <v>153.90530599452254</v>
      </c>
      <c r="J952" s="33">
        <v>165.18886463665336</v>
      </c>
      <c r="K952" s="33">
        <v>194.0919142621365</v>
      </c>
      <c r="L952" s="33">
        <v>194.57338745190555</v>
      </c>
      <c r="M952" s="33">
        <v>180.0388219404135</v>
      </c>
      <c r="N952" s="33">
        <v>190.45221138839699</v>
      </c>
      <c r="O952" s="33">
        <v>215.43183947890236</v>
      </c>
      <c r="P952" s="33">
        <v>212.19733168047435</v>
      </c>
      <c r="Q952" s="33">
        <v>226.7985674967635</v>
      </c>
      <c r="R952" s="33">
        <v>249.51641021067235</v>
      </c>
      <c r="S952" s="33">
        <v>230.24358115306094</v>
      </c>
      <c r="T952" s="33">
        <v>200.88223134996502</v>
      </c>
      <c r="U952" s="33">
        <v>229.54882692803687</v>
      </c>
      <c r="V952" s="33">
        <v>251.17309821321581</v>
      </c>
      <c r="W952" s="33">
        <v>253.07190838340617</v>
      </c>
      <c r="X952" s="33">
        <v>263.18590242772683</v>
      </c>
      <c r="Y952" s="33">
        <v>286.14933376079108</v>
      </c>
      <c r="Z952" s="33">
        <v>242.59833872222248</v>
      </c>
      <c r="AA952" s="33">
        <v>222.94842194027865</v>
      </c>
      <c r="AB952" s="33">
        <v>203.74761987258438</v>
      </c>
      <c r="AC952" s="33">
        <v>190.30510530967356</v>
      </c>
      <c r="AD952" s="33">
        <v>177.5498541891503</v>
      </c>
      <c r="AE952" s="33">
        <v>213.08677383743492</v>
      </c>
      <c r="AF952" s="33">
        <v>216.15515396117294</v>
      </c>
      <c r="AG952" s="33">
        <v>213.60882728242242</v>
      </c>
    </row>
    <row r="953" spans="2:33" ht="15" outlineLevel="1">
      <c r="B953" s="40" t="s">
        <v>7</v>
      </c>
      <c r="C953" s="40" t="s">
        <v>143</v>
      </c>
      <c r="D953" s="40" t="s">
        <v>144</v>
      </c>
      <c r="E953" s="33">
        <v>410.08697900551601</v>
      </c>
      <c r="F953" s="33">
        <v>365.55316863461434</v>
      </c>
      <c r="G953" s="33">
        <v>394.30955446479311</v>
      </c>
      <c r="H953" s="33">
        <v>374.59478559591133</v>
      </c>
      <c r="I953" s="33">
        <v>370.25458895239666</v>
      </c>
      <c r="J953" s="33">
        <v>384.0828630671611</v>
      </c>
      <c r="K953" s="33">
        <v>358.21149367397027</v>
      </c>
      <c r="L953" s="33">
        <v>327.0999791417471</v>
      </c>
      <c r="M953" s="33">
        <v>306.78068519768067</v>
      </c>
      <c r="N953" s="33">
        <v>260.32801497810527</v>
      </c>
      <c r="O953" s="33">
        <v>281.64395426315082</v>
      </c>
      <c r="P953" s="33">
        <v>288.25584401244777</v>
      </c>
      <c r="Q953" s="33">
        <v>269.44149951052731</v>
      </c>
      <c r="R953" s="33">
        <v>236.12809624035799</v>
      </c>
      <c r="S953" s="33">
        <v>228.31097109595532</v>
      </c>
      <c r="T953" s="33">
        <v>229.95934716275644</v>
      </c>
      <c r="U953" s="33">
        <v>191.11236701731823</v>
      </c>
      <c r="V953" s="33">
        <v>176.78964361332891</v>
      </c>
      <c r="W953" s="33">
        <v>146.12072903059862</v>
      </c>
      <c r="X953" s="33">
        <v>121.40293081598098</v>
      </c>
      <c r="Y953" s="33">
        <v>133.41522799569015</v>
      </c>
      <c r="Z953" s="33">
        <v>145.49378901192384</v>
      </c>
      <c r="AA953" s="33">
        <v>187.07969488130382</v>
      </c>
      <c r="AB953" s="33">
        <v>154.98947699050601</v>
      </c>
      <c r="AC953" s="33">
        <v>149.23797485322109</v>
      </c>
      <c r="AD953" s="33">
        <v>172.93542157220764</v>
      </c>
      <c r="AE953" s="33">
        <v>164.85926107275921</v>
      </c>
      <c r="AF953" s="33">
        <v>126.89358206287521</v>
      </c>
      <c r="AG953" s="33">
        <v>69.435171595117509</v>
      </c>
    </row>
    <row r="954" spans="2:33" ht="15" outlineLevel="1">
      <c r="B954" s="40" t="s">
        <v>8</v>
      </c>
      <c r="C954" s="40" t="s">
        <v>143</v>
      </c>
      <c r="D954" s="40" t="s">
        <v>144</v>
      </c>
      <c r="E954" s="33">
        <v>230.65634633913731</v>
      </c>
      <c r="F954" s="33">
        <v>229.11006941437336</v>
      </c>
      <c r="G954" s="33">
        <v>219.85220382736142</v>
      </c>
      <c r="H954" s="33">
        <v>190.2227187579484</v>
      </c>
      <c r="I954" s="33">
        <v>183.68216371144948</v>
      </c>
      <c r="J954" s="33">
        <v>177.43212107270793</v>
      </c>
      <c r="K954" s="33">
        <v>175.61716055242485</v>
      </c>
      <c r="L954" s="33">
        <v>160.86430671534274</v>
      </c>
      <c r="M954" s="33">
        <v>135.67793336000969</v>
      </c>
      <c r="N954" s="33">
        <v>127.39825285178391</v>
      </c>
      <c r="O954" s="33">
        <v>110.31874403409286</v>
      </c>
      <c r="P954" s="33">
        <v>119.15211665575863</v>
      </c>
      <c r="Q954" s="33">
        <v>115.54348691419568</v>
      </c>
      <c r="R954" s="33">
        <v>103.22291054262185</v>
      </c>
      <c r="S954" s="33">
        <v>73.995593470731251</v>
      </c>
      <c r="T954" s="33">
        <v>100.29469633992977</v>
      </c>
      <c r="U954" s="33">
        <v>88.276101413002749</v>
      </c>
      <c r="V954" s="33">
        <v>83.461094268039702</v>
      </c>
      <c r="W954" s="33">
        <v>105.49704355340252</v>
      </c>
      <c r="X954" s="33">
        <v>110.43261015420957</v>
      </c>
      <c r="Y954" s="33">
        <v>93.150153074977766</v>
      </c>
      <c r="Z954" s="33">
        <v>93.847584179694792</v>
      </c>
      <c r="AA954" s="33">
        <v>110.2592083442234</v>
      </c>
      <c r="AB954" s="33">
        <v>99.341290244497628</v>
      </c>
      <c r="AC954" s="33">
        <v>106.84511024297943</v>
      </c>
      <c r="AD954" s="33">
        <v>104.30879231180143</v>
      </c>
      <c r="AE954" s="33">
        <v>95.855865284928569</v>
      </c>
      <c r="AF954" s="33">
        <v>89.417754313648601</v>
      </c>
      <c r="AG954" s="33">
        <v>81.203224807578266</v>
      </c>
    </row>
    <row r="955" spans="2:33" ht="15" outlineLevel="1">
      <c r="B955" s="40" t="s">
        <v>3</v>
      </c>
      <c r="C955" s="40" t="s">
        <v>143</v>
      </c>
      <c r="D955" s="40" t="s">
        <v>144</v>
      </c>
      <c r="E955" s="33">
        <v>91.838999171103225</v>
      </c>
      <c r="F955" s="33">
        <v>144.08869998524204</v>
      </c>
      <c r="G955" s="33">
        <v>139.69883850107647</v>
      </c>
      <c r="H955" s="33">
        <v>133.88020431500868</v>
      </c>
      <c r="I955" s="33">
        <v>147.15340044447589</v>
      </c>
      <c r="J955" s="33">
        <v>133.91756195341929</v>
      </c>
      <c r="K955" s="33">
        <v>126.24318316850545</v>
      </c>
      <c r="L955" s="33">
        <v>156.09282023893991</v>
      </c>
      <c r="M955" s="33">
        <v>200.45672066076628</v>
      </c>
      <c r="N955" s="33">
        <v>236.54080053925091</v>
      </c>
      <c r="O955" s="33">
        <v>163.10028080521616</v>
      </c>
      <c r="P955" s="33">
        <v>186.92647742895977</v>
      </c>
      <c r="Q955" s="33">
        <v>130.99640051825901</v>
      </c>
      <c r="R955" s="33">
        <v>85.603653266596467</v>
      </c>
      <c r="S955" s="33">
        <v>104.88404950746676</v>
      </c>
      <c r="T955" s="33">
        <v>104.18770882938799</v>
      </c>
      <c r="U955" s="33">
        <v>86.659840350244338</v>
      </c>
      <c r="V955" s="33">
        <v>48.679507190546886</v>
      </c>
      <c r="W955" s="33">
        <v>42.476346030219545</v>
      </c>
      <c r="X955" s="33">
        <v>27.024466495927328</v>
      </c>
      <c r="Y955" s="33">
        <v>16.959583076709389</v>
      </c>
      <c r="Z955" s="33">
        <v>6.8608899017181404</v>
      </c>
      <c r="AA955" s="33">
        <v>7.0280302678226416</v>
      </c>
      <c r="AB955" s="33">
        <v>5.4246586258387834</v>
      </c>
      <c r="AC955" s="33">
        <v>7.5446187155116125</v>
      </c>
      <c r="AD955" s="33">
        <v>10.399501490759787</v>
      </c>
      <c r="AE955" s="33">
        <v>8.0946328992722751</v>
      </c>
      <c r="AF955" s="33">
        <v>3.9271814030836865</v>
      </c>
      <c r="AG955" s="33">
        <v>3.916526267081061</v>
      </c>
    </row>
    <row r="956" spans="2:33" ht="15" outlineLevel="1">
      <c r="B956" s="5" t="s">
        <v>9</v>
      </c>
      <c r="C956" s="40" t="s">
        <v>143</v>
      </c>
      <c r="D956" s="40" t="s">
        <v>144</v>
      </c>
      <c r="E956" s="33">
        <v>0</v>
      </c>
      <c r="F956" s="33">
        <v>0</v>
      </c>
      <c r="G956" s="33">
        <v>0</v>
      </c>
      <c r="H956" s="33">
        <v>0</v>
      </c>
      <c r="I956" s="33">
        <v>0</v>
      </c>
      <c r="J956" s="33">
        <v>0</v>
      </c>
      <c r="K956" s="33">
        <v>0</v>
      </c>
      <c r="L956" s="33">
        <v>0</v>
      </c>
      <c r="M956" s="33">
        <v>0</v>
      </c>
      <c r="N956" s="33">
        <v>0</v>
      </c>
      <c r="O956" s="33">
        <v>0</v>
      </c>
      <c r="P956" s="33">
        <v>0</v>
      </c>
      <c r="Q956" s="33">
        <v>0</v>
      </c>
      <c r="R956" s="33">
        <v>0</v>
      </c>
      <c r="S956" s="33">
        <v>0</v>
      </c>
      <c r="T956" s="33">
        <v>0</v>
      </c>
      <c r="U956" s="33">
        <v>0</v>
      </c>
      <c r="V956" s="33">
        <v>0</v>
      </c>
      <c r="W956" s="33">
        <v>0</v>
      </c>
      <c r="X956" s="33">
        <v>0</v>
      </c>
      <c r="Y956" s="33">
        <v>0</v>
      </c>
      <c r="Z956" s="33">
        <v>0</v>
      </c>
      <c r="AA956" s="33">
        <v>1.5905840410526766</v>
      </c>
      <c r="AB956" s="33">
        <v>1.9618578862589786</v>
      </c>
      <c r="AC956" s="33">
        <v>2.0871235456192565</v>
      </c>
      <c r="AD956" s="33">
        <v>2.0459187382428614</v>
      </c>
      <c r="AE956" s="33">
        <v>2.006581293661331</v>
      </c>
      <c r="AF956" s="33">
        <v>4.4472926512779631</v>
      </c>
      <c r="AG956" s="33">
        <v>6.9617139236396097</v>
      </c>
    </row>
    <row r="957" spans="2:33" ht="15" outlineLevel="1">
      <c r="B957" s="40" t="s">
        <v>11</v>
      </c>
      <c r="C957" s="40" t="s">
        <v>143</v>
      </c>
      <c r="E957" s="33">
        <v>896.14658498214749</v>
      </c>
      <c r="F957" s="33">
        <v>884.7578638594041</v>
      </c>
      <c r="G957" s="33">
        <v>887.17862349700351</v>
      </c>
      <c r="H957" s="33">
        <v>862.15249450149656</v>
      </c>
      <c r="I957" s="33">
        <v>854.99545910284462</v>
      </c>
      <c r="J957" s="33">
        <v>860.62141072994177</v>
      </c>
      <c r="K957" s="33">
        <v>854.1637516570371</v>
      </c>
      <c r="L957" s="33">
        <v>838.6304935479352</v>
      </c>
      <c r="M957" s="33">
        <v>822.95416115887008</v>
      </c>
      <c r="N957" s="33">
        <v>814.71927975753704</v>
      </c>
      <c r="O957" s="33">
        <v>770.49481858136221</v>
      </c>
      <c r="P957" s="33">
        <v>806.53176977764053</v>
      </c>
      <c r="Q957" s="33">
        <v>742.77995443974555</v>
      </c>
      <c r="R957" s="33">
        <v>674.47107026024878</v>
      </c>
      <c r="S957" s="33">
        <v>637.43419522721433</v>
      </c>
      <c r="T957" s="33">
        <v>635.32398368203917</v>
      </c>
      <c r="U957" s="33">
        <v>595.59713570860231</v>
      </c>
      <c r="V957" s="33">
        <v>560.10334328513136</v>
      </c>
      <c r="W957" s="33">
        <v>547.16602699762677</v>
      </c>
      <c r="X957" s="33">
        <v>522.04590989384474</v>
      </c>
      <c r="Y957" s="33">
        <v>529.67429790816834</v>
      </c>
      <c r="Z957" s="33">
        <v>488.80060181555922</v>
      </c>
      <c r="AA957" s="33">
        <v>528.9059394746813</v>
      </c>
      <c r="AB957" s="33">
        <v>465.46490361968569</v>
      </c>
      <c r="AC957" s="33">
        <v>456.01993266700492</v>
      </c>
      <c r="AD957" s="33">
        <v>467.23948830216199</v>
      </c>
      <c r="AE957" s="33">
        <v>483.90311438805628</v>
      </c>
      <c r="AF957" s="33">
        <v>440.84096439205842</v>
      </c>
      <c r="AG957" s="33">
        <v>375.12546387583888</v>
      </c>
    </row>
    <row r="958" spans="2:33" outlineLevel="1"/>
    <row r="959" spans="2:33" ht="16" outlineLevel="1" thickBot="1">
      <c r="B959" s="3" t="s">
        <v>145</v>
      </c>
      <c r="C959" s="3" t="s">
        <v>141</v>
      </c>
      <c r="D959" s="3" t="s">
        <v>142</v>
      </c>
      <c r="E959" s="3">
        <v>1990</v>
      </c>
      <c r="F959" s="3">
        <v>1991</v>
      </c>
      <c r="G959" s="3">
        <v>1992</v>
      </c>
      <c r="H959" s="3">
        <v>1993</v>
      </c>
      <c r="I959" s="3">
        <v>1994</v>
      </c>
      <c r="J959" s="3">
        <v>1995</v>
      </c>
      <c r="K959" s="3">
        <v>1996</v>
      </c>
      <c r="L959" s="3">
        <v>1997</v>
      </c>
      <c r="M959" s="3">
        <v>1998</v>
      </c>
      <c r="N959" s="3">
        <v>1999</v>
      </c>
      <c r="O959" s="3">
        <v>2000</v>
      </c>
      <c r="P959" s="3">
        <v>2001</v>
      </c>
      <c r="Q959" s="3">
        <v>2002</v>
      </c>
      <c r="R959" s="3">
        <v>2003</v>
      </c>
      <c r="S959" s="3">
        <v>2004</v>
      </c>
      <c r="T959" s="3">
        <v>2005</v>
      </c>
      <c r="U959" s="3">
        <v>2006</v>
      </c>
      <c r="V959" s="3">
        <v>2007</v>
      </c>
      <c r="W959" s="3">
        <v>2008</v>
      </c>
      <c r="X959" s="3">
        <v>2009</v>
      </c>
      <c r="Y959" s="3">
        <v>2010</v>
      </c>
      <c r="Z959" s="3">
        <v>2011</v>
      </c>
      <c r="AA959" s="3">
        <v>2012</v>
      </c>
      <c r="AB959" s="3">
        <v>2013</v>
      </c>
      <c r="AC959" s="3">
        <v>2014</v>
      </c>
      <c r="AD959" s="3">
        <v>2015</v>
      </c>
      <c r="AE959" s="3">
        <v>2016</v>
      </c>
      <c r="AF959" s="3">
        <v>2017</v>
      </c>
      <c r="AG959" s="3">
        <v>2018</v>
      </c>
    </row>
    <row r="960" spans="2:33" ht="15" outlineLevel="1">
      <c r="B960" s="40" t="s">
        <v>146</v>
      </c>
      <c r="C960" s="40" t="s">
        <v>147</v>
      </c>
      <c r="E960" s="33">
        <v>0</v>
      </c>
      <c r="F960" s="33">
        <v>0</v>
      </c>
      <c r="G960" s="33">
        <v>0.23759749309326086</v>
      </c>
      <c r="H960" s="33">
        <v>0.69142182090419702</v>
      </c>
      <c r="I960" s="33">
        <v>0.83606273877198445</v>
      </c>
      <c r="J960" s="33">
        <v>0.6505826296231948</v>
      </c>
      <c r="K960" s="33">
        <v>0.5306515775715076</v>
      </c>
      <c r="L960" s="33">
        <v>1.8429190910276949</v>
      </c>
      <c r="M960" s="33">
        <v>6.0094724372816275</v>
      </c>
      <c r="N960" s="33">
        <v>6.3712770056269274</v>
      </c>
      <c r="O960" s="33">
        <v>6.9779558743110206</v>
      </c>
      <c r="P960" s="33">
        <v>9.7280576062443949</v>
      </c>
      <c r="Q960" s="33">
        <v>9.9946616762020977</v>
      </c>
      <c r="R960" s="33">
        <v>10.301195800202025</v>
      </c>
      <c r="S960" s="33">
        <v>14.309332601278625</v>
      </c>
      <c r="T960" s="33">
        <v>23.923972208441999</v>
      </c>
      <c r="U960" s="33">
        <v>33.334710348423428</v>
      </c>
      <c r="V960" s="33">
        <v>36.319076681273323</v>
      </c>
      <c r="W960" s="33">
        <v>41.368364391422375</v>
      </c>
      <c r="X960" s="33">
        <v>52.866357907075745</v>
      </c>
      <c r="Y960" s="33">
        <v>48.189806862354708</v>
      </c>
      <c r="Z960" s="33">
        <v>63.710136280148056</v>
      </c>
      <c r="AA960" s="33">
        <v>58.737872472420847</v>
      </c>
      <c r="AB960" s="33">
        <v>67.465889827710868</v>
      </c>
      <c r="AC960" s="33">
        <v>76.353157797746945</v>
      </c>
      <c r="AD960" s="33">
        <v>95.296986703678613</v>
      </c>
      <c r="AE960" s="33">
        <v>83.49548668083294</v>
      </c>
      <c r="AF960" s="33">
        <v>100.93892611581387</v>
      </c>
      <c r="AG960" s="33">
        <v>114.65225636260402</v>
      </c>
    </row>
    <row r="961" spans="2:33" ht="15" outlineLevel="1">
      <c r="B961" s="40" t="s">
        <v>148</v>
      </c>
      <c r="C961" s="40" t="s">
        <v>147</v>
      </c>
      <c r="E961" s="33">
        <v>35.496828418109487</v>
      </c>
      <c r="F961" s="33">
        <v>37.262421040329102</v>
      </c>
      <c r="G961" s="33">
        <v>38.823430371438825</v>
      </c>
      <c r="H961" s="33">
        <v>35.262512866114058</v>
      </c>
      <c r="I961" s="33">
        <v>40.483037877380305</v>
      </c>
      <c r="J961" s="33">
        <v>28.991588432583622</v>
      </c>
      <c r="K961" s="33">
        <v>27.366459929044897</v>
      </c>
      <c r="L961" s="33">
        <v>24.989982874335535</v>
      </c>
      <c r="M961" s="33">
        <v>32.572051790236507</v>
      </c>
      <c r="N961" s="33">
        <v>28.858137025486673</v>
      </c>
      <c r="O961" s="33">
        <v>24.222658301399328</v>
      </c>
      <c r="P961" s="33">
        <v>17.359048902160655</v>
      </c>
      <c r="Q961" s="33">
        <v>23.492606826536893</v>
      </c>
      <c r="R961" s="33">
        <v>13.56853543727051</v>
      </c>
      <c r="S961" s="33">
        <v>13.763174868405393</v>
      </c>
      <c r="T961" s="33">
        <v>13.582256384330652</v>
      </c>
      <c r="U961" s="33">
        <v>14.884597216265902</v>
      </c>
      <c r="V961" s="33">
        <v>12.362016384170792</v>
      </c>
      <c r="W961" s="33">
        <v>16.621464580044709</v>
      </c>
      <c r="X961" s="33">
        <v>16.131271538894023</v>
      </c>
      <c r="Y961" s="33">
        <v>10.259442562864804</v>
      </c>
      <c r="Z961" s="33">
        <v>12.002111600098008</v>
      </c>
      <c r="AA961" s="33">
        <v>13.670423970299725</v>
      </c>
      <c r="AB961" s="33">
        <v>10.052507117448874</v>
      </c>
      <c r="AC961" s="33">
        <v>11.655979891660532</v>
      </c>
      <c r="AD961" s="33">
        <v>12.63058630509744</v>
      </c>
      <c r="AE961" s="33">
        <v>10.282937353756976</v>
      </c>
      <c r="AF961" s="33">
        <v>10.240064878089958</v>
      </c>
      <c r="AG961" s="33">
        <v>9.951791458412778</v>
      </c>
    </row>
    <row r="962" spans="2:33" ht="15" outlineLevel="1">
      <c r="B962" s="40" t="s">
        <v>149</v>
      </c>
      <c r="C962" s="40" t="s">
        <v>147</v>
      </c>
      <c r="E962" s="33">
        <v>0</v>
      </c>
      <c r="F962" s="33">
        <v>0</v>
      </c>
      <c r="G962" s="33">
        <v>0</v>
      </c>
      <c r="H962" s="33">
        <v>0</v>
      </c>
      <c r="I962" s="33">
        <v>0</v>
      </c>
      <c r="J962" s="33">
        <v>0</v>
      </c>
      <c r="K962" s="33">
        <v>1.1687218028128794</v>
      </c>
      <c r="L962" s="33">
        <v>3.511666796309993</v>
      </c>
      <c r="M962" s="33">
        <v>3.2683568085406951</v>
      </c>
      <c r="N962" s="33">
        <v>3.3913718112631082</v>
      </c>
      <c r="O962" s="33">
        <v>3.1270497484615736</v>
      </c>
      <c r="P962" s="33">
        <v>3.1055695049297221</v>
      </c>
      <c r="Q962" s="33">
        <v>2.318171458884799</v>
      </c>
      <c r="R962" s="33">
        <v>1.8601850000398965</v>
      </c>
      <c r="S962" s="33">
        <v>2.4931958054436825</v>
      </c>
      <c r="T962" s="33">
        <v>2.9613299226122485</v>
      </c>
      <c r="U962" s="33">
        <v>2.8965179871450286</v>
      </c>
      <c r="V962" s="33">
        <v>3.7147231402443937</v>
      </c>
      <c r="W962" s="33">
        <v>4.5420277347700848</v>
      </c>
      <c r="X962" s="33">
        <v>6.8853558281268956</v>
      </c>
      <c r="Y962" s="33">
        <v>9.1385795987359852</v>
      </c>
      <c r="Z962" s="33">
        <v>10.996666375512001</v>
      </c>
      <c r="AA962" s="33">
        <v>16.326688681902599</v>
      </c>
      <c r="AB962" s="33">
        <v>18.183733790363657</v>
      </c>
      <c r="AC962" s="33">
        <v>19.969447761790391</v>
      </c>
      <c r="AD962" s="33">
        <v>17.283861458699544</v>
      </c>
      <c r="AE962" s="33">
        <v>9.7769447325042691</v>
      </c>
      <c r="AF962" s="33">
        <v>12.171293078751019</v>
      </c>
      <c r="AG962" s="33">
        <v>15.309596432705865</v>
      </c>
    </row>
    <row r="963" spans="2:33" outlineLevel="1"/>
    <row r="966" spans="2:33" ht="21" thickBot="1">
      <c r="B966" s="19" t="s">
        <v>150</v>
      </c>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row>
    <row r="967" spans="2:33" ht="14" outlineLevel="1" thickTop="1"/>
    <row r="968" spans="2:33" outlineLevel="1"/>
    <row r="969" spans="2:33" outlineLevel="1"/>
    <row r="970" spans="2:33" outlineLevel="1"/>
    <row r="971" spans="2:33" outlineLevel="1"/>
    <row r="972" spans="2:33" outlineLevel="1"/>
    <row r="973" spans="2:33" outlineLevel="1"/>
    <row r="974" spans="2:33" outlineLevel="1"/>
    <row r="975" spans="2:33" outlineLevel="1"/>
    <row r="976" spans="2:33" outlineLevel="1"/>
    <row r="977" spans="2:33" outlineLevel="1"/>
    <row r="978" spans="2:33" outlineLevel="1"/>
    <row r="979" spans="2:33" outlineLevel="1"/>
    <row r="980" spans="2:33" outlineLevel="1"/>
    <row r="981" spans="2:33" outlineLevel="1"/>
    <row r="982" spans="2:33" outlineLevel="1"/>
    <row r="983" spans="2:33" outlineLevel="1"/>
    <row r="984" spans="2:33" outlineLevel="1"/>
    <row r="985" spans="2:33" outlineLevel="1"/>
    <row r="986" spans="2:33" outlineLevel="1"/>
    <row r="987" spans="2:33" outlineLevel="1"/>
    <row r="988" spans="2:33" outlineLevel="1"/>
    <row r="989" spans="2:33" outlineLevel="1"/>
    <row r="990" spans="2:33" outlineLevel="1"/>
    <row r="991" spans="2:33" outlineLevel="1"/>
    <row r="992" spans="2:33" ht="16" outlineLevel="1" thickBot="1">
      <c r="B992" s="3" t="s">
        <v>151</v>
      </c>
      <c r="C992" s="3" t="s">
        <v>141</v>
      </c>
      <c r="D992" s="3" t="s">
        <v>142</v>
      </c>
      <c r="E992" s="3">
        <v>1990</v>
      </c>
      <c r="F992" s="3">
        <v>1991</v>
      </c>
      <c r="G992" s="3">
        <v>1992</v>
      </c>
      <c r="H992" s="3">
        <v>1993</v>
      </c>
      <c r="I992" s="3">
        <v>1994</v>
      </c>
      <c r="J992" s="3">
        <v>1995</v>
      </c>
      <c r="K992" s="3">
        <v>1996</v>
      </c>
      <c r="L992" s="3">
        <v>1997</v>
      </c>
      <c r="M992" s="3">
        <v>1998</v>
      </c>
      <c r="N992" s="3">
        <v>1999</v>
      </c>
      <c r="O992" s="3">
        <v>2000</v>
      </c>
      <c r="P992" s="3">
        <v>2001</v>
      </c>
      <c r="Q992" s="3">
        <v>2002</v>
      </c>
      <c r="R992" s="3">
        <v>2003</v>
      </c>
      <c r="S992" s="3">
        <v>2004</v>
      </c>
      <c r="T992" s="3">
        <v>2005</v>
      </c>
      <c r="U992" s="3">
        <v>2006</v>
      </c>
      <c r="V992" s="3">
        <v>2007</v>
      </c>
      <c r="W992" s="3">
        <v>2008</v>
      </c>
      <c r="X992" s="3">
        <v>2009</v>
      </c>
      <c r="Y992" s="3">
        <v>2010</v>
      </c>
      <c r="Z992" s="3">
        <v>2011</v>
      </c>
      <c r="AA992" s="3">
        <v>2012</v>
      </c>
      <c r="AB992" s="3">
        <v>2013</v>
      </c>
      <c r="AC992" s="3">
        <v>2014</v>
      </c>
      <c r="AD992" s="3">
        <v>2015</v>
      </c>
      <c r="AE992" s="3">
        <v>2016</v>
      </c>
      <c r="AF992" s="3">
        <v>2017</v>
      </c>
      <c r="AG992" s="3">
        <v>2018</v>
      </c>
    </row>
    <row r="993" spans="2:33" ht="15" outlineLevel="1">
      <c r="B993" s="15" t="s">
        <v>152</v>
      </c>
      <c r="C993" s="15" t="s">
        <v>153</v>
      </c>
      <c r="I993" s="10">
        <v>258.60000000000002</v>
      </c>
      <c r="J993" s="10">
        <v>316.95</v>
      </c>
      <c r="K993" s="10">
        <v>375.3</v>
      </c>
      <c r="L993" s="10">
        <v>458</v>
      </c>
      <c r="M993" s="10">
        <v>403.93</v>
      </c>
      <c r="N993" s="10">
        <v>373.459</v>
      </c>
      <c r="O993" s="10">
        <v>501.933333</v>
      </c>
      <c r="P993" s="10">
        <v>602.55354499999999</v>
      </c>
      <c r="Q993" s="10">
        <v>629.17700330000002</v>
      </c>
      <c r="R993" s="10">
        <v>634.3955380000001</v>
      </c>
      <c r="S993" s="10">
        <v>668.38658499999997</v>
      </c>
      <c r="T993" s="10">
        <v>614.28423499999985</v>
      </c>
      <c r="U993" s="10">
        <v>1562.7195989999998</v>
      </c>
      <c r="V993" s="10">
        <v>1789.8136933200003</v>
      </c>
      <c r="W993" s="10">
        <v>1845.213068</v>
      </c>
      <c r="X993" s="10">
        <v>1797.7210809999999</v>
      </c>
      <c r="Y993" s="10">
        <v>1905.8055240585938</v>
      </c>
      <c r="Z993" s="10">
        <v>1944.3488549587657</v>
      </c>
      <c r="AA993" s="10">
        <v>2100.4116284946253</v>
      </c>
      <c r="AB993" s="10">
        <v>2035.225098299549</v>
      </c>
      <c r="AC993" s="10">
        <v>2050.2129673064924</v>
      </c>
      <c r="AD993" s="10">
        <v>2133.7908596370949</v>
      </c>
      <c r="AE993" s="10">
        <v>2177.5737983203671</v>
      </c>
      <c r="AF993" s="10">
        <v>2170.0824051570767</v>
      </c>
      <c r="AG993" s="10">
        <v>2131.0999698746173</v>
      </c>
    </row>
    <row r="994" spans="2:33" ht="15" outlineLevel="1">
      <c r="B994" s="15" t="s">
        <v>154</v>
      </c>
      <c r="C994" s="15" t="s">
        <v>153</v>
      </c>
      <c r="I994" s="10">
        <v>1091.6753999999999</v>
      </c>
      <c r="J994" s="10">
        <v>1289.6152</v>
      </c>
      <c r="K994" s="10">
        <v>1487.5550000000001</v>
      </c>
      <c r="L994" s="10">
        <v>1165.8333300000002</v>
      </c>
      <c r="M994" s="10">
        <v>1227.325</v>
      </c>
      <c r="N994" s="10">
        <v>1056.172</v>
      </c>
      <c r="O994" s="10">
        <v>882.04269149999993</v>
      </c>
      <c r="P994" s="10">
        <v>1352.6970235855556</v>
      </c>
      <c r="Q994" s="10">
        <v>1435.0567375855555</v>
      </c>
      <c r="R994" s="10">
        <v>1314.5965715021077</v>
      </c>
      <c r="S994" s="10">
        <v>1218.8805560000001</v>
      </c>
      <c r="T994" s="10">
        <v>1235.9159999999999</v>
      </c>
      <c r="U994" s="10">
        <v>2800.5781404705886</v>
      </c>
      <c r="V994" s="10">
        <v>3843.8850394899705</v>
      </c>
      <c r="W994" s="10">
        <v>3825.9543456355386</v>
      </c>
      <c r="X994" s="10">
        <v>3054.4491513333328</v>
      </c>
      <c r="Y994" s="10">
        <v>3314.4536163333337</v>
      </c>
      <c r="Z994" s="10">
        <v>3064.7457023466086</v>
      </c>
      <c r="AA994" s="10">
        <v>3495.6882428810663</v>
      </c>
      <c r="AB994" s="10">
        <v>3456.8727219965044</v>
      </c>
      <c r="AC994" s="10">
        <v>3225.9774697182474</v>
      </c>
      <c r="AD994" s="10">
        <v>3539.9574712288172</v>
      </c>
      <c r="AE994" s="10">
        <v>3381.5210770346494</v>
      </c>
      <c r="AF994" s="10">
        <v>3327.793944505534</v>
      </c>
      <c r="AG994" s="10">
        <v>3283.3081859768554</v>
      </c>
    </row>
    <row r="995" spans="2:33" ht="15" outlineLevel="1">
      <c r="B995" s="15" t="s">
        <v>155</v>
      </c>
      <c r="C995" s="15" t="s">
        <v>153</v>
      </c>
      <c r="I995" s="10">
        <v>2357.7966399999996</v>
      </c>
      <c r="J995" s="10">
        <v>2560.2038199999997</v>
      </c>
      <c r="K995" s="10">
        <v>2762.6109999999999</v>
      </c>
      <c r="L995" s="10">
        <v>2000.8305500000001</v>
      </c>
      <c r="M995" s="10">
        <v>1864.5940000000001</v>
      </c>
      <c r="N995" s="10">
        <v>1811.5630000000001</v>
      </c>
      <c r="O995" s="10">
        <v>2130.906610998376</v>
      </c>
      <c r="P995" s="10">
        <v>2530.5673973420439</v>
      </c>
      <c r="Q995" s="10">
        <v>2653.3875728888888</v>
      </c>
      <c r="R995" s="10">
        <v>2434.2417545470958</v>
      </c>
      <c r="S995" s="10">
        <v>2501.9619987599999</v>
      </c>
      <c r="T995" s="10">
        <v>2373.6221837600001</v>
      </c>
      <c r="U995" s="10">
        <v>5124.4677249868901</v>
      </c>
      <c r="V995" s="10">
        <v>6077.5484967094835</v>
      </c>
      <c r="W995" s="10">
        <v>6008.1843072854581</v>
      </c>
      <c r="X995" s="10">
        <v>5755.0285330099168</v>
      </c>
      <c r="Y995" s="10">
        <v>6221.4500296955866</v>
      </c>
      <c r="Z995" s="10">
        <v>5992.7822824113873</v>
      </c>
      <c r="AA995" s="10">
        <v>6689.5534973745516</v>
      </c>
      <c r="AB995" s="10">
        <v>6545.0334320019338</v>
      </c>
      <c r="AC995" s="10">
        <v>6283.8019082805022</v>
      </c>
      <c r="AD995" s="10">
        <v>6734.7431644283306</v>
      </c>
      <c r="AE995" s="10">
        <v>6646.5758818407021</v>
      </c>
      <c r="AF995" s="10">
        <v>6654.6054439416048</v>
      </c>
      <c r="AG995" s="10">
        <v>6502.9657228308824</v>
      </c>
    </row>
    <row r="996" spans="2:33" ht="15" outlineLevel="1">
      <c r="B996" s="15" t="s">
        <v>156</v>
      </c>
      <c r="C996" s="15" t="s">
        <v>153</v>
      </c>
      <c r="I996" s="10">
        <v>0</v>
      </c>
      <c r="J996" s="10">
        <v>0</v>
      </c>
      <c r="K996" s="10">
        <v>0</v>
      </c>
      <c r="L996" s="10">
        <v>0</v>
      </c>
      <c r="M996" s="10">
        <v>0</v>
      </c>
      <c r="N996" s="10">
        <v>0</v>
      </c>
      <c r="O996" s="10">
        <v>741.62031649999994</v>
      </c>
      <c r="P996" s="10">
        <v>1317.6763180300002</v>
      </c>
      <c r="Q996" s="10">
        <v>1400.2261140299997</v>
      </c>
      <c r="R996" s="10">
        <v>1223.3772715021073</v>
      </c>
      <c r="S996" s="10">
        <v>1122.8726060000001</v>
      </c>
      <c r="T996" s="10">
        <v>1139.8083000000001</v>
      </c>
      <c r="U996" s="10">
        <v>2293.6584004705883</v>
      </c>
      <c r="V996" s="10">
        <v>3038.6845182699703</v>
      </c>
      <c r="W996" s="10">
        <v>2959.0240123022049</v>
      </c>
      <c r="X996" s="10">
        <v>2910.5141513333328</v>
      </c>
      <c r="Y996" s="10">
        <v>3262.0885839131947</v>
      </c>
      <c r="Z996" s="10">
        <v>3014.5958013466079</v>
      </c>
      <c r="AA996" s="10">
        <v>3423.2028781947661</v>
      </c>
      <c r="AB996" s="10">
        <v>3378.9185745496916</v>
      </c>
      <c r="AC996" s="10">
        <v>3156.5703839379289</v>
      </c>
      <c r="AD996" s="10">
        <v>3516.0868210071903</v>
      </c>
      <c r="AE996" s="10">
        <v>3302.244948355547</v>
      </c>
      <c r="AF996" s="10">
        <v>3289.8737125506723</v>
      </c>
      <c r="AG996" s="10">
        <v>3246.2560597932998</v>
      </c>
    </row>
    <row r="997" spans="2:33" outlineLevel="1"/>
    <row r="1000" spans="2:33" ht="21" thickBot="1">
      <c r="B1000" s="19" t="s">
        <v>157</v>
      </c>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row>
    <row r="1001" spans="2:33" ht="14" outlineLevel="1" thickTop="1"/>
    <row r="1002" spans="2:33" outlineLevel="1"/>
    <row r="1003" spans="2:33" outlineLevel="1"/>
    <row r="1004" spans="2:33" outlineLevel="1"/>
    <row r="1005" spans="2:33" outlineLevel="1"/>
    <row r="1006" spans="2:33" outlineLevel="1"/>
    <row r="1007" spans="2:33" outlineLevel="1"/>
    <row r="1008" spans="2:33" outlineLevel="1"/>
    <row r="1009" outlineLevel="1"/>
    <row r="1010" outlineLevel="1"/>
    <row r="1011" outlineLevel="1"/>
    <row r="1012" outlineLevel="1"/>
    <row r="1013" outlineLevel="1"/>
    <row r="1014" outlineLevel="1"/>
    <row r="1015" outlineLevel="1"/>
    <row r="1016" outlineLevel="1"/>
    <row r="1017" outlineLevel="1"/>
    <row r="1018" outlineLevel="1"/>
    <row r="1019" outlineLevel="1"/>
    <row r="1020" outlineLevel="1"/>
    <row r="1021" outlineLevel="1"/>
    <row r="1022" outlineLevel="1"/>
    <row r="1023" outlineLevel="1"/>
    <row r="1024" outlineLevel="1"/>
    <row r="1025" spans="2:33" outlineLevel="1"/>
    <row r="1026" spans="2:33" ht="16" outlineLevel="1" thickBot="1">
      <c r="B1026" s="3" t="s">
        <v>158</v>
      </c>
      <c r="C1026" s="3" t="s">
        <v>141</v>
      </c>
      <c r="D1026" s="3" t="s">
        <v>142</v>
      </c>
      <c r="E1026" s="3">
        <v>1990</v>
      </c>
      <c r="F1026" s="3">
        <v>1991</v>
      </c>
      <c r="G1026" s="3">
        <v>1992</v>
      </c>
      <c r="H1026" s="3">
        <v>1993</v>
      </c>
      <c r="I1026" s="3">
        <v>1994</v>
      </c>
      <c r="J1026" s="3">
        <v>1995</v>
      </c>
      <c r="K1026" s="3">
        <v>1996</v>
      </c>
      <c r="L1026" s="3">
        <v>1997</v>
      </c>
      <c r="M1026" s="3">
        <v>1998</v>
      </c>
      <c r="N1026" s="3">
        <v>1999</v>
      </c>
      <c r="O1026" s="3">
        <v>2000</v>
      </c>
      <c r="P1026" s="3">
        <v>2001</v>
      </c>
      <c r="Q1026" s="3">
        <v>2002</v>
      </c>
      <c r="R1026" s="3">
        <v>2003</v>
      </c>
      <c r="S1026" s="3">
        <v>2004</v>
      </c>
      <c r="T1026" s="3">
        <v>2005</v>
      </c>
      <c r="U1026" s="3">
        <v>2006</v>
      </c>
      <c r="V1026" s="3">
        <v>2007</v>
      </c>
      <c r="W1026" s="3">
        <v>2008</v>
      </c>
      <c r="X1026" s="3">
        <v>2009</v>
      </c>
      <c r="Y1026" s="3">
        <v>2010</v>
      </c>
      <c r="Z1026" s="3">
        <v>2011</v>
      </c>
      <c r="AA1026" s="3">
        <v>2012</v>
      </c>
      <c r="AB1026" s="3">
        <v>2013</v>
      </c>
      <c r="AC1026" s="3">
        <v>2014</v>
      </c>
      <c r="AD1026" s="3">
        <v>2015</v>
      </c>
      <c r="AE1026" s="3">
        <v>2016</v>
      </c>
      <c r="AF1026" s="3">
        <v>2017</v>
      </c>
      <c r="AG1026" s="3">
        <v>2018</v>
      </c>
    </row>
    <row r="1027" spans="2:33" ht="15" outlineLevel="1">
      <c r="B1027" s="40" t="s">
        <v>159</v>
      </c>
      <c r="C1027" s="40" t="s">
        <v>4</v>
      </c>
      <c r="E1027" s="33">
        <v>1222.232</v>
      </c>
      <c r="F1027" s="33">
        <v>1282.69</v>
      </c>
      <c r="G1027" s="33">
        <v>1355.6179999999999</v>
      </c>
      <c r="H1027" s="33">
        <v>1387.3519999999999</v>
      </c>
      <c r="I1027" s="33">
        <v>1445.4019999999998</v>
      </c>
      <c r="J1027" s="33">
        <v>1510.934</v>
      </c>
      <c r="K1027" s="33">
        <v>1613.8759999999997</v>
      </c>
      <c r="L1027" s="33">
        <v>1692.222</v>
      </c>
      <c r="M1027" s="33">
        <v>1802.3020000000001</v>
      </c>
      <c r="N1027" s="33">
        <v>1892.6019999999999</v>
      </c>
      <c r="O1027" s="33">
        <v>2044.3920000000001</v>
      </c>
      <c r="P1027" s="33">
        <v>2096.8519999999999</v>
      </c>
      <c r="Q1027" s="33">
        <v>2179.7559999999999</v>
      </c>
      <c r="R1027" s="33">
        <v>2239.6979999999994</v>
      </c>
      <c r="S1027" s="33">
        <v>2305.9179999999997</v>
      </c>
      <c r="T1027" s="33">
        <v>2380.3761119999995</v>
      </c>
      <c r="U1027" s="33">
        <v>2486.561414311479</v>
      </c>
      <c r="V1027" s="33">
        <v>2555.4037295123462</v>
      </c>
      <c r="W1027" s="33">
        <v>2612.3291111236258</v>
      </c>
      <c r="X1027" s="33">
        <v>2472.9259066597474</v>
      </c>
      <c r="Y1027" s="33">
        <v>2463.6179290752875</v>
      </c>
      <c r="Z1027" s="33">
        <v>2378.2545046929454</v>
      </c>
      <c r="AA1027" s="33">
        <v>2369.8794157073021</v>
      </c>
      <c r="AB1027" s="33">
        <v>2392.3547180463565</v>
      </c>
      <c r="AC1027" s="33">
        <v>2404.3101593169804</v>
      </c>
      <c r="AD1027" s="33">
        <v>2474.555798271052</v>
      </c>
      <c r="AE1027" s="33">
        <v>2537.7964871241284</v>
      </c>
      <c r="AF1027" s="33">
        <v>2579.4112827571348</v>
      </c>
      <c r="AG1027" s="65">
        <v>2654.6898045012604</v>
      </c>
    </row>
    <row r="1028" spans="2:33" ht="15" outlineLevel="1">
      <c r="B1028" s="40" t="s">
        <v>160</v>
      </c>
      <c r="C1028" s="15" t="s">
        <v>4</v>
      </c>
      <c r="E1028" s="43">
        <v>16.77</v>
      </c>
      <c r="F1028" s="43">
        <v>16.081999999999997</v>
      </c>
      <c r="G1028" s="43">
        <v>16.855999999999998</v>
      </c>
      <c r="H1028" s="43">
        <v>17.63</v>
      </c>
      <c r="I1028" s="43">
        <v>19.091999999999999</v>
      </c>
      <c r="J1028" s="43">
        <v>20.381999999999998</v>
      </c>
      <c r="K1028" s="43">
        <v>20.209999999999997</v>
      </c>
      <c r="L1028" s="43">
        <v>24.939999999999998</v>
      </c>
      <c r="M1028" s="43">
        <v>35.431999999999995</v>
      </c>
      <c r="N1028" s="43">
        <v>32.765999999999998</v>
      </c>
      <c r="O1028" s="43">
        <v>49.793999999999997</v>
      </c>
      <c r="P1028" s="43">
        <v>49.793999999999997</v>
      </c>
      <c r="Q1028" s="43">
        <v>54.093999999999994</v>
      </c>
      <c r="R1028" s="43">
        <v>54.523999999999994</v>
      </c>
      <c r="S1028" s="43">
        <v>57.447999999999993</v>
      </c>
      <c r="T1028" s="43">
        <v>52.828444209999994</v>
      </c>
      <c r="U1028" s="43">
        <v>136.66432808399998</v>
      </c>
      <c r="V1028" s="43">
        <v>156.98354819751998</v>
      </c>
      <c r="W1028" s="43">
        <v>160.28711665200001</v>
      </c>
      <c r="X1028" s="43">
        <v>157.43906884199998</v>
      </c>
      <c r="Y1028" s="43">
        <v>167.3870694409548</v>
      </c>
      <c r="Z1028" s="43">
        <v>168.82952115524671</v>
      </c>
      <c r="AA1028" s="43">
        <v>182.86602689418905</v>
      </c>
      <c r="AB1028" s="43">
        <v>176.89008524765129</v>
      </c>
      <c r="AC1028" s="43">
        <v>178.16793204555418</v>
      </c>
      <c r="AD1028" s="43">
        <v>185.37352568827944</v>
      </c>
      <c r="AE1028" s="43">
        <v>189.09252112720165</v>
      </c>
      <c r="AF1028" s="43">
        <v>188.45834995534375</v>
      </c>
      <c r="AG1028" s="43">
        <v>185.14395873624346</v>
      </c>
    </row>
    <row r="1029" spans="2:33" ht="15" outlineLevel="1">
      <c r="B1029" s="40" t="s">
        <v>161</v>
      </c>
      <c r="C1029" s="15" t="s">
        <v>90</v>
      </c>
      <c r="E1029" s="66">
        <f>E1028/E1027</f>
        <v>1.3720799324514494E-2</v>
      </c>
      <c r="F1029" s="66">
        <f t="shared" ref="F1029:AG1029" si="15">F1028/F1027</f>
        <v>1.2537713711029163E-2</v>
      </c>
      <c r="G1029" s="66">
        <f t="shared" si="15"/>
        <v>1.2434181310664212E-2</v>
      </c>
      <c r="H1029" s="66">
        <f t="shared" si="15"/>
        <v>1.2707661790230598E-2</v>
      </c>
      <c r="I1029" s="66">
        <f t="shared" si="15"/>
        <v>1.3208782055096091E-2</v>
      </c>
      <c r="J1029" s="66">
        <f t="shared" si="15"/>
        <v>1.3489669303887527E-2</v>
      </c>
      <c r="K1029" s="66">
        <f t="shared" si="15"/>
        <v>1.2522647340935736E-2</v>
      </c>
      <c r="L1029" s="66">
        <f t="shared" si="15"/>
        <v>1.4738019006962443E-2</v>
      </c>
      <c r="M1029" s="66">
        <f t="shared" si="15"/>
        <v>1.9659302381065988E-2</v>
      </c>
      <c r="N1029" s="66">
        <f t="shared" si="15"/>
        <v>1.7312673240332623E-2</v>
      </c>
      <c r="O1029" s="66">
        <f t="shared" si="15"/>
        <v>2.4356385663806157E-2</v>
      </c>
      <c r="P1029" s="66">
        <f t="shared" si="15"/>
        <v>2.3747026494955296E-2</v>
      </c>
      <c r="Q1029" s="66">
        <f t="shared" si="15"/>
        <v>2.4816539098871614E-2</v>
      </c>
      <c r="R1029" s="66">
        <f t="shared" si="15"/>
        <v>2.4344353569097265E-2</v>
      </c>
      <c r="S1029" s="66">
        <f t="shared" si="15"/>
        <v>2.4913288330287549E-2</v>
      </c>
      <c r="T1029" s="66">
        <f t="shared" si="15"/>
        <v>2.2193318082667772E-2</v>
      </c>
      <c r="U1029" s="66">
        <f t="shared" si="15"/>
        <v>5.4961171398150203E-2</v>
      </c>
      <c r="V1029" s="66">
        <f t="shared" si="15"/>
        <v>6.1431994633379332E-2</v>
      </c>
      <c r="W1029" s="66">
        <f t="shared" si="15"/>
        <v>6.1357933795354237E-2</v>
      </c>
      <c r="X1029" s="66">
        <f t="shared" si="15"/>
        <v>6.3665097453185521E-2</v>
      </c>
      <c r="Y1029" s="66">
        <f t="shared" si="15"/>
        <v>6.7943599316060796E-2</v>
      </c>
      <c r="Z1029" s="66">
        <f t="shared" si="15"/>
        <v>7.0988836906268851E-2</v>
      </c>
      <c r="AA1029" s="66">
        <f t="shared" si="15"/>
        <v>7.7162587126658425E-2</v>
      </c>
      <c r="AB1029" s="66">
        <f t="shared" si="15"/>
        <v>7.3939739752348757E-2</v>
      </c>
      <c r="AC1029" s="66">
        <f t="shared" si="15"/>
        <v>7.4103555797546669E-2</v>
      </c>
      <c r="AD1029" s="66">
        <f t="shared" si="15"/>
        <v>7.4911839053214371E-2</v>
      </c>
      <c r="AE1029" s="66">
        <f t="shared" si="15"/>
        <v>7.4510514175029186E-2</v>
      </c>
      <c r="AF1029" s="66">
        <f t="shared" si="15"/>
        <v>7.3062543850665199E-2</v>
      </c>
      <c r="AG1029" s="66">
        <f t="shared" si="15"/>
        <v>6.9742219381833448E-2</v>
      </c>
    </row>
    <row r="1030" spans="2:33" outlineLevel="1"/>
    <row r="1031" spans="2:33" outlineLevel="1"/>
    <row r="1034" spans="2:33" ht="21" thickBot="1">
      <c r="B1034" s="19" t="s">
        <v>162</v>
      </c>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row>
    <row r="1035" spans="2:33" ht="14" outlineLevel="1" thickTop="1"/>
    <row r="1036" spans="2:33" outlineLevel="1"/>
    <row r="1037" spans="2:33" outlineLevel="1"/>
    <row r="1038" spans="2:33" outlineLevel="1"/>
    <row r="1039" spans="2:33" outlineLevel="1"/>
    <row r="1040" spans="2:33" outlineLevel="1"/>
    <row r="1041" outlineLevel="1"/>
    <row r="1042" outlineLevel="1"/>
    <row r="1043" outlineLevel="1"/>
    <row r="1044" outlineLevel="1"/>
    <row r="1045" outlineLevel="1"/>
    <row r="1046" outlineLevel="1"/>
    <row r="1047" outlineLevel="1"/>
    <row r="1048" outlineLevel="1"/>
    <row r="1049" outlineLevel="1"/>
    <row r="1050" outlineLevel="1"/>
    <row r="1051" outlineLevel="1"/>
    <row r="1052" outlineLevel="1"/>
    <row r="1053" outlineLevel="1"/>
    <row r="1054" outlineLevel="1"/>
    <row r="1055" outlineLevel="1"/>
    <row r="1056" outlineLevel="1"/>
    <row r="1057" spans="2:33" ht="16" outlineLevel="1" thickBot="1">
      <c r="B1057" s="3" t="s">
        <v>163</v>
      </c>
      <c r="C1057" s="3" t="s">
        <v>1</v>
      </c>
      <c r="D1057" s="3" t="s">
        <v>2</v>
      </c>
      <c r="E1057" s="3">
        <v>1990</v>
      </c>
      <c r="F1057" s="3">
        <v>1991</v>
      </c>
      <c r="G1057" s="3">
        <v>1992</v>
      </c>
      <c r="H1057" s="3">
        <v>1993</v>
      </c>
      <c r="I1057" s="3">
        <v>1994</v>
      </c>
      <c r="J1057" s="3">
        <v>1995</v>
      </c>
      <c r="K1057" s="3">
        <v>1996</v>
      </c>
      <c r="L1057" s="3">
        <v>1997</v>
      </c>
      <c r="M1057" s="3">
        <v>1998</v>
      </c>
      <c r="N1057" s="3">
        <v>1999</v>
      </c>
      <c r="O1057" s="3">
        <v>2000</v>
      </c>
      <c r="P1057" s="3">
        <v>2001</v>
      </c>
      <c r="Q1057" s="3">
        <v>2002</v>
      </c>
      <c r="R1057" s="3">
        <v>2003</v>
      </c>
      <c r="S1057" s="3">
        <v>2004</v>
      </c>
      <c r="T1057" s="3">
        <v>2005</v>
      </c>
      <c r="U1057" s="3">
        <v>2006</v>
      </c>
      <c r="V1057" s="3">
        <v>2007</v>
      </c>
      <c r="W1057" s="3">
        <v>2008</v>
      </c>
      <c r="X1057" s="3">
        <v>2009</v>
      </c>
      <c r="Y1057" s="3">
        <v>2010</v>
      </c>
      <c r="Z1057" s="3">
        <v>2011</v>
      </c>
      <c r="AA1057" s="3">
        <v>2012</v>
      </c>
      <c r="AB1057" s="3">
        <v>2013</v>
      </c>
      <c r="AC1057" s="3">
        <v>2014</v>
      </c>
      <c r="AD1057" s="3">
        <v>2015</v>
      </c>
      <c r="AE1057" s="3">
        <v>2016</v>
      </c>
      <c r="AF1057" s="3">
        <v>2017</v>
      </c>
      <c r="AG1057" s="3">
        <v>2018</v>
      </c>
    </row>
    <row r="1058" spans="2:33" ht="15" outlineLevel="1">
      <c r="B1058" s="15" t="s">
        <v>164</v>
      </c>
      <c r="C1058" s="15" t="s">
        <v>4</v>
      </c>
      <c r="E1058" s="10">
        <v>619.50210000000004</v>
      </c>
      <c r="F1058" s="10">
        <v>632.30579999999998</v>
      </c>
      <c r="G1058" s="10">
        <v>683.52059999999994</v>
      </c>
      <c r="H1058" s="10">
        <v>670.71690000000001</v>
      </c>
      <c r="I1058" s="10">
        <v>806.63310000000001</v>
      </c>
      <c r="J1058" s="10">
        <v>773.14649999999995</v>
      </c>
      <c r="K1058" s="10">
        <v>761.32770000000005</v>
      </c>
      <c r="L1058" s="10">
        <v>1006.5678</v>
      </c>
      <c r="M1058" s="10">
        <v>1082.4050999999999</v>
      </c>
      <c r="N1058" s="10">
        <v>973.08119999999997</v>
      </c>
      <c r="O1058" s="10">
        <v>1140.5142000000001</v>
      </c>
      <c r="P1058" s="10">
        <v>1114.9068</v>
      </c>
      <c r="Q1058" s="10">
        <v>1031.1903</v>
      </c>
      <c r="R1058" s="10">
        <v>989.82449999999994</v>
      </c>
      <c r="S1058" s="10">
        <v>951.41340000000002</v>
      </c>
      <c r="T1058" s="10">
        <v>1037.0755581311998</v>
      </c>
      <c r="U1058" s="10">
        <v>1083.4894158060001</v>
      </c>
      <c r="V1058" s="10">
        <v>1231.4478589348596</v>
      </c>
      <c r="W1058" s="10">
        <v>1169.6927017480803</v>
      </c>
      <c r="X1058" s="10">
        <v>911.20241654224174</v>
      </c>
      <c r="Y1058" s="10">
        <v>950.39331826599448</v>
      </c>
      <c r="Z1058" s="10">
        <v>1048.1963332826426</v>
      </c>
      <c r="AA1058" s="10">
        <v>946.93779043262703</v>
      </c>
      <c r="AB1058" s="10">
        <v>916.87017170280012</v>
      </c>
      <c r="AC1058" s="10">
        <v>918.2172360666666</v>
      </c>
      <c r="AD1058" s="10">
        <v>1142.2272972220337</v>
      </c>
      <c r="AE1058" s="10">
        <v>1046.4927135576272</v>
      </c>
      <c r="AF1058" s="10">
        <v>1025.9172353579095</v>
      </c>
      <c r="AG1058" s="10">
        <v>960.95017928079096</v>
      </c>
    </row>
    <row r="1059" spans="2:33" ht="15" outlineLevel="1">
      <c r="B1059" s="40" t="s">
        <v>165</v>
      </c>
      <c r="C1059" s="15" t="s">
        <v>4</v>
      </c>
      <c r="E1059" s="37">
        <v>639.25919999999996</v>
      </c>
      <c r="F1059" s="37">
        <v>732.35519999999997</v>
      </c>
      <c r="G1059" s="37">
        <v>823.38239999999996</v>
      </c>
      <c r="H1059" s="37">
        <v>762.3528</v>
      </c>
      <c r="I1059" s="37">
        <v>868.89599999999996</v>
      </c>
      <c r="J1059" s="37">
        <v>854.4144</v>
      </c>
      <c r="K1059" s="37">
        <v>733.38959999999997</v>
      </c>
      <c r="L1059" s="37">
        <v>1034.4000000000001</v>
      </c>
      <c r="M1059" s="37">
        <v>1160.5968</v>
      </c>
      <c r="N1059" s="37">
        <v>1015.7808</v>
      </c>
      <c r="O1059" s="37">
        <v>1171.9751999999999</v>
      </c>
      <c r="P1059" s="37">
        <v>1213.3512000000001</v>
      </c>
      <c r="Q1059" s="37">
        <v>987.85199999999998</v>
      </c>
      <c r="R1059" s="37">
        <v>1021.9872</v>
      </c>
      <c r="S1059" s="37">
        <v>997.16159999999991</v>
      </c>
      <c r="T1059" s="37">
        <v>1135.1912866036805</v>
      </c>
      <c r="U1059" s="37">
        <v>1157.514981048</v>
      </c>
      <c r="V1059" s="37">
        <v>1245.8820882862467</v>
      </c>
      <c r="W1059" s="37">
        <v>1214.4656272076531</v>
      </c>
      <c r="X1059" s="37">
        <v>1069.8609246890569</v>
      </c>
      <c r="Y1059" s="37">
        <v>1177.5112291766463</v>
      </c>
      <c r="Z1059" s="37">
        <v>1160.9299234307521</v>
      </c>
      <c r="AA1059" s="37">
        <v>1295.8924299065873</v>
      </c>
      <c r="AB1059" s="37">
        <v>1179.2461476955775</v>
      </c>
      <c r="AC1059" s="37">
        <v>1122.5326375181742</v>
      </c>
      <c r="AD1059" s="37">
        <v>1354.6896696142012</v>
      </c>
      <c r="AE1059" s="37">
        <v>1277.6699795239222</v>
      </c>
      <c r="AF1059" s="37">
        <v>1257.5026936858833</v>
      </c>
      <c r="AG1059" s="37">
        <v>1146.9502117491124</v>
      </c>
    </row>
    <row r="1060" spans="2:33" ht="15" outlineLevel="1">
      <c r="B1060" s="15" t="s">
        <v>166</v>
      </c>
      <c r="C1060" s="15" t="s">
        <v>4</v>
      </c>
      <c r="E1060" s="10">
        <v>362.09999999999997</v>
      </c>
      <c r="F1060" s="10">
        <v>354.64499999999998</v>
      </c>
      <c r="G1060" s="10">
        <v>384.46499999999997</v>
      </c>
      <c r="H1060" s="10">
        <v>390.85499999999996</v>
      </c>
      <c r="I1060" s="10">
        <v>377.01</v>
      </c>
      <c r="J1060" s="10">
        <v>401.505</v>
      </c>
      <c r="K1060" s="10">
        <v>404.7</v>
      </c>
      <c r="L1060" s="10">
        <v>481.38</v>
      </c>
      <c r="M1060" s="10">
        <v>498.41999999999996</v>
      </c>
      <c r="N1060" s="10">
        <v>463.27499999999998</v>
      </c>
      <c r="O1060" s="10">
        <v>566.57999999999993</v>
      </c>
      <c r="P1060" s="10">
        <v>712.48500000000001</v>
      </c>
      <c r="Q1060" s="10">
        <v>702.9</v>
      </c>
      <c r="R1060" s="10">
        <v>680.53499999999997</v>
      </c>
      <c r="S1060" s="10">
        <v>587.88</v>
      </c>
      <c r="T1060" s="10">
        <v>727.30105847999982</v>
      </c>
      <c r="U1060" s="10">
        <v>676.67235469499997</v>
      </c>
      <c r="V1060" s="10">
        <v>525.15157774499994</v>
      </c>
      <c r="W1060" s="10">
        <v>633.34289465999996</v>
      </c>
      <c r="X1060" s="10">
        <v>512.8107326249999</v>
      </c>
      <c r="Y1060" s="10">
        <v>494.10978205499998</v>
      </c>
      <c r="Z1060" s="10">
        <v>539.05355524499998</v>
      </c>
      <c r="AA1060" s="10">
        <v>587.00931856235991</v>
      </c>
      <c r="AB1060" s="10">
        <v>562.92173059764002</v>
      </c>
      <c r="AC1060" s="10">
        <v>523.95213249999995</v>
      </c>
      <c r="AD1060" s="10">
        <v>644.09577492222229</v>
      </c>
      <c r="AE1060" s="10">
        <v>589.729195</v>
      </c>
      <c r="AF1060" s="10">
        <v>587.32721924444445</v>
      </c>
      <c r="AG1060" s="10">
        <v>640.53679657777786</v>
      </c>
    </row>
    <row r="1061" spans="2:33" ht="15" outlineLevel="1">
      <c r="B1061" s="15" t="s">
        <v>167</v>
      </c>
      <c r="C1061" s="15" t="s">
        <v>4</v>
      </c>
      <c r="E1061" s="37">
        <v>0</v>
      </c>
      <c r="F1061" s="37">
        <v>0</v>
      </c>
      <c r="G1061" s="37">
        <v>0</v>
      </c>
      <c r="H1061" s="37">
        <v>0</v>
      </c>
      <c r="I1061" s="37">
        <v>101.33760000000001</v>
      </c>
      <c r="J1061" s="37">
        <v>66.502800000000008</v>
      </c>
      <c r="K1061" s="37">
        <v>89.726000000000013</v>
      </c>
      <c r="L1061" s="37">
        <v>185.78560000000002</v>
      </c>
      <c r="M1061" s="37">
        <v>177.3408</v>
      </c>
      <c r="N1061" s="37">
        <v>186.84120000000001</v>
      </c>
      <c r="O1061" s="37">
        <v>262.84440000000001</v>
      </c>
      <c r="P1061" s="37">
        <v>254.39960000000002</v>
      </c>
      <c r="Q1061" s="37">
        <v>331.45840000000004</v>
      </c>
      <c r="R1061" s="37">
        <v>332.51400000000001</v>
      </c>
      <c r="S1061" s="37">
        <v>266.01120000000003</v>
      </c>
      <c r="T1061" s="37">
        <v>252.23171111320005</v>
      </c>
      <c r="U1061" s="37">
        <v>240.95930389439999</v>
      </c>
      <c r="V1061" s="37">
        <v>211.46302566480003</v>
      </c>
      <c r="W1061" s="37">
        <v>221.56671162080005</v>
      </c>
      <c r="X1061" s="37">
        <v>211.18709201691919</v>
      </c>
      <c r="Y1061" s="37">
        <v>221.46472588240002</v>
      </c>
      <c r="Z1061" s="37">
        <v>124.01364029600001</v>
      </c>
      <c r="AA1061" s="37">
        <v>139.33763876760005</v>
      </c>
      <c r="AB1061" s="37">
        <v>111.32215516240002</v>
      </c>
      <c r="AC1061" s="37">
        <v>144.39412638560003</v>
      </c>
      <c r="AD1061" s="37">
        <v>150.16423359391999</v>
      </c>
      <c r="AE1061" s="37">
        <v>184.67360055872001</v>
      </c>
      <c r="AF1061" s="37">
        <v>166.75237956832004</v>
      </c>
      <c r="AG1061" s="37">
        <v>226.77459106847999</v>
      </c>
    </row>
    <row r="1062" spans="2:33" ht="15" outlineLevel="1">
      <c r="B1062" s="15" t="s">
        <v>168</v>
      </c>
      <c r="C1062" s="15" t="s">
        <v>4</v>
      </c>
      <c r="E1062" s="10">
        <v>0</v>
      </c>
      <c r="F1062" s="10">
        <v>0</v>
      </c>
      <c r="G1062" s="10">
        <v>0</v>
      </c>
      <c r="H1062" s="10">
        <v>0</v>
      </c>
      <c r="I1062" s="10">
        <v>29.492399999999996</v>
      </c>
      <c r="J1062" s="10">
        <v>48.451799999999999</v>
      </c>
      <c r="K1062" s="10">
        <v>66.357900000000001</v>
      </c>
      <c r="L1062" s="10">
        <v>50.558399999999992</v>
      </c>
      <c r="M1062" s="10">
        <v>45.291899999999998</v>
      </c>
      <c r="N1062" s="10">
        <v>42.131999999999998</v>
      </c>
      <c r="O1062" s="10">
        <v>0</v>
      </c>
      <c r="P1062" s="10">
        <v>0</v>
      </c>
      <c r="Q1062" s="10">
        <v>0</v>
      </c>
      <c r="R1062" s="10">
        <v>0</v>
      </c>
      <c r="S1062" s="10">
        <v>0</v>
      </c>
      <c r="T1062" s="10">
        <v>0</v>
      </c>
      <c r="U1062" s="10">
        <v>0</v>
      </c>
      <c r="V1062" s="10">
        <v>0</v>
      </c>
      <c r="W1062" s="10">
        <v>0</v>
      </c>
      <c r="X1062" s="10">
        <v>0</v>
      </c>
      <c r="Y1062" s="10">
        <v>0</v>
      </c>
      <c r="Z1062" s="10">
        <v>0</v>
      </c>
      <c r="AA1062" s="10">
        <v>0</v>
      </c>
      <c r="AB1062" s="10">
        <v>0</v>
      </c>
      <c r="AC1062" s="10">
        <v>0</v>
      </c>
      <c r="AD1062" s="10">
        <v>0</v>
      </c>
      <c r="AE1062" s="10">
        <v>0</v>
      </c>
      <c r="AF1062" s="10">
        <v>0</v>
      </c>
      <c r="AG1062" s="10">
        <v>0</v>
      </c>
    </row>
    <row r="1063" spans="2:33" ht="15" outlineLevel="1">
      <c r="B1063" s="15" t="s">
        <v>169</v>
      </c>
      <c r="C1063" s="15" t="s">
        <v>4</v>
      </c>
      <c r="E1063" s="37">
        <v>43.925700000000006</v>
      </c>
      <c r="F1063" s="37">
        <v>41.673100000000005</v>
      </c>
      <c r="G1063" s="37">
        <v>51.809800000000003</v>
      </c>
      <c r="H1063" s="37">
        <v>49.557200000000002</v>
      </c>
      <c r="I1063" s="37">
        <v>51.809800000000003</v>
      </c>
      <c r="J1063" s="37">
        <v>51.809800000000003</v>
      </c>
      <c r="K1063" s="37">
        <v>48.430900000000001</v>
      </c>
      <c r="L1063" s="37">
        <v>60.820200000000007</v>
      </c>
      <c r="M1063" s="37">
        <v>75.462100000000007</v>
      </c>
      <c r="N1063" s="37">
        <v>64.199100000000001</v>
      </c>
      <c r="O1063" s="37">
        <v>70.956900000000005</v>
      </c>
      <c r="P1063" s="37">
        <v>88.977700000000013</v>
      </c>
      <c r="Q1063" s="37">
        <v>99.114400000000003</v>
      </c>
      <c r="R1063" s="37">
        <v>104.74590000000001</v>
      </c>
      <c r="S1063" s="37">
        <v>97.988100000000003</v>
      </c>
      <c r="T1063" s="37">
        <v>108.80715410326923</v>
      </c>
      <c r="U1063" s="37">
        <v>105.62673039365551</v>
      </c>
      <c r="V1063" s="37">
        <v>99.825206283661601</v>
      </c>
      <c r="W1063" s="37">
        <v>103.67169227583004</v>
      </c>
      <c r="X1063" s="37">
        <v>93.836040460373667</v>
      </c>
      <c r="Y1063" s="37">
        <v>85.702319801303929</v>
      </c>
      <c r="Z1063" s="37">
        <v>40.085079262787531</v>
      </c>
      <c r="AA1063" s="37">
        <v>39.365629364283173</v>
      </c>
      <c r="AB1063" s="37">
        <v>69.086897826126389</v>
      </c>
      <c r="AC1063" s="37">
        <v>74.22189472710744</v>
      </c>
      <c r="AD1063" s="37">
        <v>107.04912334314866</v>
      </c>
      <c r="AE1063" s="37">
        <v>92.060906140657792</v>
      </c>
      <c r="AF1063" s="37">
        <v>89.480227577898916</v>
      </c>
      <c r="AG1063" s="37">
        <v>89.969014531910801</v>
      </c>
    </row>
    <row r="1064" spans="2:33" ht="15" outlineLevel="1">
      <c r="B1064" s="15" t="s">
        <v>170</v>
      </c>
      <c r="C1064" s="15" t="s">
        <v>4</v>
      </c>
      <c r="E1064" s="10">
        <v>32.662700000000001</v>
      </c>
      <c r="F1064" s="10">
        <v>32.662700000000001</v>
      </c>
      <c r="G1064" s="10">
        <v>39.420500000000004</v>
      </c>
      <c r="H1064" s="10">
        <v>31.5364</v>
      </c>
      <c r="I1064" s="10">
        <v>33.789000000000001</v>
      </c>
      <c r="J1064" s="10">
        <v>39.420500000000004</v>
      </c>
      <c r="K1064" s="10">
        <v>45.052000000000007</v>
      </c>
      <c r="L1064" s="10">
        <v>48.430900000000001</v>
      </c>
      <c r="M1064" s="10">
        <v>49.557200000000002</v>
      </c>
      <c r="N1064" s="10">
        <v>42.799400000000006</v>
      </c>
      <c r="O1064" s="10">
        <v>52.936100000000003</v>
      </c>
      <c r="P1064" s="10">
        <v>66.451700000000002</v>
      </c>
      <c r="Q1064" s="10">
        <v>67.578000000000003</v>
      </c>
      <c r="R1064" s="10">
        <v>66.451700000000002</v>
      </c>
      <c r="S1064" s="10">
        <v>59.693900000000006</v>
      </c>
      <c r="T1064" s="10">
        <v>63.648268343100021</v>
      </c>
      <c r="U1064" s="10">
        <v>55.698524650719996</v>
      </c>
      <c r="V1064" s="10">
        <v>40.268501872835415</v>
      </c>
      <c r="W1064" s="10">
        <v>37.748000708074294</v>
      </c>
      <c r="X1064" s="10">
        <v>38.67978823546904</v>
      </c>
      <c r="Y1064" s="10">
        <v>64.36952599701155</v>
      </c>
      <c r="Z1064" s="10">
        <v>74.959824069691678</v>
      </c>
      <c r="AA1064" s="10">
        <v>81.813521949600002</v>
      </c>
      <c r="AB1064" s="10">
        <v>70.984914459900011</v>
      </c>
      <c r="AC1064" s="10">
        <v>67.173742993054844</v>
      </c>
      <c r="AD1064" s="10">
        <v>52.699478191436029</v>
      </c>
      <c r="AE1064" s="10">
        <v>47.886690660678859</v>
      </c>
      <c r="AF1064" s="10">
        <v>54.660323556762407</v>
      </c>
      <c r="AG1064" s="10">
        <v>64.797462901984332</v>
      </c>
    </row>
    <row r="1065" spans="2:33" ht="15" outlineLevel="1">
      <c r="B1065" s="15" t="s">
        <v>171</v>
      </c>
      <c r="C1065" s="15" t="s">
        <v>4</v>
      </c>
      <c r="E1065" s="37">
        <v>73.569999999999993</v>
      </c>
      <c r="F1065" s="37">
        <v>48.345999999999997</v>
      </c>
      <c r="G1065" s="37">
        <v>43.090999999999994</v>
      </c>
      <c r="H1065" s="37">
        <v>33.631999999999998</v>
      </c>
      <c r="I1065" s="37">
        <v>55.702999999999996</v>
      </c>
      <c r="J1065" s="37">
        <v>66.212999999999994</v>
      </c>
      <c r="K1065" s="37">
        <v>60.957999999999998</v>
      </c>
      <c r="L1065" s="37">
        <v>98.793999999999997</v>
      </c>
      <c r="M1065" s="37">
        <v>127.17099999999999</v>
      </c>
      <c r="N1065" s="37">
        <v>119.81399999999999</v>
      </c>
      <c r="O1065" s="37">
        <v>109.30399999999999</v>
      </c>
      <c r="P1065" s="37">
        <v>12.611999999999998</v>
      </c>
      <c r="Q1065" s="37">
        <v>31.529999999999998</v>
      </c>
      <c r="R1065" s="37">
        <v>32.580999999999996</v>
      </c>
      <c r="S1065" s="37">
        <v>22.070999999999998</v>
      </c>
      <c r="T1065" s="37">
        <v>5.4227463263999995</v>
      </c>
      <c r="U1065" s="37">
        <v>8.8980949629999984</v>
      </c>
      <c r="V1065" s="37">
        <v>10.097256535</v>
      </c>
      <c r="W1065" s="37">
        <v>25.669119519999999</v>
      </c>
      <c r="X1065" s="37">
        <v>24.944880675</v>
      </c>
      <c r="Y1065" s="37">
        <v>29.480294606999998</v>
      </c>
      <c r="Z1065" s="37">
        <v>17.564514843000662</v>
      </c>
      <c r="AA1065" s="37">
        <v>10.093586345256998</v>
      </c>
      <c r="AB1065" s="37">
        <v>30.024626860497236</v>
      </c>
      <c r="AC1065" s="37">
        <v>20.95405047582873</v>
      </c>
      <c r="AD1065" s="37">
        <v>30.239692816298341</v>
      </c>
      <c r="AE1065" s="37">
        <v>80.026841000690595</v>
      </c>
      <c r="AF1065" s="37">
        <v>99.176303427486189</v>
      </c>
      <c r="AG1065" s="37">
        <v>36.758643707182323</v>
      </c>
    </row>
    <row r="1066" spans="2:33" ht="15" outlineLevel="1">
      <c r="B1066" s="40" t="s">
        <v>11</v>
      </c>
      <c r="C1066" s="15" t="s">
        <v>4</v>
      </c>
      <c r="E1066" s="37">
        <v>1771.0197000000001</v>
      </c>
      <c r="F1066" s="37">
        <v>1841.9878000000001</v>
      </c>
      <c r="G1066" s="37">
        <v>2025.6892999999998</v>
      </c>
      <c r="H1066" s="37">
        <v>1938.6503000000002</v>
      </c>
      <c r="I1066" s="37">
        <v>2324.6709000000001</v>
      </c>
      <c r="J1066" s="37">
        <v>2301.4638</v>
      </c>
      <c r="K1066" s="37">
        <v>2209.9420999999998</v>
      </c>
      <c r="L1066" s="37">
        <v>2966.7368999999999</v>
      </c>
      <c r="M1066" s="37">
        <v>3216.2448999999997</v>
      </c>
      <c r="N1066" s="37">
        <v>2907.9226999999996</v>
      </c>
      <c r="O1066" s="37">
        <v>3375.1107999999999</v>
      </c>
      <c r="P1066" s="37">
        <v>3463.1840000000002</v>
      </c>
      <c r="Q1066" s="37">
        <v>3251.6230999999998</v>
      </c>
      <c r="R1066" s="37">
        <v>3228.6392999999998</v>
      </c>
      <c r="S1066" s="37">
        <v>2982.2191999999995</v>
      </c>
      <c r="T1066" s="37">
        <v>3329.6777831008499</v>
      </c>
      <c r="U1066" s="37">
        <v>3328.8594054507753</v>
      </c>
      <c r="V1066" s="37">
        <v>3364.1355153224026</v>
      </c>
      <c r="W1066" s="37">
        <v>3406.1567477404378</v>
      </c>
      <c r="X1066" s="37">
        <v>2862.5218752440605</v>
      </c>
      <c r="Y1066" s="37">
        <v>3023.031195785356</v>
      </c>
      <c r="Z1066" s="37">
        <v>3004.8028704298745</v>
      </c>
      <c r="AA1066" s="37">
        <v>3100.4499153283145</v>
      </c>
      <c r="AB1066" s="37">
        <v>2940.4566443049412</v>
      </c>
      <c r="AC1066" s="37">
        <v>2871.4458206664322</v>
      </c>
      <c r="AD1066" s="37">
        <v>3481.1652697032605</v>
      </c>
      <c r="AE1066" s="37">
        <v>3318.5399264422967</v>
      </c>
      <c r="AF1066" s="37">
        <v>3280.816382418705</v>
      </c>
      <c r="AG1066" s="37">
        <v>3166.7368998172387</v>
      </c>
    </row>
    <row r="1067" spans="2:33" outlineLevel="1"/>
    <row r="1070" spans="2:33" ht="21" thickBot="1">
      <c r="B1070" s="19" t="s">
        <v>172</v>
      </c>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c r="AB1070" s="20"/>
      <c r="AC1070" s="20"/>
      <c r="AD1070" s="20"/>
      <c r="AE1070" s="20"/>
      <c r="AF1070" s="20"/>
      <c r="AG1070" s="20"/>
    </row>
    <row r="1071" spans="2:33" ht="14" outlineLevel="1" thickTop="1"/>
    <row r="1072" spans="2:33" outlineLevel="1"/>
    <row r="1073" outlineLevel="1"/>
    <row r="1074" outlineLevel="1"/>
    <row r="1075" outlineLevel="1"/>
    <row r="1076" outlineLevel="1"/>
    <row r="1077" outlineLevel="1"/>
    <row r="1078" outlineLevel="1"/>
    <row r="1079" outlineLevel="1"/>
    <row r="1080" outlineLevel="1"/>
    <row r="1081" outlineLevel="1"/>
    <row r="1082" outlineLevel="1"/>
    <row r="1083" outlineLevel="1"/>
    <row r="1084" outlineLevel="1"/>
    <row r="1085" outlineLevel="1"/>
    <row r="1086" outlineLevel="1"/>
    <row r="1087" outlineLevel="1"/>
    <row r="1088" outlineLevel="1"/>
    <row r="1089" spans="2:33" outlineLevel="1"/>
    <row r="1090" spans="2:33" outlineLevel="1"/>
    <row r="1091" spans="2:33" outlineLevel="1"/>
    <row r="1092" spans="2:33" outlineLevel="1"/>
    <row r="1093" spans="2:33" outlineLevel="1"/>
    <row r="1096" spans="2:33" ht="21" thickBot="1">
      <c r="B1096" s="19" t="s">
        <v>173</v>
      </c>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c r="Y1096" s="20"/>
      <c r="Z1096" s="20"/>
      <c r="AA1096" s="20"/>
      <c r="AB1096" s="20"/>
      <c r="AC1096" s="20"/>
      <c r="AD1096" s="20"/>
      <c r="AE1096" s="20"/>
      <c r="AF1096" s="20"/>
      <c r="AG1096" s="20"/>
    </row>
    <row r="1097" spans="2:33" ht="14" outlineLevel="1" thickTop="1"/>
    <row r="1098" spans="2:33" outlineLevel="1"/>
    <row r="1099" spans="2:33" outlineLevel="1"/>
    <row r="1100" spans="2:33" outlineLevel="1"/>
    <row r="1101" spans="2:33" outlineLevel="1"/>
    <row r="1102" spans="2:33" outlineLevel="1"/>
    <row r="1103" spans="2:33" outlineLevel="1"/>
    <row r="1104" spans="2:33" outlineLevel="1"/>
    <row r="1105" spans="2:33" outlineLevel="1"/>
    <row r="1106" spans="2:33" outlineLevel="1"/>
    <row r="1107" spans="2:33" outlineLevel="1"/>
    <row r="1108" spans="2:33" outlineLevel="1"/>
    <row r="1109" spans="2:33" outlineLevel="1"/>
    <row r="1110" spans="2:33" outlineLevel="1"/>
    <row r="1111" spans="2:33" outlineLevel="1"/>
    <row r="1112" spans="2:33" outlineLevel="1"/>
    <row r="1113" spans="2:33" outlineLevel="1"/>
    <row r="1114" spans="2:33" outlineLevel="1"/>
    <row r="1115" spans="2:33" outlineLevel="1"/>
    <row r="1116" spans="2:33" outlineLevel="1"/>
    <row r="1117" spans="2:33" outlineLevel="1"/>
    <row r="1118" spans="2:33" outlineLevel="1"/>
    <row r="1119" spans="2:33" outlineLevel="1"/>
    <row r="1120" spans="2:33" ht="18" outlineLevel="1" thickBot="1">
      <c r="B1120" s="20" t="s">
        <v>174</v>
      </c>
      <c r="C1120" s="67"/>
      <c r="D1120" s="67"/>
      <c r="AF1120" s="68"/>
      <c r="AG1120" s="68"/>
    </row>
    <row r="1121" spans="2:33" ht="17" outlineLevel="1" thickTop="1" thickBot="1">
      <c r="C1121" s="3" t="s">
        <v>88</v>
      </c>
      <c r="D1121" s="3" t="s">
        <v>2</v>
      </c>
      <c r="E1121" s="3">
        <v>1990</v>
      </c>
      <c r="F1121" s="3">
        <v>1991</v>
      </c>
      <c r="G1121" s="3">
        <v>1992</v>
      </c>
      <c r="H1121" s="3">
        <v>1993</v>
      </c>
      <c r="I1121" s="3">
        <v>1994</v>
      </c>
      <c r="J1121" s="3">
        <v>1995</v>
      </c>
      <c r="K1121" s="3">
        <v>1996</v>
      </c>
      <c r="L1121" s="3">
        <v>1997</v>
      </c>
      <c r="M1121" s="3">
        <v>1998</v>
      </c>
      <c r="N1121" s="3">
        <v>1999</v>
      </c>
      <c r="O1121" s="3">
        <v>2000</v>
      </c>
      <c r="P1121" s="3">
        <v>2001</v>
      </c>
      <c r="Q1121" s="3">
        <v>2002</v>
      </c>
      <c r="R1121" s="3">
        <v>2003</v>
      </c>
      <c r="S1121" s="3">
        <v>2004</v>
      </c>
      <c r="T1121" s="3">
        <v>2005</v>
      </c>
      <c r="U1121" s="3">
        <v>2006</v>
      </c>
      <c r="V1121" s="3">
        <v>2007</v>
      </c>
      <c r="W1121" s="3">
        <v>2008</v>
      </c>
      <c r="X1121" s="3">
        <v>2009</v>
      </c>
      <c r="Y1121" s="3">
        <v>2010</v>
      </c>
      <c r="Z1121" s="3">
        <v>2011</v>
      </c>
      <c r="AA1121" s="3">
        <v>2012</v>
      </c>
      <c r="AB1121" s="3">
        <v>2013</v>
      </c>
      <c r="AC1121" s="3">
        <v>2014</v>
      </c>
      <c r="AD1121" s="3">
        <v>2015</v>
      </c>
      <c r="AE1121" s="3">
        <v>2016</v>
      </c>
      <c r="AF1121" s="3">
        <v>2017</v>
      </c>
      <c r="AG1121" s="3">
        <v>2018</v>
      </c>
    </row>
    <row r="1122" spans="2:33" ht="15" outlineLevel="1">
      <c r="B1122" s="15" t="s">
        <v>175</v>
      </c>
      <c r="C1122" s="69" t="s">
        <v>176</v>
      </c>
      <c r="E1122" s="70">
        <v>73839.929566250605</v>
      </c>
      <c r="F1122" s="70">
        <v>75052.014282739445</v>
      </c>
      <c r="G1122" s="70">
        <v>77738.500557345324</v>
      </c>
      <c r="H1122" s="70">
        <v>79537.406139373081</v>
      </c>
      <c r="I1122" s="70">
        <v>84225.189007435358</v>
      </c>
      <c r="J1122" s="70">
        <v>92305</v>
      </c>
      <c r="K1122" s="70">
        <v>99149</v>
      </c>
      <c r="L1122" s="70">
        <v>109960</v>
      </c>
      <c r="M1122" s="70">
        <v>119517</v>
      </c>
      <c r="N1122" s="70">
        <v>132070</v>
      </c>
      <c r="O1122" s="70">
        <v>144545</v>
      </c>
      <c r="P1122" s="70">
        <v>152175</v>
      </c>
      <c r="Q1122" s="70">
        <v>161184</v>
      </c>
      <c r="R1122" s="70">
        <v>166051</v>
      </c>
      <c r="S1122" s="70">
        <v>177212</v>
      </c>
      <c r="T1122" s="70">
        <v>187314</v>
      </c>
      <c r="U1122" s="70">
        <v>196812</v>
      </c>
      <c r="V1122" s="70">
        <v>207291</v>
      </c>
      <c r="W1122" s="70">
        <v>198003</v>
      </c>
      <c r="X1122" s="70">
        <v>187946</v>
      </c>
      <c r="Y1122" s="70">
        <v>191348</v>
      </c>
      <c r="Z1122" s="70">
        <v>192005</v>
      </c>
      <c r="AA1122" s="70">
        <v>192439</v>
      </c>
      <c r="AB1122" s="70">
        <v>195040</v>
      </c>
      <c r="AC1122" s="70">
        <v>211729</v>
      </c>
      <c r="AD1122" s="70">
        <v>265005</v>
      </c>
      <c r="AE1122" s="70">
        <v>274752</v>
      </c>
      <c r="AF1122" s="70">
        <v>297131</v>
      </c>
      <c r="AG1122" s="70">
        <v>321406</v>
      </c>
    </row>
    <row r="1123" spans="2:33" ht="15" outlineLevel="1">
      <c r="B1123" s="15" t="s">
        <v>177</v>
      </c>
      <c r="C1123" s="69" t="s">
        <v>176</v>
      </c>
      <c r="E1123" s="70">
        <v>0</v>
      </c>
      <c r="F1123" s="70">
        <v>0</v>
      </c>
      <c r="G1123" s="70">
        <v>0</v>
      </c>
      <c r="H1123" s="70">
        <v>0</v>
      </c>
      <c r="I1123" s="70">
        <v>0</v>
      </c>
      <c r="J1123" s="70">
        <v>78439</v>
      </c>
      <c r="K1123" s="70">
        <v>84919</v>
      </c>
      <c r="L1123" s="70">
        <v>92692</v>
      </c>
      <c r="M1123" s="70">
        <v>101470</v>
      </c>
      <c r="N1123" s="70">
        <v>110100</v>
      </c>
      <c r="O1123" s="70">
        <v>120240</v>
      </c>
      <c r="P1123" s="70">
        <v>125125</v>
      </c>
      <c r="Q1123" s="70">
        <v>129879</v>
      </c>
      <c r="R1123" s="70">
        <v>135759</v>
      </c>
      <c r="S1123" s="70">
        <v>141253</v>
      </c>
      <c r="T1123" s="70">
        <v>154305</v>
      </c>
      <c r="U1123" s="70">
        <v>164126</v>
      </c>
      <c r="V1123" s="70">
        <v>171335</v>
      </c>
      <c r="W1123" s="70">
        <v>166076</v>
      </c>
      <c r="X1123" s="70">
        <v>147913</v>
      </c>
      <c r="Y1123" s="70">
        <v>141848</v>
      </c>
      <c r="Z1123" s="70">
        <v>137669</v>
      </c>
      <c r="AA1123" s="70">
        <v>138323</v>
      </c>
      <c r="AB1123" s="70">
        <v>140951</v>
      </c>
      <c r="AC1123" s="70">
        <v>149843</v>
      </c>
      <c r="AD1123" s="70">
        <v>157848</v>
      </c>
      <c r="AE1123" s="70">
        <v>167403</v>
      </c>
      <c r="AF1123" s="70">
        <v>173198</v>
      </c>
      <c r="AG1123" s="70">
        <v>176178</v>
      </c>
    </row>
    <row r="1124" spans="2:33" ht="15" outlineLevel="1">
      <c r="B1124" s="15" t="s">
        <v>31</v>
      </c>
      <c r="C1124" s="15" t="s">
        <v>4</v>
      </c>
      <c r="E1124" s="70">
        <v>7249.381928427224</v>
      </c>
      <c r="F1124" s="70">
        <v>7448.4738045244512</v>
      </c>
      <c r="G1124" s="70">
        <v>7325.1858341717689</v>
      </c>
      <c r="H1124" s="70">
        <v>7591.3789731912057</v>
      </c>
      <c r="I1124" s="70">
        <v>7860.8862385760103</v>
      </c>
      <c r="J1124" s="70">
        <v>7978.9218585416247</v>
      </c>
      <c r="K1124" s="70">
        <v>8334.6297683316789</v>
      </c>
      <c r="L1124" s="70">
        <v>8646.3791430148867</v>
      </c>
      <c r="M1124" s="70">
        <v>9355.9483984867602</v>
      </c>
      <c r="N1124" s="70">
        <v>9943.7423053434632</v>
      </c>
      <c r="O1124" s="70">
        <v>10813.945665784891</v>
      </c>
      <c r="P1124" s="70">
        <v>11261.736566519754</v>
      </c>
      <c r="Q1124" s="70">
        <v>11308.704663305514</v>
      </c>
      <c r="R1124" s="70">
        <v>11630.6794463244</v>
      </c>
      <c r="S1124" s="70">
        <v>11910.136663936439</v>
      </c>
      <c r="T1124" s="70">
        <v>12606.340404898703</v>
      </c>
      <c r="U1124" s="70">
        <v>12944.469876682067</v>
      </c>
      <c r="V1124" s="70">
        <v>13131.840813727315</v>
      </c>
      <c r="W1124" s="70">
        <v>13189.451891795008</v>
      </c>
      <c r="X1124" s="70">
        <v>11976.028476383031</v>
      </c>
      <c r="Y1124" s="70">
        <v>11886.303113626242</v>
      </c>
      <c r="Z1124" s="70">
        <v>11095.336645186771</v>
      </c>
      <c r="AA1124" s="70">
        <v>10670.624426258282</v>
      </c>
      <c r="AB1124" s="70">
        <v>10859.516547066625</v>
      </c>
      <c r="AC1124" s="70">
        <v>10806.464270085915</v>
      </c>
      <c r="AD1124" s="70">
        <v>11308.460788320972</v>
      </c>
      <c r="AE1124" s="70">
        <v>11650.152572786439</v>
      </c>
      <c r="AF1124" s="70">
        <v>11790.933098084348</v>
      </c>
      <c r="AG1124" s="70">
        <v>12324.247256117209</v>
      </c>
    </row>
    <row r="1125" spans="2:33" ht="15" outlineLevel="1">
      <c r="B1125" s="15" t="s">
        <v>20</v>
      </c>
      <c r="C1125" s="15" t="s">
        <v>4</v>
      </c>
      <c r="E1125" s="70">
        <v>9497.4820426526439</v>
      </c>
      <c r="F1125" s="70">
        <v>9686.1292392374035</v>
      </c>
      <c r="G1125" s="70">
        <v>9716.8616131199306</v>
      </c>
      <c r="H1125" s="70">
        <v>9915.3877676610355</v>
      </c>
      <c r="I1125" s="70">
        <v>10364.18924161735</v>
      </c>
      <c r="J1125" s="70">
        <v>10568.448070621625</v>
      </c>
      <c r="K1125" s="70">
        <v>11172.071371514978</v>
      </c>
      <c r="L1125" s="70">
        <v>11677.5140697016</v>
      </c>
      <c r="M1125" s="70">
        <v>12543.157075171623</v>
      </c>
      <c r="N1125" s="70">
        <v>13293.384108221475</v>
      </c>
      <c r="O1125" s="70">
        <v>13777.830134980759</v>
      </c>
      <c r="P1125" s="70">
        <v>14577.274783611543</v>
      </c>
      <c r="Q1125" s="70">
        <v>14664.286964230811</v>
      </c>
      <c r="R1125" s="70">
        <v>14640.633890628062</v>
      </c>
      <c r="S1125" s="70">
        <v>15133.264060301119</v>
      </c>
      <c r="T1125" s="70">
        <v>15852.150469790533</v>
      </c>
      <c r="U1125" s="70">
        <v>15891.420633360345</v>
      </c>
      <c r="V1125" s="70">
        <v>16184.040877824806</v>
      </c>
      <c r="W1125" s="70">
        <v>16337.18135933542</v>
      </c>
      <c r="X1125" s="70">
        <v>14787.668228395365</v>
      </c>
      <c r="Y1125" s="70">
        <v>14731.494715162682</v>
      </c>
      <c r="Z1125" s="70">
        <v>13783.147571861926</v>
      </c>
      <c r="AA1125" s="70">
        <v>13465.814361516497</v>
      </c>
      <c r="AB1125" s="70">
        <v>13360.453771741351</v>
      </c>
      <c r="AC1125" s="70">
        <v>13244.371498798078</v>
      </c>
      <c r="AD1125" s="70">
        <v>13875.786692339063</v>
      </c>
      <c r="AE1125" s="70">
        <v>14438.918699099406</v>
      </c>
      <c r="AF1125" s="70">
        <v>14420.226497042502</v>
      </c>
      <c r="AG1125" s="70">
        <v>14652.928090244295</v>
      </c>
    </row>
    <row r="1126" spans="2:33" ht="15" outlineLevel="1">
      <c r="B1126" s="15" t="s">
        <v>178</v>
      </c>
      <c r="C1126" s="15" t="s">
        <v>179</v>
      </c>
      <c r="E1126" s="70">
        <v>31230.214865630529</v>
      </c>
      <c r="F1126" s="70">
        <v>31729.114127793517</v>
      </c>
      <c r="G1126" s="70">
        <v>31682.681948438596</v>
      </c>
      <c r="H1126" s="70">
        <v>31867.760596056014</v>
      </c>
      <c r="I1126" s="70">
        <v>33071.267483686301</v>
      </c>
      <c r="J1126" s="70">
        <v>33753.123987483792</v>
      </c>
      <c r="K1126" s="70">
        <v>35447.120645871772</v>
      </c>
      <c r="L1126" s="70">
        <v>36816.523659654849</v>
      </c>
      <c r="M1126" s="70">
        <v>39119.835215910382</v>
      </c>
      <c r="N1126" s="70">
        <v>40889.475218502383</v>
      </c>
      <c r="O1126" s="70">
        <v>42187.498648991852</v>
      </c>
      <c r="P1126" s="70">
        <v>44954.940082289322</v>
      </c>
      <c r="Q1126" s="70">
        <v>44636.428741663622</v>
      </c>
      <c r="R1126" s="70">
        <v>44079.046467139568</v>
      </c>
      <c r="S1126" s="70">
        <v>45220.471152727805</v>
      </c>
      <c r="T1126" s="70">
        <v>47543.087971343513</v>
      </c>
      <c r="U1126" s="70">
        <v>46822.916537160076</v>
      </c>
      <c r="V1126" s="70">
        <v>47364.730790765308</v>
      </c>
      <c r="W1126" s="70">
        <v>47635.667396209989</v>
      </c>
      <c r="X1126" s="70">
        <v>42435.690637653643</v>
      </c>
      <c r="Y1126" s="70">
        <v>41900.235514019158</v>
      </c>
      <c r="Z1126" s="70">
        <v>38811.97839499946</v>
      </c>
      <c r="AA1126" s="70">
        <v>38314.990691725638</v>
      </c>
      <c r="AB1126" s="70">
        <v>37054.362269311074</v>
      </c>
      <c r="AC1126" s="70">
        <v>36564.093016686813</v>
      </c>
      <c r="AD1126" s="70">
        <v>38609.883973862416</v>
      </c>
      <c r="AE1126" s="70">
        <v>40108.568544660244</v>
      </c>
      <c r="AF1126" s="70">
        <v>39052.086938020264</v>
      </c>
      <c r="AG1126" s="70">
        <v>38599.37289419779</v>
      </c>
    </row>
    <row r="1127" spans="2:33" ht="15" outlineLevel="1">
      <c r="B1127" s="40" t="s">
        <v>180</v>
      </c>
      <c r="C1127" s="15" t="s">
        <v>181</v>
      </c>
      <c r="E1127" s="70">
        <v>1898.8329328179941</v>
      </c>
      <c r="F1127" s="70">
        <v>2057.8115175940002</v>
      </c>
      <c r="G1127" s="70">
        <v>2036.8780965925641</v>
      </c>
      <c r="H1127" s="70">
        <v>2093.4921328231558</v>
      </c>
      <c r="I1127" s="70">
        <v>2068.3667504401492</v>
      </c>
      <c r="J1127" s="70">
        <v>2027.9365132697512</v>
      </c>
      <c r="K1127" s="70">
        <v>2219.0742318096613</v>
      </c>
      <c r="L1127" s="70">
        <v>1889.3870475377005</v>
      </c>
      <c r="M1127" s="70">
        <v>1899.3709209564684</v>
      </c>
      <c r="N1127" s="70">
        <v>1980.2204866841921</v>
      </c>
      <c r="O1127" s="70">
        <v>2125.7524266189944</v>
      </c>
      <c r="P1127" s="70">
        <v>2136.3968054681127</v>
      </c>
      <c r="Q1127" s="70">
        <v>1959.3657538299649</v>
      </c>
      <c r="R1127" s="70">
        <v>2021.3317405603902</v>
      </c>
      <c r="S1127" s="70">
        <v>2045.6063909281236</v>
      </c>
      <c r="T1127" s="70">
        <v>2006.6971136665841</v>
      </c>
      <c r="U1127" s="70">
        <v>1963.0301145229735</v>
      </c>
      <c r="V1127" s="70">
        <v>1870.8298004875521</v>
      </c>
      <c r="W1127" s="70">
        <v>2238.1573207704819</v>
      </c>
      <c r="X1127" s="70">
        <v>2243.5239250985765</v>
      </c>
      <c r="Y1127" s="70">
        <v>2634.2500748063671</v>
      </c>
      <c r="Z1127" s="70">
        <v>2112</v>
      </c>
      <c r="AA1127" s="70">
        <v>2266.5289639775538</v>
      </c>
      <c r="AB1127" s="70">
        <v>2295.8190074970253</v>
      </c>
      <c r="AC1127" s="70">
        <v>2090.1634669663931</v>
      </c>
      <c r="AD1127" s="70">
        <v>2252.8051744253085</v>
      </c>
      <c r="AE1127" s="70">
        <v>2200.5599435558315</v>
      </c>
      <c r="AF1127" s="70">
        <v>2085.7597763336103</v>
      </c>
      <c r="AG1127" s="70">
        <v>2137.7987765878188</v>
      </c>
    </row>
    <row r="1128" spans="2:33" outlineLevel="1"/>
    <row r="1129" spans="2:33" outlineLevel="1">
      <c r="B1129" s="40" t="s">
        <v>182</v>
      </c>
    </row>
    <row r="1130" spans="2:33" ht="15" outlineLevel="1">
      <c r="B1130" s="40" t="s">
        <v>175</v>
      </c>
      <c r="C1130" s="40" t="s">
        <v>183</v>
      </c>
      <c r="E1130" s="71"/>
      <c r="F1130" s="71"/>
      <c r="G1130" s="71"/>
      <c r="H1130" s="71"/>
      <c r="I1130" s="71"/>
      <c r="J1130" s="71"/>
      <c r="K1130" s="71"/>
      <c r="L1130" s="71"/>
      <c r="M1130" s="71"/>
      <c r="N1130" s="71"/>
      <c r="O1130" s="71"/>
      <c r="P1130" s="71"/>
      <c r="Q1130" s="71"/>
      <c r="R1130" s="71"/>
      <c r="S1130" s="71"/>
      <c r="T1130" s="72">
        <f t="shared" ref="T1130:AG1131" si="16">T1122*100/$T1122</f>
        <v>100</v>
      </c>
      <c r="U1130" s="72">
        <f t="shared" si="16"/>
        <v>105.0706300650245</v>
      </c>
      <c r="V1130" s="72">
        <f t="shared" si="16"/>
        <v>110.66497965982255</v>
      </c>
      <c r="W1130" s="72">
        <f t="shared" si="16"/>
        <v>105.70646080912265</v>
      </c>
      <c r="X1130" s="72">
        <f t="shared" si="16"/>
        <v>100.33740136882454</v>
      </c>
      <c r="Y1130" s="72">
        <f t="shared" si="16"/>
        <v>102.15360304088323</v>
      </c>
      <c r="Z1130" s="72">
        <f t="shared" si="16"/>
        <v>102.50435098284164</v>
      </c>
      <c r="AA1130" s="72">
        <f t="shared" si="16"/>
        <v>102.73604749244583</v>
      </c>
      <c r="AB1130" s="72">
        <f t="shared" si="16"/>
        <v>104.12462496129494</v>
      </c>
      <c r="AC1130" s="72">
        <f t="shared" si="16"/>
        <v>113.03426332254931</v>
      </c>
      <c r="AD1130" s="72">
        <f t="shared" si="16"/>
        <v>141.47634453377751</v>
      </c>
      <c r="AE1130" s="72">
        <f t="shared" si="16"/>
        <v>146.67990646721549</v>
      </c>
      <c r="AF1130" s="72">
        <f t="shared" si="16"/>
        <v>158.62722487374143</v>
      </c>
      <c r="AG1130" s="72">
        <f t="shared" si="16"/>
        <v>171.58674738674097</v>
      </c>
    </row>
    <row r="1131" spans="2:33" ht="15" outlineLevel="1">
      <c r="B1131" s="40" t="s">
        <v>184</v>
      </c>
      <c r="C1131" s="40" t="s">
        <v>183</v>
      </c>
      <c r="E1131" s="71"/>
      <c r="F1131" s="71"/>
      <c r="G1131" s="71"/>
      <c r="H1131" s="71"/>
      <c r="I1131" s="71"/>
      <c r="J1131" s="71"/>
      <c r="K1131" s="71"/>
      <c r="L1131" s="71"/>
      <c r="M1131" s="71"/>
      <c r="N1131" s="71"/>
      <c r="O1131" s="71"/>
      <c r="P1131" s="71"/>
      <c r="Q1131" s="71"/>
      <c r="R1131" s="71"/>
      <c r="S1131" s="71"/>
      <c r="T1131" s="73">
        <f t="shared" si="16"/>
        <v>100</v>
      </c>
      <c r="U1131" s="73">
        <f t="shared" si="16"/>
        <v>106.36466737954052</v>
      </c>
      <c r="V1131" s="73">
        <f t="shared" si="16"/>
        <v>111.03658339003921</v>
      </c>
      <c r="W1131" s="73">
        <f t="shared" si="16"/>
        <v>107.6283983020641</v>
      </c>
      <c r="X1131" s="73">
        <f t="shared" si="16"/>
        <v>95.857554842681708</v>
      </c>
      <c r="Y1131" s="73">
        <f t="shared" si="16"/>
        <v>91.927027640063514</v>
      </c>
      <c r="Z1131" s="73">
        <f t="shared" si="16"/>
        <v>89.218755063024531</v>
      </c>
      <c r="AA1131" s="73">
        <f t="shared" si="16"/>
        <v>89.642590972424742</v>
      </c>
      <c r="AB1131" s="73">
        <f t="shared" si="16"/>
        <v>91.345711415702667</v>
      </c>
      <c r="AC1131" s="73">
        <f t="shared" si="16"/>
        <v>97.108324422410163</v>
      </c>
      <c r="AD1131" s="73">
        <f t="shared" si="16"/>
        <v>102.29610187615437</v>
      </c>
      <c r="AE1131" s="73">
        <f t="shared" si="16"/>
        <v>108.48838339651988</v>
      </c>
      <c r="AF1131" s="73">
        <f t="shared" si="16"/>
        <v>112.24393247140404</v>
      </c>
      <c r="AG1131" s="73">
        <f t="shared" si="16"/>
        <v>114.17517254787596</v>
      </c>
    </row>
    <row r="1132" spans="2:33" ht="15" outlineLevel="1">
      <c r="B1132" s="40" t="s">
        <v>185</v>
      </c>
      <c r="C1132" s="40" t="s">
        <v>183</v>
      </c>
      <c r="E1132" s="71"/>
      <c r="F1132" s="71"/>
      <c r="G1132" s="71"/>
      <c r="H1132" s="71"/>
      <c r="I1132" s="71"/>
      <c r="J1132" s="71"/>
      <c r="K1132" s="71"/>
      <c r="L1132" s="71"/>
      <c r="M1132" s="71"/>
      <c r="N1132" s="71"/>
      <c r="O1132" s="71"/>
      <c r="P1132" s="71"/>
      <c r="Q1132" s="71"/>
      <c r="R1132" s="71"/>
      <c r="S1132" s="71"/>
      <c r="T1132" s="72">
        <f t="shared" ref="T1132:AG1133" si="17">T1125*100/$T1125</f>
        <v>100.00000000000001</v>
      </c>
      <c r="U1132" s="72">
        <f t="shared" si="17"/>
        <v>100.24772767357116</v>
      </c>
      <c r="V1132" s="72">
        <f t="shared" si="17"/>
        <v>102.0936617316796</v>
      </c>
      <c r="W1132" s="72">
        <f t="shared" si="17"/>
        <v>103.05971666411577</v>
      </c>
      <c r="X1132" s="72">
        <f t="shared" si="17"/>
        <v>93.284934788981758</v>
      </c>
      <c r="Y1132" s="72">
        <f t="shared" si="17"/>
        <v>92.930575843552035</v>
      </c>
      <c r="Z1132" s="72">
        <f t="shared" si="17"/>
        <v>86.948124786782031</v>
      </c>
      <c r="AA1132" s="72">
        <f t="shared" si="17"/>
        <v>84.946294114343161</v>
      </c>
      <c r="AB1132" s="72">
        <f t="shared" si="17"/>
        <v>84.281648708813279</v>
      </c>
      <c r="AC1132" s="72">
        <f t="shared" si="17"/>
        <v>83.549367791063403</v>
      </c>
      <c r="AD1132" s="72">
        <f t="shared" si="17"/>
        <v>87.532519444489068</v>
      </c>
      <c r="AE1132" s="72">
        <f t="shared" si="17"/>
        <v>91.084920791129719</v>
      </c>
      <c r="AF1132" s="72">
        <f t="shared" si="17"/>
        <v>90.967004915346664</v>
      </c>
      <c r="AG1132" s="72">
        <f t="shared" si="17"/>
        <v>92.434954602332354</v>
      </c>
    </row>
    <row r="1133" spans="2:33" ht="15" outlineLevel="1">
      <c r="B1133" s="40" t="s">
        <v>186</v>
      </c>
      <c r="C1133" s="40" t="s">
        <v>183</v>
      </c>
      <c r="E1133" s="71"/>
      <c r="F1133" s="71"/>
      <c r="G1133" s="71"/>
      <c r="H1133" s="71"/>
      <c r="I1133" s="71"/>
      <c r="J1133" s="71"/>
      <c r="K1133" s="71"/>
      <c r="L1133" s="71"/>
      <c r="M1133" s="71"/>
      <c r="N1133" s="71"/>
      <c r="O1133" s="71"/>
      <c r="P1133" s="71"/>
      <c r="Q1133" s="71"/>
      <c r="R1133" s="71"/>
      <c r="S1133" s="71"/>
      <c r="T1133" s="73">
        <f t="shared" si="17"/>
        <v>99.999999999999986</v>
      </c>
      <c r="U1133" s="73">
        <f t="shared" si="17"/>
        <v>98.485223688840904</v>
      </c>
      <c r="V1133" s="73">
        <f t="shared" si="17"/>
        <v>99.624851501682613</v>
      </c>
      <c r="W1133" s="73">
        <f t="shared" si="17"/>
        <v>100.19472741215773</v>
      </c>
      <c r="X1133" s="73">
        <f t="shared" si="17"/>
        <v>89.257329400294026</v>
      </c>
      <c r="Y1133" s="73">
        <f t="shared" si="17"/>
        <v>88.131077096368728</v>
      </c>
      <c r="Z1133" s="73">
        <f t="shared" si="17"/>
        <v>81.635375511143252</v>
      </c>
      <c r="AA1133" s="73">
        <f t="shared" si="17"/>
        <v>80.59003385480537</v>
      </c>
      <c r="AB1133" s="73">
        <f t="shared" si="17"/>
        <v>77.93848454194962</v>
      </c>
      <c r="AC1133" s="73">
        <f t="shared" si="17"/>
        <v>76.907274173536507</v>
      </c>
      <c r="AD1133" s="73">
        <f t="shared" si="17"/>
        <v>81.210299165116155</v>
      </c>
      <c r="AE1133" s="73">
        <f t="shared" si="17"/>
        <v>84.362565109013516</v>
      </c>
      <c r="AF1133" s="73">
        <f t="shared" si="17"/>
        <v>82.140409057061717</v>
      </c>
      <c r="AG1133" s="73">
        <f t="shared" si="17"/>
        <v>81.188190631335246</v>
      </c>
    </row>
    <row r="1134" spans="2:33" ht="15" outlineLevel="1">
      <c r="B1134" s="40" t="s">
        <v>187</v>
      </c>
      <c r="C1134" s="40" t="s">
        <v>183</v>
      </c>
      <c r="E1134" s="71"/>
      <c r="F1134" s="71"/>
      <c r="G1134" s="71"/>
      <c r="H1134" s="71"/>
      <c r="I1134" s="71"/>
      <c r="J1134" s="71"/>
      <c r="K1134" s="71"/>
      <c r="L1134" s="71"/>
      <c r="M1134" s="71"/>
      <c r="N1134" s="71"/>
      <c r="O1134" s="71"/>
      <c r="P1134" s="71"/>
      <c r="Q1134" s="71"/>
      <c r="R1134" s="71"/>
      <c r="S1134" s="71"/>
      <c r="T1134" s="72">
        <f t="shared" ref="T1134:AG1134" si="18">T1124*100/$T1124</f>
        <v>100</v>
      </c>
      <c r="U1134" s="72">
        <f t="shared" si="18"/>
        <v>102.68221752644384</v>
      </c>
      <c r="V1134" s="72">
        <f t="shared" si="18"/>
        <v>104.16854052762534</v>
      </c>
      <c r="W1134" s="72">
        <f t="shared" si="18"/>
        <v>104.62554134005229</v>
      </c>
      <c r="X1134" s="72">
        <f t="shared" si="18"/>
        <v>95.000040390225081</v>
      </c>
      <c r="Y1134" s="72">
        <f t="shared" si="18"/>
        <v>94.28829249293743</v>
      </c>
      <c r="Z1134" s="72">
        <f t="shared" si="18"/>
        <v>88.013938136044857</v>
      </c>
      <c r="AA1134" s="72">
        <f t="shared" si="18"/>
        <v>84.644901561691768</v>
      </c>
      <c r="AB1134" s="72">
        <f t="shared" si="18"/>
        <v>86.143291377779406</v>
      </c>
      <c r="AC1134" s="72">
        <f t="shared" si="18"/>
        <v>85.722453329013931</v>
      </c>
      <c r="AD1134" s="72">
        <f t="shared" si="18"/>
        <v>89.704548862781877</v>
      </c>
      <c r="AE1134" s="72">
        <f t="shared" si="18"/>
        <v>92.415024492431627</v>
      </c>
      <c r="AF1134" s="72">
        <f t="shared" si="18"/>
        <v>93.531768295757772</v>
      </c>
      <c r="AG1134" s="72">
        <f t="shared" si="18"/>
        <v>97.762291515848048</v>
      </c>
    </row>
    <row r="1135" spans="2:33" ht="15" outlineLevel="1">
      <c r="B1135" s="40" t="s">
        <v>188</v>
      </c>
      <c r="C1135" s="40" t="s">
        <v>183</v>
      </c>
      <c r="T1135" s="44">
        <v>100</v>
      </c>
      <c r="U1135" s="44">
        <v>106.92009371221012</v>
      </c>
      <c r="V1135" s="44">
        <v>109.37516028225174</v>
      </c>
      <c r="W1135" s="44">
        <v>119.84042631602343</v>
      </c>
      <c r="X1135" s="44">
        <v>108.88265563322538</v>
      </c>
      <c r="Y1135" s="44">
        <v>116.99816466073048</v>
      </c>
      <c r="Z1135" s="44">
        <v>129.53444120315024</v>
      </c>
      <c r="AA1135" s="44">
        <v>140.01575909378244</v>
      </c>
      <c r="AB1135" s="44">
        <v>141.5411621684199</v>
      </c>
      <c r="AC1135" s="44">
        <v>139.24180800504084</v>
      </c>
      <c r="AD1135" s="44">
        <v>122.59802486113958</v>
      </c>
      <c r="AE1135" s="44">
        <v>114.18745638704577</v>
      </c>
      <c r="AF1135" s="44">
        <v>117.90297622923256</v>
      </c>
      <c r="AG1135" s="44">
        <v>125.62217433686848</v>
      </c>
    </row>
    <row r="1136" spans="2:33" ht="15" outlineLevel="1">
      <c r="B1136" s="40" t="s">
        <v>189</v>
      </c>
      <c r="C1136" s="40" t="s">
        <v>190</v>
      </c>
      <c r="T1136" s="72">
        <f>T1127*100/$T1127</f>
        <v>100</v>
      </c>
      <c r="U1136" s="72">
        <f t="shared" ref="U1136:AG1136" si="19">U1127*100/$T1127</f>
        <v>97.823936714404141</v>
      </c>
      <c r="V1136" s="72">
        <f t="shared" si="19"/>
        <v>93.229306393390942</v>
      </c>
      <c r="W1136" s="72">
        <f t="shared" si="19"/>
        <v>111.53438680543971</v>
      </c>
      <c r="X1136" s="72">
        <f t="shared" si="19"/>
        <v>111.80182150156527</v>
      </c>
      <c r="Y1136" s="72">
        <f t="shared" si="19"/>
        <v>131.27292887730002</v>
      </c>
      <c r="Z1136" s="72">
        <f t="shared" si="19"/>
        <v>105.24757252184457</v>
      </c>
      <c r="AA1136" s="72">
        <f t="shared" si="19"/>
        <v>112.94823461604585</v>
      </c>
      <c r="AB1136" s="72">
        <f t="shared" si="19"/>
        <v>114.40784918966497</v>
      </c>
      <c r="AC1136" s="72">
        <f t="shared" si="19"/>
        <v>104.15938971214752</v>
      </c>
      <c r="AD1136" s="72">
        <f t="shared" si="19"/>
        <v>112.2643352144481</v>
      </c>
      <c r="AE1136" s="72">
        <f t="shared" si="19"/>
        <v>109.66079178411866</v>
      </c>
      <c r="AF1136" s="72">
        <f t="shared" si="19"/>
        <v>103.93994002027367</v>
      </c>
      <c r="AG1136" s="72">
        <f t="shared" si="19"/>
        <v>106.53320633335089</v>
      </c>
    </row>
    <row r="1137" spans="2:33" outlineLevel="1"/>
    <row r="1138" spans="2:33" outlineLevel="1"/>
    <row r="1141" spans="2:33" ht="21" thickBot="1">
      <c r="B1141" s="19" t="s">
        <v>191</v>
      </c>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c r="Y1141" s="20"/>
      <c r="Z1141" s="20"/>
      <c r="AA1141" s="20"/>
      <c r="AB1141" s="20"/>
      <c r="AC1141" s="20"/>
      <c r="AD1141" s="20"/>
      <c r="AE1141" s="20"/>
      <c r="AF1141" s="20"/>
      <c r="AG1141" s="20"/>
    </row>
    <row r="1142" spans="2:33" ht="14" outlineLevel="1" thickTop="1"/>
    <row r="1143" spans="2:33" outlineLevel="1"/>
    <row r="1144" spans="2:33" outlineLevel="1"/>
    <row r="1145" spans="2:33" outlineLevel="1"/>
    <row r="1146" spans="2:33" outlineLevel="1"/>
    <row r="1147" spans="2:33" outlineLevel="1"/>
    <row r="1148" spans="2:33" outlineLevel="1"/>
    <row r="1149" spans="2:33" outlineLevel="1"/>
    <row r="1150" spans="2:33" outlineLevel="1"/>
    <row r="1151" spans="2:33" outlineLevel="1"/>
    <row r="1152" spans="2:33" outlineLevel="1"/>
    <row r="1153" spans="2:33" outlineLevel="1"/>
    <row r="1154" spans="2:33" outlineLevel="1"/>
    <row r="1155" spans="2:33" outlineLevel="1"/>
    <row r="1156" spans="2:33" outlineLevel="1"/>
    <row r="1157" spans="2:33" outlineLevel="1"/>
    <row r="1158" spans="2:33" outlineLevel="1"/>
    <row r="1159" spans="2:33" outlineLevel="1"/>
    <row r="1160" spans="2:33" outlineLevel="1"/>
    <row r="1161" spans="2:33" outlineLevel="1"/>
    <row r="1162" spans="2:33" outlineLevel="1"/>
    <row r="1163" spans="2:33" outlineLevel="1"/>
    <row r="1164" spans="2:33" ht="16" outlineLevel="1" thickBot="1">
      <c r="B1164" s="3" t="s">
        <v>192</v>
      </c>
    </row>
    <row r="1165" spans="2:33" ht="15" outlineLevel="1">
      <c r="B1165" s="15" t="s">
        <v>46</v>
      </c>
      <c r="E1165" s="74">
        <v>3.2884825396749826</v>
      </c>
      <c r="F1165" s="74">
        <v>3.2650591025576405</v>
      </c>
      <c r="G1165" s="74">
        <v>3.2121235700164545</v>
      </c>
      <c r="H1165" s="74">
        <v>3.1842378633069686</v>
      </c>
      <c r="I1165" s="74">
        <v>3.138886107804713</v>
      </c>
      <c r="J1165" s="74">
        <v>3.1125603361770522</v>
      </c>
      <c r="K1165" s="74">
        <v>3.0893607266469236</v>
      </c>
      <c r="L1165" s="74">
        <v>3.078191893321844</v>
      </c>
      <c r="M1165" s="74">
        <v>3.0555020767229562</v>
      </c>
      <c r="N1165" s="74">
        <v>2.9991314243013782</v>
      </c>
      <c r="O1165" s="74">
        <v>2.9997684994861524</v>
      </c>
      <c r="P1165" s="74">
        <v>2.9963174642593464</v>
      </c>
      <c r="Q1165" s="74">
        <v>2.9873766005280564</v>
      </c>
      <c r="R1165" s="74">
        <v>2.9899995783545354</v>
      </c>
      <c r="S1165" s="74">
        <v>2.9683271966156402</v>
      </c>
      <c r="T1165" s="74">
        <v>2.9558086122770026</v>
      </c>
      <c r="U1165" s="74">
        <v>2.9221456885422668</v>
      </c>
      <c r="V1165" s="74">
        <v>2.9199733907863119</v>
      </c>
      <c r="W1165" s="74">
        <v>2.910470881960415</v>
      </c>
      <c r="X1165" s="74">
        <v>2.8761833196854019</v>
      </c>
      <c r="Y1165" s="74">
        <v>2.8424247267925975</v>
      </c>
      <c r="Z1165" s="74">
        <v>2.8190257223480359</v>
      </c>
      <c r="AA1165" s="74">
        <v>2.7865091359888909</v>
      </c>
      <c r="AB1165" s="74">
        <v>2.7625718386919789</v>
      </c>
      <c r="AC1165" s="74">
        <v>2.727624599222668</v>
      </c>
      <c r="AD1165" s="74">
        <v>2.7182394168996526</v>
      </c>
      <c r="AE1165" s="74">
        <v>2.690312080802828</v>
      </c>
      <c r="AF1165" s="74">
        <v>2.6620192175584623</v>
      </c>
      <c r="AG1165" s="74">
        <v>2.6639547019530214</v>
      </c>
    </row>
    <row r="1166" spans="2:33" ht="15" outlineLevel="1">
      <c r="B1166" s="15" t="s">
        <v>37</v>
      </c>
      <c r="E1166" s="74">
        <v>2.9884501806118906</v>
      </c>
      <c r="F1166" s="74">
        <v>2.9891249381198284</v>
      </c>
      <c r="G1166" s="74">
        <v>2.9897711807795484</v>
      </c>
      <c r="H1166" s="74">
        <v>2.9907856481100108</v>
      </c>
      <c r="I1166" s="74">
        <v>2.9916480124728149</v>
      </c>
      <c r="J1166" s="74">
        <v>2.9902317150438771</v>
      </c>
      <c r="K1166" s="74">
        <v>2.9962164338086952</v>
      </c>
      <c r="L1166" s="74">
        <v>2.9951738382656652</v>
      </c>
      <c r="M1166" s="74">
        <v>2.9989586926335754</v>
      </c>
      <c r="N1166" s="74">
        <v>3.0000000885326794</v>
      </c>
      <c r="O1166" s="74">
        <v>3.0028511837213405</v>
      </c>
      <c r="P1166" s="74">
        <v>3.0027729464532449</v>
      </c>
      <c r="Q1166" s="74">
        <v>3.002452550315363</v>
      </c>
      <c r="R1166" s="74">
        <v>3.003537720835443</v>
      </c>
      <c r="S1166" s="74">
        <v>3.0056078696092063</v>
      </c>
      <c r="T1166" s="74">
        <v>3.0045587607859425</v>
      </c>
      <c r="U1166" s="74">
        <v>3.0049109833004879</v>
      </c>
      <c r="V1166" s="74">
        <v>2.9962643137796876</v>
      </c>
      <c r="W1166" s="74">
        <v>2.9768189801478138</v>
      </c>
      <c r="X1166" s="74">
        <v>2.9600570144642542</v>
      </c>
      <c r="Y1166" s="74">
        <v>2.9480058992760045</v>
      </c>
      <c r="Z1166" s="74">
        <v>2.9434765316511577</v>
      </c>
      <c r="AA1166" s="74">
        <v>2.951782333788834</v>
      </c>
      <c r="AB1166" s="74">
        <v>2.9450492618971786</v>
      </c>
      <c r="AC1166" s="74">
        <v>2.9410752228967243</v>
      </c>
      <c r="AD1166" s="74">
        <v>2.9402775645108856</v>
      </c>
      <c r="AE1166" s="74">
        <v>2.9500347541551086</v>
      </c>
      <c r="AF1166" s="74">
        <v>2.9272648788055498</v>
      </c>
      <c r="AG1166" s="74">
        <v>2.9353656197965905</v>
      </c>
    </row>
    <row r="1167" spans="2:33" ht="15" outlineLevel="1">
      <c r="B1167" s="15" t="s">
        <v>40</v>
      </c>
      <c r="E1167" s="74">
        <v>3.4330941272068261</v>
      </c>
      <c r="F1167" s="74">
        <v>3.3745504421604022</v>
      </c>
      <c r="G1167" s="74">
        <v>3.3955882227076528</v>
      </c>
      <c r="H1167" s="74">
        <v>3.302891412255764</v>
      </c>
      <c r="I1167" s="74">
        <v>3.2932570935598342</v>
      </c>
      <c r="J1167" s="74">
        <v>3.3376411703703552</v>
      </c>
      <c r="K1167" s="74">
        <v>3.314070233129526</v>
      </c>
      <c r="L1167" s="74">
        <v>3.2568951814080425</v>
      </c>
      <c r="M1167" s="74">
        <v>3.1746236153291947</v>
      </c>
      <c r="N1167" s="74">
        <v>3.1646942288595521</v>
      </c>
      <c r="O1167" s="74">
        <v>3.1680414944472912</v>
      </c>
      <c r="P1167" s="74">
        <v>3.223952416897979</v>
      </c>
      <c r="Q1167" s="74">
        <v>3.1305499151153557</v>
      </c>
      <c r="R1167" s="74">
        <v>3.0259789230533278</v>
      </c>
      <c r="S1167" s="74">
        <v>2.9676391410851095</v>
      </c>
      <c r="T1167" s="74">
        <v>2.9980592792498837</v>
      </c>
      <c r="U1167" s="74">
        <v>2.894447147959637</v>
      </c>
      <c r="V1167" s="74">
        <v>2.8183599843944473</v>
      </c>
      <c r="W1167" s="74">
        <v>2.8361364089590073</v>
      </c>
      <c r="X1167" s="74">
        <v>2.7433450433246618</v>
      </c>
      <c r="Y1167" s="74">
        <v>2.7202288901149481</v>
      </c>
      <c r="Z1167" s="74">
        <v>2.6711309497739339</v>
      </c>
      <c r="AA1167" s="74">
        <v>2.7827360771371028</v>
      </c>
      <c r="AB1167" s="74">
        <v>2.6003637849167469</v>
      </c>
      <c r="AC1167" s="74">
        <v>2.5866492856651453</v>
      </c>
      <c r="AD1167" s="74">
        <v>2.6543022577564259</v>
      </c>
      <c r="AE1167" s="74">
        <v>2.6722905951080538</v>
      </c>
      <c r="AF1167" s="74">
        <v>2.5089707609266978</v>
      </c>
      <c r="AG1167" s="74">
        <v>2.2580771463706268</v>
      </c>
    </row>
    <row r="1168" spans="2:33" ht="15" outlineLevel="1">
      <c r="B1168" s="40" t="s">
        <v>11</v>
      </c>
      <c r="E1168" s="74">
        <v>3.2882625863757822</v>
      </c>
      <c r="F1168" s="74">
        <v>3.2757269022658195</v>
      </c>
      <c r="G1168" s="74">
        <v>3.2605879562656228</v>
      </c>
      <c r="H1168" s="74">
        <v>3.2139701787551345</v>
      </c>
      <c r="I1168" s="74">
        <v>3.1909169846965733</v>
      </c>
      <c r="J1168" s="74">
        <v>3.193763527240236</v>
      </c>
      <c r="K1168" s="74">
        <v>3.1728333508726054</v>
      </c>
      <c r="L1168" s="74">
        <v>3.1527706530603767</v>
      </c>
      <c r="M1168" s="74">
        <v>3.118818889173093</v>
      </c>
      <c r="N1168" s="74">
        <v>3.0759267080241615</v>
      </c>
      <c r="O1168" s="74">
        <v>3.0619842337786789</v>
      </c>
      <c r="P1168" s="74">
        <v>3.0839056510637897</v>
      </c>
      <c r="Q1168" s="74">
        <v>3.0438867467979169</v>
      </c>
      <c r="R1168" s="74">
        <v>3.0107334693585894</v>
      </c>
      <c r="S1168" s="74">
        <v>2.9881505386107707</v>
      </c>
      <c r="T1168" s="74">
        <v>2.9991569952572963</v>
      </c>
      <c r="U1168" s="74">
        <v>2.9464273596072488</v>
      </c>
      <c r="V1168" s="74">
        <v>2.9266319300802026</v>
      </c>
      <c r="W1168" s="74">
        <v>2.9157824932260996</v>
      </c>
      <c r="X1168" s="74">
        <v>2.8696674811900627</v>
      </c>
      <c r="Y1168" s="74">
        <v>2.8442623321102993</v>
      </c>
      <c r="Z1168" s="74">
        <v>2.8159009538745337</v>
      </c>
      <c r="AA1168" s="74">
        <v>2.8453526584492934</v>
      </c>
      <c r="AB1168" s="74">
        <v>2.7734359103644088</v>
      </c>
      <c r="AC1168" s="74">
        <v>2.7607269261516101</v>
      </c>
      <c r="AD1168" s="74">
        <v>2.7825365746779065</v>
      </c>
      <c r="AE1168" s="74">
        <v>2.7778097086426508</v>
      </c>
      <c r="AF1168" s="74">
        <v>2.7081465707927403</v>
      </c>
      <c r="AG1168" s="74">
        <v>2.6342429756341113</v>
      </c>
    </row>
    <row r="1169" spans="2:33" outlineLevel="1"/>
    <row r="1172" spans="2:33" ht="21" thickBot="1">
      <c r="B1172" s="19" t="s">
        <v>193</v>
      </c>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c r="Y1172" s="20"/>
      <c r="Z1172" s="20"/>
      <c r="AA1172" s="20"/>
      <c r="AB1172" s="20"/>
      <c r="AC1172" s="20"/>
      <c r="AD1172" s="20"/>
      <c r="AE1172" s="20"/>
      <c r="AF1172" s="20"/>
      <c r="AG1172" s="20"/>
    </row>
    <row r="1173" spans="2:33" ht="14" outlineLevel="1" thickTop="1"/>
    <row r="1174" spans="2:33" outlineLevel="1"/>
    <row r="1175" spans="2:33" outlineLevel="1"/>
    <row r="1176" spans="2:33" outlineLevel="1"/>
    <row r="1177" spans="2:33" outlineLevel="1"/>
    <row r="1178" spans="2:33" outlineLevel="1"/>
    <row r="1179" spans="2:33" outlineLevel="1"/>
    <row r="1180" spans="2:33" outlineLevel="1"/>
    <row r="1181" spans="2:33" outlineLevel="1"/>
    <row r="1182" spans="2:33" outlineLevel="1"/>
    <row r="1183" spans="2:33" outlineLevel="1"/>
    <row r="1184" spans="2:33" outlineLevel="1"/>
    <row r="1185" spans="2:33" outlineLevel="1"/>
    <row r="1186" spans="2:33" outlineLevel="1"/>
    <row r="1187" spans="2:33" outlineLevel="1"/>
    <row r="1188" spans="2:33" outlineLevel="1"/>
    <row r="1189" spans="2:33" outlineLevel="1"/>
    <row r="1190" spans="2:33" outlineLevel="1"/>
    <row r="1191" spans="2:33" outlineLevel="1"/>
    <row r="1192" spans="2:33" outlineLevel="1"/>
    <row r="1193" spans="2:33" outlineLevel="1"/>
    <row r="1194" spans="2:33" outlineLevel="1"/>
    <row r="1195" spans="2:33" outlineLevel="1"/>
    <row r="1196" spans="2:33" outlineLevel="1"/>
    <row r="1197" spans="2:33" ht="16" outlineLevel="1" thickBot="1">
      <c r="B1197" s="3" t="s">
        <v>194</v>
      </c>
      <c r="C1197" s="3" t="s">
        <v>141</v>
      </c>
      <c r="D1197" s="3" t="s">
        <v>142</v>
      </c>
      <c r="E1197" s="3">
        <v>1990</v>
      </c>
      <c r="F1197" s="3">
        <v>1991</v>
      </c>
      <c r="G1197" s="3">
        <v>1992</v>
      </c>
      <c r="H1197" s="3">
        <v>1993</v>
      </c>
      <c r="I1197" s="3">
        <v>1994</v>
      </c>
      <c r="J1197" s="3">
        <v>1995</v>
      </c>
      <c r="K1197" s="3">
        <v>1996</v>
      </c>
      <c r="L1197" s="3">
        <v>1997</v>
      </c>
      <c r="M1197" s="3">
        <v>1998</v>
      </c>
      <c r="N1197" s="3">
        <v>1999</v>
      </c>
      <c r="O1197" s="3">
        <v>2000</v>
      </c>
      <c r="P1197" s="3">
        <v>2001</v>
      </c>
      <c r="Q1197" s="3">
        <v>2002</v>
      </c>
      <c r="R1197" s="3">
        <v>2003</v>
      </c>
      <c r="S1197" s="3">
        <v>2004</v>
      </c>
      <c r="T1197" s="3">
        <v>2005</v>
      </c>
      <c r="U1197" s="3">
        <v>2006</v>
      </c>
      <c r="V1197" s="3">
        <v>2007</v>
      </c>
      <c r="W1197" s="3">
        <v>2008</v>
      </c>
      <c r="X1197" s="3">
        <v>2009</v>
      </c>
      <c r="Y1197" s="3">
        <v>2010</v>
      </c>
      <c r="Z1197" s="3">
        <v>2011</v>
      </c>
      <c r="AA1197" s="3">
        <v>2012</v>
      </c>
      <c r="AB1197" s="3">
        <v>2013</v>
      </c>
      <c r="AC1197" s="3">
        <v>2014</v>
      </c>
      <c r="AD1197" s="3">
        <v>2015</v>
      </c>
      <c r="AE1197" s="3">
        <v>2016</v>
      </c>
      <c r="AF1197" s="3">
        <v>2017</v>
      </c>
      <c r="AG1197" s="3">
        <v>2018</v>
      </c>
    </row>
    <row r="1198" spans="2:33" ht="15" outlineLevel="1">
      <c r="B1198" s="15" t="s">
        <v>195</v>
      </c>
      <c r="C1198" s="15" t="s">
        <v>90</v>
      </c>
      <c r="E1198" s="75">
        <v>-8.8414338541529469E-2</v>
      </c>
      <c r="F1198" s="75">
        <v>-1.2092406339894297E-2</v>
      </c>
      <c r="G1198" s="75">
        <v>-2.2142056364587551E-2</v>
      </c>
      <c r="H1198" s="75">
        <v>5.0370296798635484E-3</v>
      </c>
      <c r="I1198" s="75">
        <v>-7.0250838021367308E-3</v>
      </c>
      <c r="J1198" s="75">
        <v>-2.6434703183028693E-2</v>
      </c>
      <c r="K1198" s="75">
        <v>6.5326083441988161E-2</v>
      </c>
      <c r="L1198" s="75">
        <v>-9.2949089036149554E-2</v>
      </c>
      <c r="M1198" s="75">
        <v>-8.8156062910960939E-2</v>
      </c>
      <c r="N1198" s="75">
        <v>-4.9342061121367208E-2</v>
      </c>
      <c r="O1198" s="75">
        <v>2.0524448688907525E-2</v>
      </c>
      <c r="P1198" s="75">
        <v>2.5634568155598985E-2</v>
      </c>
      <c r="Q1198" s="75">
        <v>-5.9353934791183442E-2</v>
      </c>
      <c r="R1198" s="75">
        <v>-2.960550141123848E-2</v>
      </c>
      <c r="S1198" s="75">
        <v>-1.7951804643243603E-2</v>
      </c>
      <c r="T1198" s="75">
        <v>-3.663124643946996E-2</v>
      </c>
      <c r="U1198" s="75">
        <v>-5.7594760190603236E-2</v>
      </c>
      <c r="V1198" s="75">
        <v>-0.10185799304486216</v>
      </c>
      <c r="W1198" s="75">
        <v>7.4487431958944736E-2</v>
      </c>
      <c r="X1198" s="75">
        <v>7.706381425759791E-2</v>
      </c>
      <c r="Y1198" s="75">
        <v>0.26464237868764623</v>
      </c>
      <c r="Z1198" s="75">
        <v>1.3922227556409025E-2</v>
      </c>
      <c r="AA1198" s="75">
        <v>8.8107999989224084E-2</v>
      </c>
      <c r="AB1198" s="75">
        <v>0.10216947071388635</v>
      </c>
      <c r="AC1198" s="75">
        <v>3.439014386170483E-3</v>
      </c>
      <c r="AD1198" s="75">
        <v>8.151952684844381E-2</v>
      </c>
      <c r="AE1198" s="75">
        <v>5.6437802955271975E-2</v>
      </c>
      <c r="AF1198" s="75">
        <v>1.3249046248729052E-3</v>
      </c>
      <c r="AG1198" s="75">
        <v>2.6307621981670089E-2</v>
      </c>
    </row>
    <row r="1199" spans="2:33" ht="15" outlineLevel="1">
      <c r="B1199" s="15" t="s">
        <v>196</v>
      </c>
      <c r="C1199" s="15" t="s">
        <v>90</v>
      </c>
      <c r="E1199" s="75">
        <v>5.2763004354390221E-2</v>
      </c>
      <c r="F1199" s="75">
        <v>6.8367347841742513E-3</v>
      </c>
      <c r="G1199" s="75">
        <v>1.230523371531721E-2</v>
      </c>
      <c r="H1199" s="75">
        <v>-2.7469789896305695E-3</v>
      </c>
      <c r="I1199" s="75">
        <v>3.8437698235355864E-3</v>
      </c>
      <c r="J1199" s="75">
        <v>1.4615645791711949E-2</v>
      </c>
      <c r="K1199" s="75">
        <v>-3.4037815695534129E-2</v>
      </c>
      <c r="L1199" s="75">
        <v>5.301799346053282E-2</v>
      </c>
      <c r="M1199" s="75">
        <v>5.0566877081374063E-2</v>
      </c>
      <c r="N1199" s="75">
        <v>2.7151798656070203E-2</v>
      </c>
      <c r="O1199" s="75">
        <v>-1.0731108235638174E-2</v>
      </c>
      <c r="P1199" s="75">
        <v>-1.3356513880699479E-2</v>
      </c>
      <c r="Q1199" s="75">
        <v>3.2723488997500973E-2</v>
      </c>
      <c r="R1199" s="75">
        <v>1.5957484180272288E-2</v>
      </c>
      <c r="S1199" s="75">
        <v>9.5810522585040945E-3</v>
      </c>
      <c r="T1199" s="75">
        <v>1.9834402814836543E-2</v>
      </c>
      <c r="U1199" s="75">
        <v>3.1139197105730793E-2</v>
      </c>
      <c r="V1199" s="75">
        <v>5.6402097562062568E-2</v>
      </c>
      <c r="W1199" s="75">
        <v>-3.7127029639889432E-2</v>
      </c>
      <c r="X1199" s="75">
        <v>-3.8607627649642449E-2</v>
      </c>
      <c r="Y1199" s="75">
        <v>-0.11949612624390646</v>
      </c>
      <c r="Z1199" s="75">
        <v>-7.0606772531917978E-3</v>
      </c>
      <c r="AA1199" s="75">
        <v>-4.2478063058468185E-2</v>
      </c>
      <c r="AB1199" s="75">
        <v>-4.9305620447496638E-2</v>
      </c>
      <c r="AC1199" s="75">
        <v>-1.7353054474976727E-3</v>
      </c>
      <c r="AD1199" s="75">
        <v>-3.9543857337802253E-2</v>
      </c>
      <c r="AE1199" s="75">
        <v>-2.7877241938771686E-2</v>
      </c>
      <c r="AF1199" s="75">
        <v>-6.6923354800147404E-4</v>
      </c>
      <c r="AG1199" s="75">
        <v>-1.3232760307752611E-2</v>
      </c>
    </row>
    <row r="1200" spans="2:33" outlineLevel="1"/>
    <row r="1203" spans="2:33" ht="21" thickBot="1">
      <c r="B1203" s="19" t="s">
        <v>197</v>
      </c>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c r="Y1203" s="20"/>
      <c r="Z1203" s="20"/>
      <c r="AA1203" s="20"/>
      <c r="AB1203" s="20"/>
      <c r="AC1203" s="20"/>
      <c r="AD1203" s="20"/>
      <c r="AE1203" s="20"/>
      <c r="AF1203" s="20"/>
      <c r="AG1203" s="20"/>
    </row>
    <row r="1204" spans="2:33" ht="14" outlineLevel="1" thickTop="1"/>
    <row r="1205" spans="2:33" outlineLevel="1"/>
    <row r="1206" spans="2:33" outlineLevel="1"/>
    <row r="1207" spans="2:33" outlineLevel="1"/>
    <row r="1208" spans="2:33" outlineLevel="1"/>
    <row r="1209" spans="2:33" outlineLevel="1"/>
    <row r="1210" spans="2:33" outlineLevel="1"/>
    <row r="1211" spans="2:33" outlineLevel="1"/>
    <row r="1212" spans="2:33" outlineLevel="1"/>
    <row r="1213" spans="2:33" outlineLevel="1"/>
    <row r="1214" spans="2:33" outlineLevel="1"/>
    <row r="1215" spans="2:33" outlineLevel="1"/>
    <row r="1216" spans="2:33" outlineLevel="1"/>
    <row r="1217" spans="2:33" outlineLevel="1"/>
    <row r="1218" spans="2:33" outlineLevel="1"/>
    <row r="1219" spans="2:33" outlineLevel="1"/>
    <row r="1220" spans="2:33" outlineLevel="1"/>
    <row r="1221" spans="2:33" outlineLevel="1"/>
    <row r="1222" spans="2:33" outlineLevel="1"/>
    <row r="1223" spans="2:33" outlineLevel="1"/>
    <row r="1224" spans="2:33" outlineLevel="1"/>
    <row r="1225" spans="2:33" outlineLevel="1"/>
    <row r="1226" spans="2:33" outlineLevel="1"/>
    <row r="1227" spans="2:33" outlineLevel="1"/>
    <row r="1228" spans="2:33" ht="16" outlineLevel="1" thickBot="1">
      <c r="B1228" s="3"/>
      <c r="C1228" s="3" t="s">
        <v>1</v>
      </c>
      <c r="D1228" s="3" t="s">
        <v>2</v>
      </c>
      <c r="E1228" s="3">
        <v>1990</v>
      </c>
      <c r="F1228" s="3">
        <v>1991</v>
      </c>
      <c r="G1228" s="3">
        <v>1992</v>
      </c>
      <c r="H1228" s="3">
        <v>1993</v>
      </c>
      <c r="I1228" s="3">
        <v>1994</v>
      </c>
      <c r="J1228" s="3">
        <v>1995</v>
      </c>
      <c r="K1228" s="3">
        <v>1996</v>
      </c>
      <c r="L1228" s="3">
        <v>1997</v>
      </c>
      <c r="M1228" s="3">
        <v>1998</v>
      </c>
      <c r="N1228" s="3">
        <v>1999</v>
      </c>
      <c r="O1228" s="3">
        <v>2000</v>
      </c>
      <c r="P1228" s="3">
        <v>2001</v>
      </c>
      <c r="Q1228" s="3">
        <v>2002</v>
      </c>
      <c r="R1228" s="3">
        <v>2003</v>
      </c>
      <c r="S1228" s="3">
        <v>2004</v>
      </c>
      <c r="T1228" s="3">
        <v>2005</v>
      </c>
      <c r="U1228" s="3">
        <v>2006</v>
      </c>
      <c r="V1228" s="3">
        <v>2007</v>
      </c>
      <c r="W1228" s="3">
        <v>2008</v>
      </c>
      <c r="X1228" s="3">
        <v>2009</v>
      </c>
      <c r="Y1228" s="3">
        <v>2010</v>
      </c>
      <c r="Z1228" s="3">
        <v>2011</v>
      </c>
      <c r="AA1228" s="3">
        <v>2012</v>
      </c>
      <c r="AB1228" s="3">
        <v>2013</v>
      </c>
      <c r="AC1228" s="3">
        <v>2014</v>
      </c>
      <c r="AD1228" s="3">
        <v>2015</v>
      </c>
      <c r="AE1228" s="3">
        <v>2016</v>
      </c>
      <c r="AF1228" s="3">
        <v>2017</v>
      </c>
      <c r="AG1228" s="3">
        <v>2018</v>
      </c>
    </row>
    <row r="1229" spans="2:33" ht="15" outlineLevel="1">
      <c r="B1229" s="40" t="s">
        <v>198</v>
      </c>
      <c r="C1229" s="76" t="s">
        <v>614</v>
      </c>
      <c r="D1229" s="76"/>
      <c r="E1229" s="77">
        <v>0.12862257722133011</v>
      </c>
      <c r="F1229" s="77">
        <v>0.12905888445241945</v>
      </c>
      <c r="G1229" s="77">
        <v>0.12499419905780274</v>
      </c>
      <c r="H1229" s="77">
        <v>0.12466320249727959</v>
      </c>
      <c r="I1229" s="77">
        <v>0.12305332126595056</v>
      </c>
      <c r="J1229" s="77">
        <v>0.11449486019849006</v>
      </c>
      <c r="K1229" s="77">
        <v>0.11267961725801549</v>
      </c>
      <c r="L1229" s="77">
        <v>0.10619783621045471</v>
      </c>
      <c r="M1229" s="77">
        <v>0.10494872758830645</v>
      </c>
      <c r="N1229" s="77">
        <v>0.10065407820263099</v>
      </c>
      <c r="O1229" s="77">
        <v>9.5318621432638681E-2</v>
      </c>
      <c r="P1229" s="77">
        <v>9.5792835772048918E-2</v>
      </c>
      <c r="Q1229" s="77">
        <v>9.0978552239867547E-2</v>
      </c>
      <c r="R1229" s="77">
        <v>8.8169501482243784E-2</v>
      </c>
      <c r="S1229" s="77">
        <v>8.5396384332331432E-2</v>
      </c>
      <c r="T1229" s="77">
        <v>8.4628754229745418E-2</v>
      </c>
      <c r="U1229" s="77">
        <v>8.0744165159443257E-2</v>
      </c>
      <c r="V1229" s="77">
        <v>7.8074016131066015E-2</v>
      </c>
      <c r="W1229" s="77">
        <v>8.2509766818358407E-2</v>
      </c>
      <c r="X1229" s="77">
        <v>7.868040941757401E-2</v>
      </c>
      <c r="Y1229" s="77">
        <v>7.6987973300806284E-2</v>
      </c>
      <c r="Z1229" s="77">
        <v>7.1785357526428617E-2</v>
      </c>
      <c r="AA1229" s="77">
        <v>6.9974456121246198E-2</v>
      </c>
      <c r="AB1229" s="77">
        <v>6.8501096040511439E-2</v>
      </c>
      <c r="AC1229" s="77">
        <v>6.2553412611395132E-2</v>
      </c>
      <c r="AD1229" s="77">
        <v>5.2360471282953389E-2</v>
      </c>
      <c r="AE1229" s="77">
        <v>5.2552551752487353E-2</v>
      </c>
      <c r="AF1229" s="77">
        <v>4.853154499881366E-2</v>
      </c>
      <c r="AG1229" s="77">
        <v>4.5590088829220034E-2</v>
      </c>
    </row>
    <row r="1230" spans="2:33" ht="15" outlineLevel="1">
      <c r="B1230" s="40" t="s">
        <v>199</v>
      </c>
      <c r="C1230" s="76" t="s">
        <v>614</v>
      </c>
      <c r="D1230" s="76"/>
      <c r="E1230" s="77">
        <v>9.8176988670106186E-2</v>
      </c>
      <c r="F1230" s="77">
        <v>9.9244155879204182E-2</v>
      </c>
      <c r="G1230" s="77">
        <v>9.4228545465296215E-2</v>
      </c>
      <c r="H1230" s="77">
        <v>9.544413555414244E-2</v>
      </c>
      <c r="I1230" s="77">
        <v>9.3331773204831311E-2</v>
      </c>
      <c r="J1230" s="77">
        <v>8.6440841325406262E-2</v>
      </c>
      <c r="K1230" s="77">
        <v>8.4061662430601203E-2</v>
      </c>
      <c r="L1230" s="77">
        <v>7.8632040223853075E-2</v>
      </c>
      <c r="M1230" s="77">
        <v>7.8281318962881916E-2</v>
      </c>
      <c r="N1230" s="77">
        <v>7.5291453814972847E-2</v>
      </c>
      <c r="O1230" s="77">
        <v>7.4813695844096237E-2</v>
      </c>
      <c r="P1230" s="77">
        <v>7.400516882878104E-2</v>
      </c>
      <c r="Q1230" s="77">
        <v>7.0160218528548202E-2</v>
      </c>
      <c r="R1230" s="77">
        <v>7.0042814835950401E-2</v>
      </c>
      <c r="S1230" s="77">
        <v>6.7208409497869437E-2</v>
      </c>
      <c r="T1230" s="77">
        <v>6.7300577665837608E-2</v>
      </c>
      <c r="U1230" s="77">
        <v>6.5770734897679359E-2</v>
      </c>
      <c r="V1230" s="77">
        <v>6.334978756302645E-2</v>
      </c>
      <c r="W1230" s="77">
        <v>6.6611101153997709E-2</v>
      </c>
      <c r="X1230" s="77">
        <v>6.3720581850015598E-2</v>
      </c>
      <c r="Y1230" s="77">
        <v>6.2118773719224876E-2</v>
      </c>
      <c r="Z1230" s="77">
        <v>5.778670683152403E-2</v>
      </c>
      <c r="AA1230" s="77">
        <v>5.5449386175662314E-2</v>
      </c>
      <c r="AB1230" s="77">
        <v>5.5678407234755048E-2</v>
      </c>
      <c r="AC1230" s="77">
        <v>5.1039131484519905E-2</v>
      </c>
      <c r="AD1230" s="77">
        <v>4.2672159476315433E-2</v>
      </c>
      <c r="AE1230" s="77">
        <v>4.2402387054530775E-2</v>
      </c>
      <c r="AF1230" s="77">
        <v>3.9682608338020425E-2</v>
      </c>
      <c r="AG1230" s="77">
        <v>3.834479523131866E-2</v>
      </c>
    </row>
    <row r="1231" spans="2:33" ht="15" outlineLevel="1">
      <c r="B1231" s="40" t="s">
        <v>200</v>
      </c>
      <c r="C1231" s="76" t="s">
        <v>615</v>
      </c>
      <c r="D1231" s="76"/>
      <c r="E1231" s="77">
        <v>0.16072604713621513</v>
      </c>
      <c r="F1231" s="77">
        <v>0.16608481623213028</v>
      </c>
      <c r="G1231" s="77">
        <v>0.16989007898676406</v>
      </c>
      <c r="H1231" s="77">
        <v>0.17039781227277048</v>
      </c>
      <c r="I1231" s="77">
        <v>0.16804948931311381</v>
      </c>
      <c r="J1231" s="77">
        <v>0.16089052597367423</v>
      </c>
      <c r="K1231" s="77">
        <v>0.15989066959828138</v>
      </c>
      <c r="L1231" s="77">
        <v>0.15201891596944339</v>
      </c>
      <c r="M1231" s="77">
        <v>0.14807935272806377</v>
      </c>
      <c r="N1231" s="77">
        <v>0.14275762853032484</v>
      </c>
      <c r="O1231" s="77">
        <v>0.14035767408073607</v>
      </c>
      <c r="P1231" s="77">
        <v>0.13815672745194674</v>
      </c>
      <c r="Q1231" s="77">
        <v>0.13505062537224535</v>
      </c>
      <c r="R1231" s="77">
        <v>0.1387043739573986</v>
      </c>
      <c r="S1231" s="77">
        <v>0.13010817777577138</v>
      </c>
      <c r="T1231" s="77">
        <v>0.13000631253613332</v>
      </c>
      <c r="U1231" s="77">
        <v>0.13148312879915283</v>
      </c>
      <c r="V1231" s="77">
        <v>0.12476363034857035</v>
      </c>
      <c r="W1231" s="77">
        <v>0.13471935618147202</v>
      </c>
      <c r="X1231" s="77">
        <v>0.13445205880696548</v>
      </c>
      <c r="Y1231" s="77">
        <v>0.13285730006704238</v>
      </c>
      <c r="Z1231" s="77">
        <v>0.12955283544502741</v>
      </c>
      <c r="AA1231" s="77">
        <v>0.12556985909775772</v>
      </c>
      <c r="AB1231" s="77">
        <v>0.12409616824526497</v>
      </c>
      <c r="AC1231" s="77">
        <v>0.11399790059240218</v>
      </c>
      <c r="AD1231" s="77">
        <v>9.4609097405065568E-2</v>
      </c>
      <c r="AE1231" s="77">
        <v>9.3079152047334912E-2</v>
      </c>
      <c r="AF1231" s="77">
        <v>8.750501194727274E-2</v>
      </c>
      <c r="AG1231" s="77">
        <v>8.4451826368570723E-2</v>
      </c>
    </row>
    <row r="1232" spans="2:33" outlineLevel="1"/>
    <row r="1233" spans="2:33" outlineLevel="1"/>
    <row r="1236" spans="2:33" ht="21" thickBot="1">
      <c r="B1236" s="19" t="s">
        <v>201</v>
      </c>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c r="Y1236" s="20"/>
      <c r="Z1236" s="20"/>
      <c r="AA1236" s="20"/>
      <c r="AB1236" s="20"/>
      <c r="AC1236" s="20"/>
      <c r="AD1236" s="20"/>
      <c r="AE1236" s="20"/>
      <c r="AF1236" s="20"/>
      <c r="AG1236" s="20"/>
    </row>
    <row r="1237" spans="2:33" ht="14" outlineLevel="1" thickTop="1"/>
    <row r="1238" spans="2:33" outlineLevel="1"/>
    <row r="1239" spans="2:33" outlineLevel="1"/>
    <row r="1240" spans="2:33" outlineLevel="1"/>
    <row r="1241" spans="2:33" outlineLevel="1"/>
    <row r="1242" spans="2:33" outlineLevel="1"/>
    <row r="1243" spans="2:33" outlineLevel="1"/>
    <row r="1244" spans="2:33" outlineLevel="1"/>
    <row r="1245" spans="2:33" outlineLevel="1"/>
    <row r="1246" spans="2:33" outlineLevel="1"/>
    <row r="1247" spans="2:33" outlineLevel="1"/>
    <row r="1248" spans="2:33" outlineLevel="1"/>
    <row r="1249" outlineLevel="1"/>
    <row r="1250" outlineLevel="1"/>
    <row r="1251" outlineLevel="1"/>
    <row r="1252" outlineLevel="1"/>
    <row r="1253" outlineLevel="1"/>
    <row r="1254" outlineLevel="1"/>
    <row r="1255" outlineLevel="1"/>
    <row r="1256" outlineLevel="1"/>
    <row r="1257" outlineLevel="1"/>
    <row r="1258" outlineLevel="1"/>
    <row r="1259" outlineLevel="1"/>
    <row r="1260" outlineLevel="1"/>
    <row r="1261" outlineLevel="1"/>
    <row r="1262" outlineLevel="1"/>
    <row r="1263" outlineLevel="1"/>
    <row r="1264" outlineLevel="1"/>
    <row r="1265" spans="2:33" outlineLevel="1"/>
    <row r="1266" spans="2:33" outlineLevel="1"/>
    <row r="1267" spans="2:33" outlineLevel="1"/>
    <row r="1268" spans="2:33" outlineLevel="1"/>
    <row r="1269" spans="2:33" outlineLevel="1"/>
    <row r="1270" spans="2:33" outlineLevel="1"/>
    <row r="1271" spans="2:33" outlineLevel="1"/>
    <row r="1272" spans="2:33" outlineLevel="1"/>
    <row r="1273" spans="2:33" outlineLevel="1"/>
    <row r="1274" spans="2:33" outlineLevel="1"/>
    <row r="1275" spans="2:33" ht="16" outlineLevel="1" thickBot="1">
      <c r="B1275" s="3" t="s">
        <v>202</v>
      </c>
      <c r="C1275" s="3" t="s">
        <v>141</v>
      </c>
      <c r="D1275" s="3" t="s">
        <v>142</v>
      </c>
      <c r="E1275" s="3">
        <v>1990</v>
      </c>
      <c r="F1275" s="3">
        <v>1991</v>
      </c>
      <c r="G1275" s="3">
        <v>1992</v>
      </c>
      <c r="H1275" s="3">
        <v>1993</v>
      </c>
      <c r="I1275" s="3">
        <v>1994</v>
      </c>
      <c r="J1275" s="3">
        <v>1995</v>
      </c>
      <c r="K1275" s="3">
        <v>1996</v>
      </c>
      <c r="L1275" s="3">
        <v>1997</v>
      </c>
      <c r="M1275" s="3">
        <v>1998</v>
      </c>
      <c r="N1275" s="3">
        <v>1999</v>
      </c>
      <c r="O1275" s="3">
        <v>2000</v>
      </c>
      <c r="P1275" s="3">
        <v>2001</v>
      </c>
      <c r="Q1275" s="3">
        <v>2002</v>
      </c>
      <c r="R1275" s="3">
        <v>2003</v>
      </c>
      <c r="S1275" s="3">
        <v>2004</v>
      </c>
      <c r="T1275" s="3">
        <v>2005</v>
      </c>
      <c r="U1275" s="3">
        <v>2006</v>
      </c>
      <c r="V1275" s="3">
        <v>2007</v>
      </c>
      <c r="W1275" s="3">
        <v>2008</v>
      </c>
      <c r="X1275" s="3">
        <v>2009</v>
      </c>
      <c r="Y1275" s="3">
        <v>2010</v>
      </c>
      <c r="Z1275" s="3">
        <v>2011</v>
      </c>
      <c r="AA1275" s="3">
        <v>2012</v>
      </c>
      <c r="AB1275" s="3">
        <v>2013</v>
      </c>
      <c r="AC1275" s="3">
        <v>2014</v>
      </c>
      <c r="AD1275" s="3">
        <v>2015</v>
      </c>
      <c r="AE1275" s="3">
        <v>2016</v>
      </c>
      <c r="AF1275" s="3">
        <v>2017</v>
      </c>
      <c r="AG1275" s="3">
        <v>2018</v>
      </c>
    </row>
    <row r="1276" spans="2:33" ht="15" outlineLevel="1">
      <c r="B1276" s="15" t="s">
        <v>203</v>
      </c>
      <c r="C1276" s="15" t="s">
        <v>90</v>
      </c>
      <c r="O1276" s="78">
        <v>7.9096764166571441E-5</v>
      </c>
      <c r="P1276" s="78">
        <v>7.5484904921445094E-5</v>
      </c>
      <c r="Q1276" s="78">
        <v>6.4907307579866423E-5</v>
      </c>
      <c r="R1276" s="78">
        <v>6.5493273859096294E-5</v>
      </c>
      <c r="S1276" s="78">
        <v>1.3561126138546435E-4</v>
      </c>
      <c r="T1276" s="78">
        <v>4.1806451375471217E-4</v>
      </c>
      <c r="U1276" s="78">
        <v>7.6345413853160589E-4</v>
      </c>
      <c r="V1276" s="78">
        <v>4.7811096645417718E-3</v>
      </c>
      <c r="W1276" s="78">
        <v>1.2642135325794182E-2</v>
      </c>
      <c r="X1276" s="78">
        <v>1.9122038794555422E-2</v>
      </c>
      <c r="Y1276" s="78">
        <v>2.4578360104405995E-2</v>
      </c>
      <c r="Z1276" s="78">
        <v>3.7994812139696882E-2</v>
      </c>
      <c r="AA1276" s="78">
        <v>4.0249167287469891E-2</v>
      </c>
      <c r="AB1276" s="78">
        <v>4.9069669780263274E-2</v>
      </c>
      <c r="AC1276" s="78">
        <v>5.2472823220757039E-2</v>
      </c>
      <c r="AD1276" s="78">
        <v>5.872646058339593E-2</v>
      </c>
      <c r="AE1276" s="78">
        <v>5.1776797300666658E-2</v>
      </c>
      <c r="AF1276" s="78">
        <v>7.4279067202892166E-2</v>
      </c>
      <c r="AG1276" s="78">
        <v>7.1796617464112894E-2</v>
      </c>
    </row>
    <row r="1277" spans="2:33" ht="15" outlineLevel="1">
      <c r="B1277" s="15" t="s">
        <v>204</v>
      </c>
      <c r="C1277" s="15" t="s">
        <v>90</v>
      </c>
      <c r="O1277" s="78">
        <v>2.3680616682845341E-2</v>
      </c>
      <c r="P1277" s="78">
        <v>2.5620693953198714E-2</v>
      </c>
      <c r="Q1277" s="78">
        <v>2.6356110634453103E-2</v>
      </c>
      <c r="R1277" s="78">
        <v>2.4943695676015617E-2</v>
      </c>
      <c r="S1277" s="78">
        <v>2.8688990428998105E-2</v>
      </c>
      <c r="T1277" s="78">
        <v>3.4452574764102233E-2</v>
      </c>
      <c r="U1277" s="78">
        <v>3.6712016065029669E-2</v>
      </c>
      <c r="V1277" s="78">
        <v>3.7833083678187392E-2</v>
      </c>
      <c r="W1277" s="78">
        <v>3.5047996661250774E-2</v>
      </c>
      <c r="X1277" s="78">
        <v>4.1441394572959991E-2</v>
      </c>
      <c r="Y1277" s="78">
        <v>4.2751088422377938E-2</v>
      </c>
      <c r="Z1277" s="78">
        <v>4.6441123904446178E-2</v>
      </c>
      <c r="AA1277" s="78">
        <v>4.8349750190906725E-2</v>
      </c>
      <c r="AB1277" s="78">
        <v>5.1700936993931086E-2</v>
      </c>
      <c r="AC1277" s="78">
        <v>6.2580449998474591E-2</v>
      </c>
      <c r="AD1277" s="78">
        <v>6.2132757884374161E-2</v>
      </c>
      <c r="AE1277" s="78">
        <v>6.2874835025276063E-2</v>
      </c>
      <c r="AF1277" s="78">
        <v>6.6519231256086067E-2</v>
      </c>
      <c r="AG1277" s="78">
        <v>6.4599530930940952E-2</v>
      </c>
    </row>
    <row r="1278" spans="2:33" ht="15" outlineLevel="1">
      <c r="B1278" s="15" t="s">
        <v>205</v>
      </c>
      <c r="C1278" s="15" t="s">
        <v>90</v>
      </c>
      <c r="O1278" s="78">
        <v>4.8289650518923671E-2</v>
      </c>
      <c r="P1278" s="78">
        <v>4.9625863750906204E-2</v>
      </c>
      <c r="Q1278" s="78">
        <v>4.9749252762206632E-2</v>
      </c>
      <c r="R1278" s="78">
        <v>5.2162113259508792E-2</v>
      </c>
      <c r="S1278" s="78">
        <v>6.0259553521138404E-2</v>
      </c>
      <c r="T1278" s="78">
        <v>7.1941360768313575E-2</v>
      </c>
      <c r="U1278" s="78">
        <v>8.4990204344210146E-2</v>
      </c>
      <c r="V1278" s="78">
        <v>9.5016208074035755E-2</v>
      </c>
      <c r="W1278" s="78">
        <v>0.10791342615487584</v>
      </c>
      <c r="X1278" s="78">
        <v>0.14018685090119792</v>
      </c>
      <c r="Y1278" s="78">
        <v>0.15641954121845578</v>
      </c>
      <c r="Z1278" s="78">
        <v>0.18251816518540986</v>
      </c>
      <c r="AA1278" s="78">
        <v>0.19837534529243939</v>
      </c>
      <c r="AB1278" s="78">
        <v>0.21250147356373236</v>
      </c>
      <c r="AC1278" s="78">
        <v>0.23507377346721581</v>
      </c>
      <c r="AD1278" s="78">
        <v>0.25534093047841711</v>
      </c>
      <c r="AE1278" s="78">
        <v>0.26842102780298321</v>
      </c>
      <c r="AF1278" s="78">
        <v>0.30101383948127447</v>
      </c>
      <c r="AG1278" s="78">
        <v>0.33255411424120818</v>
      </c>
    </row>
    <row r="1279" spans="2:33" ht="15" outlineLevel="1">
      <c r="B1279" s="15" t="s">
        <v>206</v>
      </c>
      <c r="C1279" s="15" t="s">
        <v>90</v>
      </c>
      <c r="O1279" s="78">
        <v>1.9478130408511034E-2</v>
      </c>
      <c r="P1279" s="78">
        <v>2.0320802068757662E-2</v>
      </c>
      <c r="Q1279" s="78">
        <v>2.0704836276312887E-2</v>
      </c>
      <c r="R1279" s="78">
        <v>2.0543878288846899E-2</v>
      </c>
      <c r="S1279" s="78">
        <v>2.3587084187256305E-2</v>
      </c>
      <c r="T1279" s="78">
        <v>2.7996102782552709E-2</v>
      </c>
      <c r="U1279" s="78">
        <v>3.1165693486077915E-2</v>
      </c>
      <c r="V1279" s="78">
        <v>3.4824176674514901E-2</v>
      </c>
      <c r="W1279" s="78">
        <v>3.953192730509815E-2</v>
      </c>
      <c r="X1279" s="78">
        <v>5.1256269751079254E-2</v>
      </c>
      <c r="Y1279" s="78">
        <v>5.7365633446311182E-2</v>
      </c>
      <c r="Z1279" s="78">
        <v>6.5754238787267924E-2</v>
      </c>
      <c r="AA1279" s="78">
        <v>7.0676569357775734E-2</v>
      </c>
      <c r="AB1279" s="78">
        <v>7.5919309972517834E-2</v>
      </c>
      <c r="AC1279" s="78">
        <v>8.6329621565833889E-2</v>
      </c>
      <c r="AD1279" s="78">
        <v>9.063679346602678E-2</v>
      </c>
      <c r="AE1279" s="78">
        <v>9.2211037736014842E-2</v>
      </c>
      <c r="AF1279" s="78">
        <v>0.10534181120795562</v>
      </c>
      <c r="AG1279" s="78">
        <v>0.11015089379194988</v>
      </c>
    </row>
    <row r="1280" spans="2:33" outlineLevel="1">
      <c r="B1280" s="16" t="s">
        <v>207</v>
      </c>
    </row>
    <row r="1281" spans="2:33" outlineLevel="1"/>
    <row r="1284" spans="2:33" ht="21" thickBot="1">
      <c r="B1284" s="19" t="s">
        <v>208</v>
      </c>
      <c r="C1284" s="20"/>
      <c r="D1284" s="20"/>
      <c r="E1284" s="20"/>
      <c r="F1284" s="20"/>
      <c r="G1284" s="20"/>
      <c r="H1284" s="20"/>
      <c r="I1284" s="20"/>
      <c r="J1284" s="20"/>
      <c r="K1284" s="20"/>
      <c r="L1284" s="20"/>
      <c r="M1284" s="20"/>
      <c r="N1284" s="20"/>
      <c r="O1284" s="20"/>
      <c r="P1284" s="20"/>
      <c r="Q1284" s="20"/>
      <c r="R1284" s="20"/>
      <c r="S1284" s="20"/>
      <c r="T1284" s="20"/>
      <c r="U1284" s="20"/>
      <c r="V1284" s="20"/>
      <c r="W1284" s="20"/>
      <c r="X1284" s="20"/>
      <c r="Y1284" s="20"/>
      <c r="Z1284" s="20"/>
      <c r="AA1284" s="20"/>
      <c r="AB1284" s="20"/>
      <c r="AC1284" s="20"/>
      <c r="AD1284" s="20"/>
      <c r="AE1284" s="20"/>
      <c r="AF1284" s="20"/>
      <c r="AG1284" s="20"/>
    </row>
    <row r="1285" spans="2:33" ht="14" outlineLevel="1" thickTop="1"/>
    <row r="1286" spans="2:33" outlineLevel="1"/>
    <row r="1287" spans="2:33" outlineLevel="1"/>
    <row r="1288" spans="2:33" outlineLevel="1"/>
    <row r="1289" spans="2:33" outlineLevel="1"/>
    <row r="1290" spans="2:33" outlineLevel="1"/>
    <row r="1291" spans="2:33" outlineLevel="1"/>
    <row r="1292" spans="2:33" outlineLevel="1"/>
    <row r="1293" spans="2:33" outlineLevel="1"/>
    <row r="1294" spans="2:33" outlineLevel="1"/>
    <row r="1295" spans="2:33" outlineLevel="1"/>
    <row r="1296" spans="2:33" outlineLevel="1"/>
    <row r="1297" spans="2:33" outlineLevel="1"/>
    <row r="1298" spans="2:33" outlineLevel="1"/>
    <row r="1299" spans="2:33" outlineLevel="1"/>
    <row r="1300" spans="2:33" outlineLevel="1"/>
    <row r="1301" spans="2:33" outlineLevel="1"/>
    <row r="1302" spans="2:33" outlineLevel="1"/>
    <row r="1303" spans="2:33" outlineLevel="1"/>
    <row r="1304" spans="2:33" outlineLevel="1"/>
    <row r="1305" spans="2:33" outlineLevel="1"/>
    <row r="1306" spans="2:33" outlineLevel="1"/>
    <row r="1307" spans="2:33" outlineLevel="1"/>
    <row r="1308" spans="2:33" outlineLevel="1"/>
    <row r="1309" spans="2:33" ht="16" outlineLevel="1" thickBot="1">
      <c r="B1309" s="3" t="s">
        <v>209</v>
      </c>
      <c r="O1309" s="21"/>
    </row>
    <row r="1310" spans="2:33" ht="16" outlineLevel="1" thickBot="1">
      <c r="C1310" s="3" t="s">
        <v>141</v>
      </c>
      <c r="D1310" s="3" t="s">
        <v>142</v>
      </c>
      <c r="E1310" s="3">
        <v>1990</v>
      </c>
      <c r="F1310" s="3">
        <v>1991</v>
      </c>
      <c r="G1310" s="3">
        <v>1992</v>
      </c>
      <c r="H1310" s="3">
        <v>1993</v>
      </c>
      <c r="I1310" s="3">
        <v>1994</v>
      </c>
      <c r="J1310" s="3">
        <v>1995</v>
      </c>
      <c r="K1310" s="3">
        <v>1996</v>
      </c>
      <c r="L1310" s="3">
        <v>1997</v>
      </c>
      <c r="M1310" s="3">
        <v>1998</v>
      </c>
      <c r="N1310" s="3">
        <v>1999</v>
      </c>
      <c r="O1310" s="3">
        <v>2000</v>
      </c>
      <c r="P1310" s="3">
        <v>2001</v>
      </c>
      <c r="Q1310" s="3">
        <v>2002</v>
      </c>
      <c r="R1310" s="3">
        <v>2003</v>
      </c>
      <c r="S1310" s="3">
        <v>2004</v>
      </c>
      <c r="T1310" s="3">
        <v>2005</v>
      </c>
      <c r="U1310" s="3">
        <v>2006</v>
      </c>
      <c r="V1310" s="3">
        <v>2007</v>
      </c>
      <c r="W1310" s="3">
        <v>2008</v>
      </c>
      <c r="X1310" s="3">
        <v>2009</v>
      </c>
      <c r="Y1310" s="3">
        <v>2010</v>
      </c>
      <c r="Z1310" s="3">
        <v>2011</v>
      </c>
      <c r="AA1310" s="3">
        <v>2012</v>
      </c>
      <c r="AB1310" s="3">
        <v>2013</v>
      </c>
      <c r="AC1310" s="3">
        <v>2014</v>
      </c>
      <c r="AD1310" s="3">
        <v>2015</v>
      </c>
      <c r="AE1310" s="3">
        <v>2016</v>
      </c>
      <c r="AF1310" s="3">
        <v>2017</v>
      </c>
      <c r="AG1310" s="3">
        <v>2018</v>
      </c>
    </row>
    <row r="1311" spans="2:33" ht="15" outlineLevel="1">
      <c r="B1311" s="15" t="s">
        <v>92</v>
      </c>
      <c r="C1311" s="40" t="s">
        <v>90</v>
      </c>
      <c r="E1311" s="46">
        <v>8.6971953765181981E-3</v>
      </c>
      <c r="F1311" s="46">
        <v>8.689271871338302E-3</v>
      </c>
      <c r="G1311" s="46">
        <v>8.8776017794740154E-3</v>
      </c>
      <c r="H1311" s="46">
        <v>8.6242250980354228E-3</v>
      </c>
      <c r="I1311" s="46">
        <v>8.4402432431742724E-3</v>
      </c>
      <c r="J1311" s="46">
        <v>8.222910194713183E-3</v>
      </c>
      <c r="K1311" s="46">
        <v>7.9333923508880366E-3</v>
      </c>
      <c r="L1311" s="46">
        <v>7.5957853492771192E-3</v>
      </c>
      <c r="M1311" s="46">
        <v>7.0856915261331803E-3</v>
      </c>
      <c r="N1311" s="46">
        <v>6.8476717543846967E-3</v>
      </c>
      <c r="O1311" s="46">
        <v>6.2888286241507369E-3</v>
      </c>
      <c r="P1311" s="46">
        <v>5.9414002896906364E-3</v>
      </c>
      <c r="Q1311" s="46">
        <v>6.0877863219715471E-3</v>
      </c>
      <c r="R1311" s="46">
        <v>5.7528345626947017E-3</v>
      </c>
      <c r="S1311" s="46">
        <v>5.545727421508626E-3</v>
      </c>
      <c r="T1311" s="46">
        <v>5.0924642853215846E-3</v>
      </c>
      <c r="U1311" s="46">
        <v>4.9735036491752611E-3</v>
      </c>
      <c r="V1311" s="46">
        <v>4.8422218540543514E-3</v>
      </c>
      <c r="W1311" s="46">
        <v>4.868253090306569E-3</v>
      </c>
      <c r="X1311" s="46">
        <v>5.2841631101093823E-3</v>
      </c>
      <c r="Y1311" s="46">
        <v>5.3423192252623018E-3</v>
      </c>
      <c r="Z1311" s="46">
        <v>5.7263542578469568E-3</v>
      </c>
      <c r="AA1311" s="46">
        <v>6.0041551045880246E-3</v>
      </c>
      <c r="AB1311" s="46">
        <v>5.7321096763113784E-3</v>
      </c>
      <c r="AC1311" s="46">
        <v>5.7186055656521214E-3</v>
      </c>
      <c r="AD1311" s="46">
        <v>5.4770633737265253E-3</v>
      </c>
      <c r="AE1311" s="46">
        <v>5.3561126858263997E-3</v>
      </c>
      <c r="AF1311" s="46">
        <v>5.253696942354274E-3</v>
      </c>
      <c r="AG1311" s="46">
        <v>5.089849791369584E-3</v>
      </c>
    </row>
    <row r="1312" spans="2:33" ht="15" outlineLevel="1">
      <c r="B1312" s="15" t="s">
        <v>23</v>
      </c>
      <c r="C1312" s="40" t="s">
        <v>90</v>
      </c>
      <c r="E1312" s="46">
        <v>0</v>
      </c>
      <c r="F1312" s="46">
        <v>0</v>
      </c>
      <c r="G1312" s="46">
        <v>5.7041434560088521E-5</v>
      </c>
      <c r="H1312" s="46">
        <v>1.4689165565359141E-4</v>
      </c>
      <c r="I1312" s="46">
        <v>1.6600220747255636E-4</v>
      </c>
      <c r="J1312" s="46">
        <v>1.6468172095022776E-4</v>
      </c>
      <c r="K1312" s="46">
        <v>1.5372487114621351E-4</v>
      </c>
      <c r="L1312" s="46">
        <v>6.0690674081552312E-4</v>
      </c>
      <c r="M1312" s="46">
        <v>1.2868596176480668E-3</v>
      </c>
      <c r="N1312" s="46">
        <v>1.4240047001312086E-3</v>
      </c>
      <c r="O1312" s="46">
        <v>1.8628579703351624E-3</v>
      </c>
      <c r="P1312" s="46">
        <v>2.3729710120196728E-3</v>
      </c>
      <c r="Q1312" s="46">
        <v>2.7172102957805319E-3</v>
      </c>
      <c r="R1312" s="46">
        <v>3.4560499274099497E-3</v>
      </c>
      <c r="S1312" s="46">
        <v>5.0750284622102888E-3</v>
      </c>
      <c r="T1312" s="46">
        <v>7.3704957845653766E-3</v>
      </c>
      <c r="U1312" s="46">
        <v>1.0323468982392054E-2</v>
      </c>
      <c r="V1312" s="46">
        <v>1.239749797795622E-2</v>
      </c>
      <c r="W1312" s="46">
        <v>1.4869013413796704E-2</v>
      </c>
      <c r="X1312" s="46">
        <v>2.1204003797251805E-2</v>
      </c>
      <c r="Y1312" s="46">
        <v>2.418000882920502E-2</v>
      </c>
      <c r="Z1312" s="46">
        <v>3.0154186701377955E-2</v>
      </c>
      <c r="AA1312" s="46">
        <v>3.3714543874016671E-2</v>
      </c>
      <c r="AB1312" s="46">
        <v>3.6449472622189796E-2</v>
      </c>
      <c r="AC1312" s="46">
        <v>4.1655147971203184E-2</v>
      </c>
      <c r="AD1312" s="46">
        <v>4.640192226734708E-2</v>
      </c>
      <c r="AE1312" s="46">
        <v>4.7687191474678758E-2</v>
      </c>
      <c r="AF1312" s="46">
        <v>5.5460304352096153E-2</v>
      </c>
      <c r="AG1312" s="46">
        <v>6.1034613948608853E-2</v>
      </c>
    </row>
    <row r="1313" spans="2:33" ht="15" outlineLevel="1">
      <c r="B1313" s="15" t="s">
        <v>210</v>
      </c>
      <c r="C1313" s="40" t="s">
        <v>90</v>
      </c>
      <c r="E1313" s="46">
        <v>1.4169920809289596E-2</v>
      </c>
      <c r="F1313" s="46">
        <v>1.3150874410007587E-2</v>
      </c>
      <c r="G1313" s="46">
        <v>1.1787344489754359E-2</v>
      </c>
      <c r="H1313" s="46">
        <v>1.1496113324716721E-2</v>
      </c>
      <c r="I1313" s="46">
        <v>1.1233030214436404E-2</v>
      </c>
      <c r="J1313" s="46">
        <v>1.0840991160269159E-2</v>
      </c>
      <c r="K1313" s="46">
        <v>1.1019349835083929E-2</v>
      </c>
      <c r="L1313" s="46">
        <v>1.0337375360964166E-2</v>
      </c>
      <c r="M1313" s="46">
        <v>1.1677134807729332E-2</v>
      </c>
      <c r="N1313" s="46">
        <v>1.0308497147325639E-2</v>
      </c>
      <c r="O1313" s="46">
        <v>1.0188975665307338E-2</v>
      </c>
      <c r="P1313" s="46">
        <v>1.0893903004321488E-2</v>
      </c>
      <c r="Q1313" s="46">
        <v>1.0869475939694923E-2</v>
      </c>
      <c r="R1313" s="46">
        <v>1.0012030732853242E-2</v>
      </c>
      <c r="S1313" s="46">
        <v>1.1430087698152762E-2</v>
      </c>
      <c r="T1313" s="46">
        <v>1.3723329859076963E-2</v>
      </c>
      <c r="U1313" s="46">
        <v>1.3841501517489013E-2</v>
      </c>
      <c r="V1313" s="46">
        <v>1.3699296489477543E-2</v>
      </c>
      <c r="W1313" s="46">
        <v>1.2887042632312076E-2</v>
      </c>
      <c r="X1313" s="46">
        <v>1.4889392157408969E-2</v>
      </c>
      <c r="Y1313" s="46">
        <v>1.6157768365622077E-2</v>
      </c>
      <c r="Z1313" s="46">
        <v>1.6554104638420011E-2</v>
      </c>
      <c r="AA1313" s="46">
        <v>1.8199017693238111E-2</v>
      </c>
      <c r="AB1313" s="46">
        <v>1.9656992119605164E-2</v>
      </c>
      <c r="AC1313" s="46">
        <v>2.290649032397377E-2</v>
      </c>
      <c r="AD1313" s="46">
        <v>2.1771499394007705E-2</v>
      </c>
      <c r="AE1313" s="46">
        <v>2.2920873615214814E-2</v>
      </c>
      <c r="AF1313" s="46">
        <v>2.4140405360999793E-2</v>
      </c>
      <c r="AG1313" s="46">
        <v>2.447057288004165E-2</v>
      </c>
    </row>
    <row r="1314" spans="2:33" ht="15" outlineLevel="1">
      <c r="B1314" s="15" t="s">
        <v>211</v>
      </c>
      <c r="C1314" s="40" t="s">
        <v>90</v>
      </c>
      <c r="E1314" s="46">
        <v>0</v>
      </c>
      <c r="F1314" s="46">
        <v>0</v>
      </c>
      <c r="G1314" s="46">
        <v>0</v>
      </c>
      <c r="H1314" s="46">
        <v>0</v>
      </c>
      <c r="I1314" s="46">
        <v>0</v>
      </c>
      <c r="J1314" s="46">
        <v>0</v>
      </c>
      <c r="K1314" s="46">
        <v>2.7068944701833241E-4</v>
      </c>
      <c r="L1314" s="46">
        <v>7.83242157991247E-4</v>
      </c>
      <c r="M1314" s="46">
        <v>7.5920583301360763E-4</v>
      </c>
      <c r="N1314" s="46">
        <v>7.666004126989992E-4</v>
      </c>
      <c r="O1314" s="46">
        <v>7.3547312307680802E-4</v>
      </c>
      <c r="P1314" s="46">
        <v>7.2462721991223625E-4</v>
      </c>
      <c r="Q1314" s="46">
        <v>6.0443918291306568E-4</v>
      </c>
      <c r="R1314" s="46">
        <v>5.0659586175355728E-4</v>
      </c>
      <c r="S1314" s="46">
        <v>5.9915088500772445E-4</v>
      </c>
      <c r="T1314" s="46">
        <v>7.1235552861424192E-4</v>
      </c>
      <c r="U1314" s="46">
        <v>7.1197040431008783E-4</v>
      </c>
      <c r="V1314" s="46">
        <v>9.0483407482348267E-4</v>
      </c>
      <c r="W1314" s="46">
        <v>1.0227753698968149E-3</v>
      </c>
      <c r="X1314" s="46">
        <v>1.1840450839527364E-3</v>
      </c>
      <c r="Y1314" s="46">
        <v>1.2917044307637791E-3</v>
      </c>
      <c r="Z1314" s="46">
        <v>1.3585715944106351E-3</v>
      </c>
      <c r="AA1314" s="46">
        <v>1.3648105050346737E-3</v>
      </c>
      <c r="AB1314" s="46">
        <v>1.211737807332287E-3</v>
      </c>
      <c r="AC1314" s="46">
        <v>1.3156701667751246E-3</v>
      </c>
      <c r="AD1314" s="46">
        <v>1.3237977078672332E-3</v>
      </c>
      <c r="AE1314" s="46">
        <v>1.2007556127741363E-3</v>
      </c>
      <c r="AF1314" s="46">
        <v>1.1590711593861853E-3</v>
      </c>
      <c r="AG1314" s="46">
        <v>9.7882906052265814E-4</v>
      </c>
    </row>
    <row r="1315" spans="2:33" ht="15" outlineLevel="1">
      <c r="B1315" s="15" t="s">
        <v>212</v>
      </c>
      <c r="C1315" s="40" t="s">
        <v>90</v>
      </c>
      <c r="E1315" s="46">
        <v>3.0483298842448175E-4</v>
      </c>
      <c r="F1315" s="46">
        <v>3.7134279813955362E-4</v>
      </c>
      <c r="G1315" s="46">
        <v>3.7063136396163937E-4</v>
      </c>
      <c r="H1315" s="46">
        <v>4.64983827928936E-4</v>
      </c>
      <c r="I1315" s="46">
        <v>3.0729710964687182E-4</v>
      </c>
      <c r="J1315" s="46">
        <v>3.4628492393348509E-4</v>
      </c>
      <c r="K1315" s="46">
        <v>4.2035902808547143E-4</v>
      </c>
      <c r="L1315" s="46">
        <v>4.7256284825986967E-4</v>
      </c>
      <c r="M1315" s="46">
        <v>4.6626662585015199E-4</v>
      </c>
      <c r="N1315" s="46">
        <v>4.3508736533055082E-4</v>
      </c>
      <c r="O1315" s="46">
        <v>3.8694708350469421E-4</v>
      </c>
      <c r="P1315" s="46">
        <v>3.7338020163878643E-4</v>
      </c>
      <c r="Q1315" s="46">
        <v>3.7297177488279095E-4</v>
      </c>
      <c r="R1315" s="46">
        <v>6.9253505648714361E-4</v>
      </c>
      <c r="S1315" s="46">
        <v>7.2541025426918807E-4</v>
      </c>
      <c r="T1315" s="46">
        <v>6.4603270134333556E-4</v>
      </c>
      <c r="U1315" s="46">
        <v>5.4640691142384583E-4</v>
      </c>
      <c r="V1315" s="46">
        <v>5.0164934540909191E-4</v>
      </c>
      <c r="W1315" s="46">
        <v>4.8928835042748157E-4</v>
      </c>
      <c r="X1315" s="46">
        <v>7.6305823055505318E-4</v>
      </c>
      <c r="Y1315" s="46">
        <v>8.4901243672724216E-4</v>
      </c>
      <c r="Z1315" s="46">
        <v>1.0001823554621656E-3</v>
      </c>
      <c r="AA1315" s="46">
        <v>1.0004203789168086E-3</v>
      </c>
      <c r="AB1315" s="46">
        <v>8.6434921979254857E-4</v>
      </c>
      <c r="AC1315" s="46">
        <v>1.0290887348099456E-3</v>
      </c>
      <c r="AD1315" s="46">
        <v>1.0005107841937067E-3</v>
      </c>
      <c r="AE1315" s="46">
        <v>1.1170223383002707E-3</v>
      </c>
      <c r="AF1315" s="46">
        <v>1.1599131922008198E-3</v>
      </c>
      <c r="AG1315" s="46">
        <v>1.1158015977375856E-3</v>
      </c>
    </row>
    <row r="1316" spans="2:33" ht="15" outlineLevel="1">
      <c r="B1316" s="15" t="s">
        <v>75</v>
      </c>
      <c r="C1316" s="40" t="s">
        <v>90</v>
      </c>
      <c r="E1316" s="46">
        <v>0</v>
      </c>
      <c r="F1316" s="46">
        <v>0</v>
      </c>
      <c r="G1316" s="46">
        <v>0</v>
      </c>
      <c r="H1316" s="46">
        <v>0</v>
      </c>
      <c r="I1316" s="46">
        <v>0</v>
      </c>
      <c r="J1316" s="46">
        <v>0</v>
      </c>
      <c r="K1316" s="46">
        <v>0</v>
      </c>
      <c r="L1316" s="46">
        <v>0</v>
      </c>
      <c r="M1316" s="46">
        <v>0</v>
      </c>
      <c r="N1316" s="46">
        <v>0</v>
      </c>
      <c r="O1316" s="46">
        <v>0</v>
      </c>
      <c r="P1316" s="46">
        <v>0</v>
      </c>
      <c r="Q1316" s="46">
        <v>0</v>
      </c>
      <c r="R1316" s="46">
        <v>0</v>
      </c>
      <c r="S1316" s="46">
        <v>0</v>
      </c>
      <c r="T1316" s="46">
        <v>8.5516686345240217E-5</v>
      </c>
      <c r="U1316" s="46">
        <v>2.0331439571820244E-4</v>
      </c>
      <c r="V1316" s="46">
        <v>1.6275358210045368E-3</v>
      </c>
      <c r="W1316" s="46">
        <v>4.1553297182111721E-3</v>
      </c>
      <c r="X1316" s="46">
        <v>6.309550819130056E-3</v>
      </c>
      <c r="Y1316" s="46">
        <v>7.6297978114611116E-3</v>
      </c>
      <c r="Z1316" s="46">
        <v>8.6611795883256258E-3</v>
      </c>
      <c r="AA1316" s="46">
        <v>7.8029777831529409E-3</v>
      </c>
      <c r="AB1316" s="46">
        <v>9.244438479665322E-3</v>
      </c>
      <c r="AC1316" s="46">
        <v>1.0615995391790716E-2</v>
      </c>
      <c r="AD1316" s="46">
        <v>1.1259043026904392E-2</v>
      </c>
      <c r="AE1316" s="46">
        <v>1.0099800724305727E-2</v>
      </c>
      <c r="AF1316" s="46">
        <v>1.3692910538355332E-2</v>
      </c>
      <c r="AG1316" s="46">
        <v>1.2615694872232948E-2</v>
      </c>
    </row>
    <row r="1317" spans="2:33" ht="15" outlineLevel="1">
      <c r="B1317" s="40" t="s">
        <v>213</v>
      </c>
      <c r="C1317" s="40" t="s">
        <v>90</v>
      </c>
      <c r="E1317" s="46">
        <v>6.4175365984101426E-6</v>
      </c>
      <c r="F1317" s="46">
        <v>1.5602638577292167E-5</v>
      </c>
      <c r="G1317" s="46">
        <v>1.2671157742278269E-5</v>
      </c>
      <c r="H1317" s="46">
        <v>1.2236416524445685E-5</v>
      </c>
      <c r="I1317" s="46">
        <v>1.1819119601802761E-5</v>
      </c>
      <c r="J1317" s="46">
        <v>1.1639829375915464E-5</v>
      </c>
      <c r="K1317" s="46">
        <v>1.1135338492330368E-5</v>
      </c>
      <c r="L1317" s="46">
        <v>1.0740064733178857E-5</v>
      </c>
      <c r="M1317" s="46">
        <v>1.2400708134312552E-5</v>
      </c>
      <c r="N1317" s="46">
        <v>1.1695896917487925E-5</v>
      </c>
      <c r="O1317" s="46">
        <v>1.0748530097352616E-5</v>
      </c>
      <c r="P1317" s="46">
        <v>1.0371672267744068E-5</v>
      </c>
      <c r="Q1317" s="46">
        <v>1.4504457912108534E-5</v>
      </c>
      <c r="R1317" s="46">
        <v>1.8085977177421018E-5</v>
      </c>
      <c r="S1317" s="46">
        <v>2.3487370397785706E-5</v>
      </c>
      <c r="T1317" s="46">
        <v>3.5885858284738562E-5</v>
      </c>
      <c r="U1317" s="46">
        <v>4.9670742378722194E-5</v>
      </c>
      <c r="V1317" s="46">
        <v>1.0766020862289183E-4</v>
      </c>
      <c r="W1317" s="46">
        <v>2.4261936712484595E-4</v>
      </c>
      <c r="X1317" s="46">
        <v>4.4262752666332153E-4</v>
      </c>
      <c r="Y1317" s="46">
        <v>6.2124711313064527E-4</v>
      </c>
      <c r="Z1317" s="46">
        <v>7.7128155418348986E-4</v>
      </c>
      <c r="AA1317" s="46">
        <v>8.6647238268127411E-4</v>
      </c>
      <c r="AB1317" s="46">
        <v>9.1869079009783763E-4</v>
      </c>
      <c r="AC1317" s="46">
        <v>1.0009973886204197E-3</v>
      </c>
      <c r="AD1317" s="46">
        <v>1.0299118891503221E-3</v>
      </c>
      <c r="AE1317" s="46">
        <v>1.0757516482458474E-3</v>
      </c>
      <c r="AF1317" s="46">
        <v>1.1568734052154919E-3</v>
      </c>
      <c r="AG1317" s="46">
        <v>1.225132492309362E-3</v>
      </c>
    </row>
    <row r="1318" spans="2:33" ht="15" outlineLevel="1">
      <c r="B1318" s="15" t="s">
        <v>214</v>
      </c>
      <c r="C1318" s="40" t="s">
        <v>90</v>
      </c>
      <c r="E1318" s="46">
        <v>6.4175365984101426E-6</v>
      </c>
      <c r="F1318" s="46">
        <v>6.2410554309168663E-6</v>
      </c>
      <c r="G1318" s="46">
        <v>6.3355788711391346E-6</v>
      </c>
      <c r="H1318" s="46">
        <v>6.1182082622228423E-6</v>
      </c>
      <c r="I1318" s="46">
        <v>5.9095598009013803E-6</v>
      </c>
      <c r="J1318" s="46">
        <v>5.8199146879577321E-6</v>
      </c>
      <c r="K1318" s="46">
        <v>5.5676692461651838E-6</v>
      </c>
      <c r="L1318" s="46">
        <v>5.3700323665894283E-6</v>
      </c>
      <c r="M1318" s="46">
        <v>4.9602832537250211E-6</v>
      </c>
      <c r="N1318" s="46">
        <v>4.6783587669951702E-6</v>
      </c>
      <c r="O1318" s="46">
        <v>4.2994120389410465E-6</v>
      </c>
      <c r="P1318" s="46">
        <v>4.1486689070976271E-6</v>
      </c>
      <c r="Q1318" s="46">
        <v>3.8448303157919966E-5</v>
      </c>
      <c r="R1318" s="46">
        <v>1.0574617047088434E-4</v>
      </c>
      <c r="S1318" s="46">
        <v>1.8819209570993176E-4</v>
      </c>
      <c r="T1318" s="46">
        <v>3.3002207900122366E-4</v>
      </c>
      <c r="U1318" s="46">
        <v>5.1585688319073038E-4</v>
      </c>
      <c r="V1318" s="46">
        <v>7.434809031667825E-4</v>
      </c>
      <c r="W1318" s="46">
        <v>9.9760536302248332E-4</v>
      </c>
      <c r="X1318" s="46">
        <v>1.179429026007932E-3</v>
      </c>
      <c r="Y1318" s="46">
        <v>1.2937752341390079E-3</v>
      </c>
      <c r="Z1318" s="46">
        <v>1.5283780972410869E-3</v>
      </c>
      <c r="AA1318" s="46">
        <v>1.7241716361472315E-3</v>
      </c>
      <c r="AB1318" s="46">
        <v>1.841519257523508E-3</v>
      </c>
      <c r="AC1318" s="46">
        <v>2.0876260230085933E-3</v>
      </c>
      <c r="AD1318" s="46">
        <v>2.3730450228298147E-3</v>
      </c>
      <c r="AE1318" s="46">
        <v>2.7535296366688953E-3</v>
      </c>
      <c r="AF1318" s="46">
        <v>3.318636257347548E-3</v>
      </c>
      <c r="AG1318" s="46">
        <v>3.6203991491272495E-3</v>
      </c>
    </row>
    <row r="1319" spans="2:33" ht="15" outlineLevel="1">
      <c r="B1319" s="40" t="s">
        <v>215</v>
      </c>
      <c r="C1319" s="40" t="s">
        <v>90</v>
      </c>
      <c r="E1319" s="46">
        <v>2.3184784247429098E-2</v>
      </c>
      <c r="F1319" s="46">
        <v>2.2233332773493649E-2</v>
      </c>
      <c r="G1319" s="46">
        <v>2.1111625804363519E-2</v>
      </c>
      <c r="H1319" s="46">
        <v>2.0750568531121335E-2</v>
      </c>
      <c r="I1319" s="46">
        <v>2.0164301454132807E-2</v>
      </c>
      <c r="J1319" s="46">
        <v>1.9592327743929924E-2</v>
      </c>
      <c r="K1319" s="46">
        <v>1.9814218539960477E-2</v>
      </c>
      <c r="L1319" s="46">
        <v>1.9811982554407692E-2</v>
      </c>
      <c r="M1319" s="46">
        <v>2.1292519401762376E-2</v>
      </c>
      <c r="N1319" s="46">
        <v>1.9798235635555574E-2</v>
      </c>
      <c r="O1319" s="46">
        <v>1.9478130408511034E-2</v>
      </c>
      <c r="P1319" s="46">
        <v>2.0320802068757662E-2</v>
      </c>
      <c r="Q1319" s="46">
        <v>2.0704836276312887E-2</v>
      </c>
      <c r="R1319" s="46">
        <v>2.0543878288846899E-2</v>
      </c>
      <c r="S1319" s="46">
        <v>2.3587084187256305E-2</v>
      </c>
      <c r="T1319" s="46">
        <v>2.7996102782552709E-2</v>
      </c>
      <c r="U1319" s="46">
        <v>3.1165693486077919E-2</v>
      </c>
      <c r="V1319" s="46">
        <v>3.4824176674514901E-2</v>
      </c>
      <c r="W1319" s="46">
        <v>3.953192730509815E-2</v>
      </c>
      <c r="X1319" s="46">
        <v>5.1256269751079254E-2</v>
      </c>
      <c r="Y1319" s="46">
        <v>5.7365633446311182E-2</v>
      </c>
      <c r="Z1319" s="46">
        <v>6.5754238787267938E-2</v>
      </c>
      <c r="AA1319" s="46">
        <v>7.0676569357775748E-2</v>
      </c>
      <c r="AB1319" s="46">
        <v>7.5919309972517834E-2</v>
      </c>
      <c r="AC1319" s="46">
        <v>8.6329621565833889E-2</v>
      </c>
      <c r="AD1319" s="46">
        <v>9.063679346602678E-2</v>
      </c>
      <c r="AE1319" s="46">
        <v>9.2211037736014842E-2</v>
      </c>
      <c r="AF1319" s="46">
        <v>0.10534181120795559</v>
      </c>
      <c r="AG1319" s="46">
        <v>0.11015089379194991</v>
      </c>
    </row>
    <row r="1320" spans="2:33" outlineLevel="1"/>
    <row r="1321" spans="2:33" outlineLevel="1"/>
    <row r="1324" spans="2:33" ht="21" thickBot="1">
      <c r="B1324" s="19" t="s">
        <v>216</v>
      </c>
      <c r="C1324" s="20"/>
      <c r="D1324" s="20"/>
      <c r="E1324" s="20"/>
      <c r="F1324" s="20"/>
      <c r="G1324" s="20"/>
      <c r="H1324" s="20"/>
      <c r="I1324" s="20"/>
      <c r="J1324" s="20"/>
      <c r="K1324" s="20"/>
      <c r="L1324" s="20"/>
      <c r="M1324" s="20"/>
      <c r="N1324" s="20"/>
      <c r="O1324" s="20"/>
      <c r="P1324" s="20"/>
      <c r="Q1324" s="20"/>
      <c r="R1324" s="20"/>
      <c r="S1324" s="20"/>
      <c r="T1324" s="20"/>
      <c r="U1324" s="20"/>
      <c r="V1324" s="20"/>
      <c r="W1324" s="20"/>
      <c r="X1324" s="20"/>
      <c r="Y1324" s="20"/>
      <c r="Z1324" s="20"/>
      <c r="AA1324" s="20"/>
      <c r="AB1324" s="20"/>
      <c r="AC1324" s="20"/>
      <c r="AD1324" s="20"/>
      <c r="AE1324" s="20"/>
      <c r="AF1324" s="20"/>
      <c r="AG1324" s="20"/>
    </row>
    <row r="1325" spans="2:33" ht="14" outlineLevel="1" thickTop="1"/>
    <row r="1326" spans="2:33" outlineLevel="1"/>
    <row r="1327" spans="2:33" outlineLevel="1"/>
    <row r="1328" spans="2:33" outlineLevel="1"/>
    <row r="1329" outlineLevel="1"/>
    <row r="1330" outlineLevel="1"/>
    <row r="1331" outlineLevel="1"/>
    <row r="1332" outlineLevel="1"/>
    <row r="1333" outlineLevel="1"/>
    <row r="1334" outlineLevel="1"/>
    <row r="1335" outlineLevel="1"/>
    <row r="1336" outlineLevel="1"/>
    <row r="1337" outlineLevel="1"/>
    <row r="1338" outlineLevel="1"/>
    <row r="1339" outlineLevel="1"/>
    <row r="1340" outlineLevel="1"/>
    <row r="1341" outlineLevel="1"/>
    <row r="1342" outlineLevel="1"/>
    <row r="1343" outlineLevel="1"/>
    <row r="1344" outlineLevel="1"/>
    <row r="1345" spans="2:33" outlineLevel="1"/>
    <row r="1346" spans="2:33" outlineLevel="1"/>
    <row r="1347" spans="2:33" outlineLevel="1"/>
    <row r="1348" spans="2:33" ht="16" outlineLevel="1" thickBot="1">
      <c r="B1348" s="3" t="s">
        <v>217</v>
      </c>
      <c r="C1348" s="3" t="s">
        <v>141</v>
      </c>
      <c r="D1348" s="3" t="s">
        <v>142</v>
      </c>
      <c r="E1348" s="3">
        <v>1990</v>
      </c>
      <c r="F1348" s="3">
        <v>1991</v>
      </c>
      <c r="G1348" s="3">
        <v>1992</v>
      </c>
      <c r="H1348" s="3">
        <v>1993</v>
      </c>
      <c r="I1348" s="3">
        <v>1994</v>
      </c>
      <c r="J1348" s="3">
        <v>1995</v>
      </c>
      <c r="K1348" s="3">
        <v>1996</v>
      </c>
      <c r="L1348" s="3">
        <v>1997</v>
      </c>
      <c r="M1348" s="3">
        <v>1998</v>
      </c>
      <c r="N1348" s="3">
        <v>1999</v>
      </c>
      <c r="O1348" s="3">
        <v>2000</v>
      </c>
      <c r="P1348" s="3">
        <v>2001</v>
      </c>
      <c r="Q1348" s="3">
        <v>2002</v>
      </c>
      <c r="R1348" s="3">
        <v>2003</v>
      </c>
      <c r="S1348" s="3">
        <v>2004</v>
      </c>
      <c r="T1348" s="3">
        <v>2005</v>
      </c>
      <c r="U1348" s="3">
        <v>2006</v>
      </c>
      <c r="V1348" s="3">
        <v>2007</v>
      </c>
      <c r="W1348" s="3">
        <v>2008</v>
      </c>
      <c r="X1348" s="3">
        <v>2009</v>
      </c>
      <c r="Y1348" s="3">
        <v>2010</v>
      </c>
      <c r="Z1348" s="3">
        <v>2011</v>
      </c>
      <c r="AA1348" s="3">
        <v>2012</v>
      </c>
      <c r="AB1348" s="3">
        <v>2013</v>
      </c>
      <c r="AC1348" s="3">
        <v>2014</v>
      </c>
      <c r="AD1348" s="3">
        <v>2015</v>
      </c>
      <c r="AE1348" s="3">
        <v>2016</v>
      </c>
      <c r="AF1348" s="3">
        <v>2017</v>
      </c>
      <c r="AG1348" s="3">
        <v>2018</v>
      </c>
    </row>
    <row r="1349" spans="2:33" ht="15" outlineLevel="1">
      <c r="B1349" s="40" t="s">
        <v>205</v>
      </c>
      <c r="C1349" s="40" t="s">
        <v>90</v>
      </c>
      <c r="E1349" s="46">
        <v>8.6971953765181981E-3</v>
      </c>
      <c r="F1349" s="46">
        <v>8.689271871338302E-3</v>
      </c>
      <c r="G1349" s="46">
        <v>8.9346432140341055E-3</v>
      </c>
      <c r="H1349" s="46">
        <v>8.7711167536890129E-3</v>
      </c>
      <c r="I1349" s="46">
        <v>8.6062454506468291E-3</v>
      </c>
      <c r="J1349" s="46">
        <v>8.3875919156634095E-3</v>
      </c>
      <c r="K1349" s="46">
        <v>8.357806669052583E-3</v>
      </c>
      <c r="L1349" s="46">
        <v>8.9859342480838895E-3</v>
      </c>
      <c r="M1349" s="46">
        <v>9.1317569767948546E-3</v>
      </c>
      <c r="N1349" s="46">
        <v>9.0382768672149037E-3</v>
      </c>
      <c r="O1349" s="46">
        <v>8.8871597175627075E-3</v>
      </c>
      <c r="P1349" s="46">
        <v>9.038998521622545E-3</v>
      </c>
      <c r="Q1349" s="46">
        <v>9.4094358006651443E-3</v>
      </c>
      <c r="R1349" s="46">
        <v>9.8312736916875941E-3</v>
      </c>
      <c r="S1349" s="46">
        <v>1.1389078783317056E-2</v>
      </c>
      <c r="T1349" s="46">
        <v>1.3335319342880741E-2</v>
      </c>
      <c r="U1349" s="46">
        <v>1.6140548790702671E-2</v>
      </c>
      <c r="V1349" s="46">
        <v>1.8344333936943676E-2</v>
      </c>
      <c r="W1349" s="46">
        <v>2.1080597204832213E-2</v>
      </c>
      <c r="X1349" s="46">
        <v>2.8254546374633496E-2</v>
      </c>
      <c r="Y1349" s="46">
        <v>3.1753793125639571E-2</v>
      </c>
      <c r="Z1349" s="46">
        <v>3.8444248125770832E-2</v>
      </c>
      <c r="AA1349" s="46">
        <v>4.322506273687849E-2</v>
      </c>
      <c r="AB1349" s="46">
        <v>4.5965068194183167E-2</v>
      </c>
      <c r="AC1349" s="46">
        <v>5.1644171394565078E-2</v>
      </c>
      <c r="AD1349" s="46">
        <v>5.5521349532749904E-2</v>
      </c>
      <c r="AE1349" s="46">
        <v>5.8067754112423507E-2</v>
      </c>
      <c r="AF1349" s="46">
        <v>6.6182965902062574E-2</v>
      </c>
      <c r="AG1349" s="46">
        <v>7.2209009447089717E-2</v>
      </c>
    </row>
    <row r="1350" spans="2:33" ht="15" outlineLevel="1">
      <c r="B1350" s="40" t="s">
        <v>204</v>
      </c>
      <c r="C1350" s="40" t="s">
        <v>90</v>
      </c>
      <c r="E1350" s="46">
        <v>1.4487588870910898E-2</v>
      </c>
      <c r="F1350" s="46">
        <v>1.3544060902155347E-2</v>
      </c>
      <c r="G1350" s="46">
        <v>1.2176982590329413E-2</v>
      </c>
      <c r="H1350" s="46">
        <v>1.1979451777432325E-2</v>
      </c>
      <c r="I1350" s="46">
        <v>1.1558056003485979E-2</v>
      </c>
      <c r="J1350" s="46">
        <v>1.1204735828266515E-2</v>
      </c>
      <c r="K1350" s="46">
        <v>1.1456411870907894E-2</v>
      </c>
      <c r="L1350" s="46">
        <v>1.0826048306323803E-2</v>
      </c>
      <c r="M1350" s="46">
        <v>1.216076242496752E-2</v>
      </c>
      <c r="N1350" s="46">
        <v>1.0759958768340674E-2</v>
      </c>
      <c r="O1350" s="46">
        <v>1.0590970690948326E-2</v>
      </c>
      <c r="P1350" s="46">
        <v>1.1281803547135117E-2</v>
      </c>
      <c r="Q1350" s="46">
        <v>1.1295400475647742E-2</v>
      </c>
      <c r="R1350" s="46">
        <v>1.0712604597159307E-2</v>
      </c>
      <c r="S1350" s="46">
        <v>1.2198005403939251E-2</v>
      </c>
      <c r="T1350" s="46">
        <v>1.4575266753326727E-2</v>
      </c>
      <c r="U1350" s="46">
        <v>1.4821830299657042E-2</v>
      </c>
      <c r="V1350" s="46">
        <v>1.4852306916566685E-2</v>
      </c>
      <c r="W1350" s="46">
        <v>1.4296000382054761E-2</v>
      </c>
      <c r="X1350" s="46">
        <v>1.6692172557315702E-2</v>
      </c>
      <c r="Y1350" s="46">
        <v>1.7982042509210504E-2</v>
      </c>
      <c r="Z1350" s="46">
        <v>1.8648811073171474E-2</v>
      </c>
      <c r="AA1350" s="46">
        <v>1.964852883774431E-2</v>
      </c>
      <c r="AB1350" s="46">
        <v>2.0709803298669352E-2</v>
      </c>
      <c r="AC1350" s="46">
        <v>2.406945477947809E-2</v>
      </c>
      <c r="AD1350" s="46">
        <v>2.3856400906372477E-2</v>
      </c>
      <c r="AE1350" s="46">
        <v>2.4043482899285609E-2</v>
      </c>
      <c r="AF1350" s="46">
        <v>2.5465934767537699E-2</v>
      </c>
      <c r="AG1350" s="46">
        <v>2.5326189472627231E-2</v>
      </c>
    </row>
    <row r="1351" spans="2:33" ht="15" outlineLevel="1">
      <c r="B1351" s="40" t="s">
        <v>203</v>
      </c>
      <c r="C1351" s="40" t="s">
        <v>90</v>
      </c>
      <c r="E1351" s="46">
        <v>0</v>
      </c>
      <c r="F1351" s="46">
        <v>0</v>
      </c>
      <c r="G1351" s="46">
        <v>0</v>
      </c>
      <c r="H1351" s="46">
        <v>0</v>
      </c>
      <c r="I1351" s="46">
        <v>0</v>
      </c>
      <c r="J1351" s="46">
        <v>0</v>
      </c>
      <c r="K1351" s="46">
        <v>0</v>
      </c>
      <c r="L1351" s="46">
        <v>0</v>
      </c>
      <c r="M1351" s="46">
        <v>0</v>
      </c>
      <c r="N1351" s="46">
        <v>0</v>
      </c>
      <c r="O1351" s="46">
        <v>0</v>
      </c>
      <c r="P1351" s="46">
        <v>0</v>
      </c>
      <c r="Q1351" s="46">
        <v>0</v>
      </c>
      <c r="R1351" s="46">
        <v>0</v>
      </c>
      <c r="S1351" s="46">
        <v>0</v>
      </c>
      <c r="T1351" s="46">
        <v>8.5516686345240217E-5</v>
      </c>
      <c r="U1351" s="46">
        <v>2.0331439571820244E-4</v>
      </c>
      <c r="V1351" s="46">
        <v>1.627535821004537E-3</v>
      </c>
      <c r="W1351" s="46">
        <v>4.155329718211173E-3</v>
      </c>
      <c r="X1351" s="46">
        <v>6.309550819130056E-3</v>
      </c>
      <c r="Y1351" s="46">
        <v>7.6297978114611108E-3</v>
      </c>
      <c r="Z1351" s="46">
        <v>8.6611795883256223E-3</v>
      </c>
      <c r="AA1351" s="46">
        <v>7.8029777831529409E-3</v>
      </c>
      <c r="AB1351" s="46">
        <v>9.244438479665322E-3</v>
      </c>
      <c r="AC1351" s="46">
        <v>1.0615995391790719E-2</v>
      </c>
      <c r="AD1351" s="46">
        <v>1.1259043026904392E-2</v>
      </c>
      <c r="AE1351" s="46">
        <v>1.0099800724305726E-2</v>
      </c>
      <c r="AF1351" s="46">
        <v>1.3692910538355332E-2</v>
      </c>
      <c r="AG1351" s="46">
        <v>1.2615694872232946E-2</v>
      </c>
    </row>
    <row r="1352" spans="2:33" ht="15" outlineLevel="1">
      <c r="B1352" s="40" t="s">
        <v>206</v>
      </c>
      <c r="C1352" s="40" t="s">
        <v>90</v>
      </c>
      <c r="E1352" s="46">
        <v>2.3184784247429098E-2</v>
      </c>
      <c r="F1352" s="46">
        <v>2.2233332773493649E-2</v>
      </c>
      <c r="G1352" s="46">
        <v>2.1111625804363519E-2</v>
      </c>
      <c r="H1352" s="46">
        <v>2.0750568531121335E-2</v>
      </c>
      <c r="I1352" s="46">
        <v>2.0164301454132807E-2</v>
      </c>
      <c r="J1352" s="46">
        <v>1.9592327743929924E-2</v>
      </c>
      <c r="K1352" s="46">
        <v>1.9814218539960477E-2</v>
      </c>
      <c r="L1352" s="46">
        <v>1.9811982554407692E-2</v>
      </c>
      <c r="M1352" s="46">
        <v>2.1292519401762376E-2</v>
      </c>
      <c r="N1352" s="46">
        <v>1.9798235635555574E-2</v>
      </c>
      <c r="O1352" s="46">
        <v>1.9478130408511034E-2</v>
      </c>
      <c r="P1352" s="46">
        <v>2.0320802068757662E-2</v>
      </c>
      <c r="Q1352" s="46">
        <v>2.0704836276312887E-2</v>
      </c>
      <c r="R1352" s="46">
        <v>2.0543878288846899E-2</v>
      </c>
      <c r="S1352" s="46">
        <v>2.3587084187256305E-2</v>
      </c>
      <c r="T1352" s="46">
        <v>2.7996102782552709E-2</v>
      </c>
      <c r="U1352" s="46">
        <v>3.1165693486077915E-2</v>
      </c>
      <c r="V1352" s="46">
        <v>3.4824176674514901E-2</v>
      </c>
      <c r="W1352" s="46">
        <v>3.953192730509815E-2</v>
      </c>
      <c r="X1352" s="46">
        <v>5.1256269751079254E-2</v>
      </c>
      <c r="Y1352" s="46">
        <v>5.7365633446311182E-2</v>
      </c>
      <c r="Z1352" s="46">
        <v>6.5754238787267924E-2</v>
      </c>
      <c r="AA1352" s="46">
        <v>7.0676569357775734E-2</v>
      </c>
      <c r="AB1352" s="46">
        <v>7.5919309972517834E-2</v>
      </c>
      <c r="AC1352" s="46">
        <v>8.6329621565833889E-2</v>
      </c>
      <c r="AD1352" s="46">
        <v>9.063679346602678E-2</v>
      </c>
      <c r="AE1352" s="46">
        <v>9.2211037736014842E-2</v>
      </c>
      <c r="AF1352" s="46">
        <v>0.10534181120795562</v>
      </c>
      <c r="AG1352" s="46">
        <v>0.11015089379194988</v>
      </c>
    </row>
    <row r="1353" spans="2:33" outlineLevel="1"/>
    <row r="1354" spans="2:33" outlineLevel="1"/>
    <row r="1357" spans="2:33" ht="21" thickBot="1">
      <c r="B1357" s="19" t="s">
        <v>218</v>
      </c>
      <c r="C1357" s="20"/>
      <c r="D1357" s="20"/>
      <c r="E1357" s="20"/>
      <c r="F1357" s="20"/>
      <c r="G1357" s="20"/>
      <c r="H1357" s="20"/>
      <c r="I1357" s="20"/>
      <c r="J1357" s="20"/>
      <c r="K1357" s="20"/>
      <c r="L1357" s="20"/>
      <c r="M1357" s="20"/>
      <c r="N1357" s="20"/>
      <c r="O1357" s="20"/>
      <c r="P1357" s="20"/>
      <c r="Q1357" s="20"/>
      <c r="R1357" s="20"/>
      <c r="S1357" s="20"/>
      <c r="T1357" s="20"/>
      <c r="U1357" s="20"/>
      <c r="V1357" s="20"/>
      <c r="W1357" s="20"/>
      <c r="X1357" s="20"/>
      <c r="Y1357" s="20"/>
      <c r="Z1357" s="20"/>
      <c r="AA1357" s="20"/>
      <c r="AB1357" s="20"/>
      <c r="AC1357" s="20"/>
      <c r="AD1357" s="20"/>
      <c r="AE1357" s="20"/>
      <c r="AF1357" s="20"/>
      <c r="AG1357" s="20"/>
    </row>
    <row r="1358" spans="2:33" ht="14" outlineLevel="1" thickTop="1"/>
    <row r="1359" spans="2:33" outlineLevel="1"/>
    <row r="1360" spans="2:33" outlineLevel="1"/>
    <row r="1361" outlineLevel="1"/>
    <row r="1362" outlineLevel="1"/>
    <row r="1363" outlineLevel="1"/>
    <row r="1364" outlineLevel="1"/>
    <row r="1365" outlineLevel="1"/>
    <row r="1366" outlineLevel="1"/>
    <row r="1367" outlineLevel="1"/>
    <row r="1368" outlineLevel="1"/>
    <row r="1369" outlineLevel="1"/>
    <row r="1370" outlineLevel="1"/>
    <row r="1371" outlineLevel="1"/>
    <row r="1372" outlineLevel="1"/>
    <row r="1373" outlineLevel="1"/>
    <row r="1374" outlineLevel="1"/>
    <row r="1375" outlineLevel="1"/>
    <row r="1376" outlineLevel="1"/>
    <row r="1377" spans="2:33" outlineLevel="1"/>
    <row r="1378" spans="2:33" outlineLevel="1"/>
    <row r="1379" spans="2:33" outlineLevel="1"/>
    <row r="1380" spans="2:33" outlineLevel="1"/>
    <row r="1381" spans="2:33" ht="16" outlineLevel="1" thickBot="1">
      <c r="B1381" s="3" t="s">
        <v>219</v>
      </c>
      <c r="C1381" s="3" t="s">
        <v>141</v>
      </c>
      <c r="D1381" s="3" t="s">
        <v>142</v>
      </c>
      <c r="E1381" s="3">
        <v>1990</v>
      </c>
      <c r="F1381" s="3">
        <v>1991</v>
      </c>
      <c r="G1381" s="3">
        <v>1992</v>
      </c>
      <c r="H1381" s="3">
        <v>1993</v>
      </c>
      <c r="I1381" s="3">
        <v>1994</v>
      </c>
      <c r="J1381" s="3">
        <v>1995</v>
      </c>
      <c r="K1381" s="3">
        <v>1996</v>
      </c>
      <c r="L1381" s="3">
        <v>1997</v>
      </c>
      <c r="M1381" s="3">
        <v>1998</v>
      </c>
      <c r="N1381" s="3">
        <v>1999</v>
      </c>
      <c r="O1381" s="3">
        <v>2000</v>
      </c>
      <c r="P1381" s="3">
        <v>2001</v>
      </c>
      <c r="Q1381" s="3">
        <v>2002</v>
      </c>
      <c r="R1381" s="3">
        <v>2003</v>
      </c>
      <c r="S1381" s="3">
        <v>2004</v>
      </c>
      <c r="T1381" s="3">
        <v>2005</v>
      </c>
      <c r="U1381" s="3">
        <v>2006</v>
      </c>
      <c r="V1381" s="3">
        <v>2007</v>
      </c>
      <c r="W1381" s="3">
        <v>2008</v>
      </c>
      <c r="X1381" s="3">
        <v>2009</v>
      </c>
      <c r="Y1381" s="3">
        <v>2010</v>
      </c>
      <c r="Z1381" s="3">
        <v>2011</v>
      </c>
      <c r="AA1381" s="3">
        <v>2012</v>
      </c>
      <c r="AB1381" s="3">
        <v>2013</v>
      </c>
      <c r="AC1381" s="3">
        <v>2014</v>
      </c>
      <c r="AD1381" s="3">
        <v>2015</v>
      </c>
      <c r="AE1381" s="3">
        <v>2016</v>
      </c>
      <c r="AF1381" s="3">
        <v>2017</v>
      </c>
      <c r="AG1381" s="3">
        <v>2018</v>
      </c>
    </row>
    <row r="1382" spans="2:33" ht="15" outlineLevel="1">
      <c r="B1382" s="15" t="s">
        <v>92</v>
      </c>
      <c r="C1382" s="40" t="s">
        <v>90</v>
      </c>
      <c r="E1382" s="46">
        <v>5.2956776345789242E-2</v>
      </c>
      <c r="F1382" s="46">
        <v>5.1840353584274829E-2</v>
      </c>
      <c r="G1382" s="46">
        <v>4.936695605265963E-2</v>
      </c>
      <c r="H1382" s="46">
        <v>4.8525886796324746E-2</v>
      </c>
      <c r="I1382" s="46">
        <v>4.7192773125532043E-2</v>
      </c>
      <c r="J1382" s="46">
        <v>4.4660929004931023E-2</v>
      </c>
      <c r="K1382" s="46">
        <v>4.216767543086803E-2</v>
      </c>
      <c r="L1382" s="46">
        <v>3.9921124073257867E-2</v>
      </c>
      <c r="M1382" s="46">
        <v>3.7854064491123079E-2</v>
      </c>
      <c r="N1382" s="46">
        <v>3.6936388903347293E-2</v>
      </c>
      <c r="O1382" s="46">
        <v>3.4171247742234567E-2</v>
      </c>
      <c r="P1382" s="46">
        <v>3.2619445678685174E-2</v>
      </c>
      <c r="Q1382" s="46">
        <v>3.2187139262128517E-2</v>
      </c>
      <c r="R1382" s="46">
        <v>3.0523004183701793E-2</v>
      </c>
      <c r="S1382" s="46">
        <v>2.9342413440809782E-2</v>
      </c>
      <c r="T1382" s="46">
        <v>2.7472818680240929E-2</v>
      </c>
      <c r="U1382" s="46">
        <v>2.6188644322525427E-2</v>
      </c>
      <c r="V1382" s="46">
        <v>2.5080744866887567E-2</v>
      </c>
      <c r="W1382" s="46">
        <v>2.4921014583193138E-2</v>
      </c>
      <c r="X1382" s="46">
        <v>2.6217734173908613E-2</v>
      </c>
      <c r="Y1382" s="46">
        <v>2.6316324445136163E-2</v>
      </c>
      <c r="Z1382" s="46">
        <v>2.7186477127205618E-2</v>
      </c>
      <c r="AA1382" s="46">
        <v>2.7555225294000944E-2</v>
      </c>
      <c r="AB1382" s="46">
        <v>2.6500161986037121E-2</v>
      </c>
      <c r="AC1382" s="46">
        <v>2.6029930444966678E-2</v>
      </c>
      <c r="AD1382" s="46">
        <v>2.5188841227853392E-2</v>
      </c>
      <c r="AE1382" s="46">
        <v>2.4758892334197004E-2</v>
      </c>
      <c r="AF1382" s="46">
        <v>2.3894902057264966E-2</v>
      </c>
      <c r="AG1382" s="46">
        <v>2.3440987515968896E-2</v>
      </c>
    </row>
    <row r="1383" spans="2:33" ht="15" outlineLevel="1">
      <c r="B1383" s="15" t="s">
        <v>23</v>
      </c>
      <c r="C1383" s="40" t="s">
        <v>90</v>
      </c>
      <c r="E1383" s="46">
        <v>0</v>
      </c>
      <c r="F1383" s="46">
        <v>0</v>
      </c>
      <c r="G1383" s="46">
        <v>3.1719850282306669E-4</v>
      </c>
      <c r="H1383" s="46">
        <v>8.2651458798247779E-4</v>
      </c>
      <c r="I1383" s="46">
        <v>9.2818468495269827E-4</v>
      </c>
      <c r="J1383" s="46">
        <v>8.944325638502882E-4</v>
      </c>
      <c r="K1383" s="46">
        <v>8.1708053572062951E-4</v>
      </c>
      <c r="L1383" s="46">
        <v>3.1897161632271293E-3</v>
      </c>
      <c r="M1383" s="46">
        <v>6.8748218544105334E-3</v>
      </c>
      <c r="N1383" s="46">
        <v>7.6810912220728915E-3</v>
      </c>
      <c r="O1383" s="46">
        <v>1.0122104610779628E-2</v>
      </c>
      <c r="P1383" s="46">
        <v>1.3028073391719023E-2</v>
      </c>
      <c r="Q1383" s="46">
        <v>1.4366342964293378E-2</v>
      </c>
      <c r="R1383" s="46">
        <v>1.8336878150030402E-2</v>
      </c>
      <c r="S1383" s="46">
        <v>2.6851947822841581E-2</v>
      </c>
      <c r="T1383" s="46">
        <v>3.9762339591952148E-2</v>
      </c>
      <c r="U1383" s="46">
        <v>5.4359597664982412E-2</v>
      </c>
      <c r="V1383" s="46">
        <v>6.4214010250795969E-2</v>
      </c>
      <c r="W1383" s="46">
        <v>7.6115783885752603E-2</v>
      </c>
      <c r="X1383" s="46">
        <v>0.1052051050270076</v>
      </c>
      <c r="Y1383" s="46">
        <v>0.11911099479540617</v>
      </c>
      <c r="Z1383" s="46">
        <v>0.14316021505709808</v>
      </c>
      <c r="AA1383" s="46">
        <v>0.15472815674317145</v>
      </c>
      <c r="AB1383" s="46">
        <v>0.16850984774164751</v>
      </c>
      <c r="AC1383" s="46">
        <v>0.1896057687345617</v>
      </c>
      <c r="AD1383" s="46">
        <v>0.21340097291300034</v>
      </c>
      <c r="AE1383" s="46">
        <v>0.22043637031128671</v>
      </c>
      <c r="AF1383" s="46">
        <v>0.25224495342999165</v>
      </c>
      <c r="AG1383" s="46">
        <v>0.28109112886538512</v>
      </c>
    </row>
    <row r="1384" spans="2:33" ht="15" outlineLevel="1">
      <c r="B1384" s="15" t="s">
        <v>210</v>
      </c>
      <c r="C1384" s="40" t="s">
        <v>90</v>
      </c>
      <c r="E1384" s="46">
        <v>0</v>
      </c>
      <c r="F1384" s="46">
        <v>0</v>
      </c>
      <c r="G1384" s="46">
        <v>0</v>
      </c>
      <c r="H1384" s="46">
        <v>0</v>
      </c>
      <c r="I1384" s="46">
        <v>0</v>
      </c>
      <c r="J1384" s="46">
        <v>0</v>
      </c>
      <c r="K1384" s="46">
        <v>0</v>
      </c>
      <c r="L1384" s="46">
        <v>0</v>
      </c>
      <c r="M1384" s="46">
        <v>0</v>
      </c>
      <c r="N1384" s="46">
        <v>0</v>
      </c>
      <c r="O1384" s="46">
        <v>0</v>
      </c>
      <c r="P1384" s="46">
        <v>0</v>
      </c>
      <c r="Q1384" s="46">
        <v>0</v>
      </c>
      <c r="R1384" s="46">
        <v>0</v>
      </c>
      <c r="S1384" s="46">
        <v>2.9836273449446166E-4</v>
      </c>
      <c r="T1384" s="46">
        <v>2.8512805038601399E-4</v>
      </c>
      <c r="U1384" s="46">
        <v>2.7295203572839688E-4</v>
      </c>
      <c r="V1384" s="46">
        <v>4.6526989342650458E-4</v>
      </c>
      <c r="W1384" s="46">
        <v>1.0886839924586142E-3</v>
      </c>
      <c r="X1384" s="46">
        <v>2.2682282982552779E-3</v>
      </c>
      <c r="Y1384" s="46">
        <v>3.8299981543854773E-3</v>
      </c>
      <c r="Z1384" s="46">
        <v>4.9280759124199569E-3</v>
      </c>
      <c r="AA1384" s="46">
        <v>8.9160252769431188E-3</v>
      </c>
      <c r="AB1384" s="46">
        <v>1.0831760898116185E-2</v>
      </c>
      <c r="AC1384" s="46">
        <v>1.2066564146583211E-2</v>
      </c>
      <c r="AD1384" s="46">
        <v>9.5154331540908393E-3</v>
      </c>
      <c r="AE1384" s="46">
        <v>1.5969499300910343E-2</v>
      </c>
      <c r="AF1384" s="46">
        <v>1.7742540991908719E-2</v>
      </c>
      <c r="AG1384" s="46">
        <v>2.1518673747039727E-2</v>
      </c>
    </row>
    <row r="1385" spans="2:33" ht="15" outlineLevel="1">
      <c r="B1385" s="15" t="s">
        <v>211</v>
      </c>
      <c r="C1385" s="40" t="s">
        <v>90</v>
      </c>
      <c r="E1385" s="46">
        <v>0</v>
      </c>
      <c r="F1385" s="46">
        <v>0</v>
      </c>
      <c r="G1385" s="46">
        <v>0</v>
      </c>
      <c r="H1385" s="46">
        <v>0</v>
      </c>
      <c r="I1385" s="46">
        <v>0</v>
      </c>
      <c r="J1385" s="46">
        <v>0</v>
      </c>
      <c r="K1385" s="46">
        <v>1.4387722476819778E-3</v>
      </c>
      <c r="L1385" s="46">
        <v>4.1164811709102E-3</v>
      </c>
      <c r="M1385" s="46">
        <v>4.0559240349286631E-3</v>
      </c>
      <c r="N1385" s="46">
        <v>4.1350479392920437E-3</v>
      </c>
      <c r="O1385" s="46">
        <v>3.9962981659094734E-3</v>
      </c>
      <c r="P1385" s="46">
        <v>3.9783446805020098E-3</v>
      </c>
      <c r="Q1385" s="46">
        <v>3.1957705357847392E-3</v>
      </c>
      <c r="R1385" s="46">
        <v>2.6878623814460705E-3</v>
      </c>
      <c r="S1385" s="46">
        <v>3.1701040540036548E-3</v>
      </c>
      <c r="T1385" s="46">
        <v>3.8430145361835161E-3</v>
      </c>
      <c r="U1385" s="46">
        <v>3.7489747674626602E-3</v>
      </c>
      <c r="V1385" s="46">
        <v>4.6866734448593262E-3</v>
      </c>
      <c r="W1385" s="46">
        <v>5.2356768302126589E-3</v>
      </c>
      <c r="X1385" s="46">
        <v>5.8747201049881214E-3</v>
      </c>
      <c r="Y1385" s="46">
        <v>6.362950519028656E-3</v>
      </c>
      <c r="Z1385" s="46">
        <v>6.4499634346763318E-3</v>
      </c>
      <c r="AA1385" s="46">
        <v>6.2636058354175548E-3</v>
      </c>
      <c r="AB1385" s="46">
        <v>5.60199472658637E-3</v>
      </c>
      <c r="AC1385" s="46">
        <v>5.9886632390546528E-3</v>
      </c>
      <c r="AD1385" s="46">
        <v>6.0881037895635136E-3</v>
      </c>
      <c r="AE1385" s="46">
        <v>5.5505514316434908E-3</v>
      </c>
      <c r="AF1385" s="46">
        <v>5.2716957477418622E-3</v>
      </c>
      <c r="AG1385" s="46">
        <v>4.5079365263164658E-3</v>
      </c>
    </row>
    <row r="1386" spans="2:33" ht="15" outlineLevel="1">
      <c r="B1386" s="15" t="s">
        <v>212</v>
      </c>
      <c r="C1386" s="40" t="s">
        <v>90</v>
      </c>
      <c r="E1386" s="46">
        <v>0</v>
      </c>
      <c r="F1386" s="46">
        <v>0</v>
      </c>
      <c r="G1386" s="46">
        <v>0</v>
      </c>
      <c r="H1386" s="46">
        <v>0</v>
      </c>
      <c r="I1386" s="46">
        <v>0</v>
      </c>
      <c r="J1386" s="46">
        <v>0</v>
      </c>
      <c r="K1386" s="46">
        <v>0</v>
      </c>
      <c r="L1386" s="46">
        <v>0</v>
      </c>
      <c r="M1386" s="46">
        <v>0</v>
      </c>
      <c r="N1386" s="46">
        <v>0</v>
      </c>
      <c r="O1386" s="46">
        <v>0</v>
      </c>
      <c r="P1386" s="46">
        <v>0</v>
      </c>
      <c r="Q1386" s="46">
        <v>0</v>
      </c>
      <c r="R1386" s="46">
        <v>6.1436854433053031E-4</v>
      </c>
      <c r="S1386" s="46">
        <v>5.9672546898892332E-4</v>
      </c>
      <c r="T1386" s="46">
        <v>5.7805990955096603E-4</v>
      </c>
      <c r="U1386" s="46">
        <v>4.2003555351123449E-4</v>
      </c>
      <c r="V1386" s="46">
        <v>5.6950961806638805E-4</v>
      </c>
      <c r="W1386" s="46">
        <v>5.5226686325884054E-4</v>
      </c>
      <c r="X1386" s="46">
        <v>6.0631246248102788E-4</v>
      </c>
      <c r="Y1386" s="46">
        <v>7.8265636350756602E-4</v>
      </c>
      <c r="Z1386" s="46">
        <v>7.7383500766315544E-4</v>
      </c>
      <c r="AA1386" s="46">
        <v>8.8889640319538444E-4</v>
      </c>
      <c r="AB1386" s="46">
        <v>1.0325685433543361E-3</v>
      </c>
      <c r="AC1386" s="46">
        <v>1.2949481879594416E-3</v>
      </c>
      <c r="AD1386" s="46">
        <v>1.0291316770666137E-3</v>
      </c>
      <c r="AE1386" s="46">
        <v>1.4969668059179497E-3</v>
      </c>
      <c r="AF1386" s="46">
        <v>1.4996179429537699E-3</v>
      </c>
      <c r="AG1386" s="46">
        <v>1.4558158588046687E-3</v>
      </c>
    </row>
    <row r="1387" spans="2:33" ht="15" outlineLevel="1">
      <c r="B1387" s="15" t="s">
        <v>220</v>
      </c>
      <c r="C1387" s="40" t="s">
        <v>90</v>
      </c>
      <c r="E1387" s="46">
        <v>0</v>
      </c>
      <c r="F1387" s="46">
        <v>0</v>
      </c>
      <c r="G1387" s="46">
        <v>0</v>
      </c>
      <c r="H1387" s="46">
        <v>0</v>
      </c>
      <c r="I1387" s="46">
        <v>0</v>
      </c>
      <c r="J1387" s="46">
        <v>0</v>
      </c>
      <c r="K1387" s="46">
        <v>0</v>
      </c>
      <c r="L1387" s="46">
        <v>0</v>
      </c>
      <c r="M1387" s="46">
        <v>0</v>
      </c>
      <c r="N1387" s="46">
        <v>0</v>
      </c>
      <c r="O1387" s="46">
        <v>0</v>
      </c>
      <c r="P1387" s="46">
        <v>0</v>
      </c>
      <c r="Q1387" s="46">
        <v>0</v>
      </c>
      <c r="R1387" s="46">
        <v>0</v>
      </c>
      <c r="S1387" s="46">
        <v>0</v>
      </c>
      <c r="T1387" s="46">
        <v>0</v>
      </c>
      <c r="U1387" s="46">
        <v>0</v>
      </c>
      <c r="V1387" s="46">
        <v>0</v>
      </c>
      <c r="W1387" s="46">
        <v>0</v>
      </c>
      <c r="X1387" s="46">
        <v>1.4750834557300392E-5</v>
      </c>
      <c r="Y1387" s="46">
        <v>1.6616940991725083E-5</v>
      </c>
      <c r="Z1387" s="46">
        <v>1.9598646346732285E-5</v>
      </c>
      <c r="AA1387" s="46">
        <v>2.343573971092696E-5</v>
      </c>
      <c r="AB1387" s="46">
        <v>2.51396679908379E-5</v>
      </c>
      <c r="AC1387" s="46">
        <v>8.7898714090129548E-5</v>
      </c>
      <c r="AD1387" s="46">
        <v>1.1844771684246627E-4</v>
      </c>
      <c r="AE1387" s="46">
        <v>2.0874761902772953E-4</v>
      </c>
      <c r="AF1387" s="46">
        <v>3.6012931141347025E-4</v>
      </c>
      <c r="AG1387" s="46">
        <v>5.3957172769326022E-4</v>
      </c>
    </row>
    <row r="1388" spans="2:33" ht="15" outlineLevel="1">
      <c r="B1388" s="40" t="s">
        <v>221</v>
      </c>
      <c r="C1388" s="40" t="s">
        <v>90</v>
      </c>
      <c r="E1388" s="66">
        <v>5.2956776345789242E-2</v>
      </c>
      <c r="F1388" s="66">
        <v>5.1840353584274829E-2</v>
      </c>
      <c r="G1388" s="66">
        <v>4.9684154555482696E-2</v>
      </c>
      <c r="H1388" s="66">
        <v>4.9352401384307222E-2</v>
      </c>
      <c r="I1388" s="66">
        <v>4.8120957810484741E-2</v>
      </c>
      <c r="J1388" s="66">
        <v>4.5555361568781309E-2</v>
      </c>
      <c r="K1388" s="66">
        <v>4.442352821427064E-2</v>
      </c>
      <c r="L1388" s="66">
        <v>4.7227321407395197E-2</v>
      </c>
      <c r="M1388" s="66">
        <v>4.8784810380462271E-2</v>
      </c>
      <c r="N1388" s="66">
        <v>4.8752528064712225E-2</v>
      </c>
      <c r="O1388" s="66">
        <v>4.8289650518923671E-2</v>
      </c>
      <c r="P1388" s="66">
        <v>4.9625863750906204E-2</v>
      </c>
      <c r="Q1388" s="66">
        <v>4.9749252762206632E-2</v>
      </c>
      <c r="R1388" s="66">
        <v>5.2162113259508792E-2</v>
      </c>
      <c r="S1388" s="66">
        <v>6.0259553521138404E-2</v>
      </c>
      <c r="T1388" s="66">
        <v>7.1941360768313575E-2</v>
      </c>
      <c r="U1388" s="66">
        <v>8.4990204344210146E-2</v>
      </c>
      <c r="V1388" s="66">
        <v>9.5016208074035755E-2</v>
      </c>
      <c r="W1388" s="66">
        <v>0.10791342615487584</v>
      </c>
      <c r="X1388" s="66">
        <v>0.14018685090119792</v>
      </c>
      <c r="Y1388" s="66">
        <v>0.15641954121845578</v>
      </c>
      <c r="Z1388" s="66">
        <v>0.18251816518540986</v>
      </c>
      <c r="AA1388" s="66">
        <v>0.19837534529243939</v>
      </c>
      <c r="AB1388" s="66">
        <v>0.21250147356373236</v>
      </c>
      <c r="AC1388" s="66">
        <v>0.23507377346721581</v>
      </c>
      <c r="AD1388" s="66">
        <v>0.25534093047841711</v>
      </c>
      <c r="AE1388" s="66">
        <v>0.26842102780298321</v>
      </c>
      <c r="AF1388" s="66">
        <v>0.30101383948127447</v>
      </c>
      <c r="AG1388" s="66">
        <v>0.33255411424120818</v>
      </c>
    </row>
    <row r="1389" spans="2:33" outlineLevel="1"/>
    <row r="1392" spans="2:33" ht="21" thickBot="1">
      <c r="B1392" s="19" t="s">
        <v>222</v>
      </c>
      <c r="C1392" s="20"/>
      <c r="D1392" s="20"/>
      <c r="E1392" s="20"/>
      <c r="F1392" s="20"/>
      <c r="G1392" s="20"/>
      <c r="H1392" s="20"/>
      <c r="I1392" s="20"/>
      <c r="J1392" s="20"/>
      <c r="K1392" s="20"/>
      <c r="L1392" s="20"/>
      <c r="M1392" s="20"/>
      <c r="N1392" s="20"/>
      <c r="O1392" s="20"/>
      <c r="P1392" s="20"/>
      <c r="Q1392" s="20"/>
      <c r="R1392" s="20"/>
      <c r="S1392" s="20"/>
      <c r="T1392" s="20"/>
      <c r="U1392" s="20"/>
      <c r="V1392" s="20"/>
      <c r="W1392" s="20"/>
      <c r="X1392" s="20"/>
      <c r="Y1392" s="20"/>
      <c r="Z1392" s="20"/>
      <c r="AA1392" s="20"/>
      <c r="AB1392" s="20"/>
      <c r="AC1392" s="20"/>
      <c r="AD1392" s="20"/>
      <c r="AE1392" s="20"/>
      <c r="AF1392" s="20"/>
      <c r="AG1392" s="20"/>
    </row>
    <row r="1393" ht="14" outlineLevel="1" thickTop="1"/>
    <row r="1394" outlineLevel="1"/>
    <row r="1395" outlineLevel="1"/>
    <row r="1396" outlineLevel="1"/>
    <row r="1397" outlineLevel="1"/>
    <row r="1398" outlineLevel="1"/>
    <row r="1399" outlineLevel="1"/>
    <row r="1400" outlineLevel="1"/>
    <row r="1401" outlineLevel="1"/>
    <row r="1402" outlineLevel="1"/>
    <row r="1403" outlineLevel="1"/>
    <row r="1404" outlineLevel="1"/>
    <row r="1405" outlineLevel="1"/>
    <row r="1406" outlineLevel="1"/>
    <row r="1407" outlineLevel="1"/>
    <row r="1408" outlineLevel="1"/>
    <row r="1409" spans="2:33" outlineLevel="1"/>
    <row r="1410" spans="2:33" outlineLevel="1"/>
    <row r="1411" spans="2:33" outlineLevel="1"/>
    <row r="1412" spans="2:33" outlineLevel="1"/>
    <row r="1413" spans="2:33" outlineLevel="1"/>
    <row r="1414" spans="2:33" outlineLevel="1"/>
    <row r="1415" spans="2:33" outlineLevel="1"/>
    <row r="1416" spans="2:33" ht="16" outlineLevel="1" thickBot="1">
      <c r="B1416" s="3" t="s">
        <v>223</v>
      </c>
      <c r="C1416" s="3" t="s">
        <v>141</v>
      </c>
      <c r="D1416" s="3" t="s">
        <v>142</v>
      </c>
      <c r="E1416" s="3">
        <v>1990</v>
      </c>
      <c r="F1416" s="3">
        <v>1991</v>
      </c>
      <c r="G1416" s="3">
        <v>1992</v>
      </c>
      <c r="H1416" s="3">
        <v>1993</v>
      </c>
      <c r="I1416" s="3">
        <v>1994</v>
      </c>
      <c r="J1416" s="3">
        <v>1995</v>
      </c>
      <c r="K1416" s="3">
        <v>1996</v>
      </c>
      <c r="L1416" s="3">
        <v>1997</v>
      </c>
      <c r="M1416" s="3">
        <v>1998</v>
      </c>
      <c r="N1416" s="3">
        <v>1999</v>
      </c>
      <c r="O1416" s="3">
        <v>2000</v>
      </c>
      <c r="P1416" s="3">
        <v>2001</v>
      </c>
      <c r="Q1416" s="3">
        <v>2002</v>
      </c>
      <c r="R1416" s="3">
        <v>2003</v>
      </c>
      <c r="S1416" s="3">
        <v>2004</v>
      </c>
      <c r="T1416" s="3">
        <v>2005</v>
      </c>
      <c r="U1416" s="3">
        <v>2006</v>
      </c>
      <c r="V1416" s="3">
        <v>2007</v>
      </c>
      <c r="W1416" s="3">
        <v>2008</v>
      </c>
      <c r="X1416" s="3">
        <v>2009</v>
      </c>
      <c r="Y1416" s="3">
        <v>2010</v>
      </c>
      <c r="Z1416" s="3">
        <v>2011</v>
      </c>
      <c r="AA1416" s="3">
        <v>2012</v>
      </c>
      <c r="AB1416" s="3">
        <v>2013</v>
      </c>
      <c r="AC1416" s="3">
        <v>2014</v>
      </c>
      <c r="AD1416" s="3">
        <v>2015</v>
      </c>
      <c r="AE1416" s="3">
        <v>2016</v>
      </c>
      <c r="AF1416" s="3">
        <v>2017</v>
      </c>
      <c r="AG1416" s="3">
        <v>2018</v>
      </c>
    </row>
    <row r="1417" spans="2:33" ht="15" outlineLevel="1">
      <c r="B1417" s="40" t="s">
        <v>224</v>
      </c>
      <c r="O1417" s="79">
        <v>0</v>
      </c>
      <c r="P1417" s="10">
        <v>6.4000000000000057</v>
      </c>
      <c r="Q1417" s="10">
        <v>11.900000000000006</v>
      </c>
      <c r="R1417" s="10">
        <v>75.5</v>
      </c>
      <c r="S1417" s="10">
        <v>126.09999999999997</v>
      </c>
      <c r="T1417" s="10">
        <v>156.90000000000003</v>
      </c>
      <c r="U1417" s="10">
        <v>183.2</v>
      </c>
      <c r="V1417" s="10">
        <v>64</v>
      </c>
      <c r="W1417" s="10">
        <v>201.79999999999995</v>
      </c>
      <c r="X1417" s="10">
        <v>309</v>
      </c>
      <c r="Y1417" s="10">
        <v>139.10000000000014</v>
      </c>
      <c r="Z1417" s="10">
        <v>194.19999999999982</v>
      </c>
      <c r="AA1417" s="10">
        <v>119.75</v>
      </c>
      <c r="AB1417" s="10">
        <v>303.80000000000018</v>
      </c>
      <c r="AC1417" s="10">
        <v>275.09999999999991</v>
      </c>
      <c r="AD1417" s="10">
        <v>167.90000000000009</v>
      </c>
      <c r="AE1417" s="10">
        <v>334.79999999999973</v>
      </c>
      <c r="AF1417" s="10">
        <v>532</v>
      </c>
      <c r="AG1417" s="10">
        <v>358.18299999999999</v>
      </c>
    </row>
    <row r="1418" spans="2:33" ht="15" outlineLevel="1">
      <c r="B1418" s="40" t="s">
        <v>225</v>
      </c>
      <c r="O1418" s="37">
        <v>116.5</v>
      </c>
      <c r="P1418" s="37">
        <v>122.9</v>
      </c>
      <c r="Q1418" s="37">
        <v>134.80000000000001</v>
      </c>
      <c r="R1418" s="37">
        <v>210.3</v>
      </c>
      <c r="S1418" s="37">
        <v>336.4</v>
      </c>
      <c r="T1418" s="37">
        <v>493.3</v>
      </c>
      <c r="U1418" s="37">
        <v>676.5</v>
      </c>
      <c r="V1418" s="37">
        <v>740.5</v>
      </c>
      <c r="W1418" s="37">
        <v>942.3</v>
      </c>
      <c r="X1418" s="37">
        <v>1251.3</v>
      </c>
      <c r="Y1418" s="37">
        <v>1390.4</v>
      </c>
      <c r="Z1418" s="37">
        <v>1584.6</v>
      </c>
      <c r="AA1418" s="37">
        <v>1704.35</v>
      </c>
      <c r="AB1418" s="37">
        <v>2008.15</v>
      </c>
      <c r="AC1418" s="37">
        <v>2283.25</v>
      </c>
      <c r="AD1418" s="37">
        <v>2451.15</v>
      </c>
      <c r="AE1418" s="37">
        <v>2785.95</v>
      </c>
      <c r="AF1418" s="37">
        <v>3317.95</v>
      </c>
      <c r="AG1418" s="37">
        <v>3676.1329999999998</v>
      </c>
    </row>
    <row r="1419" spans="2:33" outlineLevel="1"/>
    <row r="1422" spans="2:33" ht="21" thickBot="1">
      <c r="B1422" s="19" t="s">
        <v>226</v>
      </c>
      <c r="C1422" s="20"/>
      <c r="D1422" s="20"/>
      <c r="E1422" s="20"/>
      <c r="F1422" s="20"/>
      <c r="G1422" s="20"/>
      <c r="H1422" s="20"/>
      <c r="I1422" s="20"/>
      <c r="J1422" s="20"/>
      <c r="K1422" s="20"/>
      <c r="L1422" s="20"/>
      <c r="M1422" s="20"/>
      <c r="N1422" s="20"/>
      <c r="O1422" s="20"/>
      <c r="P1422" s="20"/>
      <c r="Q1422" s="20"/>
      <c r="R1422" s="20"/>
      <c r="S1422" s="20"/>
      <c r="T1422" s="20"/>
      <c r="U1422" s="20"/>
      <c r="V1422" s="20"/>
      <c r="W1422" s="20"/>
      <c r="X1422" s="20"/>
      <c r="Y1422" s="20"/>
      <c r="Z1422" s="20"/>
      <c r="AA1422" s="20"/>
      <c r="AB1422" s="20"/>
      <c r="AC1422" s="20"/>
      <c r="AD1422" s="20"/>
      <c r="AE1422" s="20"/>
      <c r="AF1422" s="20"/>
      <c r="AG1422" s="20"/>
    </row>
    <row r="1423" spans="2:33" ht="14" outlineLevel="1" thickTop="1"/>
    <row r="1424" spans="2:33" outlineLevel="1"/>
    <row r="1425" outlineLevel="1"/>
    <row r="1426" outlineLevel="1"/>
    <row r="1427" outlineLevel="1"/>
    <row r="1428" outlineLevel="1"/>
    <row r="1429" outlineLevel="1"/>
    <row r="1430" outlineLevel="1"/>
    <row r="1431" outlineLevel="1"/>
    <row r="1432" outlineLevel="1"/>
    <row r="1433" outlineLevel="1"/>
    <row r="1434" outlineLevel="1"/>
    <row r="1435" outlineLevel="1"/>
    <row r="1436" outlineLevel="1"/>
    <row r="1437" outlineLevel="1"/>
    <row r="1438" outlineLevel="1"/>
    <row r="1439" outlineLevel="1"/>
    <row r="1440" outlineLevel="1"/>
    <row r="1441" spans="2:33" outlineLevel="1"/>
    <row r="1442" spans="2:33" outlineLevel="1"/>
    <row r="1443" spans="2:33" outlineLevel="1"/>
    <row r="1444" spans="2:33" outlineLevel="1"/>
    <row r="1445" spans="2:33" outlineLevel="1"/>
    <row r="1446" spans="2:33" ht="16" outlineLevel="1" thickBot="1">
      <c r="B1446" s="3" t="s">
        <v>227</v>
      </c>
      <c r="C1446" s="3" t="s">
        <v>141</v>
      </c>
      <c r="D1446" s="3" t="s">
        <v>142</v>
      </c>
      <c r="E1446" s="3">
        <v>1990</v>
      </c>
      <c r="F1446" s="3">
        <v>1991</v>
      </c>
      <c r="G1446" s="3">
        <v>1992</v>
      </c>
      <c r="H1446" s="3">
        <v>1993</v>
      </c>
      <c r="I1446" s="3">
        <v>1994</v>
      </c>
      <c r="J1446" s="3">
        <v>1995</v>
      </c>
      <c r="K1446" s="3">
        <v>1996</v>
      </c>
      <c r="L1446" s="3">
        <v>1997</v>
      </c>
      <c r="M1446" s="3">
        <v>1998</v>
      </c>
      <c r="N1446" s="3">
        <v>1999</v>
      </c>
      <c r="O1446" s="3">
        <v>2000</v>
      </c>
      <c r="P1446" s="3">
        <v>2001</v>
      </c>
      <c r="Q1446" s="3">
        <v>2002</v>
      </c>
      <c r="R1446" s="3">
        <v>2003</v>
      </c>
      <c r="S1446" s="3">
        <v>2004</v>
      </c>
      <c r="T1446" s="3">
        <v>2005</v>
      </c>
      <c r="U1446" s="3">
        <v>2006</v>
      </c>
      <c r="V1446" s="3">
        <v>2007</v>
      </c>
      <c r="W1446" s="3">
        <v>2008</v>
      </c>
      <c r="X1446" s="3">
        <v>2009</v>
      </c>
      <c r="Y1446" s="3">
        <v>2010</v>
      </c>
      <c r="Z1446" s="3">
        <v>2011</v>
      </c>
      <c r="AA1446" s="3">
        <v>2012</v>
      </c>
      <c r="AB1446" s="3">
        <v>2013</v>
      </c>
      <c r="AC1446" s="3">
        <v>2014</v>
      </c>
      <c r="AD1446" s="3">
        <v>2015</v>
      </c>
      <c r="AE1446" s="3">
        <v>2016</v>
      </c>
      <c r="AF1446" s="3">
        <v>2017</v>
      </c>
      <c r="AG1446" s="3">
        <v>2018</v>
      </c>
    </row>
    <row r="1447" spans="2:33" ht="15" outlineLevel="1">
      <c r="B1447" s="15" t="s">
        <v>210</v>
      </c>
      <c r="E1447" s="46">
        <v>2.5040624636452114E-2</v>
      </c>
      <c r="F1447" s="46">
        <v>2.3342133185338978E-2</v>
      </c>
      <c r="G1447" s="46">
        <v>2.2042033308721943E-2</v>
      </c>
      <c r="H1447" s="46">
        <v>2.1740764863053343E-2</v>
      </c>
      <c r="I1447" s="46">
        <v>2.1011299407061465E-2</v>
      </c>
      <c r="J1447" s="46">
        <v>2.053904444212961E-2</v>
      </c>
      <c r="K1447" s="46">
        <v>2.1892463520009391E-2</v>
      </c>
      <c r="L1447" s="46">
        <v>2.1069930164404643E-2</v>
      </c>
      <c r="M1447" s="46">
        <v>2.474682900283625E-2</v>
      </c>
      <c r="N1447" s="46">
        <v>2.2598512555633502E-2</v>
      </c>
      <c r="O1447" s="46">
        <v>2.2781785934616501E-2</v>
      </c>
      <c r="P1447" s="46">
        <v>2.4739781513074603E-2</v>
      </c>
      <c r="Q1447" s="46">
        <v>2.5362280073447086E-2</v>
      </c>
      <c r="R1447" s="46">
        <v>2.3312448941262179E-2</v>
      </c>
      <c r="S1447" s="46">
        <v>2.6750265665050833E-2</v>
      </c>
      <c r="T1447" s="46">
        <v>3.231386119215484E-2</v>
      </c>
      <c r="U1447" s="46">
        <v>3.4155458065565587E-2</v>
      </c>
      <c r="V1447" s="46">
        <v>3.4667219229785953E-2</v>
      </c>
      <c r="W1447" s="46">
        <v>3.1072419259843661E-2</v>
      </c>
      <c r="X1447" s="46">
        <v>3.583067709286427E-2</v>
      </c>
      <c r="Y1447" s="46">
        <v>3.6565534782614172E-2</v>
      </c>
      <c r="Z1447" s="46">
        <v>3.8639715179146765E-2</v>
      </c>
      <c r="AA1447" s="46">
        <v>4.0002281538616409E-2</v>
      </c>
      <c r="AB1447" s="46">
        <v>4.3223570404543811E-2</v>
      </c>
      <c r="AC1447" s="46">
        <v>5.2664305706426613E-2</v>
      </c>
      <c r="AD1447" s="46">
        <v>5.1314042096024651E-2</v>
      </c>
      <c r="AE1447" s="46">
        <v>5.0904968006977434E-2</v>
      </c>
      <c r="AF1447" s="46">
        <v>5.2867091645491915E-2</v>
      </c>
      <c r="AG1447" s="46">
        <v>5.0499089953669876E-2</v>
      </c>
    </row>
    <row r="1448" spans="2:33" ht="15" outlineLevel="1">
      <c r="B1448" s="15" t="s">
        <v>212</v>
      </c>
      <c r="E1448" s="80">
        <v>5.3869097383671882E-4</v>
      </c>
      <c r="F1448" s="80">
        <v>6.5911457910310209E-4</v>
      </c>
      <c r="G1448" s="80">
        <v>6.9307118976631753E-4</v>
      </c>
      <c r="H1448" s="80">
        <v>8.7934972303994365E-4</v>
      </c>
      <c r="I1448" s="80">
        <v>5.7479695633837235E-4</v>
      </c>
      <c r="J1448" s="80">
        <v>6.5606191695600808E-4</v>
      </c>
      <c r="K1448" s="80">
        <v>8.351395341282123E-4</v>
      </c>
      <c r="L1448" s="80">
        <v>9.6319093226763955E-4</v>
      </c>
      <c r="M1448" s="80">
        <v>9.8813798501371192E-4</v>
      </c>
      <c r="N1448" s="80">
        <v>9.5380802339075971E-4</v>
      </c>
      <c r="O1448" s="80">
        <v>8.6518467743952696E-4</v>
      </c>
      <c r="P1448" s="80">
        <v>8.4793710814085336E-4</v>
      </c>
      <c r="Q1448" s="80">
        <v>8.702732925257757E-4</v>
      </c>
      <c r="R1448" s="80">
        <v>1.3429105623658291E-3</v>
      </c>
      <c r="S1448" s="80">
        <v>1.4408671244336413E-3</v>
      </c>
      <c r="T1448" s="80">
        <v>1.2737914556337521E-3</v>
      </c>
      <c r="U1448" s="80">
        <v>1.1558093162461773E-3</v>
      </c>
      <c r="V1448" s="80">
        <v>9.9776402567411664E-4</v>
      </c>
      <c r="W1448" s="80">
        <v>9.3504920892278735E-4</v>
      </c>
      <c r="X1448" s="80">
        <v>1.59104422638439E-3</v>
      </c>
      <c r="Y1448" s="80">
        <v>1.6407374892502583E-3</v>
      </c>
      <c r="Z1448" s="80">
        <v>2.0848477990928192E-3</v>
      </c>
      <c r="AA1448" s="80">
        <v>1.9851556099227795E-3</v>
      </c>
      <c r="AB1448" s="80">
        <v>1.6002223266802812E-3</v>
      </c>
      <c r="AC1448" s="80">
        <v>1.9359483184776063E-3</v>
      </c>
      <c r="AD1448" s="80">
        <v>2.0229694321609935E-3</v>
      </c>
      <c r="AE1448" s="80">
        <v>2.0742086632406492E-3</v>
      </c>
      <c r="AF1448" s="80">
        <v>2.1685463713999975E-3</v>
      </c>
      <c r="AG1448" s="80">
        <v>2.0397790341251496E-3</v>
      </c>
    </row>
    <row r="1449" spans="2:33" ht="15" outlineLevel="1">
      <c r="B1449" s="15" t="s">
        <v>228</v>
      </c>
      <c r="E1449" s="46">
        <v>1.1340862607088818E-5</v>
      </c>
      <c r="F1449" s="46">
        <v>2.7693889878281601E-5</v>
      </c>
      <c r="G1449" s="46">
        <v>2.3694741530472395E-5</v>
      </c>
      <c r="H1449" s="46">
        <v>2.3140782185261675E-5</v>
      </c>
      <c r="I1449" s="46">
        <v>2.2107575243783549E-5</v>
      </c>
      <c r="J1449" s="46">
        <v>2.2052501410285987E-5</v>
      </c>
      <c r="K1449" s="46">
        <v>2.2122901566310261E-5</v>
      </c>
      <c r="L1449" s="46">
        <v>2.1890703006082718E-5</v>
      </c>
      <c r="M1449" s="46">
        <v>2.6280265558875314E-5</v>
      </c>
      <c r="N1449" s="46">
        <v>2.5640000628783862E-5</v>
      </c>
      <c r="O1449" s="46">
        <v>2.4032907706653527E-5</v>
      </c>
      <c r="P1449" s="46">
        <v>2.3553808559468148E-5</v>
      </c>
      <c r="Q1449" s="46">
        <v>3.3843961376002381E-5</v>
      </c>
      <c r="R1449" s="46">
        <v>4.211217791391102E-5</v>
      </c>
      <c r="S1449" s="46">
        <v>5.5240912118861648E-5</v>
      </c>
      <c r="T1449" s="46">
        <v>8.4825906547936086E-5</v>
      </c>
      <c r="U1449" s="46">
        <v>1.2302887398540739E-4</v>
      </c>
      <c r="V1449" s="46">
        <v>2.7424141613298516E-4</v>
      </c>
      <c r="W1449" s="46">
        <v>5.9480431880935608E-4</v>
      </c>
      <c r="X1449" s="46">
        <v>1.0915233397461104E-3</v>
      </c>
      <c r="Y1449" s="46">
        <v>1.4689531385653893E-3</v>
      </c>
      <c r="Z1449" s="46">
        <v>1.9104417956992558E-3</v>
      </c>
      <c r="AA1449" s="46">
        <v>2.1195899060772066E-3</v>
      </c>
      <c r="AB1449" s="46">
        <v>2.2798880872970076E-3</v>
      </c>
      <c r="AC1449" s="46">
        <v>2.5523797996953785E-3</v>
      </c>
      <c r="AD1449" s="46">
        <v>2.6152737681033934E-3</v>
      </c>
      <c r="AE1449" s="46">
        <v>2.6950492599459972E-3</v>
      </c>
      <c r="AF1449" s="46">
        <v>2.8150273816103582E-3</v>
      </c>
      <c r="AG1449" s="46">
        <v>2.8261070540587462E-3</v>
      </c>
    </row>
    <row r="1450" spans="2:33" ht="15" outlineLevel="1">
      <c r="B1450" s="15" t="s">
        <v>214</v>
      </c>
      <c r="E1450" s="80">
        <v>1.1340862607088818E-5</v>
      </c>
      <c r="F1450" s="80">
        <v>1.1077555951312639E-5</v>
      </c>
      <c r="G1450" s="80">
        <v>1.1847370765236198E-5</v>
      </c>
      <c r="H1450" s="80">
        <v>1.1570391092630838E-5</v>
      </c>
      <c r="I1450" s="80">
        <v>1.1053787621891775E-5</v>
      </c>
      <c r="J1450" s="80">
        <v>1.1026250705142994E-5</v>
      </c>
      <c r="K1450" s="80">
        <v>1.106145078315513E-5</v>
      </c>
      <c r="L1450" s="80">
        <v>1.0945351503041359E-5</v>
      </c>
      <c r="M1450" s="80">
        <v>1.0512106223550125E-5</v>
      </c>
      <c r="N1450" s="80">
        <v>1.0256000251513545E-5</v>
      </c>
      <c r="O1450" s="80">
        <v>9.6131630826614102E-6</v>
      </c>
      <c r="P1450" s="80">
        <v>9.421523423787259E-6</v>
      </c>
      <c r="Q1450" s="80">
        <v>8.9713307104237046E-5</v>
      </c>
      <c r="R1450" s="80">
        <v>2.4622399447369269E-4</v>
      </c>
      <c r="S1450" s="80">
        <v>4.4261672739477143E-4</v>
      </c>
      <c r="T1450" s="80">
        <v>7.8009620976569405E-4</v>
      </c>
      <c r="U1450" s="80">
        <v>1.2777198092324962E-3</v>
      </c>
      <c r="V1450" s="80">
        <v>1.8938590065943393E-3</v>
      </c>
      <c r="W1450" s="80">
        <v>2.445723873674973E-3</v>
      </c>
      <c r="X1450" s="80">
        <v>2.9281499139652213E-3</v>
      </c>
      <c r="Y1450" s="80">
        <v>3.0758630119481255E-3</v>
      </c>
      <c r="Z1450" s="80">
        <v>3.8061191305073369E-3</v>
      </c>
      <c r="AA1450" s="80">
        <v>4.2427231362903318E-3</v>
      </c>
      <c r="AB1450" s="80">
        <v>4.5972561754099792E-3</v>
      </c>
      <c r="AC1450" s="80">
        <v>5.4278161738749798E-3</v>
      </c>
      <c r="AD1450" s="80">
        <v>6.1804725880851164E-3</v>
      </c>
      <c r="AE1450" s="80">
        <v>7.2006090951119723E-3</v>
      </c>
      <c r="AF1450" s="80">
        <v>8.6685658575837987E-3</v>
      </c>
      <c r="AG1450" s="80">
        <v>9.2345548890871779E-3</v>
      </c>
    </row>
    <row r="1451" spans="2:33" ht="15" outlineLevel="1">
      <c r="B1451" s="15" t="s">
        <v>11</v>
      </c>
      <c r="E1451" s="66">
        <v>2.5601997335503009E-2</v>
      </c>
      <c r="F1451" s="66">
        <v>2.4040019210271671E-2</v>
      </c>
      <c r="G1451" s="66">
        <v>2.2770646610783967E-2</v>
      </c>
      <c r="H1451" s="66">
        <v>2.265482575937118E-2</v>
      </c>
      <c r="I1451" s="66">
        <v>2.1619257726265509E-2</v>
      </c>
      <c r="J1451" s="66">
        <v>2.1228185111201045E-2</v>
      </c>
      <c r="K1451" s="66">
        <v>2.2760787406487064E-2</v>
      </c>
      <c r="L1451" s="66">
        <v>2.2065957151181401E-2</v>
      </c>
      <c r="M1451" s="66">
        <v>2.5771759359632385E-2</v>
      </c>
      <c r="N1451" s="66">
        <v>2.3588216579904561E-2</v>
      </c>
      <c r="O1451" s="66">
        <v>2.3680616682845341E-2</v>
      </c>
      <c r="P1451" s="66">
        <v>2.5620693953198714E-2</v>
      </c>
      <c r="Q1451" s="66">
        <v>2.6356110634453103E-2</v>
      </c>
      <c r="R1451" s="66">
        <v>2.4943695676015617E-2</v>
      </c>
      <c r="S1451" s="66">
        <v>2.8688990428998105E-2</v>
      </c>
      <c r="T1451" s="66">
        <v>3.4452574764102233E-2</v>
      </c>
      <c r="U1451" s="66">
        <v>3.6712016065029669E-2</v>
      </c>
      <c r="V1451" s="66">
        <v>3.7833083678187392E-2</v>
      </c>
      <c r="W1451" s="66">
        <v>3.5047996661250774E-2</v>
      </c>
      <c r="X1451" s="66">
        <v>4.1441394572959991E-2</v>
      </c>
      <c r="Y1451" s="66">
        <v>4.2751088422377938E-2</v>
      </c>
      <c r="Z1451" s="66">
        <v>4.6441123904446178E-2</v>
      </c>
      <c r="AA1451" s="66">
        <v>4.8349750190906725E-2</v>
      </c>
      <c r="AB1451" s="66">
        <v>5.1700936993931086E-2</v>
      </c>
      <c r="AC1451" s="66">
        <v>6.2580449998474591E-2</v>
      </c>
      <c r="AD1451" s="66">
        <v>6.2132757884374161E-2</v>
      </c>
      <c r="AE1451" s="66">
        <v>6.2874835025276063E-2</v>
      </c>
      <c r="AF1451" s="66">
        <v>6.6519231256086067E-2</v>
      </c>
      <c r="AG1451" s="66">
        <v>6.4599530930940952E-2</v>
      </c>
    </row>
    <row r="1452" spans="2:33" outlineLevel="1"/>
    <row r="1453" spans="2:33" outlineLevel="1"/>
    <row r="1456" spans="2:33" ht="21" thickBot="1">
      <c r="B1456" s="19" t="s">
        <v>229</v>
      </c>
      <c r="C1456" s="20"/>
      <c r="D1456" s="20"/>
      <c r="E1456" s="20"/>
      <c r="F1456" s="20"/>
      <c r="G1456" s="20"/>
      <c r="H1456" s="20"/>
      <c r="I1456" s="20"/>
      <c r="J1456" s="20"/>
      <c r="K1456" s="20"/>
      <c r="L1456" s="20"/>
      <c r="M1456" s="20"/>
      <c r="N1456" s="20"/>
      <c r="O1456" s="20"/>
      <c r="P1456" s="20"/>
      <c r="Q1456" s="20"/>
      <c r="R1456" s="20"/>
      <c r="S1456" s="20"/>
      <c r="T1456" s="20"/>
      <c r="U1456" s="20"/>
      <c r="V1456" s="20"/>
      <c r="W1456" s="20"/>
      <c r="X1456" s="20"/>
      <c r="Y1456" s="20"/>
      <c r="Z1456" s="20"/>
      <c r="AA1456" s="20"/>
      <c r="AB1456" s="20"/>
      <c r="AC1456" s="20"/>
      <c r="AD1456" s="20"/>
      <c r="AE1456" s="20"/>
      <c r="AF1456" s="20"/>
      <c r="AG1456" s="20"/>
    </row>
    <row r="1457" ht="14" outlineLevel="1" thickTop="1"/>
    <row r="1458" outlineLevel="1"/>
    <row r="1459" outlineLevel="1"/>
    <row r="1460" outlineLevel="1"/>
    <row r="1461" outlineLevel="1"/>
    <row r="1462" outlineLevel="1"/>
    <row r="1463" outlineLevel="1"/>
    <row r="1464" outlineLevel="1"/>
    <row r="1465" outlineLevel="1"/>
    <row r="1466" outlineLevel="1"/>
    <row r="1467" outlineLevel="1"/>
    <row r="1468" outlineLevel="1"/>
    <row r="1469" outlineLevel="1"/>
    <row r="1470" outlineLevel="1"/>
    <row r="1471" outlineLevel="1"/>
    <row r="1472" outlineLevel="1"/>
    <row r="1473" spans="2:33" outlineLevel="1"/>
    <row r="1474" spans="2:33" outlineLevel="1"/>
    <row r="1475" spans="2:33" outlineLevel="1"/>
    <row r="1476" spans="2:33" outlineLevel="1"/>
    <row r="1477" spans="2:33" outlineLevel="1"/>
    <row r="1478" spans="2:33" outlineLevel="1"/>
    <row r="1479" spans="2:33" outlineLevel="1"/>
    <row r="1480" spans="2:33" outlineLevel="1"/>
    <row r="1481" spans="2:33" outlineLevel="1"/>
    <row r="1482" spans="2:33" outlineLevel="1"/>
    <row r="1483" spans="2:33" ht="16" outlineLevel="1" thickBot="1">
      <c r="B1483" s="3" t="s">
        <v>227</v>
      </c>
      <c r="C1483" s="3" t="s">
        <v>141</v>
      </c>
      <c r="D1483" s="3" t="s">
        <v>142</v>
      </c>
      <c r="E1483" s="3">
        <v>1990</v>
      </c>
      <c r="F1483" s="3">
        <v>1991</v>
      </c>
      <c r="G1483" s="3">
        <v>1992</v>
      </c>
      <c r="H1483" s="3">
        <v>1993</v>
      </c>
      <c r="I1483" s="3">
        <v>1994</v>
      </c>
      <c r="J1483" s="3">
        <v>1995</v>
      </c>
      <c r="K1483" s="3">
        <v>1996</v>
      </c>
      <c r="L1483" s="3">
        <v>1997</v>
      </c>
      <c r="M1483" s="3">
        <v>1998</v>
      </c>
      <c r="N1483" s="3">
        <v>1999</v>
      </c>
      <c r="O1483" s="3">
        <v>2000</v>
      </c>
      <c r="P1483" s="3">
        <v>2001</v>
      </c>
      <c r="Q1483" s="3">
        <v>2002</v>
      </c>
      <c r="R1483" s="3">
        <v>2003</v>
      </c>
      <c r="S1483" s="3">
        <v>2004</v>
      </c>
      <c r="T1483" s="3">
        <v>2005</v>
      </c>
      <c r="U1483" s="3">
        <v>2006</v>
      </c>
      <c r="V1483" s="3">
        <v>2007</v>
      </c>
      <c r="W1483" s="3">
        <v>2008</v>
      </c>
      <c r="X1483" s="3">
        <v>2009</v>
      </c>
      <c r="Y1483" s="3">
        <v>2010</v>
      </c>
      <c r="Z1483" s="3">
        <v>2011</v>
      </c>
      <c r="AA1483" s="3">
        <v>2012</v>
      </c>
      <c r="AB1483" s="3">
        <v>2013</v>
      </c>
      <c r="AC1483" s="3">
        <v>2014</v>
      </c>
      <c r="AD1483" s="3">
        <v>2015</v>
      </c>
      <c r="AE1483" s="3">
        <v>2016</v>
      </c>
      <c r="AF1483" s="3">
        <v>2017</v>
      </c>
      <c r="AG1483" s="3">
        <v>2018</v>
      </c>
    </row>
    <row r="1484" spans="2:33" ht="15" outlineLevel="1">
      <c r="B1484" s="15" t="s">
        <v>230</v>
      </c>
      <c r="E1484" s="10">
        <v>1871</v>
      </c>
      <c r="F1484" s="10">
        <v>1669.3110426037683</v>
      </c>
      <c r="G1484" s="10">
        <v>1353</v>
      </c>
      <c r="H1484" s="10">
        <v>1390</v>
      </c>
      <c r="I1484" s="10">
        <v>1319.6470237675028</v>
      </c>
      <c r="J1484" s="10">
        <v>1243.4811252476875</v>
      </c>
      <c r="K1484" s="10">
        <v>1124.3349325837455</v>
      </c>
      <c r="L1484" s="10">
        <v>1015.0234841338797</v>
      </c>
      <c r="M1484" s="10">
        <v>1049.2532228215639</v>
      </c>
      <c r="N1484" s="10">
        <v>747.88611572498598</v>
      </c>
      <c r="O1484" s="10">
        <v>719.70653336910857</v>
      </c>
      <c r="P1484" s="10">
        <v>687.75821366895627</v>
      </c>
      <c r="Q1484" s="10">
        <v>681.72045635338588</v>
      </c>
      <c r="R1484" s="10">
        <v>642.21775421526991</v>
      </c>
      <c r="S1484" s="10">
        <v>628.96827818318343</v>
      </c>
      <c r="T1484" s="10">
        <v>656.05843788518257</v>
      </c>
      <c r="U1484" s="10">
        <v>646.45344978284777</v>
      </c>
      <c r="V1484" s="10">
        <v>653.95407401745126</v>
      </c>
      <c r="W1484" s="10">
        <v>685.78499229262934</v>
      </c>
      <c r="X1484" s="10">
        <v>707.96855451631279</v>
      </c>
      <c r="Y1484" s="10">
        <v>666.37243299358897</v>
      </c>
      <c r="Z1484" s="10">
        <v>613.13417150657779</v>
      </c>
      <c r="AA1484" s="10">
        <v>596.41332146632215</v>
      </c>
      <c r="AB1484" s="10">
        <v>641.75709555275739</v>
      </c>
      <c r="AC1484" s="10">
        <v>546.5633065885529</v>
      </c>
      <c r="AD1484" s="10">
        <v>528.51410375993805</v>
      </c>
      <c r="AE1484" s="10">
        <v>487.41277607837435</v>
      </c>
      <c r="AF1484" s="10">
        <v>435.80960983409921</v>
      </c>
      <c r="AG1484" s="10"/>
    </row>
    <row r="1485" spans="2:33" ht="15" outlineLevel="1">
      <c r="B1485" s="15" t="s">
        <v>231</v>
      </c>
      <c r="E1485" s="10">
        <v>0</v>
      </c>
      <c r="F1485" s="10">
        <v>0</v>
      </c>
      <c r="G1485" s="10">
        <v>0</v>
      </c>
      <c r="H1485" s="10">
        <v>0</v>
      </c>
      <c r="I1485" s="10">
        <v>0</v>
      </c>
      <c r="J1485" s="10">
        <v>0</v>
      </c>
      <c r="K1485" s="10">
        <v>0</v>
      </c>
      <c r="L1485" s="10">
        <v>0</v>
      </c>
      <c r="M1485" s="10">
        <v>0</v>
      </c>
      <c r="N1485" s="10">
        <v>0</v>
      </c>
      <c r="O1485" s="10">
        <v>0</v>
      </c>
      <c r="P1485" s="10">
        <v>0</v>
      </c>
      <c r="Q1485" s="10">
        <v>0</v>
      </c>
      <c r="R1485" s="10">
        <v>0</v>
      </c>
      <c r="S1485" s="10">
        <v>0</v>
      </c>
      <c r="T1485" s="10">
        <v>11.8193904</v>
      </c>
      <c r="U1485" s="10">
        <v>56.090879999999999</v>
      </c>
      <c r="V1485" s="10">
        <v>324.22464000000002</v>
      </c>
      <c r="W1485" s="10">
        <v>348.14015999999998</v>
      </c>
      <c r="X1485" s="10">
        <v>500.41152</v>
      </c>
      <c r="Y1485" s="10">
        <v>567.29487884918683</v>
      </c>
      <c r="Z1485" s="10">
        <v>539.52976919999992</v>
      </c>
      <c r="AA1485" s="10">
        <v>559.22764319999999</v>
      </c>
      <c r="AB1485" s="10">
        <v>547.46421307200001</v>
      </c>
      <c r="AC1485" s="10">
        <v>527.2466079325302</v>
      </c>
      <c r="AD1485" s="10">
        <v>827.17672379999988</v>
      </c>
      <c r="AE1485" s="10">
        <v>848.19274769999993</v>
      </c>
      <c r="AF1485" s="10">
        <v>688.63373279999996</v>
      </c>
      <c r="AG1485" s="10"/>
    </row>
    <row r="1486" spans="2:33" ht="15" outlineLevel="1">
      <c r="B1486" s="15" t="s">
        <v>232</v>
      </c>
      <c r="E1486" s="10">
        <v>0</v>
      </c>
      <c r="F1486" s="10">
        <v>0</v>
      </c>
      <c r="G1486" s="10">
        <v>0</v>
      </c>
      <c r="H1486" s="10">
        <v>0</v>
      </c>
      <c r="I1486" s="10">
        <v>0</v>
      </c>
      <c r="J1486" s="10">
        <v>0</v>
      </c>
      <c r="K1486" s="10">
        <v>0</v>
      </c>
      <c r="L1486" s="10">
        <v>0</v>
      </c>
      <c r="M1486" s="10">
        <v>0</v>
      </c>
      <c r="N1486" s="10">
        <v>0</v>
      </c>
      <c r="O1486" s="10">
        <v>0</v>
      </c>
      <c r="P1486" s="10">
        <v>0</v>
      </c>
      <c r="Q1486" s="10">
        <v>0</v>
      </c>
      <c r="R1486" s="10">
        <v>0</v>
      </c>
      <c r="S1486" s="10">
        <v>0</v>
      </c>
      <c r="T1486" s="10">
        <v>7.2129600000000007</v>
      </c>
      <c r="U1486" s="10">
        <v>57.890519999999995</v>
      </c>
      <c r="V1486" s="10">
        <v>393.41699999999997</v>
      </c>
      <c r="W1486" s="10">
        <v>619.86923999999999</v>
      </c>
      <c r="X1486" s="10">
        <v>789.27551999999991</v>
      </c>
      <c r="Y1486" s="10">
        <v>687.56181843081299</v>
      </c>
      <c r="Z1486" s="10">
        <v>649.15596000000005</v>
      </c>
      <c r="AA1486" s="10">
        <v>842.52359999999999</v>
      </c>
      <c r="AB1486" s="10">
        <v>1170.8612034</v>
      </c>
      <c r="AC1486" s="10">
        <v>1323.4987304674701</v>
      </c>
      <c r="AD1486" s="10">
        <v>1024.6062287999998</v>
      </c>
      <c r="AE1486" s="10">
        <v>1394.368872</v>
      </c>
      <c r="AF1486" s="10">
        <v>1187.0775587999999</v>
      </c>
      <c r="AG1486" s="10"/>
    </row>
    <row r="1487" spans="2:33" ht="15" outlineLevel="1">
      <c r="B1487" s="15" t="s">
        <v>233</v>
      </c>
      <c r="E1487" s="10">
        <v>0</v>
      </c>
      <c r="F1487" s="10">
        <v>0</v>
      </c>
      <c r="G1487" s="10">
        <v>0</v>
      </c>
      <c r="H1487" s="10">
        <v>0</v>
      </c>
      <c r="I1487" s="10">
        <v>0</v>
      </c>
      <c r="J1487" s="10">
        <v>0</v>
      </c>
      <c r="K1487" s="10">
        <v>0</v>
      </c>
      <c r="L1487" s="10">
        <v>0</v>
      </c>
      <c r="M1487" s="10">
        <v>0</v>
      </c>
      <c r="N1487" s="10">
        <v>0</v>
      </c>
      <c r="O1487" s="10">
        <v>0</v>
      </c>
      <c r="P1487" s="10">
        <v>0</v>
      </c>
      <c r="Q1487" s="10">
        <v>0</v>
      </c>
      <c r="R1487" s="10">
        <v>2666.7722083333338</v>
      </c>
      <c r="S1487" s="10">
        <v>3406.6764750000002</v>
      </c>
      <c r="T1487" s="10">
        <v>4606.5858750000007</v>
      </c>
      <c r="U1487" s="10">
        <v>4462.2558749999998</v>
      </c>
      <c r="V1487" s="10">
        <v>3856.3791161764702</v>
      </c>
      <c r="W1487" s="10">
        <v>3630.0666661764708</v>
      </c>
      <c r="X1487" s="10">
        <v>3552.8263911764707</v>
      </c>
      <c r="Y1487" s="10">
        <v>3917.8775161764706</v>
      </c>
      <c r="Z1487" s="10">
        <v>3698.0964560000002</v>
      </c>
      <c r="AA1487" s="10">
        <v>3955.1405151420008</v>
      </c>
      <c r="AB1487" s="10">
        <v>4077.3383986208792</v>
      </c>
      <c r="AC1487" s="10">
        <v>4370.1278148000001</v>
      </c>
      <c r="AD1487" s="10">
        <v>4502.5602132747081</v>
      </c>
      <c r="AE1487" s="10">
        <v>4377.4488650799995</v>
      </c>
      <c r="AF1487" s="10">
        <v>4975.9368548421189</v>
      </c>
      <c r="AG1487" s="10"/>
    </row>
    <row r="1488" spans="2:33" ht="15" outlineLevel="1">
      <c r="B1488" s="15" t="s">
        <v>234</v>
      </c>
      <c r="E1488" s="10">
        <v>0</v>
      </c>
      <c r="F1488" s="10">
        <v>0</v>
      </c>
      <c r="G1488" s="10">
        <v>0</v>
      </c>
      <c r="H1488" s="10">
        <v>0</v>
      </c>
      <c r="I1488" s="10">
        <v>0</v>
      </c>
      <c r="J1488" s="10">
        <v>0</v>
      </c>
      <c r="K1488" s="10">
        <v>0</v>
      </c>
      <c r="L1488" s="10">
        <v>0</v>
      </c>
      <c r="M1488" s="10">
        <v>0</v>
      </c>
      <c r="N1488" s="10">
        <v>0</v>
      </c>
      <c r="O1488" s="10">
        <v>0</v>
      </c>
      <c r="P1488" s="10">
        <v>0</v>
      </c>
      <c r="Q1488" s="10">
        <v>0</v>
      </c>
      <c r="R1488" s="10">
        <v>1673</v>
      </c>
      <c r="S1488" s="10">
        <v>1673</v>
      </c>
      <c r="T1488" s="10">
        <v>2097.1333333333337</v>
      </c>
      <c r="U1488" s="10">
        <v>2365.8538209666672</v>
      </c>
      <c r="V1488" s="10">
        <v>2402.86</v>
      </c>
      <c r="W1488" s="10">
        <v>2080.9864100000004</v>
      </c>
      <c r="X1488" s="10">
        <v>1882.3693840000001</v>
      </c>
      <c r="Y1488" s="10">
        <v>1726.1253312600002</v>
      </c>
      <c r="Z1488" s="10">
        <v>1397.18165376</v>
      </c>
      <c r="AA1488" s="10">
        <v>560.46714048000001</v>
      </c>
      <c r="AB1488" s="10">
        <v>555.55993943999999</v>
      </c>
      <c r="AC1488" s="10">
        <v>1341.8385090000002</v>
      </c>
      <c r="AD1488" s="10">
        <v>1123.6038660000002</v>
      </c>
      <c r="AE1488" s="10">
        <v>806.22531681999999</v>
      </c>
      <c r="AF1488" s="10">
        <v>877.79924700000004</v>
      </c>
      <c r="AG1488" s="10"/>
    </row>
    <row r="1489" spans="2:33" ht="15" outlineLevel="1">
      <c r="B1489" s="15" t="s">
        <v>235</v>
      </c>
      <c r="E1489" s="10">
        <v>0</v>
      </c>
      <c r="F1489" s="10">
        <v>0</v>
      </c>
      <c r="G1489" s="10">
        <v>0</v>
      </c>
      <c r="H1489" s="10">
        <v>0</v>
      </c>
      <c r="I1489" s="10">
        <v>0</v>
      </c>
      <c r="J1489" s="10">
        <v>0</v>
      </c>
      <c r="K1489" s="10">
        <v>0</v>
      </c>
      <c r="L1489" s="10">
        <v>0</v>
      </c>
      <c r="M1489" s="10">
        <v>0</v>
      </c>
      <c r="N1489" s="10">
        <v>0</v>
      </c>
      <c r="O1489" s="10">
        <v>0</v>
      </c>
      <c r="P1489" s="10">
        <v>0</v>
      </c>
      <c r="Q1489" s="10">
        <v>0</v>
      </c>
      <c r="R1489" s="10">
        <v>0</v>
      </c>
      <c r="S1489" s="10">
        <v>0</v>
      </c>
      <c r="T1489" s="10">
        <v>0</v>
      </c>
      <c r="U1489" s="10">
        <v>0</v>
      </c>
      <c r="V1489" s="10">
        <v>0</v>
      </c>
      <c r="W1489" s="10">
        <v>0</v>
      </c>
      <c r="X1489" s="10">
        <v>213.77202870000002</v>
      </c>
      <c r="Y1489" s="10">
        <v>266.54972423999999</v>
      </c>
      <c r="Z1489" s="10">
        <v>445.26687829788995</v>
      </c>
      <c r="AA1489" s="10">
        <v>890.19616914743574</v>
      </c>
      <c r="AB1489" s="10">
        <v>1026.0795829013748</v>
      </c>
      <c r="AC1489" s="10">
        <v>1173.6099874150905</v>
      </c>
      <c r="AD1489" s="10">
        <v>1383.0692356967779</v>
      </c>
      <c r="AE1489" s="10">
        <v>1649.1424330969699</v>
      </c>
      <c r="AF1489" s="10">
        <v>1777.9007672289617</v>
      </c>
      <c r="AG1489" s="10"/>
    </row>
    <row r="1490" spans="2:33" ht="15" outlineLevel="1">
      <c r="B1490" s="40" t="s">
        <v>11</v>
      </c>
      <c r="E1490" s="10">
        <v>1871</v>
      </c>
      <c r="F1490" s="10">
        <v>1669.3110426037683</v>
      </c>
      <c r="G1490" s="10">
        <v>1353</v>
      </c>
      <c r="H1490" s="10">
        <v>1390</v>
      </c>
      <c r="I1490" s="10">
        <v>1319.6470237675028</v>
      </c>
      <c r="J1490" s="10">
        <v>1243.4811252476875</v>
      </c>
      <c r="K1490" s="10">
        <v>1124.3349325837455</v>
      </c>
      <c r="L1490" s="10">
        <v>1015.0234841338797</v>
      </c>
      <c r="M1490" s="10">
        <v>1049.2532228215639</v>
      </c>
      <c r="N1490" s="10">
        <v>747.88611572498598</v>
      </c>
      <c r="O1490" s="10">
        <v>719.70653336910857</v>
      </c>
      <c r="P1490" s="10">
        <v>687.75821366895627</v>
      </c>
      <c r="Q1490" s="10">
        <v>681.72045635338588</v>
      </c>
      <c r="R1490" s="10">
        <v>4981.9899625486032</v>
      </c>
      <c r="S1490" s="10">
        <v>5708.6447531831836</v>
      </c>
      <c r="T1490" s="10">
        <v>7378.8099966185164</v>
      </c>
      <c r="U1490" s="10">
        <v>7588.5445457495152</v>
      </c>
      <c r="V1490" s="10">
        <v>7630.8348301939222</v>
      </c>
      <c r="W1490" s="10">
        <v>7364.8474684691</v>
      </c>
      <c r="X1490" s="10">
        <v>7646.6233983927841</v>
      </c>
      <c r="Y1490" s="10">
        <v>7831.781701950059</v>
      </c>
      <c r="Z1490" s="10">
        <v>7342.3648887644677</v>
      </c>
      <c r="AA1490" s="10">
        <v>7403.9683894357586</v>
      </c>
      <c r="AB1490" s="10">
        <v>8019.0604329870112</v>
      </c>
      <c r="AC1490" s="10">
        <v>9282.8849562036448</v>
      </c>
      <c r="AD1490" s="10">
        <v>9389.5303713314242</v>
      </c>
      <c r="AE1490" s="10">
        <v>9562.7910107753432</v>
      </c>
      <c r="AF1490" s="10">
        <v>9943.1577705051786</v>
      </c>
      <c r="AG1490" s="10"/>
    </row>
    <row r="1491" spans="2:33" outlineLevel="1"/>
    <row r="1494" spans="2:33" ht="21" thickBot="1">
      <c r="B1494" s="19" t="s">
        <v>236</v>
      </c>
      <c r="C1494" s="20"/>
      <c r="D1494" s="20"/>
      <c r="E1494" s="20"/>
      <c r="F1494" s="20"/>
      <c r="G1494" s="20"/>
      <c r="H1494" s="20"/>
      <c r="I1494" s="20"/>
      <c r="J1494" s="20"/>
      <c r="K1494" s="20"/>
      <c r="L1494" s="20"/>
      <c r="M1494" s="20"/>
      <c r="N1494" s="20"/>
      <c r="O1494" s="20"/>
      <c r="P1494" s="20"/>
      <c r="Q1494" s="20"/>
      <c r="R1494" s="20"/>
      <c r="S1494" s="20"/>
      <c r="T1494" s="20"/>
      <c r="U1494" s="20"/>
      <c r="V1494" s="20"/>
      <c r="W1494" s="20"/>
      <c r="X1494" s="20"/>
      <c r="Y1494" s="20"/>
      <c r="Z1494" s="20"/>
      <c r="AA1494" s="20"/>
      <c r="AB1494" s="20"/>
      <c r="AC1494" s="20"/>
      <c r="AD1494" s="20"/>
      <c r="AE1494" s="20"/>
      <c r="AF1494" s="20"/>
      <c r="AG1494" s="20"/>
    </row>
    <row r="1495" spans="2:33" ht="14" outlineLevel="1" thickTop="1"/>
    <row r="1496" spans="2:33" outlineLevel="1"/>
    <row r="1497" spans="2:33" outlineLevel="1"/>
    <row r="1498" spans="2:33" outlineLevel="1"/>
    <row r="1499" spans="2:33" outlineLevel="1"/>
    <row r="1500" spans="2:33" outlineLevel="1"/>
    <row r="1501" spans="2:33" outlineLevel="1"/>
    <row r="1502" spans="2:33" outlineLevel="1"/>
    <row r="1503" spans="2:33" outlineLevel="1"/>
    <row r="1504" spans="2:33" outlineLevel="1"/>
    <row r="1505" spans="2:33" outlineLevel="1"/>
    <row r="1506" spans="2:33" outlineLevel="1"/>
    <row r="1507" spans="2:33" outlineLevel="1"/>
    <row r="1508" spans="2:33" outlineLevel="1"/>
    <row r="1509" spans="2:33" outlineLevel="1"/>
    <row r="1510" spans="2:33" outlineLevel="1"/>
    <row r="1511" spans="2:33" outlineLevel="1"/>
    <row r="1512" spans="2:33" outlineLevel="1"/>
    <row r="1513" spans="2:33" outlineLevel="1"/>
    <row r="1514" spans="2:33" outlineLevel="1"/>
    <row r="1515" spans="2:33" outlineLevel="1"/>
    <row r="1516" spans="2:33" outlineLevel="1"/>
    <row r="1517" spans="2:33" outlineLevel="1"/>
    <row r="1518" spans="2:33" outlineLevel="1"/>
    <row r="1519" spans="2:33" ht="16" outlineLevel="1" thickBot="1">
      <c r="B1519" s="3" t="s">
        <v>237</v>
      </c>
      <c r="C1519" s="3" t="s">
        <v>141</v>
      </c>
      <c r="D1519" s="3" t="s">
        <v>142</v>
      </c>
      <c r="E1519" s="3">
        <v>1990</v>
      </c>
      <c r="F1519" s="3">
        <v>1991</v>
      </c>
      <c r="G1519" s="3">
        <v>1992</v>
      </c>
      <c r="H1519" s="3">
        <v>1993</v>
      </c>
      <c r="I1519" s="3">
        <v>1994</v>
      </c>
      <c r="J1519" s="3">
        <v>1995</v>
      </c>
      <c r="K1519" s="3">
        <v>1996</v>
      </c>
      <c r="L1519" s="3">
        <v>1997</v>
      </c>
      <c r="M1519" s="3">
        <v>1998</v>
      </c>
      <c r="N1519" s="3">
        <v>1999</v>
      </c>
      <c r="O1519" s="3">
        <v>2000</v>
      </c>
      <c r="P1519" s="3">
        <v>2001</v>
      </c>
      <c r="Q1519" s="3">
        <v>2002</v>
      </c>
      <c r="R1519" s="3">
        <v>2003</v>
      </c>
      <c r="S1519" s="3">
        <v>2004</v>
      </c>
      <c r="T1519" s="3">
        <v>2005</v>
      </c>
      <c r="U1519" s="3">
        <v>2006</v>
      </c>
      <c r="V1519" s="3">
        <v>2007</v>
      </c>
      <c r="W1519" s="3">
        <v>2008</v>
      </c>
      <c r="X1519" s="3">
        <v>2009</v>
      </c>
      <c r="Y1519" s="3">
        <v>2010</v>
      </c>
      <c r="Z1519" s="3">
        <v>2011</v>
      </c>
      <c r="AA1519" s="3">
        <v>2012</v>
      </c>
      <c r="AB1519" s="3">
        <v>2013</v>
      </c>
      <c r="AC1519" s="3">
        <v>2014</v>
      </c>
      <c r="AD1519" s="3">
        <v>2015</v>
      </c>
      <c r="AE1519" s="3">
        <v>2016</v>
      </c>
      <c r="AF1519" s="3">
        <v>2017</v>
      </c>
      <c r="AG1519" s="3">
        <v>2018</v>
      </c>
    </row>
    <row r="1520" spans="2:33" ht="15" outlineLevel="1">
      <c r="B1520" s="40" t="s">
        <v>238</v>
      </c>
      <c r="C1520" s="40" t="s">
        <v>90</v>
      </c>
      <c r="E1520" s="48">
        <v>1.1256743979070401E-4</v>
      </c>
      <c r="F1520" s="48">
        <v>1.1529413550904405E-4</v>
      </c>
      <c r="G1520" s="48">
        <v>1.0663802765252406E-4</v>
      </c>
      <c r="H1520" s="48">
        <v>1.1077360218059742E-4</v>
      </c>
      <c r="I1520" s="48">
        <v>1.0210722864487692E-4</v>
      </c>
      <c r="J1520" s="48">
        <v>9.8249467354669383E-5</v>
      </c>
      <c r="K1520" s="48">
        <v>8.6971647965399643E-5</v>
      </c>
      <c r="L1520" s="48">
        <v>9.4761706977553116E-5</v>
      </c>
      <c r="M1520" s="48">
        <v>8.1611986752112083E-5</v>
      </c>
      <c r="N1520" s="48">
        <v>8.1882640208815025E-5</v>
      </c>
      <c r="O1520" s="48">
        <v>7.9096764166571441E-5</v>
      </c>
      <c r="P1520" s="48">
        <v>7.5484904921445094E-5</v>
      </c>
      <c r="Q1520" s="48">
        <v>6.4907307579866423E-5</v>
      </c>
      <c r="R1520" s="48">
        <v>6.5493273859096294E-5</v>
      </c>
      <c r="S1520" s="48">
        <v>1.3561126138546435E-4</v>
      </c>
      <c r="T1520" s="48">
        <v>4.1806451375471217E-4</v>
      </c>
      <c r="U1520" s="48">
        <v>7.6345413853160589E-4</v>
      </c>
      <c r="V1520" s="48">
        <v>4.7811096645417718E-3</v>
      </c>
      <c r="W1520" s="48">
        <v>1.2642135325794182E-2</v>
      </c>
      <c r="X1520" s="48">
        <v>1.9122038794555422E-2</v>
      </c>
      <c r="Y1520" s="48">
        <v>2.4578360104405995E-2</v>
      </c>
      <c r="Z1520" s="48">
        <v>3.7994812139696882E-2</v>
      </c>
      <c r="AA1520" s="48">
        <v>4.0249167287469891E-2</v>
      </c>
      <c r="AB1520" s="48">
        <v>4.9069669780263274E-2</v>
      </c>
      <c r="AC1520" s="48">
        <v>5.2472823220757039E-2</v>
      </c>
      <c r="AD1520" s="48">
        <v>5.872646058339593E-2</v>
      </c>
      <c r="AE1520" s="48">
        <v>5.1776797300666658E-2</v>
      </c>
      <c r="AF1520" s="48">
        <v>7.4279067202892166E-2</v>
      </c>
      <c r="AG1520" s="48">
        <v>7.1796617464112894E-2</v>
      </c>
    </row>
    <row r="1521" spans="2:33" ht="15" outlineLevel="1">
      <c r="B1521" s="40" t="s">
        <v>239</v>
      </c>
      <c r="C1521" s="40" t="s">
        <v>90</v>
      </c>
      <c r="E1521" s="48">
        <v>4.5030017264535919E-5</v>
      </c>
      <c r="F1521" s="48">
        <v>4.6120844681367507E-5</v>
      </c>
      <c r="G1521" s="48">
        <v>4.2657940436188716E-5</v>
      </c>
      <c r="H1521" s="48">
        <v>4.4312386057813869E-5</v>
      </c>
      <c r="I1521" s="48">
        <v>4.0845393823930531E-5</v>
      </c>
      <c r="J1521" s="48">
        <v>3.9302103788325628E-5</v>
      </c>
      <c r="K1521" s="48">
        <v>3.4790474657108517E-5</v>
      </c>
      <c r="L1521" s="48">
        <v>3.7906838061029718E-5</v>
      </c>
      <c r="M1521" s="48">
        <v>3.264639330305548E-5</v>
      </c>
      <c r="N1521" s="48">
        <v>3.2754665306610685E-5</v>
      </c>
      <c r="O1521" s="48">
        <v>3.1640207249435172E-5</v>
      </c>
      <c r="P1521" s="48">
        <v>3.0195329543525834E-5</v>
      </c>
      <c r="Q1521" s="48">
        <v>2.5963934181383703E-5</v>
      </c>
      <c r="R1521" s="48">
        <v>2.6198339032634268E-5</v>
      </c>
      <c r="S1521" s="48">
        <v>5.4248918612754867E-5</v>
      </c>
      <c r="T1521" s="48">
        <v>3.2388345342573887E-4</v>
      </c>
      <c r="U1521" s="48">
        <v>6.6457702555253054E-4</v>
      </c>
      <c r="V1521" s="48">
        <v>4.6802715313102082E-3</v>
      </c>
      <c r="W1521" s="48">
        <v>1.2511238829127164E-2</v>
      </c>
      <c r="X1521" s="48">
        <v>1.8990499936216227E-2</v>
      </c>
      <c r="Y1521" s="48">
        <v>2.4415965970824283E-2</v>
      </c>
      <c r="Z1521" s="48">
        <v>2.6893637976792097E-2</v>
      </c>
      <c r="AA1521" s="48">
        <v>2.4252966261091871E-2</v>
      </c>
      <c r="AB1521" s="48">
        <v>2.8491869306429857E-2</v>
      </c>
      <c r="AC1521" s="48">
        <v>3.1470150278249343E-2</v>
      </c>
      <c r="AD1521" s="48">
        <v>3.3265902362910472E-2</v>
      </c>
      <c r="AE1521" s="48">
        <v>2.9717747817757861E-2</v>
      </c>
      <c r="AF1521" s="48">
        <v>4.0739826070353279E-2</v>
      </c>
      <c r="AG1521" s="48">
        <v>3.8675399178228431E-2</v>
      </c>
    </row>
    <row r="1522" spans="2:33" outlineLevel="1"/>
    <row r="1523" spans="2:33" outlineLevel="1"/>
    <row r="1526" spans="2:33" ht="21" thickBot="1">
      <c r="B1526" s="19" t="s">
        <v>240</v>
      </c>
      <c r="C1526" s="20"/>
      <c r="D1526" s="20"/>
      <c r="E1526" s="20"/>
      <c r="F1526" s="20"/>
      <c r="G1526" s="20"/>
      <c r="H1526" s="20"/>
      <c r="I1526" s="20"/>
      <c r="J1526" s="20"/>
      <c r="K1526" s="20"/>
      <c r="L1526" s="20"/>
      <c r="M1526" s="20"/>
      <c r="N1526" s="20"/>
      <c r="O1526" s="20"/>
      <c r="P1526" s="20"/>
      <c r="Q1526" s="20"/>
      <c r="R1526" s="20"/>
      <c r="S1526" s="20"/>
      <c r="T1526" s="20"/>
      <c r="U1526" s="20"/>
      <c r="V1526" s="20"/>
      <c r="W1526" s="20"/>
      <c r="X1526" s="20"/>
      <c r="Y1526" s="20"/>
      <c r="Z1526" s="20"/>
      <c r="AA1526" s="20"/>
      <c r="AB1526" s="20"/>
      <c r="AC1526" s="20"/>
      <c r="AD1526" s="20"/>
      <c r="AE1526" s="20"/>
      <c r="AF1526" s="20"/>
      <c r="AG1526" s="20"/>
    </row>
    <row r="1527" spans="2:33" ht="14" outlineLevel="1" thickTop="1"/>
    <row r="1528" spans="2:33" outlineLevel="1"/>
    <row r="1529" spans="2:33" outlineLevel="1"/>
    <row r="1530" spans="2:33" outlineLevel="1"/>
    <row r="1531" spans="2:33" outlineLevel="1"/>
    <row r="1532" spans="2:33" outlineLevel="1"/>
    <row r="1533" spans="2:33" outlineLevel="1"/>
    <row r="1534" spans="2:33" outlineLevel="1"/>
    <row r="1535" spans="2:33" outlineLevel="1"/>
    <row r="1536" spans="2:33" outlineLevel="1"/>
    <row r="1537" spans="2:33" outlineLevel="1"/>
    <row r="1538" spans="2:33" outlineLevel="1"/>
    <row r="1539" spans="2:33" outlineLevel="1"/>
    <row r="1540" spans="2:33" outlineLevel="1"/>
    <row r="1541" spans="2:33" outlineLevel="1"/>
    <row r="1542" spans="2:33" outlineLevel="1"/>
    <row r="1543" spans="2:33" outlineLevel="1"/>
    <row r="1544" spans="2:33" outlineLevel="1">
      <c r="C1544" s="40"/>
    </row>
    <row r="1545" spans="2:33" outlineLevel="1"/>
    <row r="1546" spans="2:33" outlineLevel="1"/>
    <row r="1547" spans="2:33" outlineLevel="1"/>
    <row r="1548" spans="2:33" outlineLevel="1"/>
    <row r="1549" spans="2:33" outlineLevel="1"/>
    <row r="1550" spans="2:33" ht="16" outlineLevel="1" thickBot="1">
      <c r="B1550" s="3" t="s">
        <v>241</v>
      </c>
      <c r="C1550" s="3" t="s">
        <v>88</v>
      </c>
      <c r="D1550" s="3" t="s">
        <v>2</v>
      </c>
      <c r="E1550" s="3">
        <v>1990</v>
      </c>
      <c r="F1550" s="3">
        <v>1991</v>
      </c>
      <c r="G1550" s="3">
        <v>1992</v>
      </c>
      <c r="H1550" s="3">
        <v>1993</v>
      </c>
      <c r="I1550" s="3">
        <v>1994</v>
      </c>
      <c r="J1550" s="3">
        <v>1995</v>
      </c>
      <c r="K1550" s="3">
        <v>1996</v>
      </c>
      <c r="L1550" s="3">
        <v>1997</v>
      </c>
      <c r="M1550" s="3">
        <v>1998</v>
      </c>
      <c r="N1550" s="3">
        <v>1999</v>
      </c>
      <c r="O1550" s="3">
        <v>2000</v>
      </c>
      <c r="P1550" s="3">
        <v>2001</v>
      </c>
      <c r="Q1550" s="3">
        <v>2002</v>
      </c>
      <c r="R1550" s="3">
        <v>2003</v>
      </c>
      <c r="S1550" s="3">
        <v>2004</v>
      </c>
      <c r="T1550" s="3">
        <v>2005</v>
      </c>
      <c r="U1550" s="3">
        <v>2006</v>
      </c>
      <c r="V1550" s="3">
        <v>2007</v>
      </c>
      <c r="W1550" s="3">
        <v>2008</v>
      </c>
      <c r="X1550" s="3">
        <v>2009</v>
      </c>
      <c r="Y1550" s="3">
        <v>2010</v>
      </c>
      <c r="Z1550" s="3">
        <v>2011</v>
      </c>
      <c r="AA1550" s="3">
        <v>2012</v>
      </c>
      <c r="AB1550" s="3">
        <v>2013</v>
      </c>
      <c r="AC1550" s="3">
        <v>2014</v>
      </c>
      <c r="AD1550" s="3">
        <v>2015</v>
      </c>
      <c r="AE1550" s="3">
        <v>2016</v>
      </c>
      <c r="AF1550" s="3">
        <v>2017</v>
      </c>
      <c r="AG1550" s="3">
        <v>2018</v>
      </c>
    </row>
    <row r="1551" spans="2:33" ht="15" outlineLevel="1">
      <c r="B1551" s="15" t="s">
        <v>242</v>
      </c>
      <c r="C1551" s="40" t="s">
        <v>243</v>
      </c>
      <c r="E1551" s="10">
        <v>142.19599999999997</v>
      </c>
      <c r="F1551" s="10">
        <v>126.86763923788637</v>
      </c>
      <c r="G1551" s="10">
        <v>102.82800000000002</v>
      </c>
      <c r="H1551" s="10">
        <v>105.64000000000001</v>
      </c>
      <c r="I1551" s="10">
        <v>100.2931738063302</v>
      </c>
      <c r="J1551" s="10">
        <v>94.504565518824236</v>
      </c>
      <c r="K1551" s="10">
        <v>85.449454876364669</v>
      </c>
      <c r="L1551" s="10">
        <v>77.141784794174839</v>
      </c>
      <c r="M1551" s="10">
        <v>79.743244934438849</v>
      </c>
      <c r="N1551" s="10">
        <v>56.839344795098889</v>
      </c>
      <c r="O1551" s="10">
        <v>54.697696536052277</v>
      </c>
      <c r="P1551" s="10">
        <v>52.269624238840677</v>
      </c>
      <c r="Q1551" s="10">
        <v>51.810754682857372</v>
      </c>
      <c r="R1551" s="10">
        <v>175.95654932036049</v>
      </c>
      <c r="S1551" s="10">
        <v>174.94958914192202</v>
      </c>
      <c r="T1551" s="10">
        <v>218.53821567927383</v>
      </c>
      <c r="U1551" s="10">
        <v>237.2001762569632</v>
      </c>
      <c r="V1551" s="10">
        <v>275.34432578979528</v>
      </c>
      <c r="W1551" s="10">
        <v>256.25503944237408</v>
      </c>
      <c r="X1551" s="10">
        <v>279.55360697943388</v>
      </c>
      <c r="Y1551" s="10">
        <v>244.74334865793958</v>
      </c>
      <c r="Z1551" s="10">
        <v>228.73912090467834</v>
      </c>
      <c r="AA1551" s="10">
        <v>182.64402410006079</v>
      </c>
      <c r="AB1551" s="10">
        <v>215.06602130426589</v>
      </c>
      <c r="AC1551" s="10">
        <v>273.47512928065566</v>
      </c>
      <c r="AD1551" s="10">
        <v>224.05340460194304</v>
      </c>
      <c r="AE1551" s="10">
        <v>227.51946148042813</v>
      </c>
      <c r="AF1551" s="10">
        <v>198.19967728597928</v>
      </c>
      <c r="AG1551" s="10">
        <v>237.85798494424398</v>
      </c>
    </row>
    <row r="1552" spans="2:33" ht="15" outlineLevel="1">
      <c r="B1552" s="15" t="s">
        <v>244</v>
      </c>
      <c r="C1552" s="40" t="s">
        <v>243</v>
      </c>
      <c r="E1552" s="10">
        <v>6.9634999999999989</v>
      </c>
      <c r="F1552" s="10">
        <v>8.7226999999999997</v>
      </c>
      <c r="G1552" s="10">
        <v>8.5760999999999985</v>
      </c>
      <c r="H1552" s="10">
        <v>11.141599999999999</v>
      </c>
      <c r="I1552" s="10">
        <v>7.6231999999999998</v>
      </c>
      <c r="J1552" s="10">
        <v>8.7226999999999997</v>
      </c>
      <c r="K1552" s="10">
        <v>11.068299999999999</v>
      </c>
      <c r="L1552" s="10">
        <v>12.900799999999998</v>
      </c>
      <c r="M1552" s="10">
        <v>13.7804</v>
      </c>
      <c r="N1552" s="10">
        <v>13.633799999999999</v>
      </c>
      <c r="O1552" s="10">
        <v>13.193999999999999</v>
      </c>
      <c r="P1552" s="10">
        <v>13.193999999999999</v>
      </c>
      <c r="Q1552" s="10">
        <v>13.7804</v>
      </c>
      <c r="R1552" s="10">
        <v>27.487500000000001</v>
      </c>
      <c r="S1552" s="10">
        <v>30.419499999999999</v>
      </c>
      <c r="T1552" s="10">
        <v>28.644723749999997</v>
      </c>
      <c r="U1552" s="10">
        <v>29.566183767400009</v>
      </c>
      <c r="V1552" s="10">
        <v>32.105263314578082</v>
      </c>
      <c r="W1552" s="10">
        <v>31.770725706278085</v>
      </c>
      <c r="X1552" s="10">
        <v>40.956696382845891</v>
      </c>
      <c r="Y1552" s="10">
        <v>43.715845641013324</v>
      </c>
      <c r="Z1552" s="10">
        <v>42.37856133299735</v>
      </c>
      <c r="AA1552" s="10">
        <v>39.668966263471432</v>
      </c>
      <c r="AB1552" s="10">
        <v>35.126531270035699</v>
      </c>
      <c r="AC1552" s="10">
        <v>40.385319744070003</v>
      </c>
      <c r="AD1552" s="10">
        <v>41.762415085212027</v>
      </c>
      <c r="AE1552" s="10">
        <v>48.877365285149132</v>
      </c>
      <c r="AF1552" s="10">
        <v>50.522523763745959</v>
      </c>
      <c r="AG1552" s="10">
        <v>51.608149826633401</v>
      </c>
    </row>
    <row r="1553" spans="2:33" ht="15" outlineLevel="1">
      <c r="B1553" s="15" t="s">
        <v>245</v>
      </c>
      <c r="C1553" s="40" t="s">
        <v>243</v>
      </c>
      <c r="E1553" s="10">
        <v>0.14066867259885274</v>
      </c>
      <c r="F1553" s="10">
        <v>0.14070810484418148</v>
      </c>
      <c r="G1553" s="10">
        <v>0.14071771880676368</v>
      </c>
      <c r="H1553" s="10">
        <v>0.14074628623469346</v>
      </c>
      <c r="I1553" s="10">
        <v>0.14073300650013182</v>
      </c>
      <c r="J1553" s="10">
        <v>0.14071378317459357</v>
      </c>
      <c r="K1553" s="10">
        <v>0.14068543990610086</v>
      </c>
      <c r="L1553" s="10">
        <v>0.14073760831672055</v>
      </c>
      <c r="M1553" s="10">
        <v>0.14074727064024517</v>
      </c>
      <c r="N1553" s="10">
        <v>0.14078519464829933</v>
      </c>
      <c r="O1553" s="10">
        <v>0.1404173172876548</v>
      </c>
      <c r="P1553" s="10">
        <v>0.14064923942104018</v>
      </c>
      <c r="Q1553" s="10">
        <v>1.8900416119313455</v>
      </c>
      <c r="R1553" s="10">
        <v>5.4515219005872062</v>
      </c>
      <c r="S1553" s="10">
        <v>9.9961944673673599</v>
      </c>
      <c r="T1553" s="10">
        <v>18.430087672174114</v>
      </c>
      <c r="U1553" s="10">
        <v>29.279313188016769</v>
      </c>
      <c r="V1553" s="10">
        <v>42.594508743178636</v>
      </c>
      <c r="W1553" s="10">
        <v>57.532836092081254</v>
      </c>
      <c r="X1553" s="10">
        <v>62.348625436233405</v>
      </c>
      <c r="Y1553" s="10">
        <v>69.29792581073184</v>
      </c>
      <c r="Z1553" s="10">
        <v>76.519475002844672</v>
      </c>
      <c r="AA1553" s="10">
        <v>83.324954891036128</v>
      </c>
      <c r="AB1553" s="10">
        <v>90.172081415293192</v>
      </c>
      <c r="AC1553" s="10">
        <v>101.09383532215377</v>
      </c>
      <c r="AD1553" s="10">
        <v>119.54864263309243</v>
      </c>
      <c r="AE1553" s="10">
        <v>143.29654640434524</v>
      </c>
      <c r="AF1553" s="10">
        <v>172.45693518039019</v>
      </c>
      <c r="AG1553" s="10">
        <v>195.3131051297259</v>
      </c>
    </row>
    <row r="1554" spans="2:33" ht="15" outlineLevel="1">
      <c r="B1554" s="15" t="s">
        <v>246</v>
      </c>
      <c r="C1554" s="40" t="s">
        <v>243</v>
      </c>
      <c r="E1554" s="10">
        <v>0.14106388517606666</v>
      </c>
      <c r="F1554" s="10">
        <v>0.35257100769843441</v>
      </c>
      <c r="G1554" s="10">
        <v>0.28203950440242598</v>
      </c>
      <c r="H1554" s="10">
        <v>0.28198809306474432</v>
      </c>
      <c r="I1554" s="10">
        <v>0.28201199192324672</v>
      </c>
      <c r="J1554" s="10">
        <v>0.28204658715817799</v>
      </c>
      <c r="K1554" s="10">
        <v>0.28209759508759552</v>
      </c>
      <c r="L1554" s="10">
        <v>0.2820037102694985</v>
      </c>
      <c r="M1554" s="10">
        <v>0.35248290185058068</v>
      </c>
      <c r="N1554" s="10">
        <v>0.35239758948061911</v>
      </c>
      <c r="O1554" s="10">
        <v>0.35322515204855687</v>
      </c>
      <c r="P1554" s="10">
        <v>0.3527034290593255</v>
      </c>
      <c r="Q1554" s="10">
        <v>0.49480239470314064</v>
      </c>
      <c r="R1554" s="10">
        <v>0.63765474361288699</v>
      </c>
      <c r="S1554" s="10">
        <v>0.85138886808988645</v>
      </c>
      <c r="T1554" s="10">
        <v>1.3696616924372016</v>
      </c>
      <c r="U1554" s="10">
        <v>1.8379648539582443</v>
      </c>
      <c r="V1554" s="10">
        <v>4.1318343326606621</v>
      </c>
      <c r="W1554" s="10">
        <v>9.6840100708018078</v>
      </c>
      <c r="X1554" s="10">
        <v>16.111384174462927</v>
      </c>
      <c r="Y1554" s="10">
        <v>22.358440048380345</v>
      </c>
      <c r="Z1554" s="10">
        <v>25.896236963660794</v>
      </c>
      <c r="AA1554" s="10">
        <v>27.967874397030315</v>
      </c>
      <c r="AB1554" s="10">
        <v>30.243645230177343</v>
      </c>
      <c r="AC1554" s="10">
        <v>32.188317252043049</v>
      </c>
      <c r="AD1554" s="10">
        <v>34.235713798404056</v>
      </c>
      <c r="AE1554" s="10">
        <v>36.168539135972964</v>
      </c>
      <c r="AF1554" s="10">
        <v>37.874239042770995</v>
      </c>
      <c r="AG1554" s="10">
        <v>40.703112841882856</v>
      </c>
    </row>
    <row r="1555" spans="2:33" ht="15" outlineLevel="1">
      <c r="B1555" s="15" t="s">
        <v>247</v>
      </c>
      <c r="C1555" s="40" t="s">
        <v>243</v>
      </c>
      <c r="E1555" s="10">
        <v>0</v>
      </c>
      <c r="F1555" s="10">
        <v>0</v>
      </c>
      <c r="G1555" s="10">
        <v>0</v>
      </c>
      <c r="H1555" s="10">
        <v>0</v>
      </c>
      <c r="I1555" s="10">
        <v>0</v>
      </c>
      <c r="J1555" s="10">
        <v>0</v>
      </c>
      <c r="K1555" s="10">
        <v>0</v>
      </c>
      <c r="L1555" s="10">
        <v>0</v>
      </c>
      <c r="M1555" s="10">
        <v>0</v>
      </c>
      <c r="N1555" s="10">
        <v>0</v>
      </c>
      <c r="O1555" s="10">
        <v>0</v>
      </c>
      <c r="P1555" s="10">
        <v>0</v>
      </c>
      <c r="Q1555" s="10">
        <v>0</v>
      </c>
      <c r="R1555" s="10">
        <v>0</v>
      </c>
      <c r="S1555" s="10">
        <v>0</v>
      </c>
      <c r="T1555" s="10">
        <v>2.4207616109562564</v>
      </c>
      <c r="U1555" s="10">
        <v>6.6400960748436111</v>
      </c>
      <c r="V1555" s="10">
        <v>47.534003908077658</v>
      </c>
      <c r="W1555" s="10">
        <v>128.05253532341357</v>
      </c>
      <c r="X1555" s="10">
        <v>170.15593460576184</v>
      </c>
      <c r="Y1555" s="10">
        <v>202.2906280097535</v>
      </c>
      <c r="Z1555" s="10">
        <v>217.52046693108863</v>
      </c>
      <c r="AA1555" s="10">
        <v>185.3291296479951</v>
      </c>
      <c r="AB1555" s="10">
        <v>215.98499051036006</v>
      </c>
      <c r="AC1555" s="10">
        <v>239.43400106914532</v>
      </c>
      <c r="AD1555" s="10">
        <v>264.38262422686131</v>
      </c>
      <c r="AE1555" s="10">
        <v>238.22057598538868</v>
      </c>
      <c r="AF1555" s="10">
        <v>339.91277728391782</v>
      </c>
      <c r="AG1555" s="10">
        <v>338.78081390661271</v>
      </c>
    </row>
    <row r="1556" spans="2:33" ht="15" outlineLevel="1">
      <c r="B1556" s="15" t="s">
        <v>248</v>
      </c>
      <c r="C1556" s="40" t="s">
        <v>243</v>
      </c>
      <c r="E1556" s="10">
        <v>420.74863470746044</v>
      </c>
      <c r="F1556" s="10">
        <v>463.96337790937275</v>
      </c>
      <c r="G1556" s="10">
        <v>512.13439076907707</v>
      </c>
      <c r="H1556" s="10">
        <v>477.25821512259415</v>
      </c>
      <c r="I1556" s="10">
        <v>572.08779944109676</v>
      </c>
      <c r="J1556" s="10">
        <v>429.76167533911058</v>
      </c>
      <c r="K1556" s="10">
        <v>433.07006758056775</v>
      </c>
      <c r="L1556" s="10">
        <v>417.1578890792112</v>
      </c>
      <c r="M1556" s="10">
        <v>575.58659797188409</v>
      </c>
      <c r="N1556" s="10">
        <v>542.71722200931413</v>
      </c>
      <c r="O1556" s="10">
        <v>489.43422531061009</v>
      </c>
      <c r="P1556" s="10">
        <v>363.3729298295255</v>
      </c>
      <c r="Q1556" s="10">
        <v>511.24414671686935</v>
      </c>
      <c r="R1556" s="10">
        <v>304.99415448499246</v>
      </c>
      <c r="S1556" s="10">
        <v>319.87968710375657</v>
      </c>
      <c r="T1556" s="10">
        <v>327.62164264805892</v>
      </c>
      <c r="U1556" s="10">
        <v>373.48668469328049</v>
      </c>
      <c r="V1556" s="10">
        <v>320.21546703713994</v>
      </c>
      <c r="W1556" s="10">
        <v>440.69639955343257</v>
      </c>
      <c r="X1556" s="10">
        <v>404.66165045613559</v>
      </c>
      <c r="Y1556" s="10">
        <v>259.71967525483313</v>
      </c>
      <c r="Z1556" s="10">
        <v>295.44861446997476</v>
      </c>
      <c r="AA1556" s="10">
        <v>332.520853417669</v>
      </c>
      <c r="AB1556" s="10">
        <v>246.86112651891963</v>
      </c>
      <c r="AC1556" s="10">
        <v>288.61012709545821</v>
      </c>
      <c r="AD1556" s="10">
        <v>322.84379160721926</v>
      </c>
      <c r="AE1556" s="10">
        <v>269.4287988474926</v>
      </c>
      <c r="AF1556" s="10">
        <v>273.67835731174102</v>
      </c>
      <c r="AG1556" s="10">
        <v>273.328159222755</v>
      </c>
    </row>
    <row r="1557" spans="2:33" ht="15" outlineLevel="1">
      <c r="B1557" s="15" t="s">
        <v>249</v>
      </c>
      <c r="C1557" s="40" t="s">
        <v>243</v>
      </c>
      <c r="E1557" s="10">
        <v>0</v>
      </c>
      <c r="F1557" s="10">
        <v>0</v>
      </c>
      <c r="G1557" s="10">
        <v>0</v>
      </c>
      <c r="H1557" s="10">
        <v>0</v>
      </c>
      <c r="I1557" s="10">
        <v>0</v>
      </c>
      <c r="J1557" s="10">
        <v>0</v>
      </c>
      <c r="K1557" s="10">
        <v>18.494844837050909</v>
      </c>
      <c r="L1557" s="10">
        <v>58.620268579803259</v>
      </c>
      <c r="M1557" s="10">
        <v>57.755722252353799</v>
      </c>
      <c r="N1557" s="10">
        <v>63.779442400730318</v>
      </c>
      <c r="O1557" s="10">
        <v>63.18403009704403</v>
      </c>
      <c r="P1557" s="10">
        <v>65.008163532224501</v>
      </c>
      <c r="Q1557" s="10">
        <v>50.447853581843887</v>
      </c>
      <c r="R1557" s="10">
        <v>41.813322734480991</v>
      </c>
      <c r="S1557" s="10">
        <v>51.638225157291572</v>
      </c>
      <c r="T1557" s="10">
        <v>65.057137925103419</v>
      </c>
      <c r="U1557" s="10">
        <v>65.246810116638301</v>
      </c>
      <c r="V1557" s="10">
        <v>90.585450069378595</v>
      </c>
      <c r="W1557" s="10">
        <v>97.076361924511858</v>
      </c>
      <c r="X1557" s="10">
        <v>102.99395981459986</v>
      </c>
      <c r="Y1557" s="10">
        <v>106.74764849505146</v>
      </c>
      <c r="Z1557" s="10">
        <v>104.94698352844939</v>
      </c>
      <c r="AA1557" s="10">
        <v>103.17730190275481</v>
      </c>
      <c r="AB1557" s="10">
        <v>90.642170161337248</v>
      </c>
      <c r="AC1557" s="10">
        <v>94.032679555461613</v>
      </c>
      <c r="AD1557" s="10">
        <v>100.909573011159</v>
      </c>
      <c r="AE1557" s="10">
        <v>95.423108526306507</v>
      </c>
      <c r="AF1557" s="10">
        <v>93.348111159692778</v>
      </c>
      <c r="AG1557" s="10">
        <v>80.295314185718766</v>
      </c>
    </row>
    <row r="1558" spans="2:33" ht="15" outlineLevel="1">
      <c r="B1558" s="15" t="s">
        <v>250</v>
      </c>
      <c r="C1558" s="40" t="s">
        <v>243</v>
      </c>
      <c r="E1558" s="10">
        <v>0</v>
      </c>
      <c r="F1558" s="10">
        <v>0</v>
      </c>
      <c r="G1558" s="10">
        <v>0</v>
      </c>
      <c r="H1558" s="10">
        <v>0</v>
      </c>
      <c r="I1558" s="10">
        <v>0</v>
      </c>
      <c r="J1558" s="10">
        <v>0</v>
      </c>
      <c r="K1558" s="10">
        <v>0</v>
      </c>
      <c r="L1558" s="10">
        <v>0</v>
      </c>
      <c r="M1558" s="10">
        <v>0</v>
      </c>
      <c r="N1558" s="10">
        <v>0</v>
      </c>
      <c r="O1558" s="10">
        <v>0</v>
      </c>
      <c r="P1558" s="10">
        <v>0</v>
      </c>
      <c r="Q1558" s="10">
        <v>0</v>
      </c>
      <c r="R1558" s="10">
        <v>0</v>
      </c>
      <c r="S1558" s="10">
        <v>6.3079029533457964</v>
      </c>
      <c r="T1558" s="10">
        <v>6.3739811920672063</v>
      </c>
      <c r="U1558" s="10">
        <v>7.4330806761771591</v>
      </c>
      <c r="V1558" s="10">
        <v>5.6376714911271337</v>
      </c>
      <c r="W1558" s="10">
        <v>23.34956442785926</v>
      </c>
      <c r="X1558" s="10">
        <v>57.254221141929484</v>
      </c>
      <c r="Y1558" s="10">
        <v>109.20914533566736</v>
      </c>
      <c r="Z1558" s="10">
        <v>140.24129750643849</v>
      </c>
      <c r="AA1558" s="10">
        <v>187.45665224765031</v>
      </c>
      <c r="AB1558" s="10">
        <v>239.01186759458545</v>
      </c>
      <c r="AC1558" s="10">
        <v>276.19735749955532</v>
      </c>
      <c r="AD1558" s="10">
        <v>203.17556440029253</v>
      </c>
      <c r="AE1558" s="10">
        <v>6.9918860736150412</v>
      </c>
      <c r="AF1558" s="10">
        <v>6.9287893248394719</v>
      </c>
      <c r="AG1558" s="10">
        <v>4.9422340861515712</v>
      </c>
    </row>
    <row r="1559" spans="2:33" ht="15" outlineLevel="1">
      <c r="B1559" s="15" t="s">
        <v>251</v>
      </c>
      <c r="C1559" s="40" t="s">
        <v>243</v>
      </c>
      <c r="E1559" s="10">
        <v>0</v>
      </c>
      <c r="F1559" s="10">
        <v>0</v>
      </c>
      <c r="G1559" s="10">
        <v>0</v>
      </c>
      <c r="H1559" s="10">
        <v>0</v>
      </c>
      <c r="I1559" s="10">
        <v>0</v>
      </c>
      <c r="J1559" s="10">
        <v>0</v>
      </c>
      <c r="K1559" s="10">
        <v>0</v>
      </c>
      <c r="L1559" s="10">
        <v>0</v>
      </c>
      <c r="M1559" s="10">
        <v>0</v>
      </c>
      <c r="N1559" s="10">
        <v>0</v>
      </c>
      <c r="O1559" s="10">
        <v>0</v>
      </c>
      <c r="P1559" s="10">
        <v>0</v>
      </c>
      <c r="Q1559" s="10">
        <v>0</v>
      </c>
      <c r="R1559" s="10">
        <v>0</v>
      </c>
      <c r="S1559" s="10">
        <v>0</v>
      </c>
      <c r="T1559" s="10">
        <v>0</v>
      </c>
      <c r="U1559" s="10">
        <v>0</v>
      </c>
      <c r="V1559" s="10">
        <v>0</v>
      </c>
      <c r="W1559" s="10">
        <v>0</v>
      </c>
      <c r="X1559" s="10">
        <v>12.474685103329275</v>
      </c>
      <c r="Y1559" s="10">
        <v>15.388029353455813</v>
      </c>
      <c r="Z1559" s="10">
        <v>25.509905474813394</v>
      </c>
      <c r="AA1559" s="10">
        <v>106.49816594958475</v>
      </c>
      <c r="AB1559" s="10">
        <v>116.88700472866097</v>
      </c>
      <c r="AC1559" s="10">
        <v>124.22730673981486</v>
      </c>
      <c r="AD1559" s="10">
        <v>137.69857968238432</v>
      </c>
      <c r="AE1559" s="10">
        <v>153.75601812286985</v>
      </c>
      <c r="AF1559" s="10">
        <v>225.01591121234682</v>
      </c>
      <c r="AG1559" s="10">
        <v>335.24391266723865</v>
      </c>
    </row>
    <row r="1560" spans="2:33" ht="15" outlineLevel="1">
      <c r="B1560" s="15" t="s">
        <v>252</v>
      </c>
      <c r="C1560" s="40" t="s">
        <v>243</v>
      </c>
      <c r="E1560" s="10">
        <v>0</v>
      </c>
      <c r="F1560" s="10">
        <v>0</v>
      </c>
      <c r="G1560" s="10">
        <v>3.1342373976075706</v>
      </c>
      <c r="H1560" s="10">
        <v>9.3580042180900804</v>
      </c>
      <c r="I1560" s="10">
        <v>11.814856727587868</v>
      </c>
      <c r="J1560" s="10">
        <v>9.6440207649730283</v>
      </c>
      <c r="K1560" s="10">
        <v>8.3974805348032522</v>
      </c>
      <c r="L1560" s="10">
        <v>30.763856126785491</v>
      </c>
      <c r="M1560" s="10">
        <v>106.19447058651573</v>
      </c>
      <c r="N1560" s="10">
        <v>119.82068537867974</v>
      </c>
      <c r="O1560" s="10">
        <v>140.99403893245434</v>
      </c>
      <c r="P1560" s="10">
        <v>203.63516537426429</v>
      </c>
      <c r="Q1560" s="10">
        <v>217.50299224358037</v>
      </c>
      <c r="R1560" s="10">
        <v>231.55074604713474</v>
      </c>
      <c r="S1560" s="10">
        <v>332.57332548088982</v>
      </c>
      <c r="T1560" s="10">
        <v>577.07724341286189</v>
      </c>
      <c r="U1560" s="10">
        <v>836.43986278903174</v>
      </c>
      <c r="V1560" s="10">
        <v>940.77937938534274</v>
      </c>
      <c r="W1560" s="10">
        <v>1096.8280896619538</v>
      </c>
      <c r="X1560" s="10">
        <v>1326.1811130450274</v>
      </c>
      <c r="Y1560" s="10">
        <v>1219.9338231285956</v>
      </c>
      <c r="Z1560" s="10">
        <v>1568.3133200918833</v>
      </c>
      <c r="AA1560" s="10">
        <v>1428.7462865015559</v>
      </c>
      <c r="AB1560" s="10">
        <v>1656.7713277776477</v>
      </c>
      <c r="AC1560" s="10">
        <v>1890.5570171679485</v>
      </c>
      <c r="AD1560" s="10">
        <v>2435.8362923930008</v>
      </c>
      <c r="AE1560" s="10">
        <v>2187.7103702654049</v>
      </c>
      <c r="AF1560" s="10">
        <v>2697.7172329536929</v>
      </c>
      <c r="AG1560" s="10">
        <v>3148.949645225387</v>
      </c>
    </row>
    <row r="1561" spans="2:33" ht="15" outlineLevel="1">
      <c r="B1561" s="15" t="s">
        <v>11</v>
      </c>
      <c r="C1561" s="40" t="s">
        <v>243</v>
      </c>
      <c r="E1561" s="10">
        <v>149.4412325577749</v>
      </c>
      <c r="F1561" s="10">
        <v>136.08361835042896</v>
      </c>
      <c r="G1561" s="10">
        <v>111.8268572232092</v>
      </c>
      <c r="H1561" s="10">
        <v>117.20433437929944</v>
      </c>
      <c r="I1561" s="10">
        <v>108.33911880475357</v>
      </c>
      <c r="J1561" s="10">
        <v>103.65002588915701</v>
      </c>
      <c r="K1561" s="10">
        <v>96.940537911358362</v>
      </c>
      <c r="L1561" s="10">
        <v>90.465326112761062</v>
      </c>
      <c r="M1561" s="10">
        <v>94.016875106929675</v>
      </c>
      <c r="N1561" s="10">
        <v>70.966327579227809</v>
      </c>
      <c r="O1561" s="10">
        <v>68.385339005388488</v>
      </c>
      <c r="P1561" s="10">
        <v>65.956976907321049</v>
      </c>
      <c r="Q1561" s="10">
        <v>67.97599868949186</v>
      </c>
      <c r="R1561" s="10">
        <v>209.53322596456061</v>
      </c>
      <c r="S1561" s="10">
        <v>216.21667247737926</v>
      </c>
      <c r="T1561" s="10">
        <v>269.40345040484141</v>
      </c>
      <c r="U1561" s="10">
        <v>1587.1301724163095</v>
      </c>
      <c r="V1561" s="10">
        <v>1758.9279040712786</v>
      </c>
      <c r="W1561" s="10">
        <v>2141.2455622027064</v>
      </c>
      <c r="X1561" s="10">
        <v>2472.6918771397595</v>
      </c>
      <c r="Y1561" s="10">
        <v>2293.4045097354219</v>
      </c>
      <c r="Z1561" s="10">
        <v>2725.5139822068295</v>
      </c>
      <c r="AA1561" s="10">
        <v>2677.3342093188085</v>
      </c>
      <c r="AB1561" s="10">
        <v>2936.7667665112831</v>
      </c>
      <c r="AC1561" s="10">
        <v>3360.2010907263061</v>
      </c>
      <c r="AD1561" s="10">
        <v>3884.4466014395689</v>
      </c>
      <c r="AE1561" s="10">
        <v>3407.3926701269729</v>
      </c>
      <c r="AF1561" s="10">
        <v>4095.6545545191175</v>
      </c>
      <c r="AG1561" s="10">
        <v>4707.0224320363495</v>
      </c>
    </row>
    <row r="1562" spans="2:33" ht="15" outlineLevel="1">
      <c r="B1562" s="15" t="s">
        <v>253</v>
      </c>
      <c r="C1562" s="40" t="s">
        <v>243</v>
      </c>
      <c r="E1562" s="10">
        <v>420.74863470746044</v>
      </c>
      <c r="F1562" s="10">
        <v>463.96337790937275</v>
      </c>
      <c r="G1562" s="10">
        <v>512.13439076907707</v>
      </c>
      <c r="H1562" s="10">
        <v>477.25821512259415</v>
      </c>
      <c r="I1562" s="10">
        <v>572.08779944109676</v>
      </c>
      <c r="J1562" s="10">
        <v>429.76167533911058</v>
      </c>
      <c r="K1562" s="10">
        <v>451.56491241761864</v>
      </c>
      <c r="L1562" s="10">
        <v>475.77815765901448</v>
      </c>
      <c r="M1562" s="10">
        <v>633.34232022423794</v>
      </c>
      <c r="N1562" s="10">
        <v>606.49666441004445</v>
      </c>
      <c r="O1562" s="10">
        <v>552.61825540765415</v>
      </c>
      <c r="P1562" s="10">
        <v>428.38109336175</v>
      </c>
      <c r="Q1562" s="10">
        <v>561.6920002987132</v>
      </c>
      <c r="R1562" s="10">
        <v>346.80747721947347</v>
      </c>
      <c r="S1562" s="10">
        <v>377.82581521439391</v>
      </c>
      <c r="T1562" s="10">
        <v>399.05276176522955</v>
      </c>
      <c r="U1562" s="10">
        <v>1282.6064382751276</v>
      </c>
      <c r="V1562" s="10">
        <v>1357.2179679829885</v>
      </c>
      <c r="W1562" s="10">
        <v>1657.9504155677573</v>
      </c>
      <c r="X1562" s="10">
        <v>1903.5656295610215</v>
      </c>
      <c r="Y1562" s="10">
        <v>1710.9983215676034</v>
      </c>
      <c r="Z1562" s="10">
        <v>2134.4601210715591</v>
      </c>
      <c r="AA1562" s="10">
        <v>2158.399260019215</v>
      </c>
      <c r="AB1562" s="10">
        <v>2350.1734967811508</v>
      </c>
      <c r="AC1562" s="10">
        <v>2673.6244880582385</v>
      </c>
      <c r="AD1562" s="10">
        <v>3200.4638010940562</v>
      </c>
      <c r="AE1562" s="10">
        <v>2713.310181835689</v>
      </c>
      <c r="AF1562" s="10">
        <v>3296.688401962313</v>
      </c>
      <c r="AG1562" s="10">
        <v>3842.7592653872512</v>
      </c>
    </row>
    <row r="1563" spans="2:33" outlineLevel="1"/>
    <row r="1566" spans="2:33" ht="21" thickBot="1">
      <c r="B1566" s="19" t="s">
        <v>254</v>
      </c>
      <c r="C1566" s="20"/>
      <c r="D1566" s="20"/>
      <c r="E1566" s="20"/>
      <c r="F1566" s="20"/>
      <c r="G1566" s="20"/>
      <c r="H1566" s="20"/>
      <c r="I1566" s="20"/>
      <c r="J1566" s="20"/>
      <c r="K1566" s="20"/>
      <c r="L1566" s="20"/>
      <c r="M1566" s="20"/>
      <c r="N1566" s="20"/>
      <c r="O1566" s="20"/>
      <c r="P1566" s="20"/>
      <c r="Q1566" s="20"/>
      <c r="R1566" s="20"/>
      <c r="S1566" s="20"/>
      <c r="T1566" s="20"/>
      <c r="U1566" s="20"/>
      <c r="V1566" s="20"/>
      <c r="W1566" s="20"/>
      <c r="X1566" s="20"/>
      <c r="Y1566" s="20"/>
      <c r="Z1566" s="20"/>
      <c r="AA1566" s="20"/>
      <c r="AB1566" s="20"/>
      <c r="AC1566" s="20"/>
      <c r="AD1566" s="20"/>
      <c r="AE1566" s="20"/>
      <c r="AF1566" s="20"/>
      <c r="AG1566" s="20"/>
    </row>
    <row r="1567" spans="2:33" ht="14" outlineLevel="1" thickTop="1"/>
    <row r="1568" spans="2:33" outlineLevel="1"/>
    <row r="1569" outlineLevel="1"/>
    <row r="1570" outlineLevel="1"/>
    <row r="1571" outlineLevel="1"/>
    <row r="1572" outlineLevel="1"/>
    <row r="1573" outlineLevel="1"/>
    <row r="1574" outlineLevel="1"/>
    <row r="1575" outlineLevel="1"/>
    <row r="1576" outlineLevel="1"/>
    <row r="1577" outlineLevel="1"/>
    <row r="1578" outlineLevel="1"/>
    <row r="1579" outlineLevel="1"/>
    <row r="1580" outlineLevel="1"/>
    <row r="1581" outlineLevel="1"/>
    <row r="1582" outlineLevel="1"/>
    <row r="1583" outlineLevel="1"/>
    <row r="1584" outlineLevel="1"/>
    <row r="1585" spans="2:33" outlineLevel="1"/>
    <row r="1586" spans="2:33" outlineLevel="1"/>
    <row r="1587" spans="2:33" outlineLevel="1"/>
    <row r="1588" spans="2:33" outlineLevel="1"/>
    <row r="1589" spans="2:33" outlineLevel="1"/>
    <row r="1590" spans="2:33" outlineLevel="1"/>
    <row r="1591" spans="2:33" outlineLevel="1"/>
    <row r="1592" spans="2:33" outlineLevel="1"/>
    <row r="1593" spans="2:33" outlineLevel="1"/>
    <row r="1594" spans="2:33" outlineLevel="1"/>
    <row r="1595" spans="2:33" outlineLevel="1"/>
    <row r="1596" spans="2:33" outlineLevel="1"/>
    <row r="1597" spans="2:33" outlineLevel="1"/>
    <row r="1598" spans="2:33" ht="16" outlineLevel="1" thickBot="1">
      <c r="B1598" s="3" t="s">
        <v>255</v>
      </c>
      <c r="C1598" s="3" t="s">
        <v>88</v>
      </c>
      <c r="D1598" s="3" t="s">
        <v>2</v>
      </c>
      <c r="E1598" s="3">
        <v>1990</v>
      </c>
      <c r="F1598" s="3">
        <v>1991</v>
      </c>
      <c r="G1598" s="3">
        <v>1992</v>
      </c>
      <c r="H1598" s="3">
        <v>1993</v>
      </c>
      <c r="I1598" s="3">
        <v>1994</v>
      </c>
      <c r="J1598" s="3">
        <v>1995</v>
      </c>
      <c r="K1598" s="3">
        <v>1996</v>
      </c>
      <c r="L1598" s="3">
        <v>1997</v>
      </c>
      <c r="M1598" s="3">
        <v>1998</v>
      </c>
      <c r="N1598" s="3">
        <v>1999</v>
      </c>
      <c r="O1598" s="3">
        <v>2000</v>
      </c>
      <c r="P1598" s="3">
        <v>2001</v>
      </c>
      <c r="Q1598" s="3">
        <v>2002</v>
      </c>
      <c r="R1598" s="3">
        <v>2003</v>
      </c>
      <c r="S1598" s="3">
        <v>2004</v>
      </c>
      <c r="T1598" s="3">
        <v>2005</v>
      </c>
      <c r="U1598" s="3">
        <v>2006</v>
      </c>
      <c r="V1598" s="3">
        <v>2007</v>
      </c>
      <c r="W1598" s="3">
        <v>2008</v>
      </c>
      <c r="X1598" s="3">
        <v>2009</v>
      </c>
      <c r="Y1598" s="3">
        <v>2010</v>
      </c>
      <c r="Z1598" s="3">
        <v>2011</v>
      </c>
      <c r="AA1598" s="3">
        <v>2012</v>
      </c>
      <c r="AB1598" s="3">
        <v>2013</v>
      </c>
      <c r="AC1598" s="3">
        <v>2014</v>
      </c>
      <c r="AD1598" s="3">
        <v>2015</v>
      </c>
      <c r="AE1598" s="3">
        <v>2016</v>
      </c>
      <c r="AF1598" s="3">
        <v>2017</v>
      </c>
      <c r="AG1598" s="3">
        <v>2018</v>
      </c>
    </row>
    <row r="1599" spans="2:33" ht="15" outlineLevel="1">
      <c r="B1599" s="81" t="s">
        <v>256</v>
      </c>
      <c r="C1599" s="40" t="s">
        <v>257</v>
      </c>
      <c r="T1599" s="10">
        <v>18700.070158700535</v>
      </c>
      <c r="U1599" s="10">
        <v>18346.452793516841</v>
      </c>
      <c r="V1599" s="10">
        <v>18063.110849500856</v>
      </c>
      <c r="W1599" s="10">
        <v>17836.108014782443</v>
      </c>
      <c r="X1599" s="10">
        <v>17561.487156115807</v>
      </c>
      <c r="Y1599" s="10">
        <v>17724.686881567675</v>
      </c>
      <c r="Z1599" s="10">
        <v>17141.499666136915</v>
      </c>
      <c r="AA1599" s="10">
        <v>17546.373182299281</v>
      </c>
      <c r="AB1599" s="10">
        <v>18455.4450362834</v>
      </c>
      <c r="AC1599" s="10">
        <v>18292.839573931204</v>
      </c>
      <c r="AD1599" s="10">
        <v>18548.805028059218</v>
      </c>
      <c r="AE1599" s="10">
        <v>19045.178737175651</v>
      </c>
      <c r="AF1599" s="10">
        <v>19581.877970592981</v>
      </c>
    </row>
    <row r="1600" spans="2:33" ht="15" outlineLevel="1">
      <c r="B1600" s="81" t="s">
        <v>258</v>
      </c>
      <c r="C1600" s="40" t="s">
        <v>257</v>
      </c>
      <c r="T1600" s="10">
        <v>25876.34991805891</v>
      </c>
      <c r="U1600" s="10">
        <v>26070.365319917259</v>
      </c>
      <c r="V1600" s="10">
        <v>26499.038635725708</v>
      </c>
      <c r="W1600" s="10">
        <v>27192.065275098161</v>
      </c>
      <c r="X1600" s="10">
        <v>25049.009541568863</v>
      </c>
      <c r="Y1600" s="10">
        <v>24358.270861829045</v>
      </c>
      <c r="Z1600" s="10">
        <v>22322.751935502765</v>
      </c>
      <c r="AA1600" s="10">
        <v>21539.830511403401</v>
      </c>
      <c r="AB1600" s="10">
        <v>21390.17018239087</v>
      </c>
      <c r="AC1600" s="10">
        <v>20736.4467562766</v>
      </c>
      <c r="AD1600" s="10">
        <v>21595.684532917541</v>
      </c>
      <c r="AE1600" s="10">
        <v>22152.355925069172</v>
      </c>
      <c r="AF1600" s="10">
        <v>21895.726093285146</v>
      </c>
    </row>
    <row r="1601" spans="2:33" ht="15" outlineLevel="1">
      <c r="B1601" s="81" t="s">
        <v>259</v>
      </c>
      <c r="C1601" s="40" t="s">
        <v>257</v>
      </c>
      <c r="T1601" s="10">
        <v>2522.819715776478</v>
      </c>
      <c r="U1601" s="10">
        <v>2676.3921904414929</v>
      </c>
      <c r="V1601" s="10">
        <v>2209.7218977865941</v>
      </c>
      <c r="W1601" s="10">
        <v>1892.5283303761476</v>
      </c>
      <c r="X1601" s="10">
        <v>1723.2712673535186</v>
      </c>
      <c r="Y1601" s="10">
        <v>1671.1981865718767</v>
      </c>
      <c r="Z1601" s="10">
        <v>1770.2801373600105</v>
      </c>
      <c r="AA1601" s="10">
        <v>1676.4954188442925</v>
      </c>
      <c r="AB1601" s="10">
        <v>1874.0770453100999</v>
      </c>
      <c r="AC1601" s="10">
        <v>2107.8544689017249</v>
      </c>
      <c r="AD1601" s="10">
        <v>2226.8845166427127</v>
      </c>
      <c r="AE1601" s="10">
        <v>2329.5907298451884</v>
      </c>
      <c r="AF1601" s="10">
        <v>2359.8876143880943</v>
      </c>
    </row>
    <row r="1602" spans="2:33" ht="15" outlineLevel="1">
      <c r="B1602" s="81" t="s">
        <v>260</v>
      </c>
      <c r="C1602" s="40" t="s">
        <v>257</v>
      </c>
      <c r="T1602" s="10">
        <v>22396.213764682951</v>
      </c>
      <c r="U1602" s="10">
        <v>21690.34950073775</v>
      </c>
      <c r="V1602" s="10">
        <v>21248.182968092544</v>
      </c>
      <c r="W1602" s="10">
        <v>20383.793681473206</v>
      </c>
      <c r="X1602" s="10">
        <v>17216.361335001686</v>
      </c>
      <c r="Y1602" s="10">
        <v>17354.778198101056</v>
      </c>
      <c r="Z1602" s="10">
        <v>15758.844275633528</v>
      </c>
      <c r="AA1602" s="10">
        <v>16853.871511429305</v>
      </c>
      <c r="AB1602" s="10">
        <v>15696.758887895801</v>
      </c>
      <c r="AC1602" s="10">
        <v>15968.55073121504</v>
      </c>
      <c r="AD1602" s="10">
        <v>16848.426045036671</v>
      </c>
      <c r="AE1602" s="10">
        <v>17752.672845266428</v>
      </c>
      <c r="AF1602" s="10">
        <v>16913.382520570653</v>
      </c>
    </row>
    <row r="1603" spans="2:33" ht="15" outlineLevel="1">
      <c r="T1603" s="82"/>
      <c r="U1603" s="82"/>
      <c r="V1603" s="82"/>
      <c r="W1603" s="82"/>
      <c r="X1603" s="82"/>
      <c r="Y1603" s="82"/>
      <c r="Z1603" s="82"/>
      <c r="AA1603" s="82"/>
      <c r="AB1603" s="82"/>
      <c r="AC1603" s="82"/>
      <c r="AD1603" s="82"/>
      <c r="AE1603" s="82"/>
      <c r="AF1603" s="82"/>
    </row>
    <row r="1604" spans="2:33" ht="15">
      <c r="T1604" s="82"/>
      <c r="U1604" s="82"/>
      <c r="V1604" s="82"/>
      <c r="W1604" s="82"/>
      <c r="X1604" s="82"/>
      <c r="Y1604" s="82"/>
      <c r="Z1604" s="82"/>
      <c r="AA1604" s="82"/>
      <c r="AB1604" s="82"/>
      <c r="AC1604" s="82"/>
      <c r="AD1604" s="82"/>
      <c r="AE1604" s="82"/>
      <c r="AF1604" s="82"/>
    </row>
    <row r="1605" spans="2:33" ht="15">
      <c r="T1605" s="82"/>
      <c r="U1605" s="82"/>
      <c r="V1605" s="82"/>
      <c r="W1605" s="82"/>
      <c r="X1605" s="82"/>
      <c r="Y1605" s="82"/>
      <c r="Z1605" s="82"/>
      <c r="AA1605" s="82"/>
      <c r="AB1605" s="82"/>
      <c r="AC1605" s="82"/>
      <c r="AD1605" s="82"/>
      <c r="AE1605" s="82"/>
      <c r="AF1605" s="82"/>
    </row>
    <row r="1606" spans="2:33" ht="21" thickBot="1">
      <c r="B1606" s="19" t="s">
        <v>261</v>
      </c>
      <c r="C1606" s="20"/>
      <c r="D1606" s="20"/>
      <c r="E1606" s="20"/>
      <c r="F1606" s="20"/>
      <c r="G1606" s="20"/>
      <c r="H1606" s="20"/>
      <c r="I1606" s="20"/>
      <c r="J1606" s="20"/>
      <c r="K1606" s="20"/>
      <c r="L1606" s="20"/>
      <c r="M1606" s="20"/>
      <c r="N1606" s="20"/>
      <c r="O1606" s="20"/>
      <c r="P1606" s="20"/>
      <c r="Q1606" s="20"/>
      <c r="R1606" s="20"/>
      <c r="S1606" s="20"/>
      <c r="T1606" s="20"/>
      <c r="U1606" s="20"/>
      <c r="V1606" s="20"/>
      <c r="W1606" s="20"/>
      <c r="X1606" s="20"/>
      <c r="Y1606" s="20"/>
      <c r="Z1606" s="20"/>
      <c r="AA1606" s="20"/>
      <c r="AB1606" s="20"/>
      <c r="AC1606" s="20"/>
      <c r="AD1606" s="20"/>
      <c r="AE1606" s="20"/>
      <c r="AF1606" s="20"/>
      <c r="AG1606" s="20"/>
    </row>
    <row r="1607" spans="2:33" ht="14" outlineLevel="1" thickTop="1"/>
    <row r="1608" spans="2:33" outlineLevel="1"/>
    <row r="1609" spans="2:33" outlineLevel="1"/>
    <row r="1610" spans="2:33" outlineLevel="1"/>
    <row r="1611" spans="2:33" outlineLevel="1"/>
    <row r="1612" spans="2:33" outlineLevel="1"/>
    <row r="1613" spans="2:33" outlineLevel="1">
      <c r="R1613" s="40"/>
    </row>
    <row r="1614" spans="2:33" outlineLevel="1"/>
    <row r="1615" spans="2:33" outlineLevel="1"/>
    <row r="1616" spans="2:33" outlineLevel="1"/>
    <row r="1617" spans="2:33" outlineLevel="1"/>
    <row r="1618" spans="2:33" outlineLevel="1"/>
    <row r="1619" spans="2:33" outlineLevel="1"/>
    <row r="1620" spans="2:33" outlineLevel="1"/>
    <row r="1621" spans="2:33" outlineLevel="1"/>
    <row r="1622" spans="2:33" outlineLevel="1"/>
    <row r="1623" spans="2:33" outlineLevel="1"/>
    <row r="1624" spans="2:33" outlineLevel="1"/>
    <row r="1625" spans="2:33" outlineLevel="1"/>
    <row r="1626" spans="2:33" outlineLevel="1"/>
    <row r="1627" spans="2:33" outlineLevel="1"/>
    <row r="1628" spans="2:33" outlineLevel="1"/>
    <row r="1629" spans="2:33" outlineLevel="1"/>
    <row r="1630" spans="2:33" outlineLevel="1"/>
    <row r="1631" spans="2:33" ht="16" outlineLevel="1" thickBot="1">
      <c r="B1631" s="3" t="s">
        <v>262</v>
      </c>
      <c r="C1631" s="3" t="s">
        <v>141</v>
      </c>
      <c r="D1631" s="3" t="s">
        <v>142</v>
      </c>
      <c r="E1631" s="3">
        <v>1990</v>
      </c>
      <c r="F1631" s="3">
        <v>1991</v>
      </c>
      <c r="G1631" s="3">
        <v>1992</v>
      </c>
      <c r="H1631" s="3">
        <v>1993</v>
      </c>
      <c r="I1631" s="3">
        <v>1994</v>
      </c>
      <c r="J1631" s="3">
        <v>1995</v>
      </c>
      <c r="K1631" s="3">
        <v>1996</v>
      </c>
      <c r="L1631" s="3">
        <v>1997</v>
      </c>
      <c r="M1631" s="3">
        <v>1998</v>
      </c>
      <c r="N1631" s="3">
        <v>1999</v>
      </c>
      <c r="O1631" s="3">
        <v>2000</v>
      </c>
      <c r="P1631" s="3">
        <v>2001</v>
      </c>
      <c r="Q1631" s="3">
        <v>2002</v>
      </c>
      <c r="R1631" s="3">
        <v>2003</v>
      </c>
      <c r="S1631" s="3">
        <v>2004</v>
      </c>
      <c r="T1631" s="3">
        <v>2005</v>
      </c>
      <c r="U1631" s="3">
        <v>2006</v>
      </c>
      <c r="V1631" s="3">
        <v>2007</v>
      </c>
      <c r="W1631" s="3">
        <v>2008</v>
      </c>
      <c r="X1631" s="3">
        <v>2009</v>
      </c>
      <c r="Y1631" s="3">
        <v>2010</v>
      </c>
      <c r="Z1631" s="3">
        <v>2011</v>
      </c>
      <c r="AA1631" s="3">
        <v>2012</v>
      </c>
      <c r="AB1631" s="3">
        <v>2013</v>
      </c>
      <c r="AC1631" s="3">
        <v>2014</v>
      </c>
      <c r="AD1631" s="3">
        <v>2015</v>
      </c>
      <c r="AE1631" s="3">
        <v>2016</v>
      </c>
      <c r="AF1631" s="3">
        <v>2017</v>
      </c>
      <c r="AG1631" s="3">
        <v>2018</v>
      </c>
    </row>
    <row r="1632" spans="2:33" ht="15" outlineLevel="1">
      <c r="B1632" s="5" t="s">
        <v>37</v>
      </c>
      <c r="C1632" s="5" t="s">
        <v>243</v>
      </c>
      <c r="E1632" s="7">
        <v>6043.2823441237797</v>
      </c>
      <c r="F1632" s="7">
        <v>6187.7763040611999</v>
      </c>
      <c r="G1632" s="7">
        <v>6467.3387667527522</v>
      </c>
      <c r="H1632" s="7">
        <v>6888.4769813745688</v>
      </c>
      <c r="I1632" s="7">
        <v>6964.8453321847492</v>
      </c>
      <c r="J1632" s="7">
        <v>7103.1039853595821</v>
      </c>
      <c r="K1632" s="7">
        <v>7966.9144282868547</v>
      </c>
      <c r="L1632" s="7">
        <v>8541.4808063291475</v>
      </c>
      <c r="M1632" s="7">
        <v>9888.0898822498057</v>
      </c>
      <c r="N1632" s="7">
        <v>11016.90841702893</v>
      </c>
      <c r="O1632" s="7">
        <v>12334.698602500026</v>
      </c>
      <c r="P1632" s="7">
        <v>13186.417432193402</v>
      </c>
      <c r="Q1632" s="7">
        <v>13520.673013564632</v>
      </c>
      <c r="R1632" s="7">
        <v>13670.84629468266</v>
      </c>
      <c r="S1632" s="7">
        <v>14278.171133977152</v>
      </c>
      <c r="T1632" s="7">
        <v>15298.690694718485</v>
      </c>
      <c r="U1632" s="7">
        <v>16358.836462966146</v>
      </c>
      <c r="V1632" s="7">
        <v>17141.957893386611</v>
      </c>
      <c r="W1632" s="7">
        <v>16225.591525223303</v>
      </c>
      <c r="X1632" s="7">
        <v>14411.542243398411</v>
      </c>
      <c r="Y1632" s="7">
        <v>13571.48045113887</v>
      </c>
      <c r="Z1632" s="7">
        <v>13038.649689195454</v>
      </c>
      <c r="AA1632" s="7">
        <v>12340.541892935669</v>
      </c>
      <c r="AB1632" s="7">
        <v>12823.837304749584</v>
      </c>
      <c r="AC1632" s="7">
        <v>13316.46900826063</v>
      </c>
      <c r="AD1632" s="7">
        <v>14082.820887796235</v>
      </c>
      <c r="AE1632" s="7">
        <v>14669.994805371331</v>
      </c>
      <c r="AF1632" s="7">
        <v>14845.392813768411</v>
      </c>
      <c r="AG1632" s="7">
        <v>15276.968876116955</v>
      </c>
    </row>
    <row r="1633" spans="2:33" ht="15" outlineLevel="1">
      <c r="B1633" s="5" t="s">
        <v>36</v>
      </c>
      <c r="C1633" s="5" t="s">
        <v>243</v>
      </c>
      <c r="E1633" s="6">
        <v>10764.269150514709</v>
      </c>
      <c r="F1633" s="6">
        <v>10955.044204734684</v>
      </c>
      <c r="G1633" s="6">
        <v>10413.119973637977</v>
      </c>
      <c r="H1633" s="6">
        <v>10326.276009838741</v>
      </c>
      <c r="I1633" s="6">
        <v>10289.662126247309</v>
      </c>
      <c r="J1633" s="6">
        <v>10415.172948485282</v>
      </c>
      <c r="K1633" s="6">
        <v>10728.944521297621</v>
      </c>
      <c r="L1633" s="6">
        <v>10433.501361381808</v>
      </c>
      <c r="M1633" s="6">
        <v>10995.502826158565</v>
      </c>
      <c r="N1633" s="6">
        <v>11054.319444985456</v>
      </c>
      <c r="O1633" s="6">
        <v>11155.838014434699</v>
      </c>
      <c r="P1633" s="6">
        <v>11949.494546190135</v>
      </c>
      <c r="Q1633" s="6">
        <v>11339.210236361778</v>
      </c>
      <c r="R1633" s="6">
        <v>11314.879765334801</v>
      </c>
      <c r="S1633" s="6">
        <v>11481.887213976586</v>
      </c>
      <c r="T1633" s="6">
        <v>11842.54172202991</v>
      </c>
      <c r="U1633" s="6">
        <v>11775.387294584498</v>
      </c>
      <c r="V1633" s="6">
        <v>11254.166957802725</v>
      </c>
      <c r="W1633" s="6">
        <v>11984.798242273677</v>
      </c>
      <c r="X1633" s="6">
        <v>11494.543745103463</v>
      </c>
      <c r="Y1633" s="6">
        <v>12122.519187141294</v>
      </c>
      <c r="Z1633" s="6">
        <v>10472.40393878083</v>
      </c>
      <c r="AA1633" s="6">
        <v>10346.165485278119</v>
      </c>
      <c r="AB1633" s="6">
        <v>9901.597946898095</v>
      </c>
      <c r="AC1633" s="6">
        <v>9092.0053810870304</v>
      </c>
      <c r="AD1633" s="6">
        <v>9556.5411087590201</v>
      </c>
      <c r="AE1633" s="6">
        <v>9698.9667616618062</v>
      </c>
      <c r="AF1633" s="6">
        <v>9110.2583391792377</v>
      </c>
      <c r="AG1633" s="6">
        <v>9113.9386533682355</v>
      </c>
    </row>
    <row r="1634" spans="2:33" ht="15" outlineLevel="1">
      <c r="B1634" s="9" t="s">
        <v>35</v>
      </c>
      <c r="C1634" s="5" t="s">
        <v>243</v>
      </c>
      <c r="E1634" s="6">
        <v>7898.9683578531503</v>
      </c>
      <c r="F1634" s="6">
        <v>8082.1736677003082</v>
      </c>
      <c r="G1634" s="6">
        <v>8012.7057701640588</v>
      </c>
      <c r="H1634" s="6">
        <v>8251.9010473911003</v>
      </c>
      <c r="I1634" s="6">
        <v>8741.6363722514816</v>
      </c>
      <c r="J1634" s="6">
        <v>9210.8606466741876</v>
      </c>
      <c r="K1634" s="6">
        <v>9356.5450476021724</v>
      </c>
      <c r="L1634" s="6">
        <v>9969.0896686354718</v>
      </c>
      <c r="M1634" s="6">
        <v>10255.554114958073</v>
      </c>
      <c r="N1634" s="6">
        <v>10566.437718728495</v>
      </c>
      <c r="O1634" s="6">
        <v>11377.988788332055</v>
      </c>
      <c r="P1634" s="6">
        <v>11627.707068563144</v>
      </c>
      <c r="Q1634" s="6">
        <v>10878.076515516856</v>
      </c>
      <c r="R1634" s="6">
        <v>10202.205024057563</v>
      </c>
      <c r="S1634" s="6">
        <v>9855.0658665206538</v>
      </c>
      <c r="T1634" s="6">
        <v>10519.341934286829</v>
      </c>
      <c r="U1634" s="6">
        <v>10668.381984693009</v>
      </c>
      <c r="V1634" s="6">
        <v>9981.1075118271074</v>
      </c>
      <c r="W1634" s="6">
        <v>9447.3579942372944</v>
      </c>
      <c r="X1634" s="6">
        <v>8409.7705209639826</v>
      </c>
      <c r="Y1634" s="6">
        <v>8751.9553845078808</v>
      </c>
      <c r="Z1634" s="6">
        <v>8251.2855314508633</v>
      </c>
      <c r="AA1634" s="6">
        <v>8385.590625902576</v>
      </c>
      <c r="AB1634" s="6">
        <v>7884.4331051654553</v>
      </c>
      <c r="AC1634" s="6">
        <v>7933.0947447563831</v>
      </c>
      <c r="AD1634" s="6">
        <v>8331.519637119156</v>
      </c>
      <c r="AE1634" s="6">
        <v>8743.6850664733829</v>
      </c>
      <c r="AF1634" s="6">
        <v>8408.718662192121</v>
      </c>
      <c r="AG1634" s="6">
        <v>8118.4962271680042</v>
      </c>
    </row>
    <row r="1635" spans="2:33" ht="15" outlineLevel="1">
      <c r="B1635" s="9" t="s">
        <v>43</v>
      </c>
      <c r="C1635" s="5" t="s">
        <v>243</v>
      </c>
      <c r="E1635" s="7">
        <v>4729.7055551668454</v>
      </c>
      <c r="F1635" s="7">
        <v>4934.5329821055611</v>
      </c>
      <c r="G1635" s="7">
        <v>5071.1021641014249</v>
      </c>
      <c r="H1635" s="7">
        <v>5055.916916212469</v>
      </c>
      <c r="I1635" s="7">
        <v>5325.2495153067503</v>
      </c>
      <c r="J1635" s="7">
        <v>5184.7790779717488</v>
      </c>
      <c r="K1635" s="7">
        <v>5522.9890855277645</v>
      </c>
      <c r="L1635" s="7">
        <v>5745.1640826939438</v>
      </c>
      <c r="M1635" s="7">
        <v>5854.8602267430233</v>
      </c>
      <c r="N1635" s="7">
        <v>6376.7945600164749</v>
      </c>
      <c r="O1635" s="7">
        <v>6636.225488988116</v>
      </c>
      <c r="P1635" s="7">
        <v>7149.449850080272</v>
      </c>
      <c r="Q1635" s="7">
        <v>7342.0443262154477</v>
      </c>
      <c r="R1635" s="7">
        <v>7897.021757943392</v>
      </c>
      <c r="S1635" s="7">
        <v>7381.4931433541187</v>
      </c>
      <c r="T1635" s="7">
        <v>7764.3646274016173</v>
      </c>
      <c r="U1635" s="7">
        <v>7098.9617523948145</v>
      </c>
      <c r="V1635" s="7">
        <v>7206.0075855801897</v>
      </c>
      <c r="W1635" s="7">
        <v>7780.8312937501451</v>
      </c>
      <c r="X1635" s="7">
        <v>6384.3131460432214</v>
      </c>
      <c r="Y1635" s="7">
        <v>6046.4526643100835</v>
      </c>
      <c r="Z1635" s="7">
        <v>5224.965841945198</v>
      </c>
      <c r="AA1635" s="7">
        <v>5362.7112535342403</v>
      </c>
      <c r="AB1635" s="7">
        <v>4830.1543859812455</v>
      </c>
      <c r="AC1635" s="7">
        <v>4638.9632701042174</v>
      </c>
      <c r="AD1635" s="7">
        <v>4906.1255983810042</v>
      </c>
      <c r="AE1635" s="7">
        <v>5157.537013387564</v>
      </c>
      <c r="AF1635" s="7">
        <v>5040.6771798549689</v>
      </c>
      <c r="AG1635" s="7">
        <v>4860.2490619034288</v>
      </c>
    </row>
    <row r="1636" spans="2:33" ht="15" outlineLevel="1">
      <c r="B1636" s="9" t="s">
        <v>263</v>
      </c>
      <c r="C1636" s="5" t="s">
        <v>243</v>
      </c>
      <c r="E1636" s="6">
        <v>1132.6053841954724</v>
      </c>
      <c r="F1636" s="6">
        <v>1170.7321000429595</v>
      </c>
      <c r="G1636" s="6">
        <v>1207.8412216654638</v>
      </c>
      <c r="H1636" s="6">
        <v>1221.6430522802211</v>
      </c>
      <c r="I1636" s="6">
        <v>1327.5898062987128</v>
      </c>
      <c r="J1636" s="6">
        <v>1498.3238970856571</v>
      </c>
      <c r="K1636" s="6">
        <v>1313.9629811424397</v>
      </c>
      <c r="L1636" s="6">
        <v>1335.5251987871516</v>
      </c>
      <c r="M1636" s="6">
        <v>1360.995036188981</v>
      </c>
      <c r="N1636" s="6">
        <v>1344.6441685296152</v>
      </c>
      <c r="O1636" s="6">
        <v>1373.4748746982677</v>
      </c>
      <c r="P1636" s="6">
        <v>1433.6834903118597</v>
      </c>
      <c r="Q1636" s="6">
        <v>1382.1587742453303</v>
      </c>
      <c r="R1636" s="6">
        <v>1386.8755942981643</v>
      </c>
      <c r="S1636" s="6">
        <v>1350.7545048192646</v>
      </c>
      <c r="T1636" s="6">
        <v>1414.0245568441894</v>
      </c>
      <c r="U1636" s="6">
        <v>1319.6255831805556</v>
      </c>
      <c r="V1636" s="6">
        <v>1218.0751930917386</v>
      </c>
      <c r="W1636" s="6">
        <v>1258.5552760769444</v>
      </c>
      <c r="X1636" s="6">
        <v>1107.1802842341722</v>
      </c>
      <c r="Y1636" s="6">
        <v>1051.9328014264265</v>
      </c>
      <c r="Z1636" s="6">
        <v>987.64988672214349</v>
      </c>
      <c r="AA1636" s="6">
        <v>985.97927763740336</v>
      </c>
      <c r="AB1636" s="6">
        <v>875.79915097217008</v>
      </c>
      <c r="AC1636" s="6">
        <v>810.83826918695434</v>
      </c>
      <c r="AD1636" s="6">
        <v>790.55261310894571</v>
      </c>
      <c r="AE1636" s="6">
        <v>817.86692064697354</v>
      </c>
      <c r="AF1636" s="6">
        <v>822.47734346348807</v>
      </c>
      <c r="AG1636" s="6">
        <v>831.44750182186726</v>
      </c>
    </row>
    <row r="1637" spans="2:33" ht="15" outlineLevel="1">
      <c r="B1637" s="83" t="s">
        <v>11</v>
      </c>
      <c r="C1637" s="9" t="s">
        <v>243</v>
      </c>
      <c r="E1637" s="41">
        <f t="shared" ref="E1637:AG1637" si="20">SUM(E1632:E1636)</f>
        <v>30568.830791853954</v>
      </c>
      <c r="F1637" s="41">
        <f t="shared" si="20"/>
        <v>31330.25925864471</v>
      </c>
      <c r="G1637" s="41">
        <f t="shared" si="20"/>
        <v>31172.107896321675</v>
      </c>
      <c r="H1637" s="41">
        <f t="shared" si="20"/>
        <v>31744.214007097104</v>
      </c>
      <c r="I1637" s="41">
        <f t="shared" si="20"/>
        <v>32648.983152289005</v>
      </c>
      <c r="J1637" s="41">
        <f t="shared" si="20"/>
        <v>33412.240555576456</v>
      </c>
      <c r="K1637" s="41">
        <f t="shared" si="20"/>
        <v>34889.356063856852</v>
      </c>
      <c r="L1637" s="41">
        <f t="shared" si="20"/>
        <v>36024.761117827526</v>
      </c>
      <c r="M1637" s="41">
        <f t="shared" si="20"/>
        <v>38355.002086298446</v>
      </c>
      <c r="N1637" s="41">
        <f t="shared" si="20"/>
        <v>40359.104309288974</v>
      </c>
      <c r="O1637" s="41">
        <f t="shared" si="20"/>
        <v>42878.225768953162</v>
      </c>
      <c r="P1637" s="41">
        <f t="shared" si="20"/>
        <v>45346.752387338813</v>
      </c>
      <c r="Q1637" s="41">
        <f t="shared" si="20"/>
        <v>44462.162865904043</v>
      </c>
      <c r="R1637" s="41">
        <f t="shared" si="20"/>
        <v>44471.828436316588</v>
      </c>
      <c r="S1637" s="41">
        <f t="shared" si="20"/>
        <v>44347.371862647771</v>
      </c>
      <c r="T1637" s="41">
        <f t="shared" si="20"/>
        <v>46838.963535281029</v>
      </c>
      <c r="U1637" s="41">
        <f t="shared" si="20"/>
        <v>47221.193077819022</v>
      </c>
      <c r="V1637" s="41">
        <f t="shared" si="20"/>
        <v>46801.315141688377</v>
      </c>
      <c r="W1637" s="41">
        <f t="shared" si="20"/>
        <v>46697.134331561363</v>
      </c>
      <c r="X1637" s="41">
        <f t="shared" si="20"/>
        <v>41807.349939743246</v>
      </c>
      <c r="Y1637" s="41">
        <f t="shared" si="20"/>
        <v>41544.340488524547</v>
      </c>
      <c r="Z1637" s="41">
        <f t="shared" si="20"/>
        <v>37974.954888094486</v>
      </c>
      <c r="AA1637" s="41">
        <f t="shared" si="20"/>
        <v>37420.988535288008</v>
      </c>
      <c r="AB1637" s="41">
        <f t="shared" si="20"/>
        <v>36315.821893766552</v>
      </c>
      <c r="AC1637" s="41">
        <f t="shared" si="20"/>
        <v>35791.37067339522</v>
      </c>
      <c r="AD1637" s="41">
        <f t="shared" si="20"/>
        <v>37667.55984516436</v>
      </c>
      <c r="AE1637" s="41">
        <f t="shared" si="20"/>
        <v>39088.050567541053</v>
      </c>
      <c r="AF1637" s="41">
        <f t="shared" si="20"/>
        <v>38227.524338458228</v>
      </c>
      <c r="AG1637" s="41">
        <f t="shared" si="20"/>
        <v>38201.100320378493</v>
      </c>
    </row>
    <row r="1638" spans="2:33" outlineLevel="1"/>
    <row r="1641" spans="2:33" ht="21" thickBot="1">
      <c r="B1641" s="19" t="s">
        <v>264</v>
      </c>
      <c r="C1641" s="20"/>
      <c r="D1641" s="20"/>
      <c r="E1641" s="20"/>
      <c r="F1641" s="20"/>
      <c r="G1641" s="20"/>
      <c r="H1641" s="20"/>
      <c r="I1641" s="20"/>
      <c r="J1641" s="20"/>
      <c r="K1641" s="20"/>
      <c r="L1641" s="20"/>
      <c r="M1641" s="20"/>
      <c r="N1641" s="20"/>
      <c r="O1641" s="20"/>
      <c r="P1641" s="20"/>
      <c r="Q1641" s="20"/>
      <c r="R1641" s="20"/>
      <c r="S1641" s="20"/>
      <c r="T1641" s="20"/>
      <c r="U1641" s="20"/>
      <c r="V1641" s="20"/>
      <c r="W1641" s="20"/>
      <c r="X1641" s="20"/>
      <c r="Y1641" s="20"/>
      <c r="Z1641" s="20"/>
      <c r="AA1641" s="20"/>
      <c r="AB1641" s="20"/>
      <c r="AC1641" s="20"/>
      <c r="AD1641" s="20"/>
      <c r="AE1641" s="20"/>
      <c r="AF1641" s="20"/>
      <c r="AG1641" s="20"/>
    </row>
    <row r="1642" spans="2:33" ht="14" outlineLevel="1" thickTop="1"/>
    <row r="1643" spans="2:33" outlineLevel="1"/>
    <row r="1644" spans="2:33" outlineLevel="1"/>
    <row r="1645" spans="2:33" outlineLevel="1"/>
    <row r="1646" spans="2:33" outlineLevel="1"/>
    <row r="1647" spans="2:33" outlineLevel="1"/>
    <row r="1648" spans="2:33" outlineLevel="1"/>
    <row r="1649" outlineLevel="1"/>
    <row r="1650" outlineLevel="1"/>
    <row r="1651" outlineLevel="1"/>
    <row r="1652" outlineLevel="1"/>
    <row r="1653" outlineLevel="1"/>
    <row r="1654" outlineLevel="1"/>
    <row r="1655" outlineLevel="1"/>
    <row r="1656" outlineLevel="1"/>
    <row r="1657" outlineLevel="1"/>
    <row r="1658" outlineLevel="1"/>
    <row r="1659" outlineLevel="1"/>
    <row r="1660" outlineLevel="1"/>
    <row r="1661" outlineLevel="1"/>
    <row r="1662" outlineLevel="1"/>
    <row r="1663" outlineLevel="1"/>
    <row r="1664" outlineLevel="1"/>
    <row r="1665" spans="2:33" outlineLevel="1"/>
    <row r="1666" spans="2:33" ht="16" outlineLevel="1" thickBot="1">
      <c r="B1666" s="3" t="s">
        <v>265</v>
      </c>
      <c r="C1666" s="3" t="s">
        <v>1</v>
      </c>
      <c r="D1666" s="3" t="s">
        <v>2</v>
      </c>
      <c r="E1666" s="3">
        <v>1990</v>
      </c>
      <c r="F1666" s="3">
        <v>1991</v>
      </c>
      <c r="G1666" s="3">
        <v>1992</v>
      </c>
      <c r="H1666" s="3">
        <v>1993</v>
      </c>
      <c r="I1666" s="3">
        <v>1994</v>
      </c>
      <c r="J1666" s="3">
        <v>1995</v>
      </c>
      <c r="K1666" s="3">
        <v>1996</v>
      </c>
      <c r="L1666" s="3">
        <v>1997</v>
      </c>
      <c r="M1666" s="3">
        <v>1998</v>
      </c>
      <c r="N1666" s="3">
        <v>1999</v>
      </c>
      <c r="O1666" s="3">
        <v>2000</v>
      </c>
      <c r="P1666" s="3">
        <v>2001</v>
      </c>
      <c r="Q1666" s="3">
        <v>2002</v>
      </c>
      <c r="R1666" s="3">
        <v>2003</v>
      </c>
      <c r="S1666" s="3">
        <v>2004</v>
      </c>
      <c r="T1666" s="3">
        <v>2005</v>
      </c>
      <c r="U1666" s="3">
        <v>2006</v>
      </c>
      <c r="V1666" s="3">
        <v>2007</v>
      </c>
      <c r="W1666" s="3">
        <v>2008</v>
      </c>
      <c r="X1666" s="3">
        <v>2009</v>
      </c>
      <c r="Y1666" s="3">
        <v>2010</v>
      </c>
      <c r="Z1666" s="3">
        <v>2011</v>
      </c>
      <c r="AA1666" s="3">
        <v>2012</v>
      </c>
      <c r="AB1666" s="3">
        <v>2013</v>
      </c>
      <c r="AC1666" s="3">
        <v>2014</v>
      </c>
      <c r="AD1666" s="3">
        <v>2015</v>
      </c>
      <c r="AE1666" s="3">
        <v>2016</v>
      </c>
      <c r="AF1666" s="3">
        <v>2017</v>
      </c>
      <c r="AG1666" s="3">
        <v>2018</v>
      </c>
    </row>
    <row r="1667" spans="2:33" ht="15" outlineLevel="1">
      <c r="B1667" s="40" t="s">
        <v>40</v>
      </c>
      <c r="C1667" s="39" t="s">
        <v>243</v>
      </c>
      <c r="E1667" s="6">
        <v>10622.144820595582</v>
      </c>
      <c r="F1667" s="6">
        <v>11016.333230302218</v>
      </c>
      <c r="G1667" s="6">
        <v>11703.105045097735</v>
      </c>
      <c r="H1667" s="6">
        <v>11668.747552154258</v>
      </c>
      <c r="I1667" s="6">
        <v>12082.405283215592</v>
      </c>
      <c r="J1667" s="6">
        <v>12757.565877015586</v>
      </c>
      <c r="K1667" s="6">
        <v>13517.011502915806</v>
      </c>
      <c r="L1667" s="6">
        <v>13999.262351043755</v>
      </c>
      <c r="M1667" s="6">
        <v>14542.571311096401</v>
      </c>
      <c r="N1667" s="6">
        <v>15321.924067272081</v>
      </c>
      <c r="O1667" s="6">
        <v>15568.338121519177</v>
      </c>
      <c r="P1667" s="6">
        <v>16882.941792289977</v>
      </c>
      <c r="Q1667" s="6">
        <v>16164.315301824747</v>
      </c>
      <c r="R1667" s="6">
        <v>15160.791284338773</v>
      </c>
      <c r="S1667" s="6">
        <v>14815.059233650529</v>
      </c>
      <c r="T1667" s="6">
        <v>15324.838617223311</v>
      </c>
      <c r="U1667" s="6">
        <v>14944.818216883206</v>
      </c>
      <c r="V1667" s="6">
        <v>14508.45461495822</v>
      </c>
      <c r="W1667" s="6">
        <v>14507.391746050444</v>
      </c>
      <c r="X1667" s="6">
        <v>13095.803328471025</v>
      </c>
      <c r="Y1667" s="6">
        <v>13408.802261974715</v>
      </c>
      <c r="Z1667" s="6">
        <v>12032.504393420029</v>
      </c>
      <c r="AA1667" s="6">
        <v>12865.164588449776</v>
      </c>
      <c r="AB1667" s="6">
        <v>11430.500781553945</v>
      </c>
      <c r="AC1667" s="6">
        <v>11291.369061064577</v>
      </c>
      <c r="AD1667" s="6">
        <v>11942.863486171573</v>
      </c>
      <c r="AE1667" s="6">
        <v>12679.007017435548</v>
      </c>
      <c r="AF1667" s="6">
        <v>11782.01822028362</v>
      </c>
      <c r="AG1667" s="6">
        <v>10302.904049711478</v>
      </c>
    </row>
    <row r="1668" spans="2:33" ht="15" outlineLevel="1">
      <c r="B1668" s="40" t="s">
        <v>37</v>
      </c>
      <c r="C1668" s="39" t="s">
        <v>243</v>
      </c>
      <c r="E1668" s="41">
        <v>6028.9414178619008</v>
      </c>
      <c r="F1668" s="41">
        <v>6172.7327130165268</v>
      </c>
      <c r="G1668" s="41">
        <v>6452.2540153867149</v>
      </c>
      <c r="H1668" s="41">
        <v>6872.9554430994594</v>
      </c>
      <c r="I1668" s="41">
        <v>6949.4526437356108</v>
      </c>
      <c r="J1668" s="41">
        <v>7087.6100115530726</v>
      </c>
      <c r="K1668" s="41">
        <v>7950.6823957653405</v>
      </c>
      <c r="L1668" s="41">
        <v>8522.1888330473012</v>
      </c>
      <c r="M1668" s="41">
        <v>9868.3354272200158</v>
      </c>
      <c r="N1668" s="41">
        <v>10996.536768798233</v>
      </c>
      <c r="O1668" s="41">
        <v>12314.66213130116</v>
      </c>
      <c r="P1668" s="41">
        <v>13165.443831610501</v>
      </c>
      <c r="Q1668" s="41">
        <v>13503.585999503506</v>
      </c>
      <c r="R1668" s="41">
        <v>13655.330667756443</v>
      </c>
      <c r="S1668" s="41">
        <v>14245.974912841342</v>
      </c>
      <c r="T1668" s="41">
        <v>15261.263376374738</v>
      </c>
      <c r="U1668" s="41">
        <v>16325.114133341185</v>
      </c>
      <c r="V1668" s="41">
        <v>17113.394316181355</v>
      </c>
      <c r="W1668" s="41">
        <v>16195.991192034331</v>
      </c>
      <c r="X1668" s="41">
        <v>14388.144174879477</v>
      </c>
      <c r="Y1668" s="41">
        <v>13547.343277021213</v>
      </c>
      <c r="Z1668" s="41">
        <v>13016.362016146011</v>
      </c>
      <c r="AA1668" s="41">
        <v>12316.480408792162</v>
      </c>
      <c r="AB1668" s="41">
        <v>12804.060365155827</v>
      </c>
      <c r="AC1668" s="41">
        <v>13298.066160132003</v>
      </c>
      <c r="AD1668" s="41">
        <v>14062.394686214349</v>
      </c>
      <c r="AE1668" s="41">
        <v>14646.392956899457</v>
      </c>
      <c r="AF1668" s="41">
        <v>14822.446239408569</v>
      </c>
      <c r="AG1668" s="41">
        <v>15254.288526938557</v>
      </c>
    </row>
    <row r="1669" spans="2:33" ht="15" outlineLevel="1">
      <c r="B1669" s="40" t="s">
        <v>46</v>
      </c>
      <c r="C1669" s="39" t="s">
        <v>243</v>
      </c>
      <c r="E1669" s="6">
        <v>14189.688438162462</v>
      </c>
      <c r="F1669" s="6">
        <v>14405.154686223752</v>
      </c>
      <c r="G1669" s="6">
        <v>13278.293368235725</v>
      </c>
      <c r="H1669" s="6">
        <v>13439.118035963922</v>
      </c>
      <c r="I1669" s="6">
        <v>13851.747782511688</v>
      </c>
      <c r="J1669" s="6">
        <v>13876.321351522949</v>
      </c>
      <c r="K1669" s="6">
        <v>13742.9114436201</v>
      </c>
      <c r="L1669" s="6">
        <v>13818.844745622095</v>
      </c>
      <c r="M1669" s="6">
        <v>14266.572435686827</v>
      </c>
      <c r="N1669" s="6">
        <v>14339.964679102983</v>
      </c>
      <c r="O1669" s="6">
        <v>15279.552115431252</v>
      </c>
      <c r="P1669" s="6">
        <v>15695.720165986224</v>
      </c>
      <c r="Q1669" s="6">
        <v>15308.241278971071</v>
      </c>
      <c r="R1669" s="6">
        <v>15850.004845883337</v>
      </c>
      <c r="S1669" s="6">
        <v>15992.96787302787</v>
      </c>
      <c r="T1669" s="6">
        <v>16797.899463906368</v>
      </c>
      <c r="U1669" s="6">
        <v>16151.597688758153</v>
      </c>
      <c r="V1669" s="6">
        <v>15825.816172009418</v>
      </c>
      <c r="W1669" s="6">
        <v>16574.357663095907</v>
      </c>
      <c r="X1669" s="6">
        <v>14843.402320564675</v>
      </c>
      <c r="Y1669" s="6">
        <v>15062.763368392245</v>
      </c>
      <c r="Z1669" s="6">
        <v>13172.088569197724</v>
      </c>
      <c r="AA1669" s="6">
        <v>12675.365907139179</v>
      </c>
      <c r="AB1669" s="6">
        <v>12673.438945555552</v>
      </c>
      <c r="AC1669" s="6">
        <v>11916.217170599015</v>
      </c>
      <c r="AD1669" s="6">
        <v>12368.893548470349</v>
      </c>
      <c r="AE1669" s="6">
        <v>12473.554680666019</v>
      </c>
      <c r="AF1669" s="6">
        <v>12365.745116949411</v>
      </c>
      <c r="AG1669" s="6">
        <v>13200.087950749416</v>
      </c>
    </row>
    <row r="1670" spans="2:33" outlineLevel="1"/>
    <row r="1671" spans="2:33" outlineLevel="1"/>
    <row r="1674" spans="2:33" ht="21" thickBot="1">
      <c r="B1674" s="19" t="s">
        <v>266</v>
      </c>
      <c r="C1674" s="20"/>
      <c r="D1674" s="20"/>
      <c r="E1674" s="20"/>
      <c r="F1674" s="20"/>
      <c r="G1674" s="20"/>
      <c r="H1674" s="20"/>
      <c r="I1674" s="20"/>
      <c r="J1674" s="20"/>
      <c r="K1674" s="20"/>
      <c r="L1674" s="20"/>
      <c r="M1674" s="20"/>
      <c r="N1674" s="20"/>
      <c r="O1674" s="20"/>
      <c r="P1674" s="20"/>
      <c r="Q1674" s="20"/>
      <c r="R1674" s="20"/>
      <c r="S1674" s="20"/>
      <c r="T1674" s="20"/>
      <c r="U1674" s="20"/>
      <c r="V1674" s="20"/>
      <c r="W1674" s="20"/>
      <c r="X1674" s="20"/>
      <c r="Y1674" s="20"/>
      <c r="Z1674" s="20"/>
      <c r="AA1674" s="20"/>
      <c r="AB1674" s="20"/>
      <c r="AC1674" s="20"/>
      <c r="AD1674" s="20"/>
      <c r="AE1674" s="20"/>
      <c r="AF1674" s="20"/>
      <c r="AG1674" s="20"/>
    </row>
    <row r="1675" spans="2:33" ht="14" outlineLevel="1" thickTop="1"/>
    <row r="1676" spans="2:33" outlineLevel="1"/>
    <row r="1677" spans="2:33" outlineLevel="1"/>
    <row r="1678" spans="2:33" outlineLevel="1"/>
    <row r="1679" spans="2:33" outlineLevel="1"/>
    <row r="1680" spans="2:33" outlineLevel="1"/>
    <row r="1681" outlineLevel="1"/>
    <row r="1682" outlineLevel="1"/>
    <row r="1683" outlineLevel="1"/>
    <row r="1684" outlineLevel="1"/>
    <row r="1685" outlineLevel="1"/>
    <row r="1686" outlineLevel="1"/>
    <row r="1687" outlineLevel="1"/>
    <row r="1688" outlineLevel="1"/>
    <row r="1689" outlineLevel="1"/>
    <row r="1690" outlineLevel="1"/>
    <row r="1691" outlineLevel="1"/>
    <row r="1692" outlineLevel="1"/>
    <row r="1693" outlineLevel="1"/>
    <row r="1694" outlineLevel="1"/>
    <row r="1695" outlineLevel="1"/>
    <row r="1696" outlineLevel="1"/>
    <row r="1697" spans="2:33" outlineLevel="1"/>
    <row r="1698" spans="2:33" outlineLevel="1"/>
    <row r="1699" spans="2:33" ht="16" outlineLevel="1" thickBot="1">
      <c r="B1699" s="3" t="s">
        <v>267</v>
      </c>
      <c r="C1699" s="3" t="s">
        <v>141</v>
      </c>
      <c r="D1699" s="3" t="s">
        <v>142</v>
      </c>
      <c r="E1699" s="3">
        <v>1990</v>
      </c>
      <c r="F1699" s="3">
        <v>1991</v>
      </c>
      <c r="G1699" s="3">
        <v>1992</v>
      </c>
      <c r="H1699" s="3">
        <v>1993</v>
      </c>
      <c r="I1699" s="3">
        <v>1994</v>
      </c>
      <c r="J1699" s="3">
        <v>1995</v>
      </c>
      <c r="K1699" s="3">
        <v>1996</v>
      </c>
      <c r="L1699" s="3">
        <v>1997</v>
      </c>
      <c r="M1699" s="3">
        <v>1998</v>
      </c>
      <c r="N1699" s="3">
        <v>1999</v>
      </c>
      <c r="O1699" s="3">
        <v>2000</v>
      </c>
      <c r="P1699" s="3">
        <v>2001</v>
      </c>
      <c r="Q1699" s="3">
        <v>2002</v>
      </c>
      <c r="R1699" s="3">
        <v>2003</v>
      </c>
      <c r="S1699" s="3">
        <v>2004</v>
      </c>
      <c r="T1699" s="3">
        <v>2005</v>
      </c>
      <c r="U1699" s="3">
        <v>2006</v>
      </c>
      <c r="V1699" s="3">
        <v>2007</v>
      </c>
      <c r="W1699" s="3">
        <v>2008</v>
      </c>
      <c r="X1699" s="3">
        <v>2009</v>
      </c>
      <c r="Y1699" s="3">
        <v>2010</v>
      </c>
      <c r="Z1699" s="3">
        <v>2011</v>
      </c>
      <c r="AA1699" s="3">
        <v>2012</v>
      </c>
      <c r="AB1699" s="3">
        <v>2013</v>
      </c>
      <c r="AC1699" s="3">
        <v>2014</v>
      </c>
      <c r="AD1699" s="3">
        <v>2015</v>
      </c>
      <c r="AE1699" s="3">
        <v>2016</v>
      </c>
      <c r="AF1699" s="3">
        <v>2017</v>
      </c>
      <c r="AG1699" s="3">
        <v>2018</v>
      </c>
    </row>
    <row r="1700" spans="2:33" ht="15" outlineLevel="1">
      <c r="B1700" s="15" t="s">
        <v>37</v>
      </c>
      <c r="C1700" s="5" t="s">
        <v>243</v>
      </c>
      <c r="E1700" s="6"/>
      <c r="F1700" s="6"/>
      <c r="G1700" s="6"/>
      <c r="H1700" s="6"/>
      <c r="I1700" s="6"/>
      <c r="J1700" s="6"/>
      <c r="K1700" s="6"/>
      <c r="L1700" s="6"/>
      <c r="M1700" s="6"/>
      <c r="N1700" s="6"/>
      <c r="O1700" s="6"/>
      <c r="P1700" s="6"/>
      <c r="Q1700" s="6"/>
      <c r="R1700" s="6"/>
      <c r="S1700" s="6"/>
      <c r="T1700" s="6">
        <v>12774.524826726212</v>
      </c>
      <c r="U1700" s="6">
        <v>13458.842135905526</v>
      </c>
      <c r="V1700" s="6">
        <v>14074.578081826454</v>
      </c>
      <c r="W1700" s="6">
        <v>13371.290640219033</v>
      </c>
      <c r="X1700" s="6">
        <v>12158.354894973207</v>
      </c>
      <c r="Y1700" s="6">
        <v>11241.154944783217</v>
      </c>
      <c r="Z1700" s="6">
        <v>10947.826530718557</v>
      </c>
      <c r="AA1700" s="6">
        <v>10578.647105420736</v>
      </c>
      <c r="AB1700" s="6">
        <v>10798.924682442663</v>
      </c>
      <c r="AC1700" s="6">
        <v>11074.572719378102</v>
      </c>
      <c r="AD1700" s="6">
        <v>11545.500788674752</v>
      </c>
      <c r="AE1700" s="6">
        <v>12065.168425791751</v>
      </c>
      <c r="AF1700" s="6">
        <v>11785.316247686933</v>
      </c>
      <c r="AG1700" s="6">
        <v>11974.929148178653</v>
      </c>
    </row>
    <row r="1701" spans="2:33" ht="15" outlineLevel="1">
      <c r="B1701" s="15" t="s">
        <v>36</v>
      </c>
      <c r="C1701" s="5" t="s">
        <v>243</v>
      </c>
      <c r="E1701" s="7"/>
      <c r="F1701" s="7"/>
      <c r="G1701" s="7"/>
      <c r="H1701" s="7"/>
      <c r="I1701" s="7"/>
      <c r="J1701" s="7"/>
      <c r="K1701" s="7"/>
      <c r="L1701" s="7"/>
      <c r="M1701" s="7"/>
      <c r="N1701" s="7"/>
      <c r="O1701" s="7"/>
      <c r="P1701" s="7"/>
      <c r="Q1701" s="7"/>
      <c r="R1701" s="7"/>
      <c r="S1701" s="7"/>
      <c r="T1701" s="7">
        <v>7069.384533777642</v>
      </c>
      <c r="U1701" s="7">
        <v>6960.4723115452725</v>
      </c>
      <c r="V1701" s="7">
        <v>6737.2744127581818</v>
      </c>
      <c r="W1701" s="7">
        <v>7319.0105385916449</v>
      </c>
      <c r="X1701" s="7">
        <v>7253.1112849330084</v>
      </c>
      <c r="Y1701" s="7">
        <v>7595.1243454097666</v>
      </c>
      <c r="Z1701" s="7">
        <v>6422.8279282381845</v>
      </c>
      <c r="AA1701" s="7">
        <v>6050.4291642890039</v>
      </c>
      <c r="AB1701" s="7">
        <v>6201.5366262317548</v>
      </c>
      <c r="AC1701" s="7">
        <v>5578.2869451165716</v>
      </c>
      <c r="AD1701" s="7">
        <v>5873.6756850157562</v>
      </c>
      <c r="AE1701" s="7">
        <v>5888.6353671942552</v>
      </c>
      <c r="AF1701" s="7">
        <v>5598.221711162988</v>
      </c>
      <c r="AG1701" s="7">
        <v>6047.1952252785859</v>
      </c>
    </row>
    <row r="1702" spans="2:33" ht="15" outlineLevel="1">
      <c r="B1702" s="84" t="s">
        <v>35</v>
      </c>
      <c r="C1702" s="5" t="s">
        <v>243</v>
      </c>
      <c r="D1702" s="85"/>
      <c r="E1702" s="6"/>
      <c r="F1702" s="6"/>
      <c r="G1702" s="6"/>
      <c r="H1702" s="6"/>
      <c r="I1702" s="6"/>
      <c r="J1702" s="6"/>
      <c r="K1702" s="6"/>
      <c r="L1702" s="6"/>
      <c r="M1702" s="6"/>
      <c r="N1702" s="6"/>
      <c r="O1702" s="6"/>
      <c r="P1702" s="6"/>
      <c r="Q1702" s="6"/>
      <c r="R1702" s="6"/>
      <c r="S1702" s="6"/>
      <c r="T1702" s="6">
        <v>1645.9662109210167</v>
      </c>
      <c r="U1702" s="6">
        <v>1271.7442662071448</v>
      </c>
      <c r="V1702" s="6">
        <v>1179.7925502447242</v>
      </c>
      <c r="W1702" s="6">
        <v>1647.0357791942829</v>
      </c>
      <c r="X1702" s="6">
        <v>1234.2525026560056</v>
      </c>
      <c r="Y1702" s="6">
        <v>1179.4437023527021</v>
      </c>
      <c r="Z1702" s="6">
        <v>906.84624719085514</v>
      </c>
      <c r="AA1702" s="6">
        <v>726.02175101322609</v>
      </c>
      <c r="AB1702" s="6">
        <v>481.91964145722159</v>
      </c>
      <c r="AC1702" s="6">
        <v>366.29790004214146</v>
      </c>
      <c r="AD1702" s="6">
        <v>373.06331080262953</v>
      </c>
      <c r="AE1702" s="6">
        <v>466.77475579136171</v>
      </c>
      <c r="AF1702" s="6">
        <v>433.30698165373451</v>
      </c>
      <c r="AG1702" s="6">
        <v>557.66190168425601</v>
      </c>
    </row>
    <row r="1703" spans="2:33" ht="15" outlineLevel="1">
      <c r="B1703" s="84" t="s">
        <v>43</v>
      </c>
      <c r="C1703" s="5" t="s">
        <v>243</v>
      </c>
      <c r="D1703" s="85"/>
      <c r="E1703" s="7"/>
      <c r="F1703" s="7"/>
      <c r="G1703" s="7"/>
      <c r="H1703" s="7"/>
      <c r="I1703" s="7"/>
      <c r="J1703" s="7"/>
      <c r="K1703" s="7"/>
      <c r="L1703" s="7"/>
      <c r="M1703" s="7"/>
      <c r="N1703" s="7"/>
      <c r="O1703" s="7"/>
      <c r="P1703" s="7"/>
      <c r="Q1703" s="7"/>
      <c r="R1703" s="7"/>
      <c r="S1703" s="7"/>
      <c r="T1703" s="7">
        <v>2385.2811054279309</v>
      </c>
      <c r="U1703" s="7">
        <v>2254.0818694656568</v>
      </c>
      <c r="V1703" s="7">
        <v>2326.4988838859795</v>
      </c>
      <c r="W1703" s="7">
        <v>2550.9825452096179</v>
      </c>
      <c r="X1703" s="7">
        <v>2236.2848601675846</v>
      </c>
      <c r="Y1703" s="7">
        <v>2250.2028988410007</v>
      </c>
      <c r="Z1703" s="7">
        <v>2046.5574598637509</v>
      </c>
      <c r="AA1703" s="7">
        <v>2041.2687426741904</v>
      </c>
      <c r="AB1703" s="7">
        <v>1866.4274442449939</v>
      </c>
      <c r="AC1703" s="7">
        <v>1702.1720609587292</v>
      </c>
      <c r="AD1703" s="7">
        <v>1753.6255864710984</v>
      </c>
      <c r="AE1703" s="7">
        <v>1793.2655722873187</v>
      </c>
      <c r="AF1703" s="7">
        <v>1916.4440888560946</v>
      </c>
      <c r="AG1703" s="7">
        <v>2060.4742371441525</v>
      </c>
    </row>
    <row r="1704" spans="2:33" ht="15" outlineLevel="1">
      <c r="B1704" s="84" t="s">
        <v>53</v>
      </c>
      <c r="C1704" s="5" t="s">
        <v>243</v>
      </c>
      <c r="E1704" s="6"/>
      <c r="F1704" s="6"/>
      <c r="G1704" s="6"/>
      <c r="H1704" s="6"/>
      <c r="I1704" s="6"/>
      <c r="J1704" s="6"/>
      <c r="K1704" s="6"/>
      <c r="L1704" s="6"/>
      <c r="M1704" s="6"/>
      <c r="N1704" s="6"/>
      <c r="O1704" s="6"/>
      <c r="P1704" s="6"/>
      <c r="Q1704" s="6"/>
      <c r="R1704" s="6"/>
      <c r="S1704" s="6"/>
      <c r="T1704" s="6">
        <v>1005.2276417408005</v>
      </c>
      <c r="U1704" s="6">
        <v>954.28010950027056</v>
      </c>
      <c r="V1704" s="6">
        <v>903.91269910555252</v>
      </c>
      <c r="W1704" s="6">
        <v>951.32097629911664</v>
      </c>
      <c r="X1704" s="6">
        <v>815.82623222221719</v>
      </c>
      <c r="Y1704" s="6">
        <v>756.32134270718666</v>
      </c>
      <c r="Z1704" s="6">
        <v>714.85005577661502</v>
      </c>
      <c r="AA1704" s="6">
        <v>690.79664009797045</v>
      </c>
      <c r="AB1704" s="6">
        <v>616.0229834574659</v>
      </c>
      <c r="AC1704" s="6">
        <v>556.33334411672854</v>
      </c>
      <c r="AD1704" s="6">
        <v>529.78604910213414</v>
      </c>
      <c r="AE1704" s="6">
        <v>547.80037958962896</v>
      </c>
      <c r="AF1704" s="6">
        <v>576.44380726625593</v>
      </c>
      <c r="AG1704" s="6">
        <v>622.08981537755744</v>
      </c>
    </row>
    <row r="1705" spans="2:33" ht="15" outlineLevel="1">
      <c r="B1705" s="15" t="s">
        <v>268</v>
      </c>
      <c r="C1705" s="5"/>
      <c r="E1705" s="43"/>
      <c r="F1705" s="43"/>
      <c r="G1705" s="43"/>
      <c r="H1705" s="43"/>
      <c r="I1705" s="43"/>
      <c r="J1705" s="43"/>
      <c r="K1705" s="43"/>
      <c r="L1705" s="43"/>
      <c r="M1705" s="43"/>
      <c r="N1705" s="43"/>
      <c r="O1705" s="43"/>
      <c r="P1705" s="43"/>
      <c r="Q1705" s="43"/>
      <c r="R1705" s="43"/>
      <c r="S1705" s="43"/>
      <c r="T1705" s="43">
        <v>19904.307454874881</v>
      </c>
      <c r="U1705" s="43">
        <v>19904.307454874881</v>
      </c>
      <c r="V1705" s="43">
        <v>19904.307454874881</v>
      </c>
      <c r="W1705" s="43">
        <v>19904.307454874881</v>
      </c>
      <c r="X1705" s="43">
        <v>19904.307454874881</v>
      </c>
      <c r="Y1705" s="43">
        <v>19904.307454874881</v>
      </c>
      <c r="Z1705" s="43">
        <v>19904.307454874881</v>
      </c>
      <c r="AA1705" s="43">
        <v>19904.307454874881</v>
      </c>
      <c r="AB1705" s="43">
        <v>19904.307454874881</v>
      </c>
      <c r="AC1705" s="43">
        <v>19904.307454874881</v>
      </c>
      <c r="AD1705" s="43">
        <v>19904.307454874881</v>
      </c>
      <c r="AE1705" s="43">
        <v>19904.307454874881</v>
      </c>
      <c r="AF1705" s="43">
        <v>19904.307454874881</v>
      </c>
      <c r="AG1705" s="43">
        <v>19904.307454874881</v>
      </c>
    </row>
    <row r="1706" spans="2:33" ht="15" outlineLevel="1">
      <c r="B1706" s="15" t="s">
        <v>269</v>
      </c>
      <c r="C1706" s="5"/>
      <c r="E1706" s="43"/>
      <c r="F1706" s="43"/>
      <c r="G1706" s="43"/>
      <c r="H1706" s="43"/>
      <c r="I1706" s="43"/>
      <c r="J1706" s="43"/>
      <c r="K1706" s="43"/>
      <c r="L1706" s="43"/>
      <c r="M1706" s="43"/>
      <c r="N1706" s="43"/>
      <c r="O1706" s="43"/>
      <c r="P1706" s="43"/>
      <c r="Q1706" s="43"/>
      <c r="R1706" s="43"/>
      <c r="S1706" s="43"/>
      <c r="T1706" s="43">
        <v>17416.269023015517</v>
      </c>
      <c r="U1706" s="43">
        <v>17416.269023015517</v>
      </c>
      <c r="V1706" s="43">
        <v>17416.269023015517</v>
      </c>
      <c r="W1706" s="43">
        <v>17416.269023015517</v>
      </c>
      <c r="X1706" s="43">
        <v>17416.269023015517</v>
      </c>
      <c r="Y1706" s="43">
        <v>17416.269023015517</v>
      </c>
      <c r="Z1706" s="43">
        <v>17416.269023015517</v>
      </c>
      <c r="AA1706" s="43">
        <v>17416.269023015517</v>
      </c>
      <c r="AB1706" s="43">
        <v>17416.269023015517</v>
      </c>
      <c r="AC1706" s="43">
        <v>17416.269023015517</v>
      </c>
      <c r="AD1706" s="43">
        <v>17416.269023015517</v>
      </c>
      <c r="AE1706" s="43">
        <v>17416.269023015517</v>
      </c>
      <c r="AF1706" s="43">
        <v>17416.269023015517</v>
      </c>
      <c r="AG1706" s="43">
        <v>17416.269023015517</v>
      </c>
    </row>
    <row r="1707" spans="2:33" ht="15" outlineLevel="1">
      <c r="B1707" s="83" t="s">
        <v>11</v>
      </c>
      <c r="C1707" s="5" t="s">
        <v>243</v>
      </c>
      <c r="E1707" s="41"/>
      <c r="F1707" s="41"/>
      <c r="G1707" s="41"/>
      <c r="H1707" s="41"/>
      <c r="I1707" s="41"/>
      <c r="J1707" s="41"/>
      <c r="K1707" s="41"/>
      <c r="L1707" s="41"/>
      <c r="M1707" s="41"/>
      <c r="N1707" s="41"/>
      <c r="O1707" s="41"/>
      <c r="P1707" s="41"/>
      <c r="Q1707" s="41"/>
      <c r="R1707" s="41"/>
      <c r="S1707" s="41"/>
      <c r="T1707" s="41">
        <v>24880.384318593598</v>
      </c>
      <c r="U1707" s="41">
        <v>24899.420692623869</v>
      </c>
      <c r="V1707" s="41">
        <v>25222.056627820893</v>
      </c>
      <c r="W1707" s="41">
        <v>25839.640479513699</v>
      </c>
      <c r="X1707" s="41">
        <v>23697.829774952024</v>
      </c>
      <c r="Y1707" s="41">
        <v>23022.247234093873</v>
      </c>
      <c r="Z1707" s="41">
        <v>21038.908221787966</v>
      </c>
      <c r="AA1707" s="41">
        <v>20087.163403495128</v>
      </c>
      <c r="AB1707" s="41">
        <v>19964.8313778341</v>
      </c>
      <c r="AC1707" s="41">
        <v>19277.662969612269</v>
      </c>
      <c r="AD1707" s="41">
        <v>20075.651420066373</v>
      </c>
      <c r="AE1707" s="41">
        <v>20761.644500654314</v>
      </c>
      <c r="AF1707" s="41">
        <v>20309.732836626004</v>
      </c>
      <c r="AG1707" s="41">
        <v>21262.350327663204</v>
      </c>
    </row>
    <row r="1708" spans="2:33" outlineLevel="1"/>
    <row r="1709" spans="2:33" outlineLevel="1"/>
    <row r="1712" spans="2:33" ht="21" thickBot="1">
      <c r="B1712" s="19" t="s">
        <v>270</v>
      </c>
      <c r="C1712" s="20"/>
      <c r="D1712" s="20"/>
      <c r="E1712" s="20"/>
      <c r="F1712" s="20"/>
      <c r="G1712" s="20"/>
      <c r="H1712" s="20"/>
      <c r="I1712" s="20"/>
      <c r="J1712" s="20"/>
      <c r="K1712" s="20"/>
      <c r="L1712" s="20"/>
      <c r="M1712" s="20"/>
      <c r="N1712" s="20"/>
      <c r="O1712" s="20"/>
      <c r="P1712" s="20"/>
      <c r="Q1712" s="20"/>
      <c r="R1712" s="20"/>
      <c r="S1712" s="20"/>
      <c r="T1712" s="20"/>
      <c r="U1712" s="20"/>
      <c r="V1712" s="20"/>
      <c r="W1712" s="20"/>
      <c r="X1712" s="20"/>
      <c r="Y1712" s="20"/>
      <c r="Z1712" s="20"/>
      <c r="AA1712" s="20"/>
      <c r="AB1712" s="20"/>
      <c r="AC1712" s="20"/>
      <c r="AD1712" s="20"/>
      <c r="AE1712" s="20"/>
      <c r="AF1712" s="20"/>
      <c r="AG1712" s="20"/>
    </row>
    <row r="1713" ht="14" outlineLevel="1" thickTop="1"/>
    <row r="1714" outlineLevel="1"/>
    <row r="1715" outlineLevel="1"/>
    <row r="1716" outlineLevel="1"/>
    <row r="1717" outlineLevel="1"/>
    <row r="1718" outlineLevel="1"/>
    <row r="1719" outlineLevel="1"/>
    <row r="1720" outlineLevel="1"/>
    <row r="1721" outlineLevel="1"/>
    <row r="1722" outlineLevel="1"/>
    <row r="1723" outlineLevel="1"/>
    <row r="1724" outlineLevel="1"/>
    <row r="1725" outlineLevel="1"/>
    <row r="1726" outlineLevel="1"/>
    <row r="1727" outlineLevel="1"/>
    <row r="1728" outlineLevel="1"/>
    <row r="1729" spans="2:33" outlineLevel="1"/>
    <row r="1730" spans="2:33" outlineLevel="1"/>
    <row r="1731" spans="2:33" outlineLevel="1"/>
    <row r="1732" spans="2:33" outlineLevel="1"/>
    <row r="1733" spans="2:33" outlineLevel="1"/>
    <row r="1734" spans="2:33" outlineLevel="1"/>
    <row r="1735" spans="2:33" outlineLevel="1"/>
    <row r="1736" spans="2:33" outlineLevel="1"/>
    <row r="1737" spans="2:33" outlineLevel="1"/>
    <row r="1738" spans="2:33" outlineLevel="1"/>
    <row r="1739" spans="2:33" ht="16" outlineLevel="1" thickBot="1">
      <c r="B1739" s="3" t="s">
        <v>271</v>
      </c>
      <c r="C1739" s="3" t="s">
        <v>141</v>
      </c>
      <c r="D1739" s="3" t="s">
        <v>142</v>
      </c>
      <c r="E1739" s="3">
        <v>1990</v>
      </c>
      <c r="F1739" s="3">
        <v>1991</v>
      </c>
      <c r="G1739" s="3">
        <v>1992</v>
      </c>
      <c r="H1739" s="3">
        <v>1993</v>
      </c>
      <c r="I1739" s="3">
        <v>1994</v>
      </c>
      <c r="J1739" s="3">
        <v>1995</v>
      </c>
      <c r="K1739" s="3">
        <v>1996</v>
      </c>
      <c r="L1739" s="3">
        <v>1997</v>
      </c>
      <c r="M1739" s="3">
        <v>1998</v>
      </c>
      <c r="N1739" s="3">
        <v>1999</v>
      </c>
      <c r="O1739" s="3">
        <v>2000</v>
      </c>
      <c r="P1739" s="3">
        <v>2001</v>
      </c>
      <c r="Q1739" s="3">
        <v>2002</v>
      </c>
      <c r="R1739" s="3">
        <v>2003</v>
      </c>
      <c r="S1739" s="3">
        <v>2004</v>
      </c>
      <c r="T1739" s="3">
        <v>2005</v>
      </c>
      <c r="U1739" s="3">
        <v>2006</v>
      </c>
      <c r="V1739" s="3">
        <v>2007</v>
      </c>
      <c r="W1739" s="3">
        <v>2008</v>
      </c>
      <c r="X1739" s="3">
        <v>2009</v>
      </c>
      <c r="Y1739" s="3">
        <v>2010</v>
      </c>
      <c r="Z1739" s="3">
        <v>2011</v>
      </c>
      <c r="AA1739" s="3">
        <v>2012</v>
      </c>
      <c r="AB1739" s="3">
        <v>2013</v>
      </c>
      <c r="AC1739" s="3">
        <v>2014</v>
      </c>
      <c r="AD1739" s="3">
        <v>2015</v>
      </c>
      <c r="AE1739" s="3">
        <v>2016</v>
      </c>
      <c r="AF1739" s="3">
        <v>2017</v>
      </c>
      <c r="AG1739" s="3">
        <v>2018</v>
      </c>
    </row>
    <row r="1740" spans="2:33" ht="15" outlineLevel="1">
      <c r="B1740" s="40" t="s">
        <v>272</v>
      </c>
      <c r="E1740" s="75">
        <v>0.69870312829452996</v>
      </c>
      <c r="F1740" s="75">
        <v>0.67050945610182999</v>
      </c>
      <c r="G1740" s="75">
        <v>0.65632111422159145</v>
      </c>
      <c r="H1740" s="75">
        <v>0.66994690100040954</v>
      </c>
      <c r="I1740" s="75">
        <v>0.64757051758455209</v>
      </c>
      <c r="J1740" s="75">
        <v>0.68921109239434797</v>
      </c>
      <c r="K1740" s="75">
        <v>0.70998003027046463</v>
      </c>
      <c r="L1740" s="75">
        <v>0.77073792264232077</v>
      </c>
      <c r="M1740" s="75">
        <v>0.80964871117278514</v>
      </c>
      <c r="N1740" s="75">
        <v>0.8460041626894208</v>
      </c>
      <c r="O1740" s="75">
        <v>0.84743996858246184</v>
      </c>
      <c r="P1740" s="75">
        <v>0.8953196030083892</v>
      </c>
      <c r="Q1740" s="75">
        <v>0.89249213208176392</v>
      </c>
      <c r="R1740" s="75">
        <v>0.89356351261666411</v>
      </c>
      <c r="S1740" s="75">
        <v>0.89321994968390828</v>
      </c>
      <c r="T1740" s="75">
        <v>0.89882132475377075</v>
      </c>
      <c r="U1740" s="75">
        <v>0.90668721218481252</v>
      </c>
      <c r="V1740" s="75">
        <v>0.88473571424731901</v>
      </c>
      <c r="W1740" s="75">
        <v>0.90263990718398557</v>
      </c>
      <c r="X1740" s="75">
        <v>0.88426973603924852</v>
      </c>
      <c r="Y1740" s="75">
        <v>0.87305038341155883</v>
      </c>
      <c r="Z1740" s="75">
        <v>0.89544521560049473</v>
      </c>
      <c r="AA1740" s="75">
        <v>0.84946998092011849</v>
      </c>
      <c r="AB1740" s="75">
        <v>0.8930542300729678</v>
      </c>
      <c r="AC1740" s="75">
        <v>0.85533314153457474</v>
      </c>
      <c r="AD1740" s="75">
        <v>0.88477598146364378</v>
      </c>
      <c r="AE1740" s="75">
        <v>0.69245129113174175</v>
      </c>
      <c r="AF1740" s="75">
        <v>0.66473732117614759</v>
      </c>
      <c r="AG1740" s="75">
        <v>0.66931925827492622</v>
      </c>
    </row>
    <row r="1741" spans="2:33" ht="15" outlineLevel="1">
      <c r="B1741" s="40" t="s">
        <v>273</v>
      </c>
      <c r="E1741" s="86">
        <v>0.44299999999999995</v>
      </c>
      <c r="F1741" s="86">
        <v>0.44799999999999995</v>
      </c>
      <c r="G1741" s="86">
        <v>0.45700000000000002</v>
      </c>
      <c r="H1741" s="86">
        <v>0.439</v>
      </c>
      <c r="I1741" s="86">
        <v>0.42799999999999999</v>
      </c>
      <c r="J1741" s="86">
        <v>0.43099999999999999</v>
      </c>
      <c r="K1741" s="86">
        <v>0.43700000000000006</v>
      </c>
      <c r="L1741" s="86">
        <v>0.44700000000000001</v>
      </c>
      <c r="M1741" s="86">
        <v>0.46</v>
      </c>
      <c r="N1741" s="86">
        <v>0.45100000000000001</v>
      </c>
      <c r="O1741" s="86">
        <v>0.46700000000000003</v>
      </c>
      <c r="P1741" s="86">
        <v>0.47399999999999998</v>
      </c>
      <c r="Q1741" s="86">
        <v>0.47499999999999998</v>
      </c>
      <c r="R1741" s="86">
        <v>0.48799999999999999</v>
      </c>
      <c r="S1741" s="86">
        <v>0.502</v>
      </c>
      <c r="T1741" s="86">
        <v>0.52100000000000002</v>
      </c>
      <c r="U1741" s="86">
        <v>0.53600000000000003</v>
      </c>
      <c r="V1741" s="86">
        <v>0.52800000000000002</v>
      </c>
      <c r="W1741" s="86">
        <v>0.54500000000000004</v>
      </c>
      <c r="X1741" s="86">
        <v>0.53500000000000003</v>
      </c>
      <c r="Y1741" s="86">
        <v>0.52600000000000002</v>
      </c>
      <c r="Z1741" s="86">
        <v>0.54</v>
      </c>
      <c r="AA1741" s="86">
        <v>0.53400000000000003</v>
      </c>
      <c r="AB1741" s="86">
        <v>0.53100000000000003</v>
      </c>
      <c r="AC1741" s="86">
        <v>0.53400000000000003</v>
      </c>
      <c r="AD1741" s="86">
        <v>0.53900000000000003</v>
      </c>
      <c r="AE1741" s="86">
        <v>0.53600000000000003</v>
      </c>
      <c r="AF1741" s="86">
        <v>0.55100000000000005</v>
      </c>
      <c r="AG1741" s="86"/>
    </row>
    <row r="1742" spans="2:33" outlineLevel="1"/>
    <row r="1743" spans="2:33" outlineLevel="1"/>
    <row r="1746" spans="2:33" ht="21" thickBot="1">
      <c r="B1746" s="19" t="s">
        <v>274</v>
      </c>
      <c r="C1746" s="20"/>
      <c r="D1746" s="20"/>
      <c r="E1746" s="20"/>
      <c r="F1746" s="20"/>
      <c r="G1746" s="20"/>
      <c r="H1746" s="20"/>
      <c r="I1746" s="20"/>
      <c r="J1746" s="20"/>
      <c r="K1746" s="20"/>
      <c r="L1746" s="20"/>
      <c r="M1746" s="20"/>
      <c r="N1746" s="20"/>
      <c r="O1746" s="20"/>
      <c r="P1746" s="20"/>
      <c r="Q1746" s="20"/>
      <c r="R1746" s="20"/>
      <c r="S1746" s="20"/>
      <c r="T1746" s="20"/>
      <c r="U1746" s="20"/>
      <c r="V1746" s="20"/>
      <c r="W1746" s="20"/>
      <c r="X1746" s="20"/>
      <c r="Y1746" s="20"/>
      <c r="Z1746" s="20"/>
      <c r="AA1746" s="20"/>
      <c r="AB1746" s="20"/>
      <c r="AC1746" s="20"/>
      <c r="AD1746" s="20"/>
      <c r="AE1746" s="20"/>
      <c r="AF1746" s="20"/>
      <c r="AG1746" s="20"/>
    </row>
    <row r="1747" spans="2:33" ht="14" outlineLevel="1" thickTop="1"/>
    <row r="1748" spans="2:33" outlineLevel="1"/>
    <row r="1749" spans="2:33" outlineLevel="1"/>
    <row r="1750" spans="2:33" outlineLevel="1"/>
    <row r="1751" spans="2:33" outlineLevel="1"/>
    <row r="1752" spans="2:33" outlineLevel="1"/>
    <row r="1753" spans="2:33" outlineLevel="1"/>
    <row r="1754" spans="2:33" outlineLevel="1"/>
    <row r="1755" spans="2:33" outlineLevel="1"/>
    <row r="1756" spans="2:33" outlineLevel="1"/>
    <row r="1757" spans="2:33" outlineLevel="1"/>
    <row r="1758" spans="2:33" outlineLevel="1"/>
    <row r="1759" spans="2:33" outlineLevel="1"/>
    <row r="1760" spans="2:33" outlineLevel="1"/>
    <row r="1761" spans="2:33" outlineLevel="1"/>
    <row r="1762" spans="2:33" outlineLevel="1"/>
    <row r="1763" spans="2:33" outlineLevel="1"/>
    <row r="1764" spans="2:33" outlineLevel="1"/>
    <row r="1765" spans="2:33" outlineLevel="1"/>
    <row r="1766" spans="2:33" outlineLevel="1"/>
    <row r="1767" spans="2:33" outlineLevel="1"/>
    <row r="1768" spans="2:33" outlineLevel="1"/>
    <row r="1769" spans="2:33" outlineLevel="1"/>
    <row r="1770" spans="2:33" outlineLevel="1"/>
    <row r="1771" spans="2:33" ht="16" outlineLevel="1" thickBot="1">
      <c r="B1771" s="3" t="s">
        <v>275</v>
      </c>
      <c r="C1771" s="3" t="s">
        <v>88</v>
      </c>
      <c r="D1771" s="3" t="s">
        <v>2</v>
      </c>
      <c r="E1771" s="3">
        <v>1990</v>
      </c>
      <c r="F1771" s="3">
        <v>1991</v>
      </c>
      <c r="G1771" s="3">
        <v>1992</v>
      </c>
      <c r="H1771" s="3">
        <v>1993</v>
      </c>
      <c r="I1771" s="3">
        <v>1994</v>
      </c>
      <c r="J1771" s="3">
        <v>1995</v>
      </c>
      <c r="K1771" s="3">
        <v>1996</v>
      </c>
      <c r="L1771" s="3">
        <v>1997</v>
      </c>
      <c r="M1771" s="3">
        <v>1998</v>
      </c>
      <c r="N1771" s="3">
        <v>1999</v>
      </c>
      <c r="O1771" s="3">
        <v>2000</v>
      </c>
      <c r="P1771" s="3">
        <v>2001</v>
      </c>
      <c r="Q1771" s="3">
        <v>2002</v>
      </c>
      <c r="R1771" s="3">
        <v>2003</v>
      </c>
      <c r="S1771" s="3">
        <v>2004</v>
      </c>
      <c r="T1771" s="3">
        <v>2005</v>
      </c>
      <c r="U1771" s="3">
        <v>2006</v>
      </c>
      <c r="V1771" s="3">
        <v>2007</v>
      </c>
      <c r="W1771" s="3">
        <v>2008</v>
      </c>
      <c r="X1771" s="3">
        <v>2009</v>
      </c>
      <c r="Y1771" s="3">
        <v>2010</v>
      </c>
      <c r="Z1771" s="3">
        <v>2011</v>
      </c>
      <c r="AA1771" s="3">
        <v>2012</v>
      </c>
      <c r="AB1771" s="3">
        <v>2013</v>
      </c>
      <c r="AC1771" s="3">
        <v>2014</v>
      </c>
      <c r="AD1771" s="3">
        <v>2015</v>
      </c>
      <c r="AE1771" s="3">
        <v>2016</v>
      </c>
      <c r="AF1771" s="3">
        <v>2017</v>
      </c>
      <c r="AG1771" s="3">
        <v>2018</v>
      </c>
    </row>
    <row r="1772" spans="2:33" ht="15" outlineLevel="1">
      <c r="B1772" s="40" t="s">
        <v>6</v>
      </c>
      <c r="C1772" s="15" t="s">
        <v>4</v>
      </c>
      <c r="E1772" s="10">
        <v>167.7602</v>
      </c>
      <c r="F1772" s="10">
        <v>167.802627697378</v>
      </c>
      <c r="G1772" s="10">
        <v>162.48672000000002</v>
      </c>
      <c r="H1772" s="10">
        <v>160.59407999999999</v>
      </c>
      <c r="I1772" s="10">
        <v>174.16413092756795</v>
      </c>
      <c r="J1772" s="10">
        <v>154.64348927091478</v>
      </c>
      <c r="K1772" s="10">
        <v>168.56703819009985</v>
      </c>
      <c r="L1772" s="10">
        <v>180.74292080111704</v>
      </c>
      <c r="M1772" s="10">
        <v>231.39020696097896</v>
      </c>
      <c r="N1772" s="10">
        <v>221.76572044351266</v>
      </c>
      <c r="O1772" s="10">
        <v>235.06919201685432</v>
      </c>
      <c r="P1772" s="10">
        <v>233.85694614241467</v>
      </c>
      <c r="Q1772" s="10">
        <v>261.34315091333417</v>
      </c>
      <c r="R1772" s="10">
        <v>236.27944704998259</v>
      </c>
      <c r="S1772" s="10">
        <v>284.14429887559049</v>
      </c>
      <c r="T1772" s="10">
        <v>370.39006202829609</v>
      </c>
      <c r="U1772" s="10">
        <v>428.25981703755389</v>
      </c>
      <c r="V1772" s="10">
        <v>469.19175503087621</v>
      </c>
      <c r="W1772" s="10">
        <v>544.06346170946574</v>
      </c>
      <c r="X1772" s="10">
        <v>618.04132613946388</v>
      </c>
      <c r="Y1772" s="10">
        <v>597.39969665497881</v>
      </c>
      <c r="Z1772" s="10">
        <v>737.98139669940895</v>
      </c>
      <c r="AA1772" s="10">
        <v>744.81284184349897</v>
      </c>
      <c r="AB1772" s="10">
        <v>775.42057798578935</v>
      </c>
      <c r="AC1772" s="10">
        <v>873.41640647819634</v>
      </c>
      <c r="AD1772" s="10">
        <v>1011.1759218342831</v>
      </c>
      <c r="AE1772" s="10">
        <v>1002.5993339687818</v>
      </c>
      <c r="AF1772" s="10">
        <v>1172.8895527715472</v>
      </c>
      <c r="AG1772" s="10">
        <v>1326.3230582727738</v>
      </c>
    </row>
    <row r="1773" spans="2:33" ht="15" outlineLevel="1">
      <c r="B1773" s="40" t="s">
        <v>8</v>
      </c>
      <c r="C1773" s="15" t="s">
        <v>4</v>
      </c>
      <c r="E1773" s="37">
        <v>1411.18</v>
      </c>
      <c r="F1773" s="37">
        <v>1199.577</v>
      </c>
      <c r="G1773" s="37">
        <v>1020.6510000000001</v>
      </c>
      <c r="H1773" s="37">
        <v>1134.2280000000001</v>
      </c>
      <c r="I1773" s="37">
        <v>1191.951</v>
      </c>
      <c r="J1773" s="37">
        <v>1696.749</v>
      </c>
      <c r="K1773" s="37">
        <v>1203.306</v>
      </c>
      <c r="L1773" s="37">
        <v>766.28300000000002</v>
      </c>
      <c r="M1773" s="37">
        <v>822.31999999999994</v>
      </c>
      <c r="N1773" s="37">
        <v>1134.9739999999999</v>
      </c>
      <c r="O1773" s="37">
        <v>965.28099999999995</v>
      </c>
      <c r="P1773" s="37">
        <v>882.53800000000001</v>
      </c>
      <c r="Q1773" s="37">
        <v>605.9559999999999</v>
      </c>
      <c r="R1773" s="37">
        <v>1055.8219999999999</v>
      </c>
      <c r="S1773" s="37">
        <v>905.87985988023684</v>
      </c>
      <c r="T1773" s="37">
        <v>844.54624161155095</v>
      </c>
      <c r="U1773" s="37">
        <v>825.92442635613736</v>
      </c>
      <c r="V1773" s="37">
        <v>643.46833889723655</v>
      </c>
      <c r="W1773" s="37">
        <v>660.41395602603791</v>
      </c>
      <c r="X1773" s="37">
        <v>578.46269353784874</v>
      </c>
      <c r="Y1773" s="37">
        <v>1011.4612558863466</v>
      </c>
      <c r="Z1773" s="37">
        <v>774.14338926530615</v>
      </c>
      <c r="AA1773" s="37">
        <v>320.80261769465727</v>
      </c>
      <c r="AB1773" s="37">
        <v>1326.5235128361767</v>
      </c>
      <c r="AC1773" s="37">
        <v>982.21227485452187</v>
      </c>
      <c r="AD1773" s="37">
        <v>769.25300338938962</v>
      </c>
      <c r="AE1773" s="37">
        <v>679.40708459987616</v>
      </c>
      <c r="AF1773" s="37">
        <v>743.88779920253376</v>
      </c>
      <c r="AG1773" s="37">
        <v>815.92434898628403</v>
      </c>
    </row>
    <row r="1774" spans="2:33" ht="15" outlineLevel="1">
      <c r="B1774" s="15" t="s">
        <v>5</v>
      </c>
      <c r="C1774" s="15" t="s">
        <v>4</v>
      </c>
      <c r="E1774" s="10">
        <v>1876.7374044038397</v>
      </c>
      <c r="F1774" s="10">
        <v>1923.4577038775999</v>
      </c>
      <c r="G1774" s="10">
        <v>1902.3920339952001</v>
      </c>
      <c r="H1774" s="10">
        <v>2161.0296682867202</v>
      </c>
      <c r="I1774" s="10">
        <v>2198.2888004985598</v>
      </c>
      <c r="J1774" s="10">
        <v>2253.4186530715197</v>
      </c>
      <c r="K1774" s="10">
        <v>2172.3020708875201</v>
      </c>
      <c r="L1774" s="10">
        <v>1910.0812975199997</v>
      </c>
      <c r="M1774" s="10">
        <v>1409.74890259632</v>
      </c>
      <c r="N1774" s="10">
        <v>1105.6103777241599</v>
      </c>
      <c r="O1774" s="10">
        <v>960.25443382703997</v>
      </c>
      <c r="P1774" s="10">
        <v>659.95907601359988</v>
      </c>
      <c r="Q1774" s="10">
        <v>678.90859371456008</v>
      </c>
      <c r="R1774" s="10">
        <v>544.79838619535997</v>
      </c>
      <c r="S1774" s="10">
        <v>690.06606015600005</v>
      </c>
      <c r="T1774" s="10">
        <v>487.52856336465322</v>
      </c>
      <c r="U1774" s="10">
        <v>431.8837969256715</v>
      </c>
      <c r="V1774" s="10">
        <v>322.40299055366683</v>
      </c>
      <c r="W1774" s="10">
        <v>368.07061753937609</v>
      </c>
      <c r="X1774" s="10">
        <v>255.05234821118916</v>
      </c>
      <c r="Y1774" s="10">
        <v>237.24687660800532</v>
      </c>
      <c r="Z1774" s="10">
        <v>197.39318936795212</v>
      </c>
      <c r="AA1774" s="10">
        <v>180.71176854075949</v>
      </c>
      <c r="AB1774" s="10">
        <v>163.54324326958925</v>
      </c>
      <c r="AC1774" s="10">
        <v>131.59762974008089</v>
      </c>
      <c r="AD1774" s="10">
        <v>112.54355351036945</v>
      </c>
      <c r="AE1774" s="10">
        <v>2492.6370966750883</v>
      </c>
      <c r="AF1774" s="10">
        <v>2853.989388843795</v>
      </c>
      <c r="AG1774" s="10">
        <v>2751.9191872187112</v>
      </c>
    </row>
    <row r="1775" spans="2:33" ht="15" outlineLevel="1">
      <c r="B1775" s="40" t="s">
        <v>276</v>
      </c>
      <c r="C1775" s="15" t="s">
        <v>4</v>
      </c>
      <c r="E1775" s="10">
        <v>0</v>
      </c>
      <c r="F1775" s="10">
        <v>0</v>
      </c>
      <c r="G1775" s="10">
        <v>0</v>
      </c>
      <c r="H1775" s="10">
        <v>0</v>
      </c>
      <c r="I1775" s="10">
        <v>0</v>
      </c>
      <c r="J1775" s="10">
        <v>0</v>
      </c>
      <c r="K1775" s="10">
        <v>0</v>
      </c>
      <c r="L1775" s="10">
        <v>0</v>
      </c>
      <c r="M1775" s="10">
        <v>0</v>
      </c>
      <c r="N1775" s="10">
        <v>0</v>
      </c>
      <c r="O1775" s="10">
        <v>0</v>
      </c>
      <c r="P1775" s="10">
        <v>0</v>
      </c>
      <c r="Q1775" s="10">
        <v>0</v>
      </c>
      <c r="R1775" s="10">
        <v>0</v>
      </c>
      <c r="S1775" s="10">
        <v>0</v>
      </c>
      <c r="T1775" s="10">
        <v>0</v>
      </c>
      <c r="U1775" s="10">
        <v>0</v>
      </c>
      <c r="V1775" s="10">
        <v>0</v>
      </c>
      <c r="W1775" s="10">
        <v>0</v>
      </c>
      <c r="X1775" s="10">
        <v>12.909895763940002</v>
      </c>
      <c r="Y1775" s="10">
        <v>8.5507786244735993</v>
      </c>
      <c r="Z1775" s="10">
        <v>14.180185863013453</v>
      </c>
      <c r="AA1775" s="10">
        <v>45.712976097023905</v>
      </c>
      <c r="AB1775" s="10">
        <v>61.378049965933769</v>
      </c>
      <c r="AC1775" s="10">
        <v>66.090945085523018</v>
      </c>
      <c r="AD1775" s="10">
        <v>68.785308110489211</v>
      </c>
      <c r="AE1775" s="10">
        <v>66.642228958003329</v>
      </c>
      <c r="AF1775" s="10">
        <v>113.24184816956344</v>
      </c>
      <c r="AG1775" s="10">
        <v>145.43710297949829</v>
      </c>
    </row>
    <row r="1776" spans="2:33" ht="15" outlineLevel="1">
      <c r="B1776" s="40" t="s">
        <v>7</v>
      </c>
      <c r="C1776" s="15" t="s">
        <v>4</v>
      </c>
      <c r="E1776" s="37">
        <v>15.601998</v>
      </c>
      <c r="F1776" s="37">
        <v>0.62407992000000001</v>
      </c>
      <c r="G1776" s="37">
        <v>0.62407992000000001</v>
      </c>
      <c r="H1776" s="37">
        <v>0.62419932</v>
      </c>
      <c r="I1776" s="37">
        <v>0.62407992000000001</v>
      </c>
      <c r="J1776" s="37">
        <v>0.62407992000000001</v>
      </c>
      <c r="K1776" s="37">
        <v>0</v>
      </c>
      <c r="L1776" s="37">
        <v>0</v>
      </c>
      <c r="M1776" s="37">
        <v>0</v>
      </c>
      <c r="N1776" s="37">
        <v>0</v>
      </c>
      <c r="O1776" s="37">
        <v>0</v>
      </c>
      <c r="P1776" s="37">
        <v>0</v>
      </c>
      <c r="Q1776" s="37">
        <v>0</v>
      </c>
      <c r="R1776" s="37">
        <v>0</v>
      </c>
      <c r="S1776" s="37">
        <v>0</v>
      </c>
      <c r="T1776" s="37">
        <v>0</v>
      </c>
      <c r="U1776" s="37">
        <v>0</v>
      </c>
      <c r="V1776" s="37">
        <v>0</v>
      </c>
      <c r="W1776" s="37">
        <v>0</v>
      </c>
      <c r="X1776" s="37">
        <v>0</v>
      </c>
      <c r="Y1776" s="37">
        <v>0</v>
      </c>
      <c r="Z1776" s="37">
        <v>0</v>
      </c>
      <c r="AA1776" s="37">
        <v>0</v>
      </c>
      <c r="AB1776" s="37">
        <v>0</v>
      </c>
      <c r="AC1776" s="37">
        <v>0</v>
      </c>
      <c r="AD1776" s="37">
        <v>0</v>
      </c>
      <c r="AE1776" s="37">
        <v>0</v>
      </c>
      <c r="AF1776" s="37">
        <v>0</v>
      </c>
      <c r="AG1776" s="37">
        <v>0</v>
      </c>
    </row>
    <row r="1777" spans="2:33" ht="15" outlineLevel="1">
      <c r="B1777" s="40" t="s">
        <v>11</v>
      </c>
      <c r="C1777" s="15" t="s">
        <v>4</v>
      </c>
      <c r="E1777" s="10">
        <v>3471.2796024038403</v>
      </c>
      <c r="F1777" s="10">
        <v>3291.4614114949777</v>
      </c>
      <c r="G1777" s="10">
        <v>3086.1538339152003</v>
      </c>
      <c r="H1777" s="10">
        <v>3456.4759476067202</v>
      </c>
      <c r="I1777" s="10">
        <v>3565.0280113461276</v>
      </c>
      <c r="J1777" s="10">
        <v>4105.4352222624348</v>
      </c>
      <c r="K1777" s="10">
        <v>3544.1751090776202</v>
      </c>
      <c r="L1777" s="10">
        <v>2857.1072183211168</v>
      </c>
      <c r="M1777" s="10">
        <v>2463.4591095572991</v>
      </c>
      <c r="N1777" s="10">
        <v>2462.3500981676725</v>
      </c>
      <c r="O1777" s="10">
        <v>2160.6046258438942</v>
      </c>
      <c r="P1777" s="10">
        <v>1776.3540221560145</v>
      </c>
      <c r="Q1777" s="10">
        <v>1546.207744627894</v>
      </c>
      <c r="R1777" s="10">
        <v>1836.8998332453425</v>
      </c>
      <c r="S1777" s="10">
        <v>1880.0902189118274</v>
      </c>
      <c r="T1777" s="10">
        <v>1702.4648670045003</v>
      </c>
      <c r="U1777" s="10">
        <v>1686.0680403193626</v>
      </c>
      <c r="V1777" s="10">
        <v>1435.0630844817797</v>
      </c>
      <c r="W1777" s="10">
        <v>1572.5480352748796</v>
      </c>
      <c r="X1777" s="10">
        <v>1464.466263652442</v>
      </c>
      <c r="Y1777" s="10">
        <v>1854.6586077738045</v>
      </c>
      <c r="Z1777" s="10">
        <v>1723.6981611956808</v>
      </c>
      <c r="AA1777" s="10">
        <v>1292.0402041759396</v>
      </c>
      <c r="AB1777" s="10">
        <v>2326.8653840574893</v>
      </c>
      <c r="AC1777" s="10">
        <v>2053.3172561583219</v>
      </c>
      <c r="AD1777" s="10">
        <v>1961.7577868445314</v>
      </c>
      <c r="AE1777" s="10">
        <v>4241.2857442017494</v>
      </c>
      <c r="AF1777" s="10">
        <v>4884.008588987439</v>
      </c>
      <c r="AG1777" s="10">
        <v>5039.6036974572671</v>
      </c>
    </row>
    <row r="1778" spans="2:33" outlineLevel="1"/>
    <row r="1779" spans="2:33" outlineLevel="1"/>
    <row r="1782" spans="2:33" ht="21" thickBot="1">
      <c r="B1782" s="19" t="s">
        <v>277</v>
      </c>
      <c r="C1782" s="20"/>
      <c r="D1782" s="20"/>
      <c r="E1782" s="20"/>
      <c r="F1782" s="20"/>
      <c r="G1782" s="20"/>
      <c r="H1782" s="20"/>
      <c r="I1782" s="20"/>
      <c r="J1782" s="20"/>
      <c r="K1782" s="20"/>
      <c r="L1782" s="20"/>
      <c r="M1782" s="20"/>
      <c r="N1782" s="20"/>
      <c r="O1782" s="20"/>
      <c r="P1782" s="20"/>
      <c r="Q1782" s="20"/>
      <c r="R1782" s="20"/>
      <c r="S1782" s="20"/>
      <c r="T1782" s="20"/>
      <c r="U1782" s="20"/>
      <c r="V1782" s="20"/>
      <c r="W1782" s="20"/>
      <c r="X1782" s="20"/>
      <c r="Y1782" s="20"/>
      <c r="Z1782" s="20"/>
      <c r="AA1782" s="20"/>
      <c r="AB1782" s="20"/>
      <c r="AC1782" s="20"/>
      <c r="AD1782" s="20"/>
      <c r="AE1782" s="20"/>
      <c r="AF1782" s="20"/>
      <c r="AG1782" s="20"/>
    </row>
    <row r="1783" spans="2:33" ht="14" outlineLevel="1" thickTop="1"/>
    <row r="1784" spans="2:33" outlineLevel="1"/>
    <row r="1785" spans="2:33" outlineLevel="1"/>
    <row r="1786" spans="2:33" outlineLevel="1"/>
    <row r="1787" spans="2:33" outlineLevel="1"/>
    <row r="1788" spans="2:33" outlineLevel="1"/>
    <row r="1789" spans="2:33" outlineLevel="1"/>
    <row r="1790" spans="2:33" outlineLevel="1"/>
    <row r="1791" spans="2:33" outlineLevel="1"/>
    <row r="1792" spans="2:33" outlineLevel="1"/>
    <row r="1793" spans="2:33" outlineLevel="1"/>
    <row r="1794" spans="2:33" outlineLevel="1"/>
    <row r="1795" spans="2:33" outlineLevel="1"/>
    <row r="1796" spans="2:33" outlineLevel="1"/>
    <row r="1797" spans="2:33" outlineLevel="1"/>
    <row r="1798" spans="2:33" outlineLevel="1"/>
    <row r="1799" spans="2:33" outlineLevel="1"/>
    <row r="1800" spans="2:33" outlineLevel="1"/>
    <row r="1801" spans="2:33" outlineLevel="1"/>
    <row r="1802" spans="2:33" outlineLevel="1"/>
    <row r="1803" spans="2:33" outlineLevel="1"/>
    <row r="1804" spans="2:33" outlineLevel="1"/>
    <row r="1805" spans="2:33" outlineLevel="1"/>
    <row r="1806" spans="2:33" ht="16" outlineLevel="1" thickBot="1">
      <c r="B1806" s="3" t="s">
        <v>95</v>
      </c>
      <c r="C1806" s="3" t="s">
        <v>88</v>
      </c>
      <c r="D1806" s="3" t="s">
        <v>2</v>
      </c>
      <c r="E1806" s="3">
        <v>1990</v>
      </c>
      <c r="F1806" s="3">
        <v>1991</v>
      </c>
      <c r="G1806" s="3">
        <v>1992</v>
      </c>
      <c r="H1806" s="3">
        <v>1993</v>
      </c>
      <c r="I1806" s="3">
        <v>1994</v>
      </c>
      <c r="J1806" s="3">
        <v>1995</v>
      </c>
      <c r="K1806" s="3">
        <v>1996</v>
      </c>
      <c r="L1806" s="3">
        <v>1997</v>
      </c>
      <c r="M1806" s="3">
        <v>1998</v>
      </c>
      <c r="N1806" s="3">
        <v>1999</v>
      </c>
      <c r="O1806" s="3">
        <v>2000</v>
      </c>
      <c r="P1806" s="3">
        <v>2001</v>
      </c>
      <c r="Q1806" s="3">
        <v>2002</v>
      </c>
      <c r="R1806" s="3">
        <v>2003</v>
      </c>
      <c r="S1806" s="3">
        <v>2004</v>
      </c>
      <c r="T1806" s="3">
        <v>2005</v>
      </c>
      <c r="U1806" s="3">
        <v>2006</v>
      </c>
      <c r="V1806" s="3">
        <v>2007</v>
      </c>
      <c r="W1806" s="3">
        <v>2008</v>
      </c>
      <c r="X1806" s="3">
        <v>2009</v>
      </c>
      <c r="Y1806" s="3">
        <v>2010</v>
      </c>
      <c r="Z1806" s="3">
        <v>2011</v>
      </c>
      <c r="AA1806" s="3">
        <v>2012</v>
      </c>
      <c r="AB1806" s="3">
        <v>2013</v>
      </c>
      <c r="AC1806" s="3">
        <v>2014</v>
      </c>
      <c r="AD1806" s="3">
        <v>2015</v>
      </c>
      <c r="AE1806" s="3">
        <v>2016</v>
      </c>
      <c r="AF1806" s="3">
        <v>2017</v>
      </c>
      <c r="AG1806" s="3">
        <v>2018</v>
      </c>
    </row>
    <row r="1807" spans="2:33" ht="15" outlineLevel="1">
      <c r="B1807" s="40" t="s">
        <v>3</v>
      </c>
      <c r="C1807" s="15" t="s">
        <v>4</v>
      </c>
      <c r="E1807" s="33">
        <v>5091.7073310999995</v>
      </c>
      <c r="F1807" s="33">
        <v>4945.9986839249996</v>
      </c>
      <c r="G1807" s="33">
        <v>4849.2625038500009</v>
      </c>
      <c r="H1807" s="33">
        <v>5195.5988183750005</v>
      </c>
      <c r="I1807" s="33">
        <v>5590.2356966500001</v>
      </c>
      <c r="J1807" s="33">
        <v>5762.6673930500001</v>
      </c>
      <c r="K1807" s="33">
        <v>6187.2574293000007</v>
      </c>
      <c r="L1807" s="33">
        <v>6836.9212804499994</v>
      </c>
      <c r="M1807" s="33">
        <v>7543.0517913750018</v>
      </c>
      <c r="N1807" s="33">
        <v>8463.2520568</v>
      </c>
      <c r="O1807" s="33">
        <v>8198.1627733750011</v>
      </c>
      <c r="P1807" s="33">
        <v>8908.0630754250014</v>
      </c>
      <c r="Q1807" s="33">
        <v>8894.526588024999</v>
      </c>
      <c r="R1807" s="33">
        <v>8531.8319462500003</v>
      </c>
      <c r="S1807" s="33">
        <v>8927.8300661560588</v>
      </c>
      <c r="T1807" s="33">
        <v>9679.9940974418532</v>
      </c>
      <c r="U1807" s="33">
        <v>9453.775321130639</v>
      </c>
      <c r="V1807" s="33">
        <v>9019.4321293280282</v>
      </c>
      <c r="W1807" s="33">
        <v>9221.3733148563988</v>
      </c>
      <c r="X1807" s="33">
        <v>7947.4090397069249</v>
      </c>
      <c r="Y1807" s="33">
        <v>7711.8507085518304</v>
      </c>
      <c r="Z1807" s="33">
        <v>7213.9523202536348</v>
      </c>
      <c r="AA1807" s="33">
        <v>6493.5513781482332</v>
      </c>
      <c r="AB1807" s="33">
        <v>6830.0331754383233</v>
      </c>
      <c r="AC1807" s="33">
        <v>6504.2568105331839</v>
      </c>
      <c r="AD1807" s="33">
        <v>7328.5397432846185</v>
      </c>
      <c r="AE1807" s="33">
        <v>7368.9385246844959</v>
      </c>
      <c r="AF1807" s="33">
        <v>7125.016187715355</v>
      </c>
      <c r="AG1807" s="33">
        <v>7381.7037930720007</v>
      </c>
    </row>
    <row r="1808" spans="2:33" ht="15" outlineLevel="1">
      <c r="B1808" s="40" t="s">
        <v>5</v>
      </c>
      <c r="C1808" s="15" t="s">
        <v>4</v>
      </c>
      <c r="E1808" s="33">
        <v>0</v>
      </c>
      <c r="F1808" s="33">
        <v>0</v>
      </c>
      <c r="G1808" s="33">
        <v>0</v>
      </c>
      <c r="H1808" s="33">
        <v>4.31872188</v>
      </c>
      <c r="I1808" s="33">
        <v>2.5912331279999998</v>
      </c>
      <c r="J1808" s="33">
        <v>85.406634643439986</v>
      </c>
      <c r="K1808" s="33">
        <v>484.26442323599991</v>
      </c>
      <c r="L1808" s="33">
        <v>867.21917008319997</v>
      </c>
      <c r="M1808" s="33">
        <v>1398.6391682630401</v>
      </c>
      <c r="N1808" s="33">
        <v>1897.6511328192003</v>
      </c>
      <c r="O1808" s="33">
        <v>2482.6644878719198</v>
      </c>
      <c r="P1808" s="33">
        <v>2931.0747097420799</v>
      </c>
      <c r="Q1808" s="33">
        <v>3007.2217246579198</v>
      </c>
      <c r="R1808" s="33">
        <v>3139.7891037875997</v>
      </c>
      <c r="S1808" s="33">
        <v>2965.3529114879998</v>
      </c>
      <c r="T1808" s="33">
        <v>3015.7268712120003</v>
      </c>
      <c r="U1808" s="33">
        <v>3608.3780139802434</v>
      </c>
      <c r="V1808" s="33">
        <v>3923.5349940287779</v>
      </c>
      <c r="W1808" s="33">
        <v>4174.4214764382778</v>
      </c>
      <c r="X1808" s="33">
        <v>4037.4179199703585</v>
      </c>
      <c r="Y1808" s="33">
        <v>4487.033384266756</v>
      </c>
      <c r="Z1808" s="33">
        <v>3962.502878409342</v>
      </c>
      <c r="AA1808" s="33">
        <v>3846.4506769075715</v>
      </c>
      <c r="AB1808" s="33">
        <v>3717.3683218661595</v>
      </c>
      <c r="AC1808" s="33">
        <v>3590.214279152266</v>
      </c>
      <c r="AD1808" s="33">
        <v>3628.7520365355981</v>
      </c>
      <c r="AE1808" s="33">
        <v>1704.3892092708027</v>
      </c>
      <c r="AF1808" s="33">
        <v>1408.5960590451207</v>
      </c>
      <c r="AG1808" s="33">
        <v>1728.338063506957</v>
      </c>
    </row>
    <row r="1809" spans="2:33" ht="15" outlineLevel="1">
      <c r="B1809" s="40" t="s">
        <v>6</v>
      </c>
      <c r="C1809" s="15" t="s">
        <v>4</v>
      </c>
      <c r="E1809" s="33">
        <v>0</v>
      </c>
      <c r="F1809" s="33">
        <v>0</v>
      </c>
      <c r="G1809" s="33">
        <v>0</v>
      </c>
      <c r="H1809" s="33">
        <v>0</v>
      </c>
      <c r="I1809" s="33">
        <v>0</v>
      </c>
      <c r="J1809" s="33">
        <v>0</v>
      </c>
      <c r="K1809" s="33">
        <v>0</v>
      </c>
      <c r="L1809" s="33">
        <v>0</v>
      </c>
      <c r="M1809" s="33">
        <v>0</v>
      </c>
      <c r="N1809" s="33">
        <v>0</v>
      </c>
      <c r="O1809" s="33">
        <v>0</v>
      </c>
      <c r="P1809" s="33">
        <v>0</v>
      </c>
      <c r="Q1809" s="33">
        <v>0</v>
      </c>
      <c r="R1809" s="33">
        <v>0</v>
      </c>
      <c r="S1809" s="33">
        <v>0</v>
      </c>
      <c r="T1809" s="33">
        <v>0.127920384</v>
      </c>
      <c r="U1809" s="33">
        <v>1.8800169983999997</v>
      </c>
      <c r="V1809" s="33">
        <v>25.298509443839997</v>
      </c>
      <c r="W1809" s="33">
        <v>41.777442692448005</v>
      </c>
      <c r="X1809" s="33">
        <v>58.791318746255996</v>
      </c>
      <c r="Y1809" s="33">
        <v>81.511463460998883</v>
      </c>
      <c r="Z1809" s="33">
        <v>83.228253415793446</v>
      </c>
      <c r="AA1809" s="33">
        <v>79.618983300498869</v>
      </c>
      <c r="AB1809" s="33">
        <v>114.34777366881599</v>
      </c>
      <c r="AC1809" s="33">
        <v>132.64285433409603</v>
      </c>
      <c r="AD1809" s="33">
        <v>124.122568091652</v>
      </c>
      <c r="AE1809" s="33">
        <v>138.75126524746798</v>
      </c>
      <c r="AF1809" s="33">
        <v>158.85452183323775</v>
      </c>
      <c r="AG1809" s="33">
        <v>140.74107707227196</v>
      </c>
    </row>
    <row r="1810" spans="2:33" ht="15" outlineLevel="1">
      <c r="B1810" s="40" t="s">
        <v>7</v>
      </c>
      <c r="C1810" s="15" t="s">
        <v>4</v>
      </c>
      <c r="E1810" s="33">
        <v>1991.66722799491</v>
      </c>
      <c r="F1810" s="33">
        <v>2003.6513124583901</v>
      </c>
      <c r="G1810" s="33">
        <v>1948.4546643168951</v>
      </c>
      <c r="H1810" s="33">
        <v>1858.6873377569655</v>
      </c>
      <c r="I1810" s="33">
        <v>1543.2625704171262</v>
      </c>
      <c r="J1810" s="33">
        <v>1885.5252999949614</v>
      </c>
      <c r="K1810" s="33">
        <v>1789.0719192308384</v>
      </c>
      <c r="L1810" s="33">
        <v>1950.5170708363958</v>
      </c>
      <c r="M1810" s="33">
        <v>1851.5530671515744</v>
      </c>
      <c r="N1810" s="33">
        <v>1529.7502811125651</v>
      </c>
      <c r="O1810" s="33">
        <v>1690.5081219416436</v>
      </c>
      <c r="P1810" s="33">
        <v>1885.3525627837391</v>
      </c>
      <c r="Q1810" s="33">
        <v>1798.3251771599998</v>
      </c>
      <c r="R1810" s="33">
        <v>1671.1764770450402</v>
      </c>
      <c r="S1810" s="33">
        <v>1848.3216568303335</v>
      </c>
      <c r="T1810" s="33">
        <v>1897.019284558605</v>
      </c>
      <c r="U1810" s="33">
        <v>1634.2996232327769</v>
      </c>
      <c r="V1810" s="33">
        <v>1440.0030338665497</v>
      </c>
      <c r="W1810" s="33">
        <v>1595.7288642864821</v>
      </c>
      <c r="X1810" s="33">
        <v>1290.4862235288344</v>
      </c>
      <c r="Y1810" s="33">
        <v>958.02189713406085</v>
      </c>
      <c r="Z1810" s="33">
        <v>1411.3955493278615</v>
      </c>
      <c r="AA1810" s="33">
        <v>1330.1276441593282</v>
      </c>
      <c r="AB1810" s="33">
        <v>1473.15370358468</v>
      </c>
      <c r="AC1810" s="33">
        <v>1205.2364248350129</v>
      </c>
      <c r="AD1810" s="33">
        <v>1469.423626003841</v>
      </c>
      <c r="AE1810" s="33">
        <v>1145.6444870586779</v>
      </c>
      <c r="AF1810" s="33">
        <v>1220.285373592118</v>
      </c>
      <c r="AG1810" s="33">
        <v>830.12861127160591</v>
      </c>
    </row>
    <row r="1811" spans="2:33" ht="15" outlineLevel="1">
      <c r="B1811" s="40" t="s">
        <v>8</v>
      </c>
      <c r="C1811" s="15" t="s">
        <v>4</v>
      </c>
      <c r="E1811" s="33">
        <v>-4</v>
      </c>
      <c r="F1811" s="33">
        <v>-4.43</v>
      </c>
      <c r="G1811" s="33">
        <v>-4.43</v>
      </c>
      <c r="H1811" s="33">
        <v>-5.7590000000000003</v>
      </c>
      <c r="I1811" s="33">
        <v>-5.3159999999999998</v>
      </c>
      <c r="J1811" s="33">
        <v>-5.7590000000000003</v>
      </c>
      <c r="K1811" s="33">
        <v>-5.7590000000000003</v>
      </c>
      <c r="L1811" s="33">
        <v>-5.7147000000000006</v>
      </c>
      <c r="M1811" s="33">
        <v>-7.6196000000000002</v>
      </c>
      <c r="N1811" s="33">
        <v>-7.9740000000000002</v>
      </c>
      <c r="O1811" s="33">
        <v>-8.4169999999999998</v>
      </c>
      <c r="P1811" s="33">
        <v>-7.9740000000000002</v>
      </c>
      <c r="Q1811" s="33">
        <v>-8.4169999999999998</v>
      </c>
      <c r="R1811" s="33">
        <v>-11.961</v>
      </c>
      <c r="S1811" s="33">
        <v>-10.189</v>
      </c>
      <c r="T1811" s="33">
        <v>-10.1004</v>
      </c>
      <c r="U1811" s="33">
        <v>-9.6374649999999988</v>
      </c>
      <c r="V1811" s="33">
        <v>-7.897361000000001</v>
      </c>
      <c r="W1811" s="33">
        <v>-9.724736</v>
      </c>
      <c r="X1811" s="33">
        <v>-4.6550439999999993</v>
      </c>
      <c r="Y1811" s="33">
        <v>-10.109260000000001</v>
      </c>
      <c r="Z1811" s="33">
        <v>-9.3450849999999992</v>
      </c>
      <c r="AA1811" s="33">
        <v>-8.8697459999999992</v>
      </c>
      <c r="AB1811" s="33">
        <v>-8.5388249999999992</v>
      </c>
      <c r="AC1811" s="33">
        <v>-1.9952719999999999</v>
      </c>
      <c r="AD1811" s="33">
        <v>-6.9838950000000004</v>
      </c>
      <c r="AE1811" s="33">
        <v>-4.667891</v>
      </c>
      <c r="AF1811" s="33">
        <v>-5.5335130000000001</v>
      </c>
      <c r="AG1811" s="33">
        <v>-7.0330680000000001</v>
      </c>
    </row>
    <row r="1812" spans="2:33" ht="15" outlineLevel="1">
      <c r="B1812" s="40" t="s">
        <v>40</v>
      </c>
      <c r="C1812" s="15" t="s">
        <v>4</v>
      </c>
      <c r="E1812" s="33">
        <v>0</v>
      </c>
      <c r="F1812" s="33">
        <v>0</v>
      </c>
      <c r="G1812" s="33">
        <v>0</v>
      </c>
      <c r="H1812" s="33">
        <v>0</v>
      </c>
      <c r="I1812" s="33">
        <v>0</v>
      </c>
      <c r="J1812" s="33">
        <v>-1.29</v>
      </c>
      <c r="K1812" s="33">
        <v>-11.093999999999999</v>
      </c>
      <c r="L1812" s="33">
        <v>-1.032</v>
      </c>
      <c r="M1812" s="33">
        <v>6.7939999999999996</v>
      </c>
      <c r="N1812" s="33">
        <v>20.725999999999999</v>
      </c>
      <c r="O1812" s="33">
        <v>8.427999999999999</v>
      </c>
      <c r="P1812" s="33">
        <v>-21.499999999999996</v>
      </c>
      <c r="Q1812" s="33">
        <v>43.257999999999996</v>
      </c>
      <c r="R1812" s="33">
        <v>100.276</v>
      </c>
      <c r="S1812" s="33">
        <v>135.36399999999998</v>
      </c>
      <c r="T1812" s="33">
        <v>175.79689999999999</v>
      </c>
      <c r="U1812" s="33">
        <v>152.89749473142857</v>
      </c>
      <c r="V1812" s="33">
        <v>114.41010111800001</v>
      </c>
      <c r="W1812" s="33">
        <v>38.718612894000003</v>
      </c>
      <c r="X1812" s="33">
        <v>65.682778553999995</v>
      </c>
      <c r="Y1812" s="33">
        <v>40.448037118000009</v>
      </c>
      <c r="Z1812" s="33">
        <v>42.14817722399998</v>
      </c>
      <c r="AA1812" s="33">
        <v>35.558832885999983</v>
      </c>
      <c r="AB1812" s="33">
        <v>192.8285636</v>
      </c>
      <c r="AC1812" s="33">
        <v>184.81890199999998</v>
      </c>
      <c r="AD1812" s="33">
        <v>57.909820000000011</v>
      </c>
      <c r="AE1812" s="33">
        <v>-61.210379599999982</v>
      </c>
      <c r="AF1812" s="33">
        <v>-58.35121500000001</v>
      </c>
      <c r="AG1812" s="33">
        <v>-2.3847739799999772</v>
      </c>
    </row>
    <row r="1813" spans="2:33" ht="15" outlineLevel="1">
      <c r="B1813" s="40" t="s">
        <v>9</v>
      </c>
      <c r="C1813" s="15" t="s">
        <v>4</v>
      </c>
      <c r="E1813" s="33">
        <v>0</v>
      </c>
      <c r="F1813" s="33">
        <v>0</v>
      </c>
      <c r="G1813" s="33">
        <v>0</v>
      </c>
      <c r="H1813" s="33">
        <v>0</v>
      </c>
      <c r="I1813" s="33">
        <v>0</v>
      </c>
      <c r="J1813" s="33">
        <v>0</v>
      </c>
      <c r="K1813" s="33">
        <v>0</v>
      </c>
      <c r="L1813" s="33">
        <v>0</v>
      </c>
      <c r="M1813" s="33">
        <v>0</v>
      </c>
      <c r="N1813" s="33">
        <v>0</v>
      </c>
      <c r="O1813" s="33">
        <v>0</v>
      </c>
      <c r="P1813" s="33">
        <v>0</v>
      </c>
      <c r="Q1813" s="33">
        <v>0</v>
      </c>
      <c r="R1813" s="33">
        <v>0</v>
      </c>
      <c r="S1813" s="33">
        <v>0</v>
      </c>
      <c r="T1813" s="33">
        <v>0</v>
      </c>
      <c r="U1813" s="33">
        <v>0</v>
      </c>
      <c r="V1813" s="33">
        <v>0</v>
      </c>
      <c r="W1813" s="33">
        <v>0</v>
      </c>
      <c r="X1813" s="33">
        <v>0</v>
      </c>
      <c r="Y1813" s="33">
        <v>0</v>
      </c>
      <c r="Z1813" s="33">
        <v>0</v>
      </c>
      <c r="AA1813" s="33">
        <v>0</v>
      </c>
      <c r="AB1813" s="33">
        <v>0</v>
      </c>
      <c r="AC1813" s="33">
        <v>0</v>
      </c>
      <c r="AD1813" s="33">
        <v>0</v>
      </c>
      <c r="AE1813" s="33">
        <v>0</v>
      </c>
      <c r="AF1813" s="33">
        <v>0</v>
      </c>
      <c r="AG1813" s="33">
        <v>0</v>
      </c>
    </row>
    <row r="1814" spans="2:33" ht="15" outlineLevel="1">
      <c r="B1814" s="40" t="s">
        <v>11</v>
      </c>
      <c r="C1814" s="15" t="s">
        <v>4</v>
      </c>
      <c r="E1814" s="33">
        <v>7079.3745590949093</v>
      </c>
      <c r="F1814" s="33">
        <v>6945.21999638339</v>
      </c>
      <c r="G1814" s="33">
        <v>6793.2871681668958</v>
      </c>
      <c r="H1814" s="33">
        <v>7052.8458780119663</v>
      </c>
      <c r="I1814" s="33">
        <v>7130.773500195126</v>
      </c>
      <c r="J1814" s="33">
        <v>7726.5503276884001</v>
      </c>
      <c r="K1814" s="33">
        <v>8443.7407717668393</v>
      </c>
      <c r="L1814" s="33">
        <v>9647.9108213695981</v>
      </c>
      <c r="M1814" s="33">
        <v>10792.418426789616</v>
      </c>
      <c r="N1814" s="33">
        <v>11903.405470731768</v>
      </c>
      <c r="O1814" s="33">
        <v>12371.346383188564</v>
      </c>
      <c r="P1814" s="33">
        <v>13695.016347950819</v>
      </c>
      <c r="Q1814" s="33">
        <v>13734.91448984292</v>
      </c>
      <c r="R1814" s="33">
        <v>13431.112527082641</v>
      </c>
      <c r="S1814" s="33">
        <v>13866.679634474393</v>
      </c>
      <c r="T1814" s="33">
        <v>14758.564673596458</v>
      </c>
      <c r="U1814" s="33">
        <v>14841.593005073488</v>
      </c>
      <c r="V1814" s="33">
        <v>14514.781406785196</v>
      </c>
      <c r="W1814" s="33">
        <v>15062.294975167606</v>
      </c>
      <c r="X1814" s="33">
        <v>13395.132236506372</v>
      </c>
      <c r="Y1814" s="33">
        <v>13268.756230531646</v>
      </c>
      <c r="Z1814" s="33">
        <v>12703.882093630633</v>
      </c>
      <c r="AA1814" s="33">
        <v>11776.437769401633</v>
      </c>
      <c r="AB1814" s="33">
        <v>12319.192713157978</v>
      </c>
      <c r="AC1814" s="33">
        <v>11615.173998854558</v>
      </c>
      <c r="AD1814" s="33">
        <v>12601.763898915711</v>
      </c>
      <c r="AE1814" s="33">
        <v>10291.845215661446</v>
      </c>
      <c r="AF1814" s="33">
        <v>9848.8674141858319</v>
      </c>
      <c r="AG1814" s="33">
        <v>10071.493702942835</v>
      </c>
    </row>
    <row r="1815" spans="2:33" outlineLevel="1"/>
    <row r="1816" spans="2:33" outlineLevel="1"/>
    <row r="1819" spans="2:33" ht="21" thickBot="1">
      <c r="B1819" s="19" t="s">
        <v>278</v>
      </c>
      <c r="C1819" s="20"/>
      <c r="D1819" s="20"/>
      <c r="E1819" s="20"/>
      <c r="F1819" s="20"/>
      <c r="G1819" s="20"/>
      <c r="H1819" s="20"/>
      <c r="I1819" s="20"/>
      <c r="J1819" s="20"/>
      <c r="K1819" s="20"/>
      <c r="L1819" s="20"/>
      <c r="M1819" s="20"/>
      <c r="N1819" s="20"/>
      <c r="O1819" s="20"/>
      <c r="P1819" s="20"/>
      <c r="Q1819" s="20"/>
      <c r="R1819" s="20"/>
      <c r="S1819" s="20"/>
      <c r="T1819" s="20"/>
      <c r="U1819" s="20"/>
      <c r="V1819" s="20"/>
      <c r="W1819" s="20"/>
      <c r="X1819" s="20"/>
      <c r="Y1819" s="20"/>
      <c r="Z1819" s="20"/>
      <c r="AA1819" s="20"/>
      <c r="AB1819" s="20"/>
      <c r="AC1819" s="20"/>
      <c r="AD1819" s="20"/>
      <c r="AE1819" s="20"/>
      <c r="AF1819" s="20"/>
      <c r="AG1819" s="20"/>
    </row>
    <row r="1820" spans="2:33" ht="14" outlineLevel="1" thickTop="1"/>
    <row r="1821" spans="2:33" outlineLevel="1"/>
    <row r="1822" spans="2:33" outlineLevel="1"/>
    <row r="1823" spans="2:33" outlineLevel="1"/>
    <row r="1824" spans="2:33" outlineLevel="1"/>
    <row r="1825" outlineLevel="1"/>
    <row r="1826" outlineLevel="1"/>
    <row r="1827" outlineLevel="1"/>
    <row r="1828" outlineLevel="1"/>
    <row r="1829" outlineLevel="1"/>
    <row r="1830" outlineLevel="1"/>
    <row r="1831" outlineLevel="1"/>
    <row r="1832" outlineLevel="1"/>
    <row r="1833" outlineLevel="1"/>
    <row r="1834" outlineLevel="1"/>
    <row r="1835" outlineLevel="1"/>
    <row r="1836" outlineLevel="1"/>
    <row r="1837" outlineLevel="1"/>
    <row r="1838" outlineLevel="1"/>
    <row r="1839" outlineLevel="1"/>
    <row r="1840" outlineLevel="1"/>
    <row r="1841" spans="2:7" outlineLevel="1"/>
    <row r="1842" spans="2:7" outlineLevel="1"/>
    <row r="1843" spans="2:7" outlineLevel="1"/>
    <row r="1844" spans="2:7" outlineLevel="1"/>
    <row r="1845" spans="2:7" outlineLevel="1"/>
    <row r="1846" spans="2:7" ht="16" outlineLevel="1" thickBot="1">
      <c r="B1846" s="40"/>
      <c r="E1846" s="3" t="s">
        <v>272</v>
      </c>
      <c r="F1846" s="3" t="s">
        <v>279</v>
      </c>
      <c r="G1846" s="3" t="s">
        <v>280</v>
      </c>
    </row>
    <row r="1847" spans="2:7" outlineLevel="1">
      <c r="B1847" s="40" t="s">
        <v>141</v>
      </c>
      <c r="E1847" s="40" t="s">
        <v>281</v>
      </c>
      <c r="F1847" s="40" t="s">
        <v>281</v>
      </c>
      <c r="G1847" s="40" t="s">
        <v>281</v>
      </c>
    </row>
    <row r="1848" spans="2:7" outlineLevel="1">
      <c r="B1848" s="40" t="s">
        <v>142</v>
      </c>
    </row>
    <row r="1849" spans="2:7" ht="15" outlineLevel="1">
      <c r="B1849" s="15" t="s">
        <v>282</v>
      </c>
      <c r="E1849" s="10">
        <v>170.12064599999999</v>
      </c>
      <c r="F1849" s="10">
        <v>65.217185000000001</v>
      </c>
      <c r="G1849" s="10">
        <v>141.344616</v>
      </c>
    </row>
    <row r="1850" spans="2:7" ht="15" outlineLevel="1">
      <c r="B1850" s="15" t="s">
        <v>283</v>
      </c>
      <c r="E1850" s="10">
        <v>149.17111800000001</v>
      </c>
      <c r="F1850" s="10">
        <v>65.296355000000005</v>
      </c>
      <c r="G1850" s="10">
        <v>136.600179</v>
      </c>
    </row>
    <row r="1851" spans="2:7" ht="15" outlineLevel="1">
      <c r="B1851" s="15" t="s">
        <v>284</v>
      </c>
      <c r="E1851" s="10">
        <v>121.985311</v>
      </c>
      <c r="F1851" s="10">
        <v>67.530286000000004</v>
      </c>
      <c r="G1851" s="10">
        <v>124.48890900000001</v>
      </c>
    </row>
    <row r="1852" spans="2:7" ht="15" outlineLevel="1">
      <c r="B1852" s="15" t="s">
        <v>285</v>
      </c>
      <c r="E1852" s="10">
        <v>129.10479599999999</v>
      </c>
      <c r="F1852" s="10">
        <v>71.678376999999998</v>
      </c>
      <c r="G1852" s="10">
        <v>129.654415</v>
      </c>
    </row>
    <row r="1853" spans="2:7" ht="15" outlineLevel="1">
      <c r="B1853" s="15" t="s">
        <v>286</v>
      </c>
      <c r="E1853" s="10">
        <v>150.39022700000001</v>
      </c>
      <c r="F1853" s="10">
        <v>66.680257999999995</v>
      </c>
      <c r="G1853" s="10">
        <v>136.812749</v>
      </c>
    </row>
    <row r="1854" spans="2:7" ht="15" outlineLevel="1">
      <c r="B1854" s="15" t="s">
        <v>287</v>
      </c>
      <c r="E1854" s="10">
        <v>147.11597900000001</v>
      </c>
      <c r="F1854" s="10">
        <v>66.785396000000006</v>
      </c>
      <c r="G1854" s="10">
        <v>140.924408</v>
      </c>
    </row>
    <row r="1855" spans="2:7" ht="15" outlineLevel="1">
      <c r="B1855" s="15" t="s">
        <v>288</v>
      </c>
      <c r="E1855" s="10">
        <v>149.01862499999999</v>
      </c>
      <c r="F1855" s="10">
        <v>68.580381000000003</v>
      </c>
      <c r="G1855" s="10">
        <v>146.65872899999999</v>
      </c>
    </row>
    <row r="1856" spans="2:7" ht="15" outlineLevel="1">
      <c r="B1856" s="15" t="s">
        <v>289</v>
      </c>
      <c r="E1856" s="10">
        <v>150.75799000000001</v>
      </c>
      <c r="F1856" s="10">
        <v>73.619601000000003</v>
      </c>
      <c r="G1856" s="10">
        <v>145.54357400000001</v>
      </c>
    </row>
    <row r="1857" spans="2:7" ht="15" outlineLevel="1">
      <c r="B1857" s="15" t="s">
        <v>290</v>
      </c>
      <c r="E1857" s="10">
        <v>161.93745699999999</v>
      </c>
      <c r="F1857" s="10">
        <v>66.756162000000003</v>
      </c>
      <c r="G1857" s="10">
        <v>140.478759</v>
      </c>
    </row>
    <row r="1858" spans="2:7" ht="15" outlineLevel="1">
      <c r="B1858" s="15" t="s">
        <v>291</v>
      </c>
      <c r="E1858" s="10">
        <v>157.592298</v>
      </c>
      <c r="F1858" s="10">
        <v>64.733660999999998</v>
      </c>
      <c r="G1858" s="10">
        <v>140.53346999999999</v>
      </c>
    </row>
    <row r="1859" spans="2:7" ht="15" outlineLevel="1">
      <c r="B1859" s="15" t="s">
        <v>292</v>
      </c>
      <c r="E1859" s="10">
        <v>139.91115400000001</v>
      </c>
      <c r="F1859" s="10">
        <v>66.253550000000004</v>
      </c>
      <c r="G1859" s="10">
        <v>137.96148199999999</v>
      </c>
    </row>
    <row r="1860" spans="2:7" ht="15" outlineLevel="1">
      <c r="B1860" s="15" t="s">
        <v>293</v>
      </c>
      <c r="E1860" s="10">
        <v>144.68774099999999</v>
      </c>
      <c r="F1860" s="10">
        <v>70.916937000000004</v>
      </c>
      <c r="G1860" s="10">
        <v>137.14608799999999</v>
      </c>
    </row>
    <row r="1861" spans="2:7" ht="15" outlineLevel="1">
      <c r="B1861" s="15" t="s">
        <v>294</v>
      </c>
      <c r="E1861" s="10">
        <v>179.182714</v>
      </c>
      <c r="F1861" s="10">
        <v>65.746908000000005</v>
      </c>
      <c r="G1861" s="10">
        <v>143.86985999999999</v>
      </c>
    </row>
    <row r="1862" spans="2:7" ht="15" outlineLevel="1">
      <c r="B1862" s="15" t="s">
        <v>295</v>
      </c>
      <c r="E1862" s="10">
        <v>188.11618200000001</v>
      </c>
      <c r="F1862" s="10">
        <v>65.425596999999996</v>
      </c>
      <c r="G1862" s="10">
        <v>148.40500800000001</v>
      </c>
    </row>
    <row r="1863" spans="2:7" ht="15" outlineLevel="1">
      <c r="B1863" s="15" t="s">
        <v>296</v>
      </c>
      <c r="E1863" s="10">
        <v>157.86672300000001</v>
      </c>
      <c r="F1863" s="10">
        <v>67.904456999999994</v>
      </c>
      <c r="G1863" s="10">
        <v>145.890513</v>
      </c>
    </row>
    <row r="1864" spans="2:7" ht="15" outlineLevel="1">
      <c r="B1864" s="15" t="s">
        <v>297</v>
      </c>
      <c r="E1864" s="10">
        <v>164.791111</v>
      </c>
      <c r="F1864" s="10">
        <v>72.380436000000003</v>
      </c>
      <c r="G1864" s="10">
        <v>146.15160499999999</v>
      </c>
    </row>
    <row r="1865" spans="2:7" ht="15" outlineLevel="1">
      <c r="B1865" s="15" t="s">
        <v>298</v>
      </c>
      <c r="E1865" s="10">
        <v>182.935868</v>
      </c>
      <c r="F1865" s="10">
        <v>66.719087999999999</v>
      </c>
      <c r="G1865" s="10">
        <v>150.36719400000001</v>
      </c>
    </row>
    <row r="1866" spans="2:7" ht="15" outlineLevel="1">
      <c r="B1866" s="15" t="s">
        <v>299</v>
      </c>
      <c r="E1866" s="10">
        <v>182.96174500000001</v>
      </c>
      <c r="F1866" s="10">
        <v>70.213724999999997</v>
      </c>
      <c r="G1866" s="10">
        <v>151.568961</v>
      </c>
    </row>
    <row r="1867" spans="2:7" ht="15" outlineLevel="1">
      <c r="B1867" s="15" t="s">
        <v>300</v>
      </c>
      <c r="E1867" s="10">
        <v>167.58066400000001</v>
      </c>
      <c r="F1867" s="10">
        <v>69.403266000000002</v>
      </c>
      <c r="G1867" s="10">
        <v>151.685159</v>
      </c>
    </row>
    <row r="1868" spans="2:7" ht="15" outlineLevel="1">
      <c r="B1868" s="15" t="s">
        <v>301</v>
      </c>
      <c r="E1868" s="10">
        <v>155.083989</v>
      </c>
      <c r="F1868" s="10">
        <v>73.648466999999997</v>
      </c>
      <c r="G1868" s="10">
        <v>146.669229</v>
      </c>
    </row>
    <row r="1869" spans="2:7" ht="15" outlineLevel="1">
      <c r="B1869" s="15" t="s">
        <v>302</v>
      </c>
      <c r="E1869" s="10">
        <v>160.827225</v>
      </c>
      <c r="F1869" s="10">
        <v>67.598647</v>
      </c>
      <c r="G1869" s="10">
        <v>139.59969699999999</v>
      </c>
    </row>
    <row r="1870" spans="2:7" ht="15" outlineLevel="1">
      <c r="B1870" s="15" t="s">
        <v>303</v>
      </c>
      <c r="E1870" s="10">
        <v>140.876316</v>
      </c>
      <c r="F1870" s="10">
        <v>67.618555000000001</v>
      </c>
      <c r="G1870" s="10">
        <v>125.388638</v>
      </c>
    </row>
    <row r="1871" spans="2:7" ht="15" outlineLevel="1">
      <c r="B1871" s="15" t="s">
        <v>304</v>
      </c>
      <c r="E1871" s="10">
        <v>135.18144799999999</v>
      </c>
      <c r="F1871" s="10">
        <v>68.092414000000005</v>
      </c>
      <c r="G1871" s="10">
        <v>122.277198</v>
      </c>
    </row>
    <row r="1872" spans="2:7" ht="15" outlineLevel="1">
      <c r="B1872" s="15" t="s">
        <v>305</v>
      </c>
      <c r="E1872" s="10">
        <v>124.48504</v>
      </c>
      <c r="F1872" s="10">
        <v>73.183402999999998</v>
      </c>
      <c r="G1872" s="10">
        <v>120.756124</v>
      </c>
    </row>
    <row r="1873" spans="2:7" ht="15" outlineLevel="1">
      <c r="B1873" s="15" t="s">
        <v>306</v>
      </c>
      <c r="E1873" s="10">
        <v>129.117875</v>
      </c>
      <c r="F1873" s="10">
        <v>66.318034999999995</v>
      </c>
      <c r="G1873" s="10">
        <v>119.33950299999999</v>
      </c>
    </row>
    <row r="1874" spans="2:7" ht="15" outlineLevel="1">
      <c r="B1874" s="15" t="s">
        <v>307</v>
      </c>
      <c r="E1874" s="10">
        <v>123.071001</v>
      </c>
      <c r="F1874" s="10">
        <v>64.203390999999996</v>
      </c>
      <c r="G1874" s="10">
        <v>116.909621</v>
      </c>
    </row>
    <row r="1875" spans="2:7" ht="15" outlineLevel="1">
      <c r="B1875" s="15" t="s">
        <v>308</v>
      </c>
      <c r="E1875" s="10">
        <v>117.49170599999999</v>
      </c>
      <c r="F1875" s="10">
        <v>66.690871999999999</v>
      </c>
      <c r="G1875" s="10">
        <v>118.913533</v>
      </c>
    </row>
    <row r="1876" spans="2:7" ht="15" outlineLevel="1">
      <c r="B1876" s="15" t="s">
        <v>309</v>
      </c>
      <c r="E1876" s="10">
        <v>114.26531</v>
      </c>
      <c r="F1876" s="10">
        <v>72.042997</v>
      </c>
      <c r="G1876" s="10">
        <v>116.49394700000001</v>
      </c>
    </row>
    <row r="1877" spans="2:7" ht="15" outlineLevel="1">
      <c r="B1877" s="15" t="s">
        <v>310</v>
      </c>
      <c r="E1877" s="10">
        <v>118.28849099999999</v>
      </c>
      <c r="F1877" s="10">
        <v>66.706249999999997</v>
      </c>
      <c r="G1877" s="10">
        <v>112.760794</v>
      </c>
    </row>
    <row r="1878" spans="2:7" ht="15" outlineLevel="1">
      <c r="B1878" s="15" t="s">
        <v>311</v>
      </c>
      <c r="E1878" s="10">
        <v>117.803338</v>
      </c>
      <c r="F1878" s="10">
        <v>66.475447000000003</v>
      </c>
      <c r="G1878" s="10">
        <v>109.728397</v>
      </c>
    </row>
    <row r="1879" spans="2:7" ht="15" outlineLevel="1">
      <c r="B1879" s="15" t="s">
        <v>312</v>
      </c>
      <c r="E1879" s="10">
        <v>122.107258</v>
      </c>
      <c r="F1879" s="10">
        <v>68.843003999999993</v>
      </c>
      <c r="G1879" s="10">
        <v>112.88514000000001</v>
      </c>
    </row>
    <row r="1880" spans="2:7" ht="15" outlineLevel="1">
      <c r="B1880" s="15" t="s">
        <v>313</v>
      </c>
      <c r="E1880" s="10">
        <v>126.343841</v>
      </c>
      <c r="F1880" s="10">
        <v>72.740257999999997</v>
      </c>
      <c r="G1880" s="10">
        <v>118.867102</v>
      </c>
    </row>
    <row r="1881" spans="2:7" ht="15" outlineLevel="1">
      <c r="B1881" s="15" t="s">
        <v>314</v>
      </c>
      <c r="E1881" s="10">
        <v>130.25460000000001</v>
      </c>
      <c r="F1881" s="10">
        <v>67.918915999999996</v>
      </c>
      <c r="G1881" s="10">
        <v>119.240595</v>
      </c>
    </row>
    <row r="1882" spans="2:7" ht="15" outlineLevel="1">
      <c r="B1882" s="15" t="s">
        <v>315</v>
      </c>
      <c r="E1882" s="10">
        <v>133.98138499999999</v>
      </c>
      <c r="F1882" s="10">
        <v>68.061154999999999</v>
      </c>
      <c r="G1882" s="10">
        <v>124.493134</v>
      </c>
    </row>
    <row r="1883" spans="2:7" ht="15" outlineLevel="1">
      <c r="B1883" s="15" t="s">
        <v>316</v>
      </c>
      <c r="E1883" s="10">
        <v>124.288635</v>
      </c>
      <c r="F1883" s="10">
        <v>68.674009999999996</v>
      </c>
      <c r="G1883" s="10">
        <v>119.478959</v>
      </c>
    </row>
    <row r="1884" spans="2:7" ht="15" outlineLevel="1">
      <c r="B1884" s="15" t="s">
        <v>317</v>
      </c>
      <c r="E1884" s="10">
        <v>124.380228</v>
      </c>
      <c r="F1884" s="10">
        <v>72.151285999999999</v>
      </c>
      <c r="G1884" s="10">
        <v>117.827297</v>
      </c>
    </row>
    <row r="1885" spans="2:7" ht="15" outlineLevel="1">
      <c r="B1885" s="15" t="s">
        <v>318</v>
      </c>
      <c r="E1885" s="10">
        <v>131.58079599999999</v>
      </c>
      <c r="F1885" s="10">
        <v>68.155220999999997</v>
      </c>
      <c r="G1885" s="10">
        <v>119.6379</v>
      </c>
    </row>
    <row r="1886" spans="2:7" ht="15" outlineLevel="1">
      <c r="B1886" s="15" t="s">
        <v>319</v>
      </c>
      <c r="E1886" s="10">
        <v>130.67120199999999</v>
      </c>
      <c r="F1886" s="10">
        <v>66.626174000000006</v>
      </c>
      <c r="G1886" s="10" t="e">
        <v>#N/A</v>
      </c>
    </row>
    <row r="1887" spans="2:7" outlineLevel="1"/>
    <row r="1890" spans="2:33" ht="21" thickBot="1">
      <c r="B1890" s="19" t="s">
        <v>320</v>
      </c>
      <c r="C1890" s="20"/>
      <c r="D1890" s="20"/>
      <c r="E1890" s="20"/>
      <c r="F1890" s="20"/>
      <c r="G1890" s="20"/>
      <c r="H1890" s="20"/>
      <c r="I1890" s="20"/>
      <c r="J1890" s="20"/>
      <c r="K1890" s="20"/>
      <c r="L1890" s="20"/>
      <c r="M1890" s="20"/>
      <c r="N1890" s="20"/>
      <c r="O1890" s="20"/>
      <c r="P1890" s="20"/>
      <c r="Q1890" s="20"/>
      <c r="R1890" s="20"/>
      <c r="S1890" s="20"/>
      <c r="T1890" s="20"/>
      <c r="U1890" s="20"/>
      <c r="V1890" s="20"/>
      <c r="W1890" s="20"/>
      <c r="X1890" s="20"/>
      <c r="Y1890" s="20"/>
      <c r="Z1890" s="20"/>
      <c r="AA1890" s="20"/>
      <c r="AB1890" s="20"/>
      <c r="AC1890" s="20"/>
      <c r="AD1890" s="20"/>
      <c r="AE1890" s="20"/>
      <c r="AF1890" s="20"/>
      <c r="AG1890" s="20"/>
    </row>
    <row r="1891" spans="2:33" ht="14" outlineLevel="1" thickTop="1"/>
    <row r="1892" spans="2:33" outlineLevel="1"/>
    <row r="1893" spans="2:33" outlineLevel="1"/>
    <row r="1894" spans="2:33" outlineLevel="1"/>
    <row r="1895" spans="2:33" outlineLevel="1"/>
    <row r="1896" spans="2:33" outlineLevel="1"/>
    <row r="1897" spans="2:33" outlineLevel="1"/>
    <row r="1898" spans="2:33" outlineLevel="1"/>
    <row r="1899" spans="2:33" outlineLevel="1"/>
    <row r="1900" spans="2:33" outlineLevel="1"/>
    <row r="1901" spans="2:33" outlineLevel="1"/>
    <row r="1902" spans="2:33" outlineLevel="1"/>
    <row r="1903" spans="2:33" outlineLevel="1"/>
    <row r="1904" spans="2:33" outlineLevel="1"/>
    <row r="1905" spans="2:7" outlineLevel="1"/>
    <row r="1906" spans="2:7" outlineLevel="1"/>
    <row r="1907" spans="2:7" outlineLevel="1"/>
    <row r="1908" spans="2:7" outlineLevel="1"/>
    <row r="1909" spans="2:7" outlineLevel="1"/>
    <row r="1910" spans="2:7" outlineLevel="1"/>
    <row r="1911" spans="2:7" outlineLevel="1"/>
    <row r="1912" spans="2:7" outlineLevel="1"/>
    <row r="1913" spans="2:7" outlineLevel="1"/>
    <row r="1914" spans="2:7" outlineLevel="1"/>
    <row r="1915" spans="2:7" outlineLevel="1"/>
    <row r="1916" spans="2:7" outlineLevel="1"/>
    <row r="1917" spans="2:7" ht="16" outlineLevel="1" thickBot="1">
      <c r="B1917" s="40"/>
      <c r="E1917" s="3" t="s">
        <v>272</v>
      </c>
      <c r="F1917" s="3" t="s">
        <v>279</v>
      </c>
      <c r="G1917" s="3" t="s">
        <v>280</v>
      </c>
    </row>
    <row r="1918" spans="2:7" outlineLevel="1">
      <c r="B1918" s="40" t="s">
        <v>141</v>
      </c>
      <c r="E1918" s="40" t="s">
        <v>321</v>
      </c>
      <c r="F1918" s="40" t="s">
        <v>321</v>
      </c>
      <c r="G1918" s="40" t="s">
        <v>321</v>
      </c>
    </row>
    <row r="1919" spans="2:7" outlineLevel="1">
      <c r="B1919" s="40" t="s">
        <v>142</v>
      </c>
    </row>
    <row r="1920" spans="2:7" ht="15" outlineLevel="1">
      <c r="B1920" s="15" t="s">
        <v>282</v>
      </c>
      <c r="E1920" s="10">
        <v>801.22270000000003</v>
      </c>
      <c r="F1920" s="10">
        <v>521.52033800000004</v>
      </c>
      <c r="G1920" s="10">
        <v>775.70733299999995</v>
      </c>
    </row>
    <row r="1921" spans="2:7" ht="15" outlineLevel="1">
      <c r="B1921" s="15" t="s">
        <v>283</v>
      </c>
      <c r="E1921" s="10">
        <v>815.81933400000003</v>
      </c>
      <c r="F1921" s="10">
        <v>541.06794600000001</v>
      </c>
      <c r="G1921" s="10">
        <v>816.36049400000002</v>
      </c>
    </row>
    <row r="1922" spans="2:7" ht="15" outlineLevel="1">
      <c r="B1922" s="15" t="s">
        <v>284</v>
      </c>
      <c r="E1922" s="10">
        <v>867.56969700000002</v>
      </c>
      <c r="F1922" s="10">
        <v>559.99602200000004</v>
      </c>
      <c r="G1922" s="10">
        <v>827.05608500000005</v>
      </c>
    </row>
    <row r="1923" spans="2:7" ht="15" outlineLevel="1">
      <c r="B1923" s="15" t="s">
        <v>285</v>
      </c>
      <c r="E1923" s="10">
        <v>875.76732700000002</v>
      </c>
      <c r="F1923" s="10">
        <v>539.40072099999998</v>
      </c>
      <c r="G1923" s="10">
        <v>828.96347000000003</v>
      </c>
    </row>
    <row r="1924" spans="2:7" ht="15" outlineLevel="1">
      <c r="B1924" s="15" t="s">
        <v>286</v>
      </c>
      <c r="E1924" s="10">
        <v>964.61486300000001</v>
      </c>
      <c r="F1924" s="10">
        <v>619.51561600000002</v>
      </c>
      <c r="G1924" s="10">
        <v>908.56582600000002</v>
      </c>
    </row>
    <row r="1925" spans="2:7" ht="15" outlineLevel="1">
      <c r="B1925" s="15" t="s">
        <v>287</v>
      </c>
      <c r="E1925" s="10">
        <v>1088.2131770000001</v>
      </c>
      <c r="F1925" s="10">
        <v>726.839833</v>
      </c>
      <c r="G1925" s="10">
        <v>1016.885855</v>
      </c>
    </row>
    <row r="1926" spans="2:7" ht="15" outlineLevel="1">
      <c r="B1926" s="15" t="s">
        <v>288</v>
      </c>
      <c r="E1926" s="10">
        <v>1179.6539909999999</v>
      </c>
      <c r="F1926" s="10">
        <v>807.01129100000003</v>
      </c>
      <c r="G1926" s="10">
        <v>1107.3953759999999</v>
      </c>
    </row>
    <row r="1927" spans="2:7" ht="15" outlineLevel="1">
      <c r="B1927" s="15" t="s">
        <v>289</v>
      </c>
      <c r="E1927" s="10">
        <v>1155.655649</v>
      </c>
      <c r="F1927" s="10">
        <v>779.94687599999997</v>
      </c>
      <c r="G1927" s="10">
        <v>1090.5842580000001</v>
      </c>
    </row>
    <row r="1928" spans="2:7" ht="15" outlineLevel="1">
      <c r="B1928" s="15" t="s">
        <v>290</v>
      </c>
      <c r="E1928" s="10">
        <v>1141.3346630000001</v>
      </c>
      <c r="F1928" s="10">
        <v>782.53306499999997</v>
      </c>
      <c r="G1928" s="10">
        <v>1086.4208759999999</v>
      </c>
    </row>
    <row r="1929" spans="2:7" ht="15" outlineLevel="1">
      <c r="B1929" s="15" t="s">
        <v>291</v>
      </c>
      <c r="E1929" s="10">
        <v>1173.1974720000001</v>
      </c>
      <c r="F1929" s="10">
        <v>824.93029000000001</v>
      </c>
      <c r="G1929" s="10">
        <v>1110.9413139999999</v>
      </c>
    </row>
    <row r="1930" spans="2:7" ht="15" outlineLevel="1">
      <c r="B1930" s="15" t="s">
        <v>292</v>
      </c>
      <c r="E1930" s="10">
        <v>1125.3750869999999</v>
      </c>
      <c r="F1930" s="10">
        <v>771.09057499999994</v>
      </c>
      <c r="G1930" s="10">
        <v>1049.166013</v>
      </c>
    </row>
    <row r="1931" spans="2:7" ht="15" outlineLevel="1">
      <c r="B1931" s="15" t="s">
        <v>293</v>
      </c>
      <c r="E1931" s="10">
        <v>1144.2926150000001</v>
      </c>
      <c r="F1931" s="10">
        <v>783.15574300000003</v>
      </c>
      <c r="G1931" s="10">
        <v>1049.139799</v>
      </c>
    </row>
    <row r="1932" spans="2:7" ht="15" outlineLevel="1">
      <c r="B1932" s="15" t="s">
        <v>294</v>
      </c>
      <c r="E1932" s="10">
        <v>1174.2047680000001</v>
      </c>
      <c r="F1932" s="10">
        <v>808.40487599999994</v>
      </c>
      <c r="G1932" s="10">
        <v>1080.8066690000001</v>
      </c>
    </row>
    <row r="1933" spans="2:7" ht="15" outlineLevel="1">
      <c r="B1933" s="15" t="s">
        <v>295</v>
      </c>
      <c r="E1933" s="10">
        <v>1178.7918770000001</v>
      </c>
      <c r="F1933" s="10">
        <v>812.57559500000002</v>
      </c>
      <c r="G1933" s="10">
        <v>1072.694604</v>
      </c>
    </row>
    <row r="1934" spans="2:7" ht="15" outlineLevel="1">
      <c r="B1934" s="15" t="s">
        <v>296</v>
      </c>
      <c r="E1934" s="10">
        <v>1103.0312530000001</v>
      </c>
      <c r="F1934" s="10">
        <v>727.97247900000002</v>
      </c>
      <c r="G1934" s="10">
        <v>1009.033916</v>
      </c>
    </row>
    <row r="1935" spans="2:7" ht="15" outlineLevel="1">
      <c r="B1935" s="15" t="s">
        <v>297</v>
      </c>
      <c r="E1935" s="10">
        <v>1158.8881240000001</v>
      </c>
      <c r="F1935" s="10">
        <v>778.11462300000005</v>
      </c>
      <c r="G1935" s="10">
        <v>1047.2702850000001</v>
      </c>
    </row>
    <row r="1936" spans="2:7" ht="15" outlineLevel="1">
      <c r="B1936" s="15" t="s">
        <v>298</v>
      </c>
      <c r="E1936" s="10">
        <v>1162.5842190000001</v>
      </c>
      <c r="F1936" s="10">
        <v>782.94993099999999</v>
      </c>
      <c r="G1936" s="10">
        <v>1053.649893</v>
      </c>
    </row>
    <row r="1937" spans="2:7" ht="15" outlineLevel="1">
      <c r="B1937" s="15" t="s">
        <v>299</v>
      </c>
      <c r="E1937" s="10">
        <v>1157.144423</v>
      </c>
      <c r="F1937" s="10">
        <v>800.663499</v>
      </c>
      <c r="G1937" s="10">
        <v>1069.0168060000001</v>
      </c>
    </row>
    <row r="1938" spans="2:7" ht="15" outlineLevel="1">
      <c r="B1938" s="15" t="s">
        <v>300</v>
      </c>
      <c r="E1938" s="10">
        <v>1152.38598</v>
      </c>
      <c r="F1938" s="10">
        <v>763.35543199999995</v>
      </c>
      <c r="G1938" s="10">
        <v>1062.113697</v>
      </c>
    </row>
    <row r="1939" spans="2:7" ht="15" outlineLevel="1">
      <c r="B1939" s="15" t="s">
        <v>301</v>
      </c>
      <c r="E1939" s="10">
        <v>1108.453092</v>
      </c>
      <c r="F1939" s="10">
        <v>729.50483299999996</v>
      </c>
      <c r="G1939" s="10">
        <v>1017.517603</v>
      </c>
    </row>
    <row r="1940" spans="2:7" ht="15" outlineLevel="1">
      <c r="B1940" s="15" t="s">
        <v>302</v>
      </c>
      <c r="E1940" s="10">
        <v>765.788455</v>
      </c>
      <c r="F1940" s="10">
        <v>602.423001</v>
      </c>
      <c r="G1940" s="10">
        <v>868.41528000000005</v>
      </c>
    </row>
    <row r="1941" spans="2:7" ht="15" outlineLevel="1">
      <c r="B1941" s="15" t="s">
        <v>303</v>
      </c>
      <c r="E1941" s="10">
        <v>609.97624699999994</v>
      </c>
      <c r="F1941" s="10">
        <v>469.785346</v>
      </c>
      <c r="G1941" s="10">
        <v>706.97171400000002</v>
      </c>
    </row>
    <row r="1942" spans="2:7" ht="15" outlineLevel="1">
      <c r="B1942" s="15" t="s">
        <v>304</v>
      </c>
      <c r="E1942" s="10">
        <v>630.94500700000003</v>
      </c>
      <c r="F1942" s="10">
        <v>475.53782799999999</v>
      </c>
      <c r="G1942" s="10">
        <v>737.47995300000002</v>
      </c>
    </row>
    <row r="1943" spans="2:7" ht="15" outlineLevel="1">
      <c r="B1943" s="15" t="s">
        <v>305</v>
      </c>
      <c r="E1943" s="10">
        <v>572.63515400000006</v>
      </c>
      <c r="F1943" s="10">
        <v>398.85605900000002</v>
      </c>
      <c r="G1943" s="10">
        <v>672.47414700000002</v>
      </c>
    </row>
    <row r="1944" spans="2:7" ht="15" outlineLevel="1">
      <c r="B1944" s="15" t="s">
        <v>306</v>
      </c>
      <c r="E1944" s="10">
        <v>499.17382500000002</v>
      </c>
      <c r="F1944" s="10">
        <v>340.79202800000002</v>
      </c>
      <c r="G1944" s="10">
        <v>614.57363199999998</v>
      </c>
    </row>
    <row r="1945" spans="2:7" ht="15" outlineLevel="1">
      <c r="B1945" s="15" t="s">
        <v>307</v>
      </c>
      <c r="E1945" s="10">
        <v>497.42100399999998</v>
      </c>
      <c r="F1945" s="10">
        <v>261.58740699999998</v>
      </c>
      <c r="G1945" s="10">
        <v>527.74984199999994</v>
      </c>
    </row>
    <row r="1946" spans="2:7" ht="15" outlineLevel="1">
      <c r="B1946" s="15" t="s">
        <v>308</v>
      </c>
      <c r="E1946" s="10">
        <v>565.07447200000001</v>
      </c>
      <c r="F1946" s="10">
        <v>329.75165600000003</v>
      </c>
      <c r="G1946" s="10">
        <v>601.40938300000005</v>
      </c>
    </row>
    <row r="1947" spans="2:7" ht="15" outlineLevel="1">
      <c r="B1947" s="15" t="s">
        <v>309</v>
      </c>
      <c r="E1947" s="10">
        <v>582.53883199999996</v>
      </c>
      <c r="F1947" s="10">
        <v>348.73279200000002</v>
      </c>
      <c r="G1947" s="10">
        <v>594.73906799999997</v>
      </c>
    </row>
    <row r="1948" spans="2:7" ht="15" outlineLevel="1">
      <c r="B1948" s="15" t="s">
        <v>310</v>
      </c>
      <c r="E1948" s="10">
        <v>594.793496</v>
      </c>
      <c r="F1948" s="10">
        <v>384.78342700000002</v>
      </c>
      <c r="G1948" s="10">
        <v>628.28460700000005</v>
      </c>
    </row>
    <row r="1949" spans="2:7" ht="15" outlineLevel="1">
      <c r="B1949" s="15" t="s">
        <v>311</v>
      </c>
      <c r="E1949" s="10">
        <v>628.64419099999998</v>
      </c>
      <c r="F1949" s="10">
        <v>406.690157</v>
      </c>
      <c r="G1949" s="10">
        <v>663.60052800000005</v>
      </c>
    </row>
    <row r="1950" spans="2:7" ht="15" outlineLevel="1">
      <c r="B1950" s="15" t="s">
        <v>312</v>
      </c>
      <c r="E1950" s="10">
        <v>596.77986999999996</v>
      </c>
      <c r="F1950" s="10">
        <v>381.28783399999998</v>
      </c>
      <c r="G1950" s="10">
        <v>645.06493599999999</v>
      </c>
    </row>
    <row r="1951" spans="2:7" ht="15" outlineLevel="1">
      <c r="B1951" s="15" t="s">
        <v>313</v>
      </c>
      <c r="E1951" s="10">
        <v>610.88991499999997</v>
      </c>
      <c r="F1951" s="10">
        <v>406.23033400000003</v>
      </c>
      <c r="G1951" s="10">
        <v>668.33881299999996</v>
      </c>
    </row>
    <row r="1952" spans="2:7" ht="15" outlineLevel="1">
      <c r="B1952" s="15" t="s">
        <v>314</v>
      </c>
      <c r="E1952" s="10">
        <v>670.29343900000003</v>
      </c>
      <c r="F1952" s="10">
        <v>472.84810199999998</v>
      </c>
      <c r="G1952" s="10">
        <v>726.416651</v>
      </c>
    </row>
    <row r="1953" spans="2:33" ht="15" outlineLevel="1">
      <c r="B1953" s="15" t="s">
        <v>315</v>
      </c>
      <c r="E1953" s="10">
        <v>728.97081400000002</v>
      </c>
      <c r="F1953" s="10">
        <v>508.60173600000002</v>
      </c>
      <c r="G1953" s="10">
        <v>792.60300900000004</v>
      </c>
    </row>
    <row r="1954" spans="2:33" ht="15" outlineLevel="1">
      <c r="B1954" s="15" t="s">
        <v>316</v>
      </c>
      <c r="E1954" s="10">
        <v>747.87963999999999</v>
      </c>
      <c r="F1954" s="10">
        <v>542.48209699999995</v>
      </c>
      <c r="G1954" s="10">
        <v>834.00023399999998</v>
      </c>
    </row>
    <row r="1955" spans="2:33" ht="15" outlineLevel="1">
      <c r="B1955" s="15" t="s">
        <v>317</v>
      </c>
      <c r="E1955" s="10">
        <v>767.18591900000001</v>
      </c>
      <c r="F1955" s="10">
        <v>565.74793899999997</v>
      </c>
      <c r="G1955" s="10">
        <v>845.46610999999996</v>
      </c>
    </row>
    <row r="1956" spans="2:33" ht="15" outlineLevel="1">
      <c r="B1956" s="15" t="s">
        <v>318</v>
      </c>
      <c r="E1956" s="10">
        <v>774.40701000000001</v>
      </c>
      <c r="F1956" s="10">
        <v>531.42019400000004</v>
      </c>
      <c r="G1956" s="10">
        <v>849.46532100000002</v>
      </c>
    </row>
    <row r="1957" spans="2:33" ht="15" outlineLevel="1">
      <c r="B1957" s="15" t="s">
        <v>319</v>
      </c>
      <c r="E1957" s="10">
        <v>701.47711700000002</v>
      </c>
      <c r="F1957" s="10">
        <v>498.045119</v>
      </c>
      <c r="G1957" s="10">
        <v>800.90600400000005</v>
      </c>
    </row>
    <row r="1960" spans="2:33" ht="21" thickBot="1">
      <c r="B1960" s="19" t="s">
        <v>322</v>
      </c>
      <c r="C1960" s="20"/>
      <c r="D1960" s="20"/>
      <c r="E1960" s="20"/>
      <c r="F1960" s="20"/>
      <c r="G1960" s="20"/>
      <c r="H1960" s="20"/>
      <c r="I1960" s="20"/>
      <c r="J1960" s="20"/>
      <c r="K1960" s="20"/>
      <c r="L1960" s="20"/>
      <c r="M1960" s="20"/>
      <c r="N1960" s="20"/>
      <c r="O1960" s="20"/>
      <c r="P1960" s="20"/>
      <c r="Q1960" s="20"/>
      <c r="R1960" s="20"/>
      <c r="S1960" s="20"/>
      <c r="T1960" s="20"/>
      <c r="U1960" s="20"/>
      <c r="V1960" s="20"/>
      <c r="W1960" s="20"/>
      <c r="X1960" s="20"/>
      <c r="Y1960" s="20"/>
      <c r="Z1960" s="20"/>
      <c r="AA1960" s="20"/>
      <c r="AB1960" s="20"/>
      <c r="AC1960" s="20"/>
      <c r="AD1960" s="20"/>
      <c r="AE1960" s="20"/>
      <c r="AF1960" s="20"/>
      <c r="AG1960" s="20"/>
    </row>
    <row r="1961" spans="2:33" ht="14" outlineLevel="1" thickTop="1"/>
    <row r="1962" spans="2:33" outlineLevel="1"/>
    <row r="1963" spans="2:33" outlineLevel="1"/>
    <row r="1964" spans="2:33" outlineLevel="1"/>
    <row r="1965" spans="2:33" outlineLevel="1"/>
    <row r="1966" spans="2:33" outlineLevel="1"/>
    <row r="1967" spans="2:33" outlineLevel="1"/>
    <row r="1968" spans="2:33" outlineLevel="1"/>
    <row r="1969" outlineLevel="1"/>
    <row r="1970" outlineLevel="1"/>
    <row r="1971" outlineLevel="1"/>
    <row r="1972" outlineLevel="1"/>
    <row r="1973" outlineLevel="1"/>
    <row r="1974" outlineLevel="1"/>
    <row r="1975" outlineLevel="1"/>
    <row r="1976" outlineLevel="1"/>
    <row r="1977" outlineLevel="1"/>
    <row r="1978" outlineLevel="1"/>
    <row r="1979" outlineLevel="1"/>
    <row r="1980" outlineLevel="1"/>
    <row r="1981" outlineLevel="1"/>
    <row r="1982" outlineLevel="1"/>
    <row r="1983" outlineLevel="1"/>
    <row r="1984" outlineLevel="1"/>
    <row r="1985" spans="2:7" ht="16" outlineLevel="1" thickBot="1">
      <c r="B1985" s="40"/>
      <c r="E1985" s="3" t="s">
        <v>272</v>
      </c>
      <c r="F1985" s="3" t="s">
        <v>279</v>
      </c>
      <c r="G1985" s="3" t="s">
        <v>280</v>
      </c>
    </row>
    <row r="1986" spans="2:7" outlineLevel="1">
      <c r="B1986" s="40" t="s">
        <v>141</v>
      </c>
      <c r="E1986" s="40" t="s">
        <v>281</v>
      </c>
      <c r="F1986" s="40" t="s">
        <v>281</v>
      </c>
      <c r="G1986" s="40" t="s">
        <v>281</v>
      </c>
    </row>
    <row r="1987" spans="2:7" outlineLevel="1">
      <c r="B1987" s="40" t="s">
        <v>142</v>
      </c>
    </row>
    <row r="1988" spans="2:7" ht="15" outlineLevel="1">
      <c r="B1988" s="15" t="s">
        <v>282</v>
      </c>
      <c r="E1988" s="10">
        <v>40.504235000000001</v>
      </c>
      <c r="F1988" s="10">
        <v>17.988657</v>
      </c>
      <c r="G1988" s="10">
        <v>42.547992999999998</v>
      </c>
    </row>
    <row r="1989" spans="2:7" ht="15" outlineLevel="1">
      <c r="B1989" s="15" t="s">
        <v>283</v>
      </c>
      <c r="E1989" s="10">
        <v>36.527894000000003</v>
      </c>
      <c r="F1989" s="10">
        <v>21.490680999999999</v>
      </c>
      <c r="G1989" s="10">
        <v>40.677320999999999</v>
      </c>
    </row>
    <row r="1990" spans="2:7" ht="15" outlineLevel="1">
      <c r="B1990" s="15" t="s">
        <v>284</v>
      </c>
      <c r="E1990" s="10">
        <v>34.088757999999999</v>
      </c>
      <c r="F1990" s="10">
        <v>16.437916999999999</v>
      </c>
      <c r="G1990" s="10">
        <v>37.761994000000001</v>
      </c>
    </row>
    <row r="1991" spans="2:7" ht="15" outlineLevel="1">
      <c r="B1991" s="15" t="s">
        <v>285</v>
      </c>
      <c r="E1991" s="10">
        <v>38.136817000000001</v>
      </c>
      <c r="F1991" s="10">
        <v>16.744797999999999</v>
      </c>
      <c r="G1991" s="10">
        <v>39.909247999999998</v>
      </c>
    </row>
    <row r="1992" spans="2:7" ht="15" outlineLevel="1">
      <c r="B1992" s="15" t="s">
        <v>286</v>
      </c>
      <c r="E1992" s="10">
        <v>39.688845999999998</v>
      </c>
      <c r="F1992" s="10">
        <v>16.148154000000002</v>
      </c>
      <c r="G1992" s="10">
        <v>42.172550000000001</v>
      </c>
    </row>
    <row r="1993" spans="2:7" ht="15" outlineLevel="1">
      <c r="B1993" s="15" t="s">
        <v>287</v>
      </c>
      <c r="E1993" s="10">
        <v>41.894255000000001</v>
      </c>
      <c r="F1993" s="10">
        <v>17.871385</v>
      </c>
      <c r="G1993" s="10">
        <v>44.111497999999997</v>
      </c>
    </row>
    <row r="1994" spans="2:7" ht="15" outlineLevel="1">
      <c r="B1994" s="15" t="s">
        <v>288</v>
      </c>
      <c r="E1994" s="10">
        <v>45.166791000000003</v>
      </c>
      <c r="F1994" s="10">
        <v>17.011931000000001</v>
      </c>
      <c r="G1994" s="10">
        <v>46.037028999999997</v>
      </c>
    </row>
    <row r="1995" spans="2:7" ht="15" outlineLevel="1">
      <c r="B1995" s="15" t="s">
        <v>289</v>
      </c>
      <c r="E1995" s="10">
        <v>44.111457000000001</v>
      </c>
      <c r="F1995" s="10">
        <v>16.300885999999998</v>
      </c>
      <c r="G1995" s="10">
        <v>46.781892999999997</v>
      </c>
    </row>
    <row r="1996" spans="2:7" ht="15" outlineLevel="1">
      <c r="B1996" s="15" t="s">
        <v>290</v>
      </c>
      <c r="E1996" s="10">
        <v>44.405411999999998</v>
      </c>
      <c r="F1996" s="10">
        <v>14.950101999999999</v>
      </c>
      <c r="G1996" s="10">
        <v>45.46687</v>
      </c>
    </row>
    <row r="1997" spans="2:7" ht="15" outlineLevel="1">
      <c r="B1997" s="15" t="s">
        <v>291</v>
      </c>
      <c r="E1997" s="10">
        <v>46.248981000000001</v>
      </c>
      <c r="F1997" s="10">
        <v>13.812699</v>
      </c>
      <c r="G1997" s="10">
        <v>46.385613999999997</v>
      </c>
    </row>
    <row r="1998" spans="2:7" ht="15" outlineLevel="1">
      <c r="B1998" s="15" t="s">
        <v>292</v>
      </c>
      <c r="E1998" s="10">
        <v>43.029921000000002</v>
      </c>
      <c r="F1998" s="10">
        <v>10.434054</v>
      </c>
      <c r="G1998" s="10">
        <v>46.515897000000002</v>
      </c>
    </row>
    <row r="1999" spans="2:7" ht="15" outlineLevel="1">
      <c r="B1999" s="15" t="s">
        <v>293</v>
      </c>
      <c r="E1999" s="10">
        <v>44.038879000000001</v>
      </c>
      <c r="F1999" s="10">
        <v>11.986373</v>
      </c>
      <c r="G1999" s="10">
        <v>45.474772000000002</v>
      </c>
    </row>
    <row r="2000" spans="2:7" ht="15" outlineLevel="1">
      <c r="B2000" s="15" t="s">
        <v>294</v>
      </c>
      <c r="E2000" s="10">
        <v>49.106301999999999</v>
      </c>
      <c r="F2000" s="10">
        <v>14.429523</v>
      </c>
      <c r="G2000" s="10">
        <v>47.727254000000002</v>
      </c>
    </row>
    <row r="2001" spans="2:7" ht="15" outlineLevel="1">
      <c r="B2001" s="15" t="s">
        <v>295</v>
      </c>
      <c r="E2001" s="10">
        <v>51.501055999999998</v>
      </c>
      <c r="F2001" s="10">
        <v>15.074222000000001</v>
      </c>
      <c r="G2001" s="10">
        <v>49.882213</v>
      </c>
    </row>
    <row r="2002" spans="2:7" ht="15" outlineLevel="1">
      <c r="B2002" s="15" t="s">
        <v>296</v>
      </c>
      <c r="E2002" s="10">
        <v>49.259518999999997</v>
      </c>
      <c r="F2002" s="10">
        <v>16.419263999999998</v>
      </c>
      <c r="G2002" s="10">
        <v>48.972757000000001</v>
      </c>
    </row>
    <row r="2003" spans="2:7" ht="15" outlineLevel="1">
      <c r="B2003" s="15" t="s">
        <v>297</v>
      </c>
      <c r="E2003" s="10">
        <v>51.767536</v>
      </c>
      <c r="F2003" s="10">
        <v>14.563461999999999</v>
      </c>
      <c r="G2003" s="10">
        <v>47.752364999999998</v>
      </c>
    </row>
    <row r="2004" spans="2:7" ht="15" outlineLevel="1">
      <c r="B2004" s="15" t="s">
        <v>298</v>
      </c>
      <c r="E2004" s="10">
        <v>54.508589999999998</v>
      </c>
      <c r="F2004" s="10">
        <v>15.460262999999999</v>
      </c>
      <c r="G2004" s="10">
        <v>48.980907999999999</v>
      </c>
    </row>
    <row r="2005" spans="2:7" ht="15" outlineLevel="1">
      <c r="B2005" s="15" t="s">
        <v>299</v>
      </c>
      <c r="E2005" s="10">
        <v>51.683990999999999</v>
      </c>
      <c r="F2005" s="10">
        <v>20.332523999999999</v>
      </c>
      <c r="G2005" s="10">
        <v>48.547969999999999</v>
      </c>
    </row>
    <row r="2006" spans="2:7" ht="15" outlineLevel="1">
      <c r="B2006" s="15" t="s">
        <v>300</v>
      </c>
      <c r="E2006" s="10">
        <v>48.700659999999999</v>
      </c>
      <c r="F2006" s="10">
        <v>18.557478</v>
      </c>
      <c r="G2006" s="10">
        <v>48.290418000000003</v>
      </c>
    </row>
    <row r="2007" spans="2:7" ht="15" outlineLevel="1">
      <c r="B2007" s="15" t="s">
        <v>301</v>
      </c>
      <c r="E2007" s="10">
        <v>46.586951999999997</v>
      </c>
      <c r="F2007" s="10">
        <v>16.723673000000002</v>
      </c>
      <c r="G2007" s="10">
        <v>43.679288999999997</v>
      </c>
    </row>
    <row r="2008" spans="2:7" ht="15" outlineLevel="1">
      <c r="B2008" s="15" t="s">
        <v>302</v>
      </c>
      <c r="E2008" s="10">
        <v>47.659815999999999</v>
      </c>
      <c r="F2008" s="10">
        <v>17.029287</v>
      </c>
      <c r="G2008" s="10">
        <v>41.589905000000002</v>
      </c>
    </row>
    <row r="2009" spans="2:7" ht="15" outlineLevel="1">
      <c r="B2009" s="15" t="s">
        <v>303</v>
      </c>
      <c r="E2009" s="10">
        <v>40.854778000000003</v>
      </c>
      <c r="F2009" s="10">
        <v>15.101793000000001</v>
      </c>
      <c r="G2009" s="10">
        <v>38.217919000000002</v>
      </c>
    </row>
    <row r="2010" spans="2:7" ht="15" outlineLevel="1">
      <c r="B2010" s="15" t="s">
        <v>304</v>
      </c>
      <c r="E2010" s="10">
        <v>35.309638999999997</v>
      </c>
      <c r="F2010" s="10">
        <v>12.159186999999999</v>
      </c>
      <c r="G2010" s="10">
        <v>36.791271999999999</v>
      </c>
    </row>
    <row r="2011" spans="2:7" ht="15" outlineLevel="1">
      <c r="B2011" s="15" t="s">
        <v>305</v>
      </c>
      <c r="E2011" s="10">
        <v>33.830370000000002</v>
      </c>
      <c r="F2011" s="10">
        <v>12.090263999999999</v>
      </c>
      <c r="G2011" s="10">
        <v>34.500362000000003</v>
      </c>
    </row>
    <row r="2012" spans="2:7" ht="15" outlineLevel="1">
      <c r="B2012" s="15" t="s">
        <v>306</v>
      </c>
      <c r="E2012" s="10">
        <v>33.614209000000002</v>
      </c>
      <c r="F2012" s="10">
        <v>11.016889000000001</v>
      </c>
      <c r="G2012" s="10">
        <v>33.648446</v>
      </c>
    </row>
    <row r="2013" spans="2:7" ht="15" outlineLevel="1">
      <c r="B2013" s="15" t="s">
        <v>307</v>
      </c>
      <c r="E2013" s="10">
        <v>34.657324000000003</v>
      </c>
      <c r="F2013" s="10">
        <v>11.346603999999999</v>
      </c>
      <c r="G2013" s="10">
        <v>31.447526</v>
      </c>
    </row>
    <row r="2014" spans="2:7" ht="15" outlineLevel="1">
      <c r="B2014" s="15" t="s">
        <v>308</v>
      </c>
      <c r="E2014" s="10">
        <v>33.109205000000003</v>
      </c>
      <c r="F2014" s="10">
        <v>9.6798310000000001</v>
      </c>
      <c r="G2014" s="10">
        <v>31.599485999999999</v>
      </c>
    </row>
    <row r="2015" spans="2:7" ht="15" outlineLevel="1">
      <c r="B2015" s="15" t="s">
        <v>309</v>
      </c>
      <c r="E2015" s="10">
        <v>33.519582</v>
      </c>
      <c r="F2015" s="10">
        <v>11.975820000000001</v>
      </c>
      <c r="G2015" s="10">
        <v>29.762371999999999</v>
      </c>
    </row>
    <row r="2016" spans="2:7" ht="15" outlineLevel="1">
      <c r="B2016" s="15" t="s">
        <v>310</v>
      </c>
      <c r="E2016" s="10">
        <v>35.314495999999998</v>
      </c>
      <c r="F2016" s="10">
        <v>13.307346000000001</v>
      </c>
      <c r="G2016" s="10">
        <v>28.684256999999999</v>
      </c>
    </row>
    <row r="2017" spans="2:33" ht="15" outlineLevel="1">
      <c r="B2017" s="15" t="s">
        <v>311</v>
      </c>
      <c r="E2017" s="10">
        <v>34.663612000000001</v>
      </c>
      <c r="F2017" s="10">
        <v>14.948600000000001</v>
      </c>
      <c r="G2017" s="10">
        <v>28.090406000000002</v>
      </c>
    </row>
    <row r="2018" spans="2:33" ht="15" outlineLevel="1">
      <c r="B2018" s="15" t="s">
        <v>312</v>
      </c>
      <c r="E2018" s="10">
        <v>33.595041999999999</v>
      </c>
      <c r="F2018" s="10">
        <v>13.599087000000001</v>
      </c>
      <c r="G2018" s="10">
        <v>28.764251999999999</v>
      </c>
    </row>
    <row r="2019" spans="2:33" ht="15" outlineLevel="1">
      <c r="B2019" s="15" t="s">
        <v>313</v>
      </c>
      <c r="E2019" s="10">
        <v>36.599083999999998</v>
      </c>
      <c r="F2019" s="10">
        <v>12.859368999999999</v>
      </c>
      <c r="G2019" s="10">
        <v>30.370252000000001</v>
      </c>
    </row>
    <row r="2020" spans="2:33" ht="15" outlineLevel="1">
      <c r="B2020" s="15" t="s">
        <v>314</v>
      </c>
      <c r="E2020" s="10">
        <v>40.122452000000003</v>
      </c>
      <c r="F2020" s="10">
        <v>13.218128</v>
      </c>
      <c r="G2020" s="10">
        <v>30.337152</v>
      </c>
    </row>
    <row r="2021" spans="2:33" ht="15" outlineLevel="1">
      <c r="B2021" s="15" t="s">
        <v>315</v>
      </c>
      <c r="E2021" s="10">
        <v>41.443798000000001</v>
      </c>
      <c r="F2021" s="10">
        <v>14.686937</v>
      </c>
      <c r="G2021" s="10">
        <v>33.890631999999997</v>
      </c>
    </row>
    <row r="2022" spans="2:33" ht="15" outlineLevel="1">
      <c r="B2022" s="15" t="s">
        <v>316</v>
      </c>
      <c r="E2022" s="10">
        <v>40.060513999999998</v>
      </c>
      <c r="F2022" s="10">
        <v>12.660140999999999</v>
      </c>
      <c r="G2022" s="10">
        <v>32.894959</v>
      </c>
    </row>
    <row r="2023" spans="2:33" ht="15" outlineLevel="1">
      <c r="B2023" s="15" t="s">
        <v>317</v>
      </c>
      <c r="E2023" s="10">
        <v>42.903813999999997</v>
      </c>
      <c r="F2023" s="10">
        <v>12.307001</v>
      </c>
      <c r="G2023" s="10">
        <v>33.153553000000002</v>
      </c>
    </row>
    <row r="2024" spans="2:33" ht="15" outlineLevel="1">
      <c r="B2024" s="15" t="s">
        <v>318</v>
      </c>
      <c r="E2024" s="10">
        <v>42.502685999999997</v>
      </c>
      <c r="F2024" s="10">
        <v>15.541454</v>
      </c>
      <c r="G2024" s="10">
        <v>33.664065999999998</v>
      </c>
    </row>
    <row r="2025" spans="2:33" ht="15" outlineLevel="1">
      <c r="B2025" s="15" t="s">
        <v>319</v>
      </c>
      <c r="E2025" s="10">
        <v>45.008310999999999</v>
      </c>
      <c r="F2025" s="10">
        <v>15.463150000000001</v>
      </c>
      <c r="G2025" s="10" t="e">
        <v>#N/A</v>
      </c>
    </row>
    <row r="2026" spans="2:33" ht="15" outlineLevel="1">
      <c r="E2026" s="10"/>
      <c r="F2026" s="10"/>
      <c r="G2026" s="10"/>
    </row>
    <row r="2027" spans="2:33" outlineLevel="1"/>
    <row r="2030" spans="2:33" ht="21" thickBot="1">
      <c r="B2030" s="19" t="s">
        <v>323</v>
      </c>
      <c r="C2030" s="20"/>
      <c r="D2030" s="20"/>
      <c r="E2030" s="20"/>
      <c r="F2030" s="20"/>
      <c r="G2030" s="20"/>
      <c r="H2030" s="20"/>
      <c r="I2030" s="20"/>
      <c r="J2030" s="20"/>
      <c r="K2030" s="20"/>
      <c r="L2030" s="20"/>
      <c r="M2030" s="20"/>
      <c r="N2030" s="20"/>
      <c r="O2030" s="20"/>
      <c r="P2030" s="20"/>
      <c r="Q2030" s="20"/>
      <c r="R2030" s="20"/>
      <c r="S2030" s="20"/>
      <c r="T2030" s="20"/>
      <c r="U2030" s="20"/>
      <c r="V2030" s="20"/>
      <c r="W2030" s="20"/>
      <c r="X2030" s="20"/>
      <c r="Y2030" s="20"/>
      <c r="Z2030" s="20"/>
      <c r="AA2030" s="20"/>
      <c r="AB2030" s="20"/>
      <c r="AC2030" s="20"/>
      <c r="AD2030" s="20"/>
      <c r="AE2030" s="20"/>
      <c r="AF2030" s="20"/>
      <c r="AG2030" s="20"/>
    </row>
    <row r="2031" spans="2:33" ht="14" outlineLevel="1" thickTop="1"/>
    <row r="2032" spans="2:33" outlineLevel="1"/>
    <row r="2033" spans="2:2" outlineLevel="1"/>
    <row r="2034" spans="2:2" outlineLevel="1"/>
    <row r="2035" spans="2:2" outlineLevel="1"/>
    <row r="2036" spans="2:2" outlineLevel="1"/>
    <row r="2037" spans="2:2" outlineLevel="1"/>
    <row r="2038" spans="2:2" outlineLevel="1"/>
    <row r="2039" spans="2:2" outlineLevel="1"/>
    <row r="2040" spans="2:2" outlineLevel="1"/>
    <row r="2041" spans="2:2" outlineLevel="1"/>
    <row r="2042" spans="2:2" outlineLevel="1"/>
    <row r="2043" spans="2:2" outlineLevel="1"/>
    <row r="2044" spans="2:2" outlineLevel="1">
      <c r="B2044" s="40"/>
    </row>
    <row r="2045" spans="2:2" outlineLevel="1"/>
    <row r="2046" spans="2:2" outlineLevel="1"/>
    <row r="2047" spans="2:2" outlineLevel="1"/>
    <row r="2048" spans="2:2" outlineLevel="1"/>
    <row r="2049" spans="2:33" outlineLevel="1"/>
    <row r="2050" spans="2:33" outlineLevel="1"/>
    <row r="2051" spans="2:33" outlineLevel="1"/>
    <row r="2052" spans="2:33" outlineLevel="1"/>
    <row r="2053" spans="2:33" outlineLevel="1"/>
    <row r="2054" spans="2:33" outlineLevel="1"/>
    <row r="2055" spans="2:33" outlineLevel="1"/>
    <row r="2056" spans="2:33" ht="16" outlineLevel="1" thickBot="1">
      <c r="B2056" s="3" t="s">
        <v>324</v>
      </c>
      <c r="C2056" s="3" t="s">
        <v>88</v>
      </c>
      <c r="D2056" s="3" t="s">
        <v>2</v>
      </c>
      <c r="E2056" s="3" t="s">
        <v>280</v>
      </c>
      <c r="F2056" s="3" t="s">
        <v>325</v>
      </c>
      <c r="G2056" s="3" t="s">
        <v>326</v>
      </c>
      <c r="H2056" s="3" t="s">
        <v>327</v>
      </c>
      <c r="I2056" s="3" t="s">
        <v>328</v>
      </c>
      <c r="J2056" s="3" t="s">
        <v>329</v>
      </c>
      <c r="K2056" s="3" t="s">
        <v>330</v>
      </c>
      <c r="L2056" s="3" t="s">
        <v>331</v>
      </c>
      <c r="M2056" s="3" t="s">
        <v>272</v>
      </c>
      <c r="N2056" s="3" t="s">
        <v>332</v>
      </c>
      <c r="O2056" s="3" t="s">
        <v>333</v>
      </c>
      <c r="P2056" s="3" t="s">
        <v>334</v>
      </c>
      <c r="Q2056" s="3" t="s">
        <v>335</v>
      </c>
      <c r="R2056" s="3" t="s">
        <v>336</v>
      </c>
      <c r="S2056" s="3" t="s">
        <v>337</v>
      </c>
      <c r="T2056" s="3" t="s">
        <v>338</v>
      </c>
      <c r="U2056" s="3" t="s">
        <v>279</v>
      </c>
    </row>
    <row r="2057" spans="2:33" ht="15" outlineLevel="1">
      <c r="B2057" s="40" t="s">
        <v>339</v>
      </c>
      <c r="C2057" s="40" t="s">
        <v>340</v>
      </c>
      <c r="E2057" s="44">
        <v>97.4130773742</v>
      </c>
      <c r="F2057" s="44">
        <v>92.060303272499993</v>
      </c>
      <c r="G2057" s="44">
        <v>93.004973097399997</v>
      </c>
      <c r="H2057" s="44">
        <v>85.193499513199995</v>
      </c>
      <c r="I2057" s="44">
        <v>92.8419035581</v>
      </c>
      <c r="J2057" s="44">
        <v>90.317653041499995</v>
      </c>
      <c r="K2057" s="44">
        <v>89.677306141599999</v>
      </c>
      <c r="L2057" s="44">
        <v>93.786892509500007</v>
      </c>
      <c r="M2057" s="44">
        <v>94.816203890599994</v>
      </c>
      <c r="N2057" s="44">
        <v>82.031570039299993</v>
      </c>
      <c r="O2057" s="44">
        <v>101.4329402628</v>
      </c>
      <c r="P2057" s="44">
        <v>93.373208493700005</v>
      </c>
      <c r="Q2057" s="44">
        <v>95.503873356900002</v>
      </c>
      <c r="R2057" s="44">
        <v>91.621661476599996</v>
      </c>
      <c r="S2057" s="44">
        <v>115.97156863230001</v>
      </c>
      <c r="T2057" s="44">
        <v>116.7314676841</v>
      </c>
      <c r="U2057" s="44">
        <v>91.556578157399997</v>
      </c>
    </row>
    <row r="2058" spans="2:33" ht="15" outlineLevel="1">
      <c r="B2058" s="40" t="s">
        <v>341</v>
      </c>
      <c r="C2058" s="40" t="s">
        <v>340</v>
      </c>
      <c r="E2058" s="87">
        <v>106.9637316367</v>
      </c>
      <c r="F2058" s="87">
        <v>102.71934345290001</v>
      </c>
      <c r="G2058" s="87">
        <v>111.5469713239</v>
      </c>
      <c r="H2058" s="87">
        <v>108.7252314295</v>
      </c>
      <c r="I2058" s="87">
        <v>106.2266191658</v>
      </c>
      <c r="J2058" s="87">
        <v>122.8529755113</v>
      </c>
      <c r="K2058" s="87">
        <v>105.34297088149999</v>
      </c>
      <c r="L2058" s="87">
        <v>113.6504213737</v>
      </c>
      <c r="M2058" s="87">
        <v>113.4765950111</v>
      </c>
      <c r="N2058" s="87">
        <v>103.8950087079</v>
      </c>
      <c r="O2058" s="87">
        <v>101.170295381</v>
      </c>
      <c r="P2058" s="87">
        <v>103.4464965267</v>
      </c>
      <c r="Q2058" s="87">
        <v>111.0723436275</v>
      </c>
      <c r="R2058" s="87">
        <v>105.8069546366</v>
      </c>
      <c r="S2058" s="87">
        <v>106.3368658943</v>
      </c>
      <c r="T2058" s="87">
        <v>104.9360450833</v>
      </c>
      <c r="U2058" s="87">
        <v>108.45632776479999</v>
      </c>
    </row>
    <row r="2059" spans="2:33" ht="15" outlineLevel="1">
      <c r="B2059" s="40" t="s">
        <v>342</v>
      </c>
      <c r="C2059" s="40" t="s">
        <v>340</v>
      </c>
      <c r="E2059" s="44">
        <v>86.782405157100001</v>
      </c>
      <c r="F2059" s="44">
        <v>84.008533205299997</v>
      </c>
      <c r="G2059" s="44">
        <v>83.367249181099993</v>
      </c>
      <c r="H2059" s="44">
        <v>92.071314941099999</v>
      </c>
      <c r="I2059" s="44">
        <v>115.84635070580001</v>
      </c>
      <c r="J2059" s="44">
        <v>97.690016601500005</v>
      </c>
      <c r="K2059" s="44">
        <v>81.269665905500005</v>
      </c>
      <c r="L2059" s="44">
        <v>90.7245803661</v>
      </c>
      <c r="M2059" s="44">
        <v>112.4148072265</v>
      </c>
      <c r="N2059" s="44">
        <v>81.155048202200007</v>
      </c>
      <c r="O2059" s="44">
        <v>68.514487931299996</v>
      </c>
      <c r="P2059" s="44">
        <v>88.372694460299996</v>
      </c>
      <c r="Q2059" s="44">
        <v>68.298829242899998</v>
      </c>
      <c r="R2059" s="44">
        <v>85.194559779000002</v>
      </c>
      <c r="S2059" s="44"/>
      <c r="T2059" s="44">
        <v>85.369870647300004</v>
      </c>
      <c r="U2059" s="44">
        <v>89.155686955799993</v>
      </c>
    </row>
    <row r="2060" spans="2:33" outlineLevel="1"/>
    <row r="2063" spans="2:33" ht="21" thickBot="1">
      <c r="B2063" s="19" t="s">
        <v>343</v>
      </c>
      <c r="C2063" s="20"/>
      <c r="D2063" s="20"/>
      <c r="E2063" s="20"/>
      <c r="F2063" s="20"/>
      <c r="G2063" s="20"/>
      <c r="H2063" s="20"/>
      <c r="I2063" s="20"/>
      <c r="J2063" s="20"/>
      <c r="K2063" s="20"/>
      <c r="L2063" s="20"/>
      <c r="M2063" s="20"/>
      <c r="N2063" s="20"/>
      <c r="O2063" s="20"/>
      <c r="P2063" s="20"/>
      <c r="Q2063" s="20"/>
      <c r="R2063" s="20"/>
      <c r="S2063" s="20"/>
      <c r="T2063" s="20"/>
      <c r="U2063" s="20"/>
      <c r="V2063" s="20"/>
      <c r="W2063" s="20"/>
      <c r="X2063" s="20"/>
      <c r="Y2063" s="20"/>
      <c r="Z2063" s="20"/>
      <c r="AA2063" s="20"/>
      <c r="AB2063" s="20"/>
      <c r="AC2063" s="20"/>
      <c r="AD2063" s="20"/>
      <c r="AE2063" s="20"/>
      <c r="AF2063" s="20"/>
      <c r="AG2063" s="20"/>
    </row>
    <row r="2064" spans="2:33" ht="14" outlineLevel="1" thickTop="1"/>
    <row r="2065" outlineLevel="1"/>
    <row r="2066" outlineLevel="1"/>
    <row r="2067" outlineLevel="1"/>
    <row r="2068" outlineLevel="1"/>
    <row r="2069" outlineLevel="1"/>
    <row r="2070" outlineLevel="1"/>
    <row r="2071" outlineLevel="1"/>
    <row r="2072" outlineLevel="1"/>
    <row r="2073" outlineLevel="1"/>
    <row r="2074" outlineLevel="1"/>
    <row r="2075" outlineLevel="1"/>
    <row r="2076" outlineLevel="1"/>
    <row r="2077" outlineLevel="1"/>
    <row r="2078" outlineLevel="1"/>
    <row r="2079" outlineLevel="1"/>
    <row r="2080" outlineLevel="1"/>
    <row r="2081" spans="2:33" outlineLevel="1"/>
    <row r="2082" spans="2:33" outlineLevel="1"/>
    <row r="2083" spans="2:33" outlineLevel="1"/>
    <row r="2084" spans="2:33" outlineLevel="1"/>
    <row r="2085" spans="2:33" outlineLevel="1"/>
    <row r="2086" spans="2:33" outlineLevel="1"/>
    <row r="2087" spans="2:33" ht="16" outlineLevel="1" thickBot="1">
      <c r="B2087" s="3" t="s">
        <v>344</v>
      </c>
      <c r="C2087" s="3" t="s">
        <v>1</v>
      </c>
      <c r="D2087" s="3" t="s">
        <v>2</v>
      </c>
      <c r="E2087" s="3">
        <v>1990</v>
      </c>
      <c r="F2087" s="3">
        <v>1991</v>
      </c>
      <c r="G2087" s="3">
        <v>1992</v>
      </c>
      <c r="H2087" s="3">
        <v>1993</v>
      </c>
      <c r="I2087" s="3">
        <v>1994</v>
      </c>
      <c r="J2087" s="3">
        <v>1995</v>
      </c>
      <c r="K2087" s="3">
        <v>1996</v>
      </c>
      <c r="L2087" s="3">
        <v>1997</v>
      </c>
      <c r="M2087" s="3">
        <v>1998</v>
      </c>
      <c r="N2087" s="3">
        <v>1999</v>
      </c>
      <c r="O2087" s="3">
        <v>2000</v>
      </c>
      <c r="P2087" s="3">
        <v>2001</v>
      </c>
      <c r="Q2087" s="3">
        <v>2002</v>
      </c>
      <c r="R2087" s="3">
        <v>2003</v>
      </c>
      <c r="S2087" s="3">
        <v>2004</v>
      </c>
      <c r="T2087" s="3">
        <v>2005</v>
      </c>
      <c r="U2087" s="3">
        <v>2006</v>
      </c>
      <c r="V2087" s="3">
        <v>2007</v>
      </c>
      <c r="W2087" s="3">
        <v>2008</v>
      </c>
      <c r="X2087" s="3">
        <v>2009</v>
      </c>
      <c r="Y2087" s="3">
        <v>2010</v>
      </c>
      <c r="Z2087" s="3">
        <v>2011</v>
      </c>
      <c r="AA2087" s="3">
        <v>2012</v>
      </c>
      <c r="AB2087" s="3">
        <v>2013</v>
      </c>
      <c r="AC2087" s="3">
        <v>2014</v>
      </c>
      <c r="AD2087" s="3">
        <v>2015</v>
      </c>
      <c r="AE2087" s="3">
        <v>2016</v>
      </c>
      <c r="AF2087" s="3">
        <v>2017</v>
      </c>
      <c r="AG2087" s="3">
        <v>2018</v>
      </c>
    </row>
    <row r="2088" spans="2:33" ht="15" outlineLevel="1">
      <c r="B2088" s="5" t="s">
        <v>3</v>
      </c>
      <c r="C2088" s="5" t="s">
        <v>4</v>
      </c>
      <c r="D2088" s="36"/>
      <c r="E2088" s="10">
        <v>696.2591624846774</v>
      </c>
      <c r="F2088" s="10">
        <v>712.11806043507204</v>
      </c>
      <c r="G2088" s="10">
        <v>774.92935384835221</v>
      </c>
      <c r="H2088" s="10">
        <v>782.32840144143006</v>
      </c>
      <c r="I2088" s="10">
        <v>983.52681631827863</v>
      </c>
      <c r="J2088" s="10">
        <v>982.61223926149751</v>
      </c>
      <c r="K2088" s="10">
        <v>872.13521151748421</v>
      </c>
      <c r="L2088" s="10">
        <v>997.89862528973549</v>
      </c>
      <c r="M2088" s="10">
        <v>999.39528389744157</v>
      </c>
      <c r="N2088" s="10">
        <v>1081.3352659941745</v>
      </c>
      <c r="O2088" s="10">
        <v>1200.6117286982367</v>
      </c>
      <c r="P2088" s="10">
        <v>1171.4940367216184</v>
      </c>
      <c r="Q2088" s="10">
        <v>1100.0484624562489</v>
      </c>
      <c r="R2088" s="10">
        <v>1098.1762405417098</v>
      </c>
      <c r="S2088" s="10">
        <v>1098.4697331168331</v>
      </c>
      <c r="T2088" s="10">
        <v>1136.2188959155599</v>
      </c>
      <c r="U2088" s="10">
        <v>1024.127904460353</v>
      </c>
      <c r="V2088" s="10">
        <v>1007.4520276222997</v>
      </c>
      <c r="W2088" s="10">
        <v>997.94637976067804</v>
      </c>
      <c r="X2088" s="10">
        <v>764.73848682083315</v>
      </c>
      <c r="Y2088" s="10">
        <v>757.3031288449456</v>
      </c>
      <c r="Z2088" s="10">
        <v>575.85097216865302</v>
      </c>
      <c r="AA2088" s="10">
        <v>514.1547550536809</v>
      </c>
      <c r="AB2088" s="10">
        <v>544.9422693926</v>
      </c>
      <c r="AC2088" s="10">
        <v>477.88944127661011</v>
      </c>
      <c r="AD2088" s="10">
        <v>464.39875971690395</v>
      </c>
      <c r="AE2088" s="10">
        <v>484.49587208794946</v>
      </c>
      <c r="AF2088" s="10">
        <v>480.12213125740055</v>
      </c>
      <c r="AG2088" s="10">
        <v>515.57312076608696</v>
      </c>
    </row>
    <row r="2089" spans="2:33" ht="15" outlineLevel="1">
      <c r="B2089" s="5" t="s">
        <v>5</v>
      </c>
      <c r="C2089" s="5" t="s">
        <v>4</v>
      </c>
      <c r="D2089" s="36"/>
      <c r="E2089" s="37">
        <v>358.37852687999998</v>
      </c>
      <c r="F2089" s="37">
        <v>377.11811807999999</v>
      </c>
      <c r="G2089" s="37">
        <v>348.55639631999998</v>
      </c>
      <c r="H2089" s="37">
        <v>389.46040055999998</v>
      </c>
      <c r="I2089" s="37">
        <v>359.64937271999997</v>
      </c>
      <c r="J2089" s="37">
        <v>368.50221407999999</v>
      </c>
      <c r="K2089" s="37">
        <v>373.04710344</v>
      </c>
      <c r="L2089" s="37">
        <v>380.04752543999996</v>
      </c>
      <c r="M2089" s="37">
        <v>400.85493359999998</v>
      </c>
      <c r="N2089" s="37">
        <v>405.27058439999996</v>
      </c>
      <c r="O2089" s="37">
        <v>471.00993191999999</v>
      </c>
      <c r="P2089" s="37">
        <v>441.34968240000001</v>
      </c>
      <c r="Q2089" s="37">
        <v>432.41068199999995</v>
      </c>
      <c r="R2089" s="37">
        <v>437.47252559999998</v>
      </c>
      <c r="S2089" s="37">
        <v>477.0833103076576</v>
      </c>
      <c r="T2089" s="37">
        <v>461.5546233655204</v>
      </c>
      <c r="U2089" s="37">
        <v>527.48849107924468</v>
      </c>
      <c r="V2089" s="37">
        <v>508.34047650286089</v>
      </c>
      <c r="W2089" s="37">
        <v>504.02479546225618</v>
      </c>
      <c r="X2089" s="37">
        <v>422.73277632548326</v>
      </c>
      <c r="Y2089" s="37">
        <v>437.38651903235581</v>
      </c>
      <c r="Z2089" s="37">
        <v>566.47190778338597</v>
      </c>
      <c r="AA2089" s="37">
        <v>618.89203076482568</v>
      </c>
      <c r="AB2089" s="37">
        <v>614.99758513587938</v>
      </c>
      <c r="AC2089" s="37">
        <v>679.40266736374144</v>
      </c>
      <c r="AD2089" s="37">
        <v>723.50674391625989</v>
      </c>
      <c r="AE2089" s="37">
        <v>754.57534966709579</v>
      </c>
      <c r="AF2089" s="37">
        <v>763.54145963688109</v>
      </c>
      <c r="AG2089" s="37">
        <v>789.72423233353879</v>
      </c>
    </row>
    <row r="2090" spans="2:33" ht="15" outlineLevel="1">
      <c r="B2090" s="5" t="s">
        <v>40</v>
      </c>
      <c r="C2090" s="5" t="s">
        <v>4</v>
      </c>
      <c r="D2090" s="36"/>
      <c r="E2090" s="10">
        <v>385.71</v>
      </c>
      <c r="F2090" s="10">
        <v>397.83599999999996</v>
      </c>
      <c r="G2090" s="10">
        <v>419.59399999999999</v>
      </c>
      <c r="H2090" s="10">
        <v>434.64399999999995</v>
      </c>
      <c r="I2090" s="10">
        <v>461.99199999999996</v>
      </c>
      <c r="J2090" s="10">
        <v>495.96199999999993</v>
      </c>
      <c r="K2090" s="10">
        <v>531.65199999999993</v>
      </c>
      <c r="L2090" s="10">
        <v>568.71799999999996</v>
      </c>
      <c r="M2090" s="10">
        <v>609.48199999999997</v>
      </c>
      <c r="N2090" s="10">
        <v>625.30599999999993</v>
      </c>
      <c r="O2090" s="10">
        <v>664.52199999999993</v>
      </c>
      <c r="P2090" s="10">
        <v>667.3599999999999</v>
      </c>
      <c r="Q2090" s="10">
        <v>671.91799999999989</v>
      </c>
      <c r="R2090" s="10">
        <v>625.65</v>
      </c>
      <c r="S2090" s="10">
        <v>592.1099999999999</v>
      </c>
      <c r="T2090" s="10">
        <v>659.87971940266664</v>
      </c>
      <c r="U2090" s="10">
        <v>773.29434785485387</v>
      </c>
      <c r="V2090" s="10">
        <v>729.05786501780437</v>
      </c>
      <c r="W2090" s="10">
        <v>686.05208911802345</v>
      </c>
      <c r="X2090" s="10">
        <v>739.55325167790454</v>
      </c>
      <c r="Y2090" s="10">
        <v>783.16744153359195</v>
      </c>
      <c r="Z2090" s="10">
        <v>815.85456831095973</v>
      </c>
      <c r="AA2090" s="10">
        <v>787.92173372157981</v>
      </c>
      <c r="AB2090" s="10">
        <v>798.88824686564658</v>
      </c>
      <c r="AC2090" s="10">
        <v>808.02357059559017</v>
      </c>
      <c r="AD2090" s="10">
        <v>846.5455702229691</v>
      </c>
      <c r="AE2090" s="10">
        <v>872.30305996890718</v>
      </c>
      <c r="AF2090" s="10">
        <v>889.1934777211145</v>
      </c>
      <c r="AG2090" s="10">
        <v>936.44298977497101</v>
      </c>
    </row>
    <row r="2091" spans="2:33" ht="15" outlineLevel="1">
      <c r="B2091" s="5" t="s">
        <v>6</v>
      </c>
      <c r="C2091" s="5" t="s">
        <v>4</v>
      </c>
      <c r="D2091" s="36"/>
      <c r="E2091" s="37">
        <v>63.043199999999999</v>
      </c>
      <c r="F2091" s="37">
        <v>63.616320000000002</v>
      </c>
      <c r="G2091" s="37">
        <v>59.341799999999992</v>
      </c>
      <c r="H2091" s="37">
        <v>60.177599999999991</v>
      </c>
      <c r="I2091" s="37">
        <v>61.753679999999996</v>
      </c>
      <c r="J2091" s="37">
        <v>62.111879999999999</v>
      </c>
      <c r="K2091" s="37">
        <v>71.28179999999999</v>
      </c>
      <c r="L2091" s="37">
        <v>71.902679999999989</v>
      </c>
      <c r="M2091" s="37">
        <v>91.86636</v>
      </c>
      <c r="N2091" s="37">
        <v>91.818600000000004</v>
      </c>
      <c r="O2091" s="37">
        <v>100.29599999999999</v>
      </c>
      <c r="P2091" s="37">
        <v>113.28671999999999</v>
      </c>
      <c r="Q2091" s="37">
        <v>113.28671999999999</v>
      </c>
      <c r="R2091" s="37">
        <v>108.05699999999999</v>
      </c>
      <c r="S2091" s="37">
        <v>128.80871999999999</v>
      </c>
      <c r="T2091" s="37">
        <v>163.379765155</v>
      </c>
      <c r="U2091" s="37">
        <v>163.91161066768402</v>
      </c>
      <c r="V2091" s="37">
        <v>152.56414774216739</v>
      </c>
      <c r="W2091" s="37">
        <v>139.18793126715732</v>
      </c>
      <c r="X2091" s="37">
        <v>140.00302302041331</v>
      </c>
      <c r="Y2091" s="37">
        <v>152.45870627493935</v>
      </c>
      <c r="Z2091" s="37">
        <v>142.17048677978948</v>
      </c>
      <c r="AA2091" s="37">
        <v>134.95924427888613</v>
      </c>
      <c r="AB2091" s="37">
        <v>140.65254601712977</v>
      </c>
      <c r="AC2091" s="37">
        <v>171.18194112568176</v>
      </c>
      <c r="AD2091" s="37">
        <v>178.53391631543576</v>
      </c>
      <c r="AE2091" s="37">
        <v>174.10784268707715</v>
      </c>
      <c r="AF2091" s="37">
        <v>191.69637410498811</v>
      </c>
      <c r="AG2091" s="37">
        <v>198.35341364492615</v>
      </c>
    </row>
    <row r="2092" spans="2:33" ht="15" outlineLevel="1">
      <c r="B2092" s="5" t="s">
        <v>7</v>
      </c>
      <c r="C2092" s="5" t="s">
        <v>4</v>
      </c>
      <c r="D2092" s="36"/>
      <c r="E2092" s="10">
        <v>216.16737107311755</v>
      </c>
      <c r="F2092" s="10">
        <v>216.97276371212419</v>
      </c>
      <c r="G2092" s="10">
        <v>109.31331307439278</v>
      </c>
      <c r="H2092" s="10">
        <v>133.97511139801873</v>
      </c>
      <c r="I2092" s="10">
        <v>51.502525974877138</v>
      </c>
      <c r="J2092" s="10">
        <v>71.361330493435972</v>
      </c>
      <c r="K2092" s="10">
        <v>119.48850463211993</v>
      </c>
      <c r="L2092" s="10">
        <v>89.836760818119018</v>
      </c>
      <c r="M2092" s="10">
        <v>77.851219227692312</v>
      </c>
      <c r="N2092" s="10">
        <v>63.954348211409396</v>
      </c>
      <c r="O2092" s="10">
        <v>112.63803845199546</v>
      </c>
      <c r="P2092" s="10">
        <v>129.22271703120248</v>
      </c>
      <c r="Q2092" s="10">
        <v>122.142618</v>
      </c>
      <c r="R2092" s="10">
        <v>175.40484891839998</v>
      </c>
      <c r="S2092" s="10">
        <v>194.12420400000002</v>
      </c>
      <c r="T2092" s="10">
        <v>211.69285670000002</v>
      </c>
      <c r="U2092" s="10">
        <v>182.62409360000004</v>
      </c>
      <c r="V2092" s="10">
        <v>185.76954267900001</v>
      </c>
      <c r="W2092" s="10">
        <v>164.96235489999998</v>
      </c>
      <c r="X2092" s="10">
        <v>112.44486935400002</v>
      </c>
      <c r="Y2092" s="10">
        <v>124.12020085100001</v>
      </c>
      <c r="Z2092" s="10">
        <v>109.18219840500001</v>
      </c>
      <c r="AA2092" s="10">
        <v>97.01548586100003</v>
      </c>
      <c r="AB2092" s="10">
        <v>82.219260042000002</v>
      </c>
      <c r="AC2092" s="10">
        <v>106.99296694975001</v>
      </c>
      <c r="AD2092" s="10">
        <v>105.87353632300002</v>
      </c>
      <c r="AE2092" s="10">
        <v>106.48111522751002</v>
      </c>
      <c r="AF2092" s="10">
        <v>102.26776035150002</v>
      </c>
      <c r="AG2092" s="10">
        <v>105.42454930000001</v>
      </c>
    </row>
    <row r="2093" spans="2:33" ht="15" outlineLevel="1">
      <c r="B2093" s="5" t="s">
        <v>8</v>
      </c>
      <c r="C2093" s="5" t="s">
        <v>4</v>
      </c>
      <c r="D2093" s="36"/>
      <c r="E2093" s="37">
        <v>0</v>
      </c>
      <c r="F2093" s="37">
        <v>0</v>
      </c>
      <c r="G2093" s="37">
        <v>0</v>
      </c>
      <c r="H2093" s="37">
        <v>0</v>
      </c>
      <c r="I2093" s="37">
        <v>0</v>
      </c>
      <c r="J2093" s="37">
        <v>0</v>
      </c>
      <c r="K2093" s="37">
        <v>0</v>
      </c>
      <c r="L2093" s="37">
        <v>0</v>
      </c>
      <c r="M2093" s="37">
        <v>0</v>
      </c>
      <c r="N2093" s="37">
        <v>0</v>
      </c>
      <c r="O2093" s="37">
        <v>0</v>
      </c>
      <c r="P2093" s="37">
        <v>0</v>
      </c>
      <c r="Q2093" s="37">
        <v>0</v>
      </c>
      <c r="R2093" s="37">
        <v>0</v>
      </c>
      <c r="S2093" s="37">
        <v>0</v>
      </c>
      <c r="T2093" s="37">
        <v>0.37194972191999992</v>
      </c>
      <c r="U2093" s="37">
        <v>0.33145439999999998</v>
      </c>
      <c r="V2093" s="37">
        <v>0.7267538797248001</v>
      </c>
      <c r="W2093" s="37">
        <v>0.6164248994399999</v>
      </c>
      <c r="X2093" s="37">
        <v>1.16959272176</v>
      </c>
      <c r="Y2093" s="37">
        <v>0.4437713532</v>
      </c>
      <c r="Z2093" s="37">
        <v>0.44098947647999992</v>
      </c>
      <c r="AA2093" s="37">
        <v>0.7425750351599999</v>
      </c>
      <c r="AB2093" s="37">
        <v>0.52245437108000004</v>
      </c>
      <c r="AC2093" s="37">
        <v>0.67961957027999997</v>
      </c>
      <c r="AD2093" s="37">
        <v>0.80564567328000003</v>
      </c>
      <c r="AE2093" s="37">
        <v>0.83999387723999996</v>
      </c>
      <c r="AF2093" s="37">
        <v>0.72605210495999994</v>
      </c>
      <c r="AG2093" s="37">
        <v>0.82966372355999995</v>
      </c>
    </row>
    <row r="2094" spans="2:33" ht="15" outlineLevel="1">
      <c r="B2094" s="5" t="s">
        <v>9</v>
      </c>
      <c r="C2094" s="5" t="s">
        <v>4</v>
      </c>
      <c r="D2094" s="36"/>
      <c r="E2094" s="10">
        <v>0</v>
      </c>
      <c r="F2094" s="10">
        <v>0</v>
      </c>
      <c r="G2094" s="10">
        <v>0</v>
      </c>
      <c r="H2094" s="10">
        <v>0</v>
      </c>
      <c r="I2094" s="10">
        <v>0</v>
      </c>
      <c r="J2094" s="10">
        <v>0</v>
      </c>
      <c r="K2094" s="10">
        <v>0</v>
      </c>
      <c r="L2094" s="10">
        <v>0</v>
      </c>
      <c r="M2094" s="10">
        <v>0</v>
      </c>
      <c r="N2094" s="10">
        <v>0</v>
      </c>
      <c r="O2094" s="10">
        <v>0</v>
      </c>
      <c r="P2094" s="10">
        <v>0</v>
      </c>
      <c r="Q2094" s="10">
        <v>0</v>
      </c>
      <c r="R2094" s="10">
        <v>0</v>
      </c>
      <c r="S2094" s="10">
        <v>0</v>
      </c>
      <c r="T2094" s="10">
        <v>0</v>
      </c>
      <c r="U2094" s="10">
        <v>0</v>
      </c>
      <c r="V2094" s="10">
        <v>0</v>
      </c>
      <c r="W2094" s="10">
        <v>0</v>
      </c>
      <c r="X2094" s="10">
        <v>12.909895763940002</v>
      </c>
      <c r="Y2094" s="10">
        <v>8.5507786244735993</v>
      </c>
      <c r="Z2094" s="10">
        <v>14.180185863013453</v>
      </c>
      <c r="AA2094" s="10">
        <v>27.357344185885989</v>
      </c>
      <c r="AB2094" s="10">
        <v>38.520921001319678</v>
      </c>
      <c r="AC2094" s="10">
        <v>41.572848536843026</v>
      </c>
      <c r="AD2094" s="10">
        <v>43.974944721797222</v>
      </c>
      <c r="AE2094" s="10">
        <v>41.69861359084333</v>
      </c>
      <c r="AF2094" s="10">
        <v>56.85091623773679</v>
      </c>
      <c r="AG2094" s="10">
        <v>54.722939604974094</v>
      </c>
    </row>
    <row r="2095" spans="2:33" ht="15" outlineLevel="1">
      <c r="B2095" s="38" t="s">
        <v>11</v>
      </c>
      <c r="C2095" s="1" t="s">
        <v>4</v>
      </c>
      <c r="E2095" s="33">
        <f t="shared" ref="E2095:AG2095" si="21">SUM(E2088:E2094)</f>
        <v>1719.5582604377951</v>
      </c>
      <c r="F2095" s="33">
        <f t="shared" si="21"/>
        <v>1767.6612622271962</v>
      </c>
      <c r="G2095" s="33">
        <f t="shared" si="21"/>
        <v>1711.734863242745</v>
      </c>
      <c r="H2095" s="33">
        <f t="shared" si="21"/>
        <v>1800.5855133994487</v>
      </c>
      <c r="I2095" s="33">
        <f t="shared" si="21"/>
        <v>1918.4243950131558</v>
      </c>
      <c r="J2095" s="33">
        <f t="shared" si="21"/>
        <v>1980.5496638349334</v>
      </c>
      <c r="K2095" s="33">
        <f t="shared" si="21"/>
        <v>1967.6046195896042</v>
      </c>
      <c r="L2095" s="33">
        <f t="shared" si="21"/>
        <v>2108.4035915478544</v>
      </c>
      <c r="M2095" s="33">
        <f t="shared" si="21"/>
        <v>2179.4497967251336</v>
      </c>
      <c r="N2095" s="33">
        <f t="shared" si="21"/>
        <v>2267.6847986055841</v>
      </c>
      <c r="O2095" s="33">
        <f t="shared" si="21"/>
        <v>2549.0776990702316</v>
      </c>
      <c r="P2095" s="33">
        <f t="shared" si="21"/>
        <v>2522.7131561528213</v>
      </c>
      <c r="Q2095" s="33">
        <f t="shared" si="21"/>
        <v>2439.8064824562489</v>
      </c>
      <c r="R2095" s="33">
        <f t="shared" si="21"/>
        <v>2444.7606150601096</v>
      </c>
      <c r="S2095" s="33">
        <f t="shared" si="21"/>
        <v>2490.5959674244909</v>
      </c>
      <c r="T2095" s="33">
        <f t="shared" si="21"/>
        <v>2633.0978102606668</v>
      </c>
      <c r="U2095" s="33">
        <f t="shared" si="21"/>
        <v>2671.7779020621356</v>
      </c>
      <c r="V2095" s="33">
        <f t="shared" si="21"/>
        <v>2583.910813443857</v>
      </c>
      <c r="W2095" s="33">
        <f t="shared" si="21"/>
        <v>2492.7899754075547</v>
      </c>
      <c r="X2095" s="33">
        <f t="shared" si="21"/>
        <v>2193.5518956843343</v>
      </c>
      <c r="Y2095" s="33">
        <f t="shared" si="21"/>
        <v>2263.4305465145062</v>
      </c>
      <c r="Z2095" s="33">
        <f t="shared" si="21"/>
        <v>2224.1513087872813</v>
      </c>
      <c r="AA2095" s="33">
        <f t="shared" si="21"/>
        <v>2181.0431689010184</v>
      </c>
      <c r="AB2095" s="33">
        <f t="shared" si="21"/>
        <v>2220.7432828256551</v>
      </c>
      <c r="AC2095" s="33">
        <f t="shared" si="21"/>
        <v>2285.7430554184966</v>
      </c>
      <c r="AD2095" s="33">
        <f t="shared" si="21"/>
        <v>2363.6391168896462</v>
      </c>
      <c r="AE2095" s="33">
        <f t="shared" si="21"/>
        <v>2434.5018471066232</v>
      </c>
      <c r="AF2095" s="33">
        <f t="shared" si="21"/>
        <v>2484.3981714145812</v>
      </c>
      <c r="AG2095" s="33">
        <f t="shared" si="21"/>
        <v>2601.0709091480567</v>
      </c>
    </row>
    <row r="2096" spans="2:33" outlineLevel="1"/>
    <row r="2097" spans="2:33" outlineLevel="1"/>
    <row r="2098" spans="2:33" outlineLevel="1"/>
    <row r="2101" spans="2:33" ht="21" thickBot="1">
      <c r="B2101" s="19" t="s">
        <v>345</v>
      </c>
      <c r="C2101" s="20"/>
      <c r="D2101" s="20"/>
      <c r="E2101" s="20"/>
      <c r="F2101" s="20"/>
      <c r="G2101" s="20"/>
      <c r="H2101" s="20"/>
      <c r="I2101" s="20"/>
      <c r="J2101" s="20"/>
      <c r="K2101" s="20"/>
      <c r="L2101" s="20"/>
      <c r="M2101" s="20"/>
      <c r="N2101" s="20"/>
      <c r="O2101" s="20"/>
      <c r="P2101" s="20"/>
      <c r="Q2101" s="20"/>
      <c r="R2101" s="20"/>
      <c r="S2101" s="20"/>
      <c r="T2101" s="20"/>
      <c r="U2101" s="20"/>
      <c r="V2101" s="20"/>
      <c r="W2101" s="20"/>
      <c r="X2101" s="20"/>
      <c r="Y2101" s="20"/>
      <c r="Z2101" s="20"/>
      <c r="AA2101" s="20"/>
      <c r="AB2101" s="20"/>
      <c r="AC2101" s="20"/>
      <c r="AD2101" s="20"/>
      <c r="AE2101" s="20"/>
      <c r="AF2101" s="20"/>
      <c r="AG2101" s="20"/>
    </row>
    <row r="2102" spans="2:33" ht="14" outlineLevel="1" thickTop="1"/>
    <row r="2103" spans="2:33" outlineLevel="1"/>
    <row r="2104" spans="2:33" outlineLevel="1"/>
    <row r="2105" spans="2:33" outlineLevel="1"/>
    <row r="2106" spans="2:33" outlineLevel="1"/>
    <row r="2107" spans="2:33" outlineLevel="1"/>
    <row r="2108" spans="2:33" outlineLevel="1"/>
    <row r="2109" spans="2:33" outlineLevel="1"/>
    <row r="2110" spans="2:33" outlineLevel="1"/>
    <row r="2111" spans="2:33" outlineLevel="1"/>
    <row r="2112" spans="2:33" outlineLevel="1"/>
    <row r="2113" spans="2:33" outlineLevel="1"/>
    <row r="2114" spans="2:33" outlineLevel="1"/>
    <row r="2115" spans="2:33" outlineLevel="1"/>
    <row r="2116" spans="2:33" outlineLevel="1"/>
    <row r="2117" spans="2:33" outlineLevel="1"/>
    <row r="2118" spans="2:33" outlineLevel="1"/>
    <row r="2119" spans="2:33" outlineLevel="1"/>
    <row r="2120" spans="2:33" outlineLevel="1"/>
    <row r="2121" spans="2:33" outlineLevel="1"/>
    <row r="2122" spans="2:33" outlineLevel="1"/>
    <row r="2123" spans="2:33" outlineLevel="1"/>
    <row r="2124" spans="2:33" outlineLevel="1"/>
    <row r="2125" spans="2:33" outlineLevel="1"/>
    <row r="2126" spans="2:33" ht="16" outlineLevel="1" thickBot="1">
      <c r="B2126" s="3" t="s">
        <v>346</v>
      </c>
      <c r="C2126" s="3" t="s">
        <v>141</v>
      </c>
      <c r="D2126" s="3" t="s">
        <v>142</v>
      </c>
      <c r="E2126" s="3">
        <v>1990</v>
      </c>
      <c r="F2126" s="3">
        <v>1991</v>
      </c>
      <c r="G2126" s="3">
        <v>1992</v>
      </c>
      <c r="H2126" s="3">
        <v>1993</v>
      </c>
      <c r="I2126" s="3">
        <v>1994</v>
      </c>
      <c r="J2126" s="3">
        <v>1995</v>
      </c>
      <c r="K2126" s="3">
        <v>1996</v>
      </c>
      <c r="L2126" s="3">
        <v>1997</v>
      </c>
      <c r="M2126" s="3">
        <v>1998</v>
      </c>
      <c r="N2126" s="3">
        <v>1999</v>
      </c>
      <c r="O2126" s="3">
        <v>2000</v>
      </c>
      <c r="P2126" s="3">
        <v>2001</v>
      </c>
      <c r="Q2126" s="3">
        <v>2002</v>
      </c>
      <c r="R2126" s="3">
        <v>2003</v>
      </c>
      <c r="S2126" s="3">
        <v>2004</v>
      </c>
      <c r="T2126" s="3">
        <v>2005</v>
      </c>
      <c r="U2126" s="3">
        <v>2006</v>
      </c>
      <c r="V2126" s="3">
        <v>2007</v>
      </c>
      <c r="W2126" s="3">
        <v>2008</v>
      </c>
      <c r="X2126" s="3">
        <v>2009</v>
      </c>
      <c r="Y2126" s="3">
        <v>2010</v>
      </c>
      <c r="Z2126" s="3">
        <v>2011</v>
      </c>
      <c r="AA2126" s="3">
        <v>2012</v>
      </c>
      <c r="AB2126" s="3">
        <v>2013</v>
      </c>
      <c r="AC2126" s="3">
        <v>2014</v>
      </c>
      <c r="AD2126" s="3">
        <v>2015</v>
      </c>
      <c r="AE2126" s="3">
        <v>2016</v>
      </c>
      <c r="AF2126" s="3">
        <v>2017</v>
      </c>
      <c r="AG2126" s="3">
        <v>2018</v>
      </c>
    </row>
    <row r="2127" spans="2:33" ht="15" outlineLevel="1">
      <c r="B2127" s="83" t="s">
        <v>40</v>
      </c>
      <c r="C2127" s="39" t="s">
        <v>243</v>
      </c>
      <c r="D2127" s="36"/>
      <c r="E2127" s="6">
        <v>4019.9408927829872</v>
      </c>
      <c r="F2127" s="6">
        <v>4093.6265983916815</v>
      </c>
      <c r="G2127" s="6">
        <v>4329.3236420526082</v>
      </c>
      <c r="H2127" s="6">
        <v>4358.1030245778611</v>
      </c>
      <c r="I2127" s="6">
        <v>4593.8623527096161</v>
      </c>
      <c r="J2127" s="6">
        <v>4964.097052341197</v>
      </c>
      <c r="K2127" s="6">
        <v>5281.3907920000966</v>
      </c>
      <c r="L2127" s="6">
        <v>5546.8617092541854</v>
      </c>
      <c r="M2127" s="6">
        <v>5833.3259498381358</v>
      </c>
      <c r="N2127" s="6">
        <v>5924.8901714160138</v>
      </c>
      <c r="O2127" s="6">
        <v>5954.6851136015566</v>
      </c>
      <c r="P2127" s="6">
        <v>6259.8130970505144</v>
      </c>
      <c r="Q2127" s="6">
        <v>5804.3843851988586</v>
      </c>
      <c r="R2127" s="6">
        <v>4907.6602560098154</v>
      </c>
      <c r="S2127" s="6">
        <v>4389.5244063375148</v>
      </c>
      <c r="T2127" s="6">
        <v>4875.7311025123627</v>
      </c>
      <c r="U2127" s="6">
        <v>5356.4511812064893</v>
      </c>
      <c r="V2127" s="6">
        <v>4749.0843051089332</v>
      </c>
      <c r="W2127" s="6">
        <v>4365.7205245046007</v>
      </c>
      <c r="X2127" s="6">
        <v>4490.1191246764765</v>
      </c>
      <c r="Y2127" s="6">
        <v>4824.3992209127309</v>
      </c>
      <c r="Z2127" s="6">
        <v>4637.9300723382275</v>
      </c>
      <c r="AA2127" s="6">
        <v>4846.6453182999649</v>
      </c>
      <c r="AB2127" s="6">
        <v>4324.6671468554332</v>
      </c>
      <c r="AC2127" s="6">
        <v>4285.3625550013967</v>
      </c>
      <c r="AD2127" s="6">
        <v>4600.1246066147914</v>
      </c>
      <c r="AE2127" s="6">
        <v>4909.1412469688294</v>
      </c>
      <c r="AF2127" s="6">
        <v>4558.8775462040621</v>
      </c>
      <c r="AG2127" s="6">
        <v>4085.4283951462944</v>
      </c>
    </row>
    <row r="2128" spans="2:33" ht="15" outlineLevel="1">
      <c r="B2128" s="5" t="s">
        <v>3</v>
      </c>
      <c r="C2128" s="39" t="s">
        <v>243</v>
      </c>
      <c r="D2128" s="36"/>
      <c r="E2128" s="7">
        <v>2198.4982980606705</v>
      </c>
      <c r="F2128" s="7">
        <v>2261.7226424771684</v>
      </c>
      <c r="G2128" s="7">
        <v>2448.664335297447</v>
      </c>
      <c r="H2128" s="7">
        <v>2467.2236406511224</v>
      </c>
      <c r="I2128" s="7">
        <v>3116.4616890784168</v>
      </c>
      <c r="J2128" s="7">
        <v>3114.9449881742057</v>
      </c>
      <c r="K2128" s="7">
        <v>2736.3039117748826</v>
      </c>
      <c r="L2128" s="7">
        <v>3178.8642279315459</v>
      </c>
      <c r="M2128" s="7">
        <v>3169.4751871544604</v>
      </c>
      <c r="N2128" s="7">
        <v>3428.2710150764524</v>
      </c>
      <c r="O2128" s="7">
        <v>3855.7620236249354</v>
      </c>
      <c r="P2128" s="7">
        <v>3799.3864134032615</v>
      </c>
      <c r="Q2128" s="7">
        <v>3558.2824151644681</v>
      </c>
      <c r="R2128" s="7">
        <v>3558.4161162924465</v>
      </c>
      <c r="S2128" s="7">
        <v>3562.6695961657697</v>
      </c>
      <c r="T2128" s="7">
        <v>3705.6552561782232</v>
      </c>
      <c r="U2128" s="7">
        <v>3331.9035154632975</v>
      </c>
      <c r="V2128" s="7">
        <v>3280.4393560769918</v>
      </c>
      <c r="W2128" s="7">
        <v>3224.0650186729513</v>
      </c>
      <c r="X2128" s="7">
        <v>2430.1942028770568</v>
      </c>
      <c r="Y2128" s="7">
        <v>2371.1112916374595</v>
      </c>
      <c r="Z2128" s="7">
        <v>1795.9140937925636</v>
      </c>
      <c r="AA2128" s="7">
        <v>1619.8153086465095</v>
      </c>
      <c r="AB2128" s="7">
        <v>1707.755686557005</v>
      </c>
      <c r="AC2128" s="7">
        <v>1519.7825446818383</v>
      </c>
      <c r="AD2128" s="7">
        <v>1491.0197335417622</v>
      </c>
      <c r="AE2128" s="7">
        <v>1556.0498078263058</v>
      </c>
      <c r="AF2128" s="7">
        <v>1539.5656136119674</v>
      </c>
      <c r="AG2128" s="7">
        <v>1651.4901658891631</v>
      </c>
    </row>
    <row r="2129" spans="2:33" ht="15" outlineLevel="1">
      <c r="B2129" s="5" t="s">
        <v>5</v>
      </c>
      <c r="C2129" s="39" t="s">
        <v>243</v>
      </c>
      <c r="D2129" s="36"/>
      <c r="E2129" s="6">
        <v>824.35229345784637</v>
      </c>
      <c r="F2129" s="6">
        <v>867.45762434547271</v>
      </c>
      <c r="G2129" s="6">
        <v>801.75915450984917</v>
      </c>
      <c r="H2129" s="6">
        <v>895.93744356655861</v>
      </c>
      <c r="I2129" s="6">
        <v>827.32561660242004</v>
      </c>
      <c r="J2129" s="6">
        <v>849.17687104840422</v>
      </c>
      <c r="K2129" s="6">
        <v>865.59069407789787</v>
      </c>
      <c r="L2129" s="6">
        <v>887.54612296687719</v>
      </c>
      <c r="M2129" s="6">
        <v>944.40665747474986</v>
      </c>
      <c r="N2129" s="6">
        <v>959.97172665944311</v>
      </c>
      <c r="O2129" s="6">
        <v>1121.4147304418525</v>
      </c>
      <c r="P2129" s="6">
        <v>1056.693488713106</v>
      </c>
      <c r="Q2129" s="6">
        <v>1031.6378846154175</v>
      </c>
      <c r="R2129" s="6">
        <v>1041.4004214621268</v>
      </c>
      <c r="S2129" s="6">
        <v>1134.0016444447576</v>
      </c>
      <c r="T2129" s="6">
        <v>1097.6874078794667</v>
      </c>
      <c r="U2129" s="6">
        <v>1255.1176807169754</v>
      </c>
      <c r="V2129" s="6">
        <v>1212.5396078164399</v>
      </c>
      <c r="W2129" s="6">
        <v>1200.1761416265604</v>
      </c>
      <c r="X2129" s="6">
        <v>1009.5353254731143</v>
      </c>
      <c r="Y2129" s="6">
        <v>1046.0118190723781</v>
      </c>
      <c r="Z2129" s="6">
        <v>1352.9912245795904</v>
      </c>
      <c r="AA2129" s="6">
        <v>1473.6429117391388</v>
      </c>
      <c r="AB2129" s="6">
        <v>1442.6784337170275</v>
      </c>
      <c r="AC2129" s="6">
        <v>1613.2845011895536</v>
      </c>
      <c r="AD2129" s="6">
        <v>1723.9592077384902</v>
      </c>
      <c r="AE2129" s="6">
        <v>1764.7702341821578</v>
      </c>
      <c r="AF2129" s="6">
        <v>1781.8390991922147</v>
      </c>
      <c r="AG2129" s="6">
        <v>1844.7562883504543</v>
      </c>
    </row>
    <row r="2130" spans="2:33" ht="15" outlineLevel="1">
      <c r="B2130" s="5" t="s">
        <v>7</v>
      </c>
      <c r="C2130" s="39" t="s">
        <v>243</v>
      </c>
      <c r="D2130" s="36"/>
      <c r="E2130" s="7">
        <v>856.17687355164628</v>
      </c>
      <c r="F2130" s="7">
        <v>859.36680248598554</v>
      </c>
      <c r="G2130" s="7">
        <v>432.95863830415476</v>
      </c>
      <c r="H2130" s="7">
        <v>530.63693859555849</v>
      </c>
      <c r="I2130" s="7">
        <v>203.98671386102831</v>
      </c>
      <c r="J2130" s="7">
        <v>282.64173511038206</v>
      </c>
      <c r="K2130" s="7">
        <v>473.25964974929656</v>
      </c>
      <c r="L2130" s="7">
        <v>355.81760848286234</v>
      </c>
      <c r="M2130" s="7">
        <v>308.34632049072695</v>
      </c>
      <c r="N2130" s="7">
        <v>253.30480557658623</v>
      </c>
      <c r="O2130" s="7">
        <v>446.12692066371045</v>
      </c>
      <c r="P2130" s="7">
        <v>511.81406939626152</v>
      </c>
      <c r="Q2130" s="7">
        <v>483.77183053811029</v>
      </c>
      <c r="R2130" s="7">
        <v>694.72823029317283</v>
      </c>
      <c r="S2130" s="7">
        <v>768.87021957261106</v>
      </c>
      <c r="T2130" s="7">
        <v>838.45460720025585</v>
      </c>
      <c r="U2130" s="7">
        <v>723.32158510991803</v>
      </c>
      <c r="V2130" s="7">
        <v>735.77980553886141</v>
      </c>
      <c r="W2130" s="7">
        <v>654.41399909166194</v>
      </c>
      <c r="X2130" s="7">
        <v>445.36183334471554</v>
      </c>
      <c r="Y2130" s="7">
        <v>491.60446824912663</v>
      </c>
      <c r="Z2130" s="7">
        <v>432.43933075482306</v>
      </c>
      <c r="AA2130" s="7">
        <v>384.25047664788173</v>
      </c>
      <c r="AB2130" s="7">
        <v>325.64687565487799</v>
      </c>
      <c r="AC2130" s="7">
        <v>423.76841370785172</v>
      </c>
      <c r="AD2130" s="7">
        <v>419.84980622728796</v>
      </c>
      <c r="AE2130" s="7">
        <v>421.79019378898414</v>
      </c>
      <c r="AF2130" s="7">
        <v>405.05322745151852</v>
      </c>
      <c r="AG2130" s="7">
        <v>417.55636184674097</v>
      </c>
    </row>
    <row r="2131" spans="2:33" ht="15" outlineLevel="1">
      <c r="B2131" s="5" t="s">
        <v>8</v>
      </c>
      <c r="C2131" s="39" t="s">
        <v>243</v>
      </c>
      <c r="D2131" s="36"/>
      <c r="E2131" s="6">
        <v>0</v>
      </c>
      <c r="F2131" s="6">
        <v>0</v>
      </c>
      <c r="G2131" s="6">
        <v>0</v>
      </c>
      <c r="H2131" s="6">
        <v>0</v>
      </c>
      <c r="I2131" s="6">
        <v>0</v>
      </c>
      <c r="J2131" s="6">
        <v>0</v>
      </c>
      <c r="K2131" s="6">
        <v>0</v>
      </c>
      <c r="L2131" s="6">
        <v>0</v>
      </c>
      <c r="M2131" s="6">
        <v>0</v>
      </c>
      <c r="N2131" s="6">
        <v>0</v>
      </c>
      <c r="O2131" s="6">
        <v>0</v>
      </c>
      <c r="P2131" s="6">
        <v>0</v>
      </c>
      <c r="Q2131" s="6">
        <v>0</v>
      </c>
      <c r="R2131" s="6">
        <v>0</v>
      </c>
      <c r="S2131" s="6">
        <v>0</v>
      </c>
      <c r="T2131" s="6">
        <v>1.8135605165197077</v>
      </c>
      <c r="U2131" s="6">
        <v>1.5880221963286241</v>
      </c>
      <c r="V2131" s="6">
        <v>3.2644372858811455</v>
      </c>
      <c r="W2131" s="6">
        <v>2.9823103415194674</v>
      </c>
      <c r="X2131" s="6">
        <v>5.2679138439453723</v>
      </c>
      <c r="Y2131" s="6">
        <v>2.131278101862204</v>
      </c>
      <c r="Z2131" s="6">
        <v>2.122173265906131</v>
      </c>
      <c r="AA2131" s="6">
        <v>3.5734931820245537</v>
      </c>
      <c r="AB2131" s="6">
        <v>2.491540444249376</v>
      </c>
      <c r="AC2131" s="6">
        <v>3.2705326543098123</v>
      </c>
      <c r="AD2131" s="6">
        <v>3.8770079578198322</v>
      </c>
      <c r="AE2131" s="6">
        <v>4.0423017892228792</v>
      </c>
      <c r="AF2131" s="6">
        <v>3.5542539516556442</v>
      </c>
      <c r="AG2131" s="6">
        <v>3.9213894208176323</v>
      </c>
    </row>
    <row r="2132" spans="2:33" ht="15" outlineLevel="1">
      <c r="B2132" s="5" t="s">
        <v>9</v>
      </c>
      <c r="C2132" s="39" t="s">
        <v>243</v>
      </c>
      <c r="D2132" s="36"/>
      <c r="E2132" s="7">
        <v>0</v>
      </c>
      <c r="F2132" s="7">
        <v>0</v>
      </c>
      <c r="G2132" s="7">
        <v>0</v>
      </c>
      <c r="H2132" s="7">
        <v>0</v>
      </c>
      <c r="I2132" s="7">
        <v>0</v>
      </c>
      <c r="J2132" s="7">
        <v>0</v>
      </c>
      <c r="K2132" s="7">
        <v>0</v>
      </c>
      <c r="L2132" s="7">
        <v>0</v>
      </c>
      <c r="M2132" s="7">
        <v>0</v>
      </c>
      <c r="N2132" s="7">
        <v>0</v>
      </c>
      <c r="O2132" s="7">
        <v>0</v>
      </c>
      <c r="P2132" s="7">
        <v>0</v>
      </c>
      <c r="Q2132" s="7">
        <v>0</v>
      </c>
      <c r="R2132" s="7">
        <v>0</v>
      </c>
      <c r="S2132" s="7">
        <v>0</v>
      </c>
      <c r="T2132" s="7">
        <v>0</v>
      </c>
      <c r="U2132" s="7">
        <v>0</v>
      </c>
      <c r="V2132" s="7">
        <v>0</v>
      </c>
      <c r="W2132" s="7">
        <v>0</v>
      </c>
      <c r="X2132" s="7">
        <v>29.292120748673852</v>
      </c>
      <c r="Y2132" s="7">
        <v>16.697306534322845</v>
      </c>
      <c r="Z2132" s="7">
        <v>29.888636719753702</v>
      </c>
      <c r="AA2132" s="7">
        <v>57.663117387055699</v>
      </c>
      <c r="AB2132" s="7">
        <v>81.193421936861867</v>
      </c>
      <c r="AC2132" s="7">
        <v>87.626197521432772</v>
      </c>
      <c r="AD2132" s="7">
        <v>92.689275039003817</v>
      </c>
      <c r="AE2132" s="7">
        <v>87.891281917883447</v>
      </c>
      <c r="AF2132" s="7">
        <v>119.82892178070246</v>
      </c>
      <c r="AG2132" s="7">
        <v>115.3436265145336</v>
      </c>
    </row>
    <row r="2133" spans="2:33" ht="15" outlineLevel="1">
      <c r="B2133" s="39" t="s">
        <v>11</v>
      </c>
      <c r="C2133" s="39" t="s">
        <v>243</v>
      </c>
      <c r="D2133" s="36"/>
      <c r="E2133" s="41">
        <f t="shared" ref="E2133:AG2133" si="22">SUM(E2127:E2132)</f>
        <v>7898.9683578531503</v>
      </c>
      <c r="F2133" s="41">
        <f t="shared" si="22"/>
        <v>8082.1736677003082</v>
      </c>
      <c r="G2133" s="41">
        <f t="shared" si="22"/>
        <v>8012.7057701640597</v>
      </c>
      <c r="H2133" s="41">
        <f t="shared" si="22"/>
        <v>8251.9010473911003</v>
      </c>
      <c r="I2133" s="41">
        <f t="shared" si="22"/>
        <v>8741.6363722514816</v>
      </c>
      <c r="J2133" s="41">
        <f t="shared" si="22"/>
        <v>9210.8606466741894</v>
      </c>
      <c r="K2133" s="41">
        <f t="shared" si="22"/>
        <v>9356.5450476021742</v>
      </c>
      <c r="L2133" s="41">
        <f t="shared" si="22"/>
        <v>9969.0896686354718</v>
      </c>
      <c r="M2133" s="41">
        <f t="shared" si="22"/>
        <v>10255.554114958073</v>
      </c>
      <c r="N2133" s="41">
        <f t="shared" si="22"/>
        <v>10566.437718728497</v>
      </c>
      <c r="O2133" s="41">
        <f t="shared" si="22"/>
        <v>11377.988788332055</v>
      </c>
      <c r="P2133" s="41">
        <f t="shared" si="22"/>
        <v>11627.707068563144</v>
      </c>
      <c r="Q2133" s="41">
        <f t="shared" si="22"/>
        <v>10878.076515516856</v>
      </c>
      <c r="R2133" s="41">
        <f t="shared" si="22"/>
        <v>10202.205024057561</v>
      </c>
      <c r="S2133" s="41">
        <f t="shared" si="22"/>
        <v>9855.0658665206538</v>
      </c>
      <c r="T2133" s="41">
        <f t="shared" si="22"/>
        <v>10519.341934286827</v>
      </c>
      <c r="U2133" s="41">
        <f t="shared" si="22"/>
        <v>10668.381984693009</v>
      </c>
      <c r="V2133" s="41">
        <f t="shared" si="22"/>
        <v>9981.1075118271074</v>
      </c>
      <c r="W2133" s="41">
        <f t="shared" si="22"/>
        <v>9447.3579942372944</v>
      </c>
      <c r="X2133" s="41">
        <f t="shared" si="22"/>
        <v>8409.7705209639826</v>
      </c>
      <c r="Y2133" s="41">
        <f t="shared" si="22"/>
        <v>8751.9553845078808</v>
      </c>
      <c r="Z2133" s="41">
        <f t="shared" si="22"/>
        <v>8251.2855314508652</v>
      </c>
      <c r="AA2133" s="41">
        <f t="shared" si="22"/>
        <v>8385.590625902576</v>
      </c>
      <c r="AB2133" s="41">
        <f t="shared" si="22"/>
        <v>7884.4331051654553</v>
      </c>
      <c r="AC2133" s="41">
        <f t="shared" si="22"/>
        <v>7933.0947447563831</v>
      </c>
      <c r="AD2133" s="41">
        <f t="shared" si="22"/>
        <v>8331.5196371191541</v>
      </c>
      <c r="AE2133" s="41">
        <f t="shared" si="22"/>
        <v>8743.6850664733847</v>
      </c>
      <c r="AF2133" s="41">
        <f t="shared" si="22"/>
        <v>8408.7186621921228</v>
      </c>
      <c r="AG2133" s="41">
        <f t="shared" si="22"/>
        <v>8118.4962271680051</v>
      </c>
    </row>
    <row r="2134" spans="2:33" outlineLevel="1"/>
    <row r="2135" spans="2:33" outlineLevel="1"/>
    <row r="2138" spans="2:33" ht="21" thickBot="1">
      <c r="B2138" s="19" t="s">
        <v>347</v>
      </c>
      <c r="C2138" s="20"/>
      <c r="D2138" s="20"/>
      <c r="E2138" s="20"/>
      <c r="F2138" s="20"/>
      <c r="G2138" s="20"/>
      <c r="H2138" s="20"/>
      <c r="I2138" s="20"/>
      <c r="J2138" s="20"/>
      <c r="K2138" s="20"/>
      <c r="L2138" s="20"/>
      <c r="M2138" s="20"/>
      <c r="N2138" s="20"/>
      <c r="O2138" s="20"/>
      <c r="P2138" s="20"/>
      <c r="Q2138" s="20"/>
      <c r="R2138" s="20"/>
      <c r="S2138" s="20"/>
      <c r="T2138" s="20"/>
      <c r="U2138" s="20"/>
      <c r="V2138" s="20"/>
      <c r="W2138" s="20"/>
      <c r="X2138" s="20"/>
      <c r="Y2138" s="20"/>
      <c r="Z2138" s="20"/>
      <c r="AA2138" s="20"/>
      <c r="AB2138" s="20"/>
      <c r="AC2138" s="20"/>
      <c r="AD2138" s="20"/>
      <c r="AE2138" s="20"/>
      <c r="AF2138" s="20"/>
      <c r="AG2138" s="20"/>
    </row>
    <row r="2139" spans="2:33" ht="14" outlineLevel="1" thickTop="1"/>
    <row r="2140" spans="2:33" outlineLevel="1"/>
    <row r="2141" spans="2:33" outlineLevel="1"/>
    <row r="2142" spans="2:33" outlineLevel="1"/>
    <row r="2143" spans="2:33" outlineLevel="1"/>
    <row r="2144" spans="2:33" outlineLevel="1"/>
    <row r="2145" outlineLevel="1"/>
    <row r="2146" outlineLevel="1"/>
    <row r="2147" outlineLevel="1"/>
    <row r="2148" outlineLevel="1"/>
    <row r="2149" outlineLevel="1"/>
    <row r="2150" outlineLevel="1"/>
    <row r="2151" outlineLevel="1"/>
    <row r="2152" outlineLevel="1"/>
    <row r="2153" outlineLevel="1"/>
    <row r="2154" outlineLevel="1"/>
    <row r="2155" outlineLevel="1"/>
    <row r="2156" outlineLevel="1"/>
    <row r="2157" outlineLevel="1"/>
    <row r="2158" outlineLevel="1"/>
    <row r="2159" outlineLevel="1"/>
    <row r="2160" outlineLevel="1"/>
    <row r="2161" spans="2:33" outlineLevel="1"/>
    <row r="2162" spans="2:33" outlineLevel="1"/>
    <row r="2163" spans="2:33" outlineLevel="1"/>
    <row r="2164" spans="2:33" outlineLevel="1"/>
    <row r="2165" spans="2:33" ht="16" outlineLevel="1" thickBot="1">
      <c r="B2165" s="3" t="s">
        <v>348</v>
      </c>
      <c r="C2165" s="3" t="s">
        <v>141</v>
      </c>
      <c r="D2165" s="3" t="s">
        <v>142</v>
      </c>
      <c r="E2165" s="3">
        <v>1990</v>
      </c>
      <c r="F2165" s="3">
        <v>1991</v>
      </c>
      <c r="G2165" s="3">
        <v>1992</v>
      </c>
      <c r="H2165" s="3">
        <v>1993</v>
      </c>
      <c r="I2165" s="3">
        <v>1994</v>
      </c>
      <c r="J2165" s="3">
        <v>1995</v>
      </c>
      <c r="K2165" s="3">
        <v>1996</v>
      </c>
      <c r="L2165" s="3">
        <v>1997</v>
      </c>
      <c r="M2165" s="3">
        <v>1998</v>
      </c>
      <c r="N2165" s="3">
        <v>1999</v>
      </c>
      <c r="O2165" s="3">
        <v>2000</v>
      </c>
      <c r="P2165" s="3">
        <v>2001</v>
      </c>
      <c r="Q2165" s="3">
        <v>2002</v>
      </c>
      <c r="R2165" s="3">
        <v>2003</v>
      </c>
      <c r="S2165" s="3">
        <v>2004</v>
      </c>
      <c r="T2165" s="3">
        <v>2005</v>
      </c>
      <c r="U2165" s="3">
        <v>2006</v>
      </c>
      <c r="V2165" s="3">
        <v>2007</v>
      </c>
      <c r="W2165" s="3">
        <v>2008</v>
      </c>
      <c r="X2165" s="3">
        <v>2009</v>
      </c>
      <c r="Y2165" s="3">
        <v>2010</v>
      </c>
      <c r="Z2165" s="3">
        <v>2011</v>
      </c>
      <c r="AA2165" s="3">
        <v>2012</v>
      </c>
      <c r="AB2165" s="3">
        <v>2013</v>
      </c>
      <c r="AC2165" s="3">
        <v>2014</v>
      </c>
      <c r="AD2165" s="3">
        <v>2015</v>
      </c>
      <c r="AE2165" s="3">
        <v>2016</v>
      </c>
      <c r="AF2165" s="3">
        <v>2017</v>
      </c>
      <c r="AG2165" s="3">
        <v>2018</v>
      </c>
    </row>
    <row r="2166" spans="2:33" outlineLevel="1">
      <c r="B2166" s="40" t="s">
        <v>348</v>
      </c>
      <c r="C2166" s="40" t="s">
        <v>349</v>
      </c>
      <c r="E2166" s="88">
        <v>135.06827374415056</v>
      </c>
      <c r="F2166" s="88">
        <v>136.16534177435409</v>
      </c>
      <c r="G2166" s="88">
        <v>123.77915622157388</v>
      </c>
      <c r="H2166" s="88">
        <v>127.05418084807576</v>
      </c>
      <c r="I2166" s="88">
        <v>122.72125086589692</v>
      </c>
      <c r="J2166" s="88">
        <v>107.67367966918198</v>
      </c>
      <c r="K2166" s="88">
        <v>100.72201789555177</v>
      </c>
      <c r="L2166" s="88">
        <v>91.348017483984862</v>
      </c>
      <c r="M2166" s="88">
        <v>82.483056304171882</v>
      </c>
      <c r="N2166" s="88">
        <v>75.910849215197132</v>
      </c>
      <c r="O2166" s="88">
        <v>74.595507991052102</v>
      </c>
      <c r="P2166" s="88">
        <v>70.151362758344334</v>
      </c>
      <c r="Q2166" s="88">
        <v>60.755179103945636</v>
      </c>
      <c r="R2166" s="88">
        <v>61.373716299144192</v>
      </c>
      <c r="S2166" s="88">
        <v>62.916080620029568</v>
      </c>
      <c r="T2166" s="88">
        <v>62.916007031150201</v>
      </c>
      <c r="U2166" s="88">
        <v>62.512351475482816</v>
      </c>
      <c r="V2166" s="88">
        <v>57.095430737225058</v>
      </c>
      <c r="W2166" s="88">
        <v>60.918621099891382</v>
      </c>
      <c r="X2166" s="88">
        <v>56.46498907754156</v>
      </c>
      <c r="Y2166" s="88">
        <v>55.78387052407902</v>
      </c>
      <c r="Z2166" s="88">
        <v>52.862844245550264</v>
      </c>
      <c r="AA2166" s="88">
        <v>52.474332809667466</v>
      </c>
      <c r="AB2166" s="88">
        <v>55.749944339650931</v>
      </c>
      <c r="AC2166" s="88">
        <v>51.883850991226794</v>
      </c>
      <c r="AD2166" s="88">
        <v>27.969081599470424</v>
      </c>
      <c r="AE2166" s="88">
        <v>27.766076792694065</v>
      </c>
      <c r="AF2166" s="88">
        <v>26.411785288894595</v>
      </c>
      <c r="AG2166" s="88">
        <v>25.226664363076157</v>
      </c>
    </row>
    <row r="2167" spans="2:33" outlineLevel="1"/>
    <row r="2170" spans="2:33" ht="21" thickBot="1">
      <c r="B2170" s="19" t="s">
        <v>350</v>
      </c>
      <c r="C2170" s="20"/>
      <c r="D2170" s="20"/>
      <c r="E2170" s="20"/>
      <c r="F2170" s="20"/>
      <c r="G2170" s="20"/>
      <c r="H2170" s="20"/>
      <c r="I2170" s="20"/>
      <c r="J2170" s="20"/>
      <c r="K2170" s="20"/>
      <c r="L2170" s="20"/>
      <c r="M2170" s="20"/>
      <c r="N2170" s="20"/>
      <c r="O2170" s="20"/>
      <c r="P2170" s="20"/>
      <c r="Q2170" s="20"/>
      <c r="R2170" s="20"/>
      <c r="S2170" s="20"/>
      <c r="T2170" s="20"/>
      <c r="U2170" s="20"/>
      <c r="V2170" s="20"/>
      <c r="W2170" s="20"/>
      <c r="X2170" s="20"/>
      <c r="Y2170" s="20"/>
      <c r="Z2170" s="20"/>
      <c r="AA2170" s="20"/>
      <c r="AB2170" s="20"/>
      <c r="AC2170" s="20"/>
      <c r="AD2170" s="20"/>
      <c r="AE2170" s="20"/>
      <c r="AF2170" s="20"/>
      <c r="AG2170" s="20"/>
    </row>
    <row r="2171" spans="2:33" ht="14" outlineLevel="1" thickTop="1"/>
    <row r="2172" spans="2:33" outlineLevel="1"/>
    <row r="2173" spans="2:33" outlineLevel="1"/>
    <row r="2174" spans="2:33" outlineLevel="1"/>
    <row r="2175" spans="2:33" outlineLevel="1"/>
    <row r="2176" spans="2:33" outlineLevel="1"/>
    <row r="2177" outlineLevel="1"/>
    <row r="2178" outlineLevel="1"/>
    <row r="2179" outlineLevel="1"/>
    <row r="2180" outlineLevel="1"/>
    <row r="2181" outlineLevel="1"/>
    <row r="2182" outlineLevel="1"/>
    <row r="2183" outlineLevel="1"/>
    <row r="2184" outlineLevel="1"/>
    <row r="2185" outlineLevel="1"/>
    <row r="2186" outlineLevel="1"/>
    <row r="2187" outlineLevel="1"/>
    <row r="2188" outlineLevel="1"/>
    <row r="2189" outlineLevel="1"/>
    <row r="2190" outlineLevel="1"/>
    <row r="2191" outlineLevel="1"/>
    <row r="2192" outlineLevel="1"/>
    <row r="2193" spans="2:33" outlineLevel="1"/>
    <row r="2194" spans="2:33" outlineLevel="1"/>
    <row r="2195" spans="2:33" ht="16" outlineLevel="1" thickBot="1">
      <c r="B2195" s="3" t="s">
        <v>351</v>
      </c>
      <c r="C2195" s="3" t="s">
        <v>1</v>
      </c>
      <c r="D2195" s="3" t="s">
        <v>2</v>
      </c>
      <c r="E2195" s="3">
        <v>1990</v>
      </c>
      <c r="F2195" s="3">
        <v>1991</v>
      </c>
      <c r="G2195" s="3">
        <v>1992</v>
      </c>
      <c r="H2195" s="3">
        <v>1993</v>
      </c>
      <c r="I2195" s="3">
        <v>1994</v>
      </c>
      <c r="J2195" s="3">
        <v>1995</v>
      </c>
      <c r="K2195" s="3">
        <v>1996</v>
      </c>
      <c r="L2195" s="3">
        <v>1997</v>
      </c>
      <c r="M2195" s="3">
        <v>1998</v>
      </c>
      <c r="N2195" s="3">
        <v>1999</v>
      </c>
      <c r="O2195" s="3">
        <v>2000</v>
      </c>
      <c r="P2195" s="3">
        <v>2001</v>
      </c>
      <c r="Q2195" s="3">
        <v>2002</v>
      </c>
      <c r="R2195" s="3">
        <v>2003</v>
      </c>
      <c r="S2195" s="3">
        <v>2004</v>
      </c>
      <c r="T2195" s="3">
        <v>2005</v>
      </c>
      <c r="U2195" s="3">
        <v>2006</v>
      </c>
      <c r="V2195" s="3">
        <v>2007</v>
      </c>
      <c r="W2195" s="3">
        <v>2008</v>
      </c>
      <c r="X2195" s="3">
        <v>2009</v>
      </c>
      <c r="Y2195" s="3">
        <v>2010</v>
      </c>
      <c r="Z2195" s="3">
        <v>2011</v>
      </c>
      <c r="AA2195" s="3">
        <v>2012</v>
      </c>
      <c r="AB2195" s="3">
        <v>2013</v>
      </c>
      <c r="AC2195" s="3">
        <v>2014</v>
      </c>
      <c r="AD2195" s="3">
        <v>2015</v>
      </c>
      <c r="AE2195" s="3">
        <v>2016</v>
      </c>
      <c r="AF2195" s="3">
        <v>2017</v>
      </c>
      <c r="AG2195" s="3">
        <v>2018</v>
      </c>
    </row>
    <row r="2196" spans="2:33" ht="15" outlineLevel="1">
      <c r="B2196" s="40" t="s">
        <v>70</v>
      </c>
      <c r="C2196" s="1" t="s">
        <v>4</v>
      </c>
      <c r="E2196" s="10">
        <v>674.3839999999999</v>
      </c>
      <c r="F2196" s="10">
        <v>713.47559999999999</v>
      </c>
      <c r="G2196" s="10">
        <v>779.46479999999997</v>
      </c>
      <c r="H2196" s="10">
        <v>794.54319999999996</v>
      </c>
      <c r="I2196" s="10">
        <v>833.51920000000007</v>
      </c>
      <c r="J2196" s="10">
        <v>837.95999999999992</v>
      </c>
      <c r="K2196" s="10">
        <v>1088.0783999999999</v>
      </c>
      <c r="L2196" s="10">
        <v>1123.8167999999998</v>
      </c>
      <c r="M2196" s="10">
        <v>1415.6831999999999</v>
      </c>
      <c r="N2196" s="10">
        <v>1592</v>
      </c>
      <c r="O2196" s="10">
        <v>1855.4145452685927</v>
      </c>
      <c r="P2196" s="10">
        <v>1956.230690537185</v>
      </c>
      <c r="Q2196" s="10">
        <v>1988.9160358057777</v>
      </c>
      <c r="R2196" s="10">
        <v>2059.0301810743699</v>
      </c>
      <c r="S2196" s="10">
        <v>2247.9088320817436</v>
      </c>
      <c r="T2196" s="10">
        <v>2378.3381122513674</v>
      </c>
      <c r="U2196" s="10">
        <v>2590.1544097789147</v>
      </c>
      <c r="V2196" s="10">
        <v>2758.5407725050559</v>
      </c>
      <c r="W2196" s="10">
        <v>2615.0216427469391</v>
      </c>
      <c r="X2196" s="10">
        <v>2378.240708935883</v>
      </c>
      <c r="Y2196" s="10">
        <v>2235.5571574057381</v>
      </c>
      <c r="Z2196" s="10">
        <v>2221.3296144108913</v>
      </c>
      <c r="AA2196" s="10">
        <v>2224.4346600745039</v>
      </c>
      <c r="AB2196" s="10">
        <v>2368.1149846288909</v>
      </c>
      <c r="AC2196" s="10">
        <v>2518.7105855129307</v>
      </c>
      <c r="AD2196" s="10">
        <v>2727.0519488382511</v>
      </c>
      <c r="AE2196" s="10">
        <v>2951.3228561047963</v>
      </c>
      <c r="AF2196" s="10">
        <v>2955.0009091885386</v>
      </c>
      <c r="AG2196" s="10">
        <v>3094.5253654933404</v>
      </c>
    </row>
    <row r="2197" spans="2:33" ht="15" outlineLevel="1">
      <c r="B2197" s="15" t="s">
        <v>352</v>
      </c>
      <c r="C2197" s="1" t="s">
        <v>4</v>
      </c>
      <c r="E2197" s="37">
        <v>942.4611040188679</v>
      </c>
      <c r="F2197" s="37">
        <v>963.75687215094331</v>
      </c>
      <c r="G2197" s="37">
        <v>1034.0414386415096</v>
      </c>
      <c r="H2197" s="37">
        <v>1014.8893065283019</v>
      </c>
      <c r="I2197" s="37">
        <v>1047.9130837358491</v>
      </c>
      <c r="J2197" s="37">
        <v>1104.3451269056604</v>
      </c>
      <c r="K2197" s="37">
        <v>1170.3787840754715</v>
      </c>
      <c r="L2197" s="37">
        <v>1251.3094321698111</v>
      </c>
      <c r="M2197" s="37">
        <v>1390.8375457358491</v>
      </c>
      <c r="N2197" s="37">
        <v>1505.8279749056603</v>
      </c>
      <c r="O2197" s="37">
        <v>1589.9512719622639</v>
      </c>
      <c r="P2197" s="37">
        <v>1651.7158906981124</v>
      </c>
      <c r="Q2197" s="37">
        <v>1687.9370711886791</v>
      </c>
      <c r="R2197" s="37">
        <v>1685.792651490563</v>
      </c>
      <c r="S2197" s="37">
        <v>1730.5188898301899</v>
      </c>
      <c r="T2197" s="37">
        <v>1821.9412918450889</v>
      </c>
      <c r="U2197" s="37">
        <v>1849.3952682279328</v>
      </c>
      <c r="V2197" s="37">
        <v>1885.6565578153779</v>
      </c>
      <c r="W2197" s="37">
        <v>1797.8159328333334</v>
      </c>
      <c r="X2197" s="37">
        <v>1636.3154893351111</v>
      </c>
      <c r="Y2197" s="37">
        <v>1477.5941105444444</v>
      </c>
      <c r="Z2197" s="37">
        <v>1399.3932300736012</v>
      </c>
      <c r="AA2197" s="37">
        <v>1272.4461135624153</v>
      </c>
      <c r="AB2197" s="37">
        <v>1197.4829462607095</v>
      </c>
      <c r="AC2197" s="37">
        <v>1133.6236058154027</v>
      </c>
      <c r="AD2197" s="37">
        <v>1074.5478990272566</v>
      </c>
      <c r="AE2197" s="37">
        <v>1002.8277154756414</v>
      </c>
      <c r="AF2197" s="37">
        <v>904.29810095916559</v>
      </c>
      <c r="AG2197" s="37">
        <v>821.48002832197108</v>
      </c>
    </row>
    <row r="2198" spans="2:33" ht="15" outlineLevel="1">
      <c r="B2198" s="15" t="s">
        <v>72</v>
      </c>
      <c r="C2198" s="1" t="s">
        <v>4</v>
      </c>
      <c r="E2198" s="10">
        <v>373.92175117069223</v>
      </c>
      <c r="F2198" s="10">
        <v>361.28212778400598</v>
      </c>
      <c r="G2198" s="10">
        <v>315.99022584586777</v>
      </c>
      <c r="H2198" s="10">
        <v>460.29229422988476</v>
      </c>
      <c r="I2198" s="10">
        <v>409.7339018277147</v>
      </c>
      <c r="J2198" s="10">
        <v>400.25423732161448</v>
      </c>
      <c r="K2198" s="10">
        <v>369.70855395898707</v>
      </c>
      <c r="L2198" s="10">
        <v>444.49286681083947</v>
      </c>
      <c r="M2198" s="10">
        <v>459.23909492723897</v>
      </c>
      <c r="N2198" s="10">
        <v>542.44983402788023</v>
      </c>
      <c r="O2198" s="10">
        <v>628.82046141877674</v>
      </c>
      <c r="P2198" s="10">
        <v>755.21645910722566</v>
      </c>
      <c r="Q2198" s="10">
        <v>801.56165589849934</v>
      </c>
      <c r="R2198" s="10">
        <v>783.65556940095428</v>
      </c>
      <c r="S2198" s="10">
        <v>742.57650000000001</v>
      </c>
      <c r="T2198" s="10">
        <v>857.04134079574783</v>
      </c>
      <c r="U2198" s="10">
        <v>987.87953111854915</v>
      </c>
      <c r="V2198" s="10">
        <v>1043.328817244168</v>
      </c>
      <c r="W2198" s="10">
        <v>970.12959600475085</v>
      </c>
      <c r="X2198" s="10">
        <v>766.91674013164641</v>
      </c>
      <c r="Y2198" s="10">
        <v>787.06369733807981</v>
      </c>
      <c r="Z2198" s="10">
        <v>699.40667508359979</v>
      </c>
      <c r="AA2198" s="10">
        <v>585.6714349699655</v>
      </c>
      <c r="AB2198" s="10">
        <v>675.06294873239995</v>
      </c>
      <c r="AC2198" s="10">
        <v>748.0274690635199</v>
      </c>
      <c r="AD2198" s="10">
        <v>846.48864781416</v>
      </c>
      <c r="AE2198" s="10">
        <v>868.35380084903989</v>
      </c>
      <c r="AF2198" s="10">
        <v>1021.15922545464</v>
      </c>
      <c r="AG2198" s="10">
        <v>1102.0673096951998</v>
      </c>
    </row>
    <row r="2199" spans="2:33" ht="15" outlineLevel="1">
      <c r="B2199" s="15" t="s">
        <v>73</v>
      </c>
      <c r="C2199" s="1" t="s">
        <v>4</v>
      </c>
      <c r="E2199" s="37">
        <v>19.698</v>
      </c>
      <c r="F2199" s="37">
        <v>18.713100000000001</v>
      </c>
      <c r="G2199" s="37">
        <v>20.6829</v>
      </c>
      <c r="H2199" s="37">
        <v>20.6829</v>
      </c>
      <c r="I2199" s="37">
        <v>24.622499999999999</v>
      </c>
      <c r="J2199" s="37">
        <v>21.6678</v>
      </c>
      <c r="K2199" s="37">
        <v>20.6829</v>
      </c>
      <c r="L2199" s="37">
        <v>21.6678</v>
      </c>
      <c r="M2199" s="37">
        <v>21.6678</v>
      </c>
      <c r="N2199" s="37">
        <v>22.652699999999999</v>
      </c>
      <c r="O2199" s="37">
        <v>24.622499999999999</v>
      </c>
      <c r="P2199" s="37">
        <v>19.698</v>
      </c>
      <c r="Q2199" s="37">
        <v>17.728200000000001</v>
      </c>
      <c r="R2199" s="37">
        <v>16.743300000000001</v>
      </c>
      <c r="S2199" s="37">
        <v>17.728200000000001</v>
      </c>
      <c r="T2199" s="37">
        <v>17.728200000000001</v>
      </c>
      <c r="U2199" s="37">
        <v>0</v>
      </c>
      <c r="V2199" s="37">
        <v>0</v>
      </c>
      <c r="W2199" s="37">
        <v>0</v>
      </c>
      <c r="X2199" s="37">
        <v>0</v>
      </c>
      <c r="Y2199" s="37">
        <v>0</v>
      </c>
      <c r="Z2199" s="37">
        <v>0</v>
      </c>
      <c r="AA2199" s="37">
        <v>0</v>
      </c>
      <c r="AB2199" s="37">
        <v>0</v>
      </c>
      <c r="AC2199" s="37">
        <v>0</v>
      </c>
      <c r="AD2199" s="37">
        <v>0</v>
      </c>
      <c r="AE2199" s="37">
        <v>0</v>
      </c>
      <c r="AF2199" s="37">
        <v>0</v>
      </c>
      <c r="AG2199" s="37">
        <v>0</v>
      </c>
    </row>
    <row r="2200" spans="2:33" ht="15" outlineLevel="1">
      <c r="B2200" s="15" t="s">
        <v>74</v>
      </c>
      <c r="C2200" s="1" t="s">
        <v>4</v>
      </c>
      <c r="E2200" s="10">
        <v>6.9492067799999999</v>
      </c>
      <c r="F2200" s="10">
        <v>7.8357687399999998</v>
      </c>
      <c r="G2200" s="10">
        <v>7.9302784399999995</v>
      </c>
      <c r="H2200" s="10">
        <v>7.6357740199999986</v>
      </c>
      <c r="I2200" s="10">
        <v>7.1626157799999994</v>
      </c>
      <c r="J2200" s="10">
        <v>6.027279899999999</v>
      </c>
      <c r="K2200" s="10">
        <v>4.7254849999999999</v>
      </c>
      <c r="L2200" s="10">
        <v>4.0200158200000002</v>
      </c>
      <c r="M2200" s="10">
        <v>3.1596726799999995</v>
      </c>
      <c r="N2200" s="10">
        <v>2.5816391599999999</v>
      </c>
      <c r="O2200" s="10">
        <v>2.18103998</v>
      </c>
      <c r="P2200" s="10">
        <v>1.5676415399999999</v>
      </c>
      <c r="Q2200" s="10">
        <v>1.3755734399999999</v>
      </c>
      <c r="R2200" s="10">
        <v>1.1938709199999999</v>
      </c>
      <c r="S2200" s="10">
        <v>1.06582552</v>
      </c>
      <c r="T2200" s="10">
        <v>1.0187138624429903</v>
      </c>
      <c r="U2200" s="10">
        <v>0.87129265939705547</v>
      </c>
      <c r="V2200" s="10">
        <v>1.1679731</v>
      </c>
      <c r="W2200" s="10">
        <v>0.89991370000000015</v>
      </c>
      <c r="X2200" s="10">
        <v>0.58680230000000011</v>
      </c>
      <c r="Y2200" s="10">
        <v>0.5147191000000001</v>
      </c>
      <c r="Z2200" s="10">
        <v>0.54988218600000005</v>
      </c>
      <c r="AA2200" s="10">
        <v>0.99990661399999992</v>
      </c>
      <c r="AB2200" s="10">
        <v>1.303455521148825</v>
      </c>
      <c r="AC2200" s="10">
        <v>2.1086218067885119</v>
      </c>
      <c r="AD2200" s="10">
        <v>2.5301873686684075</v>
      </c>
      <c r="AE2200" s="10">
        <v>2.5484375456919062</v>
      </c>
      <c r="AF2200" s="10">
        <v>2.2537762924281988</v>
      </c>
      <c r="AG2200" s="10">
        <v>1.8520724281984335</v>
      </c>
    </row>
    <row r="2201" spans="2:33" ht="15" outlineLevel="1">
      <c r="B2201" s="15" t="s">
        <v>75</v>
      </c>
      <c r="C2201" s="1" t="s">
        <v>4</v>
      </c>
      <c r="E2201" s="10">
        <v>0</v>
      </c>
      <c r="F2201" s="10">
        <v>0</v>
      </c>
      <c r="G2201" s="10">
        <v>0</v>
      </c>
      <c r="H2201" s="10">
        <v>0</v>
      </c>
      <c r="I2201" s="10">
        <v>0</v>
      </c>
      <c r="J2201" s="10">
        <v>0</v>
      </c>
      <c r="K2201" s="10">
        <v>0</v>
      </c>
      <c r="L2201" s="10">
        <v>0</v>
      </c>
      <c r="M2201" s="10">
        <v>0</v>
      </c>
      <c r="N2201" s="10">
        <v>0</v>
      </c>
      <c r="O2201" s="10">
        <v>0</v>
      </c>
      <c r="P2201" s="10">
        <v>0</v>
      </c>
      <c r="Q2201" s="10">
        <v>0</v>
      </c>
      <c r="R2201" s="10">
        <v>0</v>
      </c>
      <c r="S2201" s="10">
        <v>0</v>
      </c>
      <c r="T2201" s="10">
        <v>1.0981753103040002</v>
      </c>
      <c r="U2201" s="10">
        <v>2.6620603483199998</v>
      </c>
      <c r="V2201" s="10">
        <v>21.541990353791995</v>
      </c>
      <c r="W2201" s="10">
        <v>55.568151655089594</v>
      </c>
      <c r="X2201" s="10">
        <v>77.415600677752309</v>
      </c>
      <c r="Y2201" s="10">
        <v>92.593773226752006</v>
      </c>
      <c r="Z2201" s="10">
        <v>97.793523583787049</v>
      </c>
      <c r="AA2201" s="10">
        <v>84.866967208896</v>
      </c>
      <c r="AB2201" s="10">
        <v>102.24454518604801</v>
      </c>
      <c r="AC2201" s="10">
        <v>116.18072382719997</v>
      </c>
      <c r="AD2201" s="10">
        <v>128.13245662521598</v>
      </c>
      <c r="AE2201" s="10">
        <v>118.48165246612801</v>
      </c>
      <c r="AF2201" s="10">
        <v>160.64107568404799</v>
      </c>
      <c r="AG2201" s="10">
        <v>154.23960204369604</v>
      </c>
    </row>
    <row r="2202" spans="2:33" ht="15" outlineLevel="1">
      <c r="B2202" s="15" t="s">
        <v>40</v>
      </c>
      <c r="C2202" s="1" t="s">
        <v>4</v>
      </c>
      <c r="E2202" s="37">
        <v>1.3759999999999999</v>
      </c>
      <c r="F2202" s="37">
        <v>1.462</v>
      </c>
      <c r="G2202" s="37">
        <v>1.462</v>
      </c>
      <c r="H2202" s="37">
        <v>1.5479999999999998</v>
      </c>
      <c r="I2202" s="37">
        <v>1.5479999999999998</v>
      </c>
      <c r="J2202" s="37">
        <v>1.5479999999999998</v>
      </c>
      <c r="K2202" s="37">
        <v>1.6339999999999999</v>
      </c>
      <c r="L2202" s="37">
        <v>1.9779999999999998</v>
      </c>
      <c r="M2202" s="37">
        <v>2.0640000000000001</v>
      </c>
      <c r="N2202" s="37">
        <v>2.15</v>
      </c>
      <c r="O2202" s="37">
        <v>2.2359999999999998</v>
      </c>
      <c r="P2202" s="37">
        <v>2.2359999999999998</v>
      </c>
      <c r="Q2202" s="37">
        <v>1.9779999999999998</v>
      </c>
      <c r="R2202" s="37">
        <v>1.9779999999999998</v>
      </c>
      <c r="S2202" s="37">
        <v>4.343</v>
      </c>
      <c r="T2202" s="37">
        <v>5.0653999999999995</v>
      </c>
      <c r="U2202" s="37">
        <v>4.8683887919999993</v>
      </c>
      <c r="V2202" s="37">
        <v>4.3849507139999995</v>
      </c>
      <c r="W2202" s="37">
        <v>4.6515507139999999</v>
      </c>
      <c r="X2202" s="37">
        <v>3.8538215079999998</v>
      </c>
      <c r="Y2202" s="37">
        <v>3.9183011259999994</v>
      </c>
      <c r="Z2202" s="37">
        <v>3.9206067342110487</v>
      </c>
      <c r="AA2202" s="37">
        <v>3.9116884065526163</v>
      </c>
      <c r="AB2202" s="37">
        <v>3.6533596838575599</v>
      </c>
      <c r="AC2202" s="37">
        <v>3.4699362920103693</v>
      </c>
      <c r="AD2202" s="37">
        <v>3.7589656681824608</v>
      </c>
      <c r="AE2202" s="37">
        <v>4.1938016461941867</v>
      </c>
      <c r="AF2202" s="37">
        <v>4.4756508702022924</v>
      </c>
      <c r="AG2202" s="37">
        <v>5.1986846762489369</v>
      </c>
    </row>
    <row r="2203" spans="2:33" ht="15" outlineLevel="1">
      <c r="B2203" s="40" t="s">
        <v>76</v>
      </c>
      <c r="C2203" s="1"/>
      <c r="E2203" s="10">
        <v>0</v>
      </c>
      <c r="F2203" s="10">
        <v>0</v>
      </c>
      <c r="G2203" s="10">
        <v>0</v>
      </c>
      <c r="H2203" s="10">
        <v>0</v>
      </c>
      <c r="I2203" s="10">
        <v>0</v>
      </c>
      <c r="J2203" s="10">
        <v>0</v>
      </c>
      <c r="K2203" s="10">
        <v>0</v>
      </c>
      <c r="L2203" s="10">
        <v>0</v>
      </c>
      <c r="M2203" s="10">
        <v>0</v>
      </c>
      <c r="N2203" s="10">
        <v>0</v>
      </c>
      <c r="O2203" s="10">
        <v>0</v>
      </c>
      <c r="P2203" s="10">
        <v>0</v>
      </c>
      <c r="Q2203" s="10">
        <v>0</v>
      </c>
      <c r="R2203" s="10">
        <v>0</v>
      </c>
      <c r="S2203" s="10">
        <v>0</v>
      </c>
      <c r="T2203" s="10">
        <v>2.2034149433935228</v>
      </c>
      <c r="U2203" s="10">
        <v>1.8486672398968187</v>
      </c>
      <c r="V2203" s="10">
        <v>1.3408808636667622</v>
      </c>
      <c r="W2203" s="10">
        <v>1.2688502227954526</v>
      </c>
      <c r="X2203" s="10">
        <v>1.2905508210490111</v>
      </c>
      <c r="Y2203" s="10">
        <v>2.1026507073206266</v>
      </c>
      <c r="Z2203" s="10">
        <v>3.6319823049273903</v>
      </c>
      <c r="AA2203" s="10">
        <v>4.1380427370454766</v>
      </c>
      <c r="AB2203" s="10">
        <v>3.4468722633920179</v>
      </c>
      <c r="AC2203" s="10">
        <v>2.8471374437654906</v>
      </c>
      <c r="AD2203" s="10">
        <v>3.9247736304450549</v>
      </c>
      <c r="AE2203" s="10">
        <v>21.286015103956061</v>
      </c>
      <c r="AF2203" s="10">
        <v>20.229079763948164</v>
      </c>
      <c r="AG2203" s="10">
        <v>22.560835415583806</v>
      </c>
    </row>
    <row r="2204" spans="2:33" ht="15" outlineLevel="1">
      <c r="B2204" s="15" t="s">
        <v>11</v>
      </c>
      <c r="C2204" s="1" t="s">
        <v>4</v>
      </c>
      <c r="E2204" s="37">
        <v>2018.7900619695604</v>
      </c>
      <c r="F2204" s="37">
        <v>2066.5254686749495</v>
      </c>
      <c r="G2204" s="37">
        <v>2159.5716429273775</v>
      </c>
      <c r="H2204" s="37">
        <v>2299.5914747781862</v>
      </c>
      <c r="I2204" s="37">
        <v>2324.4993013435633</v>
      </c>
      <c r="J2204" s="37">
        <v>2371.8024441272746</v>
      </c>
      <c r="K2204" s="37">
        <v>2655.2081230344584</v>
      </c>
      <c r="L2204" s="37">
        <v>2847.2849148006503</v>
      </c>
      <c r="M2204" s="37">
        <v>3292.6513133430876</v>
      </c>
      <c r="N2204" s="37">
        <v>3667.6621480935405</v>
      </c>
      <c r="O2204" s="37">
        <v>4103.2258186296331</v>
      </c>
      <c r="P2204" s="37">
        <v>4386.6646818825229</v>
      </c>
      <c r="Q2204" s="37">
        <v>4499.4965363329575</v>
      </c>
      <c r="R2204" s="37">
        <v>4548.3935728858878</v>
      </c>
      <c r="S2204" s="37">
        <v>4744.1412474319332</v>
      </c>
      <c r="T2204" s="37">
        <v>5084.4346490083462</v>
      </c>
      <c r="U2204" s="37">
        <v>5437.6796181650097</v>
      </c>
      <c r="V2204" s="37">
        <v>5715.9619425960609</v>
      </c>
      <c r="W2204" s="37">
        <v>5445.355637876909</v>
      </c>
      <c r="X2204" s="37">
        <v>4864.6197137094414</v>
      </c>
      <c r="Y2204" s="37">
        <v>4599.3444094483348</v>
      </c>
      <c r="Z2204" s="37">
        <v>4426.0255143770173</v>
      </c>
      <c r="AA2204" s="37">
        <v>4176.4688135733786</v>
      </c>
      <c r="AB2204" s="37">
        <v>4351.3091122764463</v>
      </c>
      <c r="AC2204" s="37">
        <v>4524.9680797616184</v>
      </c>
      <c r="AD2204" s="37">
        <v>4786.434878972178</v>
      </c>
      <c r="AE2204" s="37">
        <v>4969.0142791914468</v>
      </c>
      <c r="AF2204" s="37">
        <v>5068.0578182129693</v>
      </c>
      <c r="AG2204" s="37">
        <v>5201.9238980742384</v>
      </c>
    </row>
    <row r="2205" spans="2:33" outlineLevel="1"/>
    <row r="2206" spans="2:33" outlineLevel="1"/>
    <row r="2209" spans="2:33" ht="21" thickBot="1">
      <c r="B2209" s="19" t="s">
        <v>353</v>
      </c>
      <c r="C2209" s="20"/>
      <c r="D2209" s="20"/>
      <c r="E2209" s="20"/>
      <c r="F2209" s="20"/>
      <c r="G2209" s="20"/>
      <c r="H2209" s="20"/>
      <c r="I2209" s="20"/>
      <c r="J2209" s="20"/>
      <c r="K2209" s="20"/>
      <c r="L2209" s="20"/>
      <c r="M2209" s="20"/>
      <c r="N2209" s="20"/>
      <c r="O2209" s="20"/>
      <c r="P2209" s="20"/>
      <c r="Q2209" s="20"/>
      <c r="R2209" s="20"/>
      <c r="S2209" s="20"/>
      <c r="T2209" s="20"/>
      <c r="U2209" s="20"/>
      <c r="V2209" s="20"/>
      <c r="W2209" s="20"/>
      <c r="X2209" s="20"/>
      <c r="Y2209" s="20"/>
      <c r="Z2209" s="20"/>
      <c r="AA2209" s="20"/>
      <c r="AB2209" s="20"/>
      <c r="AC2209" s="20"/>
      <c r="AD2209" s="20"/>
      <c r="AE2209" s="20"/>
      <c r="AF2209" s="20"/>
      <c r="AG2209" s="20"/>
    </row>
    <row r="2210" spans="2:33" ht="14" outlineLevel="1" thickTop="1"/>
    <row r="2211" spans="2:33" outlineLevel="1"/>
    <row r="2212" spans="2:33" outlineLevel="1"/>
    <row r="2213" spans="2:33" outlineLevel="1"/>
    <row r="2214" spans="2:33" outlineLevel="1"/>
    <row r="2215" spans="2:33" outlineLevel="1"/>
    <row r="2216" spans="2:33" outlineLevel="1"/>
    <row r="2217" spans="2:33" outlineLevel="1"/>
    <row r="2218" spans="2:33" outlineLevel="1"/>
    <row r="2219" spans="2:33" outlineLevel="1"/>
    <row r="2220" spans="2:33" outlineLevel="1"/>
    <row r="2221" spans="2:33" outlineLevel="1"/>
    <row r="2222" spans="2:33" outlineLevel="1"/>
    <row r="2223" spans="2:33" outlineLevel="1"/>
    <row r="2224" spans="2:33" outlineLevel="1"/>
    <row r="2225" spans="2:33" outlineLevel="1"/>
    <row r="2226" spans="2:33" outlineLevel="1"/>
    <row r="2227" spans="2:33" outlineLevel="1"/>
    <row r="2228" spans="2:33" outlineLevel="1"/>
    <row r="2229" spans="2:33" outlineLevel="1"/>
    <row r="2230" spans="2:33" outlineLevel="1"/>
    <row r="2231" spans="2:33" outlineLevel="1"/>
    <row r="2232" spans="2:33" outlineLevel="1"/>
    <row r="2233" spans="2:33" ht="16" outlineLevel="1" thickBot="1">
      <c r="B2233" s="3" t="s">
        <v>354</v>
      </c>
      <c r="C2233" s="3" t="s">
        <v>1</v>
      </c>
      <c r="D2233" s="3" t="s">
        <v>2</v>
      </c>
      <c r="E2233" s="3">
        <v>1990</v>
      </c>
      <c r="F2233" s="3">
        <v>1991</v>
      </c>
      <c r="G2233" s="3">
        <v>1992</v>
      </c>
      <c r="H2233" s="3">
        <v>1993</v>
      </c>
      <c r="I2233" s="3">
        <v>1994</v>
      </c>
      <c r="J2233" s="3">
        <v>1995</v>
      </c>
      <c r="K2233" s="3">
        <v>1996</v>
      </c>
      <c r="L2233" s="3">
        <v>1997</v>
      </c>
      <c r="M2233" s="3">
        <v>1998</v>
      </c>
      <c r="N2233" s="3">
        <v>1999</v>
      </c>
      <c r="O2233" s="3">
        <v>2000</v>
      </c>
      <c r="P2233" s="3">
        <v>2001</v>
      </c>
      <c r="Q2233" s="3">
        <v>2002</v>
      </c>
      <c r="R2233" s="3">
        <v>2003</v>
      </c>
      <c r="S2233" s="3">
        <v>2004</v>
      </c>
      <c r="T2233" s="3">
        <v>2005</v>
      </c>
      <c r="U2233" s="3">
        <v>2006</v>
      </c>
      <c r="V2233" s="3">
        <v>2007</v>
      </c>
      <c r="W2233" s="3">
        <v>2008</v>
      </c>
      <c r="X2233" s="3">
        <v>2009</v>
      </c>
      <c r="Y2233" s="3">
        <v>2010</v>
      </c>
      <c r="Z2233" s="3">
        <v>2011</v>
      </c>
      <c r="AA2233" s="3">
        <v>2012</v>
      </c>
      <c r="AB2233" s="3">
        <v>2013</v>
      </c>
      <c r="AC2233" s="3">
        <v>2014</v>
      </c>
      <c r="AD2233" s="3">
        <v>2015</v>
      </c>
      <c r="AE2233" s="3">
        <v>2016</v>
      </c>
      <c r="AF2233" s="3">
        <v>2017</v>
      </c>
      <c r="AG2233" s="3">
        <v>2018</v>
      </c>
    </row>
    <row r="2234" spans="2:33" ht="15" outlineLevel="1">
      <c r="B2234" s="89" t="s">
        <v>560</v>
      </c>
      <c r="C2234" s="40" t="s">
        <v>4</v>
      </c>
      <c r="E2234" s="70">
        <v>926.15911876665291</v>
      </c>
      <c r="F2234" s="70">
        <v>981.2789289549238</v>
      </c>
      <c r="G2234" s="70">
        <v>1011.7412481487811</v>
      </c>
      <c r="H2234" s="70">
        <v>1054.0339721141149</v>
      </c>
      <c r="I2234" s="70">
        <v>1113.836611811792</v>
      </c>
      <c r="J2234" s="70">
        <v>1176.3762386405947</v>
      </c>
      <c r="K2234" s="70">
        <v>1259.1550483184512</v>
      </c>
      <c r="L2234" s="70">
        <v>1347.9906154092378</v>
      </c>
      <c r="M2234" s="70">
        <v>1420.9635070522454</v>
      </c>
      <c r="N2234" s="70">
        <v>1503.5828381381582</v>
      </c>
      <c r="O2234" s="70">
        <v>1562.2394245977753</v>
      </c>
      <c r="P2234" s="70">
        <v>1641.9304407620232</v>
      </c>
      <c r="Q2234" s="70">
        <v>1697.3185054263165</v>
      </c>
      <c r="R2234" s="70">
        <v>1745.9962230104722</v>
      </c>
      <c r="S2234" s="70">
        <v>1817.37647973198</v>
      </c>
      <c r="T2234" s="70">
        <v>1891.9817150612685</v>
      </c>
      <c r="U2234" s="70">
        <v>2006.201644584007</v>
      </c>
      <c r="V2234" s="70">
        <v>2086.4232789396447</v>
      </c>
      <c r="W2234" s="70">
        <v>2111.5760872182491</v>
      </c>
      <c r="X2234" s="70">
        <v>2057.9860878175741</v>
      </c>
      <c r="Y2234" s="70">
        <v>2013.7142320912446</v>
      </c>
      <c r="Z2234" s="70">
        <v>2047.8919574353868</v>
      </c>
      <c r="AA2234" s="70">
        <v>2056.7627066673044</v>
      </c>
      <c r="AB2234" s="70">
        <v>2103.8218840810887</v>
      </c>
      <c r="AC2234" s="70">
        <v>2157.4995019742037</v>
      </c>
      <c r="AD2234" s="70">
        <v>2157.4694297084425</v>
      </c>
      <c r="AE2234" s="70">
        <v>2108.4062413864676</v>
      </c>
      <c r="AF2234" s="70">
        <v>2078.5381083841953</v>
      </c>
      <c r="AG2234" s="70">
        <v>2058.4846677479868</v>
      </c>
    </row>
    <row r="2235" spans="2:33" ht="15" outlineLevel="1">
      <c r="B2235" s="89" t="s">
        <v>604</v>
      </c>
      <c r="C2235" s="40" t="s">
        <v>4</v>
      </c>
      <c r="E2235" s="70">
        <v>345.18170000000003</v>
      </c>
      <c r="F2235" s="70">
        <v>348.87020000000001</v>
      </c>
      <c r="G2235" s="70">
        <v>352.26</v>
      </c>
      <c r="H2235" s="70">
        <v>352.57400000000001</v>
      </c>
      <c r="I2235" s="70">
        <v>352.81180000000006</v>
      </c>
      <c r="J2235" s="70">
        <v>355.94640000000004</v>
      </c>
      <c r="K2235" s="70">
        <v>433.27759999999989</v>
      </c>
      <c r="L2235" s="70">
        <v>474.46440000000001</v>
      </c>
      <c r="M2235" s="70">
        <v>556.51199999999994</v>
      </c>
      <c r="N2235" s="70">
        <v>692.43560000000002</v>
      </c>
      <c r="O2235" s="70">
        <v>809.35799999999995</v>
      </c>
      <c r="P2235" s="70">
        <v>807.51869999999985</v>
      </c>
      <c r="Q2235" s="70">
        <v>918.33259999999996</v>
      </c>
      <c r="R2235" s="70">
        <v>1017.5671</v>
      </c>
      <c r="S2235" s="70">
        <v>1075.0952</v>
      </c>
      <c r="T2235" s="70">
        <v>1111.9054810899456</v>
      </c>
      <c r="U2235" s="70">
        <v>1075.6961153046504</v>
      </c>
      <c r="V2235" s="70">
        <v>1144.8242145643655</v>
      </c>
      <c r="W2235" s="70">
        <v>1056.1508630208602</v>
      </c>
      <c r="X2235" s="70">
        <v>784.18406779090742</v>
      </c>
      <c r="Y2235" s="70">
        <v>687.66446610291132</v>
      </c>
      <c r="Z2235" s="70">
        <v>631.59688699216247</v>
      </c>
      <c r="AA2235" s="70">
        <v>629.30677744139746</v>
      </c>
      <c r="AB2235" s="70">
        <v>580.5661388331157</v>
      </c>
      <c r="AC2235" s="70">
        <v>621.0954988583203</v>
      </c>
      <c r="AD2235" s="70">
        <v>625.93106251861991</v>
      </c>
      <c r="AE2235" s="70">
        <v>734.79502348922301</v>
      </c>
      <c r="AF2235" s="70">
        <v>746.28192665843801</v>
      </c>
      <c r="AG2235" s="70">
        <v>726.57399368668268</v>
      </c>
    </row>
    <row r="2236" spans="2:33" ht="15" outlineLevel="1">
      <c r="B2236" s="89" t="s">
        <v>605</v>
      </c>
      <c r="C2236" s="40" t="s">
        <v>4</v>
      </c>
      <c r="E2236" s="70"/>
      <c r="F2236" s="70"/>
      <c r="G2236" s="70"/>
      <c r="H2236" s="70"/>
      <c r="I2236" s="70"/>
      <c r="J2236" s="70"/>
      <c r="K2236" s="70"/>
      <c r="L2236" s="70"/>
      <c r="M2236" s="70"/>
      <c r="N2236" s="70"/>
      <c r="O2236" s="70"/>
      <c r="P2236" s="70"/>
      <c r="Q2236" s="70"/>
      <c r="R2236" s="70"/>
      <c r="S2236" s="70"/>
      <c r="T2236" s="70"/>
      <c r="U2236" s="70"/>
      <c r="V2236" s="70"/>
      <c r="W2236" s="70">
        <v>403.68196879609849</v>
      </c>
      <c r="X2236" s="70">
        <v>373.12827497992799</v>
      </c>
      <c r="Y2236" s="70">
        <v>347.34385761774934</v>
      </c>
      <c r="Z2236" s="70">
        <v>339.04345165354761</v>
      </c>
      <c r="AA2236" s="70">
        <v>309.78944389204838</v>
      </c>
      <c r="AB2236" s="70">
        <v>321.98907753643704</v>
      </c>
      <c r="AC2236" s="70">
        <v>327.94854203125209</v>
      </c>
      <c r="AD2236" s="70">
        <v>327.39646904926519</v>
      </c>
      <c r="AE2236" s="70">
        <v>319.8232713381322</v>
      </c>
      <c r="AF2236" s="70">
        <v>339.08849224665414</v>
      </c>
      <c r="AG2236" s="70">
        <v>331.73243515212636</v>
      </c>
    </row>
    <row r="2237" spans="2:33" ht="15" outlineLevel="1">
      <c r="B2237" s="89" t="s">
        <v>63</v>
      </c>
      <c r="C2237" s="40" t="s">
        <v>4</v>
      </c>
      <c r="E2237" s="70">
        <v>374.90476626503187</v>
      </c>
      <c r="F2237" s="70">
        <v>362.33024853872297</v>
      </c>
      <c r="G2237" s="70">
        <v>317.12193905341496</v>
      </c>
      <c r="H2237" s="70">
        <v>461.1491168713942</v>
      </c>
      <c r="I2237" s="70">
        <v>410.45569050696002</v>
      </c>
      <c r="J2237" s="70">
        <v>401.17536184991638</v>
      </c>
      <c r="K2237" s="70">
        <v>370.57341433634559</v>
      </c>
      <c r="L2237" s="70">
        <v>445.50160265989609</v>
      </c>
      <c r="M2237" s="70">
        <v>460.04608360648422</v>
      </c>
      <c r="N2237" s="70">
        <v>543.71175855618219</v>
      </c>
      <c r="O2237" s="70">
        <v>630.26243123009749</v>
      </c>
      <c r="P2237" s="70">
        <v>756.74121759779177</v>
      </c>
      <c r="Q2237" s="70">
        <v>802.91440684189558</v>
      </c>
      <c r="R2237" s="70">
        <v>785.23016185378447</v>
      </c>
      <c r="S2237" s="70">
        <v>744.20896415094342</v>
      </c>
      <c r="T2237" s="70">
        <v>858.60548419197426</v>
      </c>
      <c r="U2237" s="70">
        <v>989.50779778521576</v>
      </c>
      <c r="V2237" s="70">
        <v>1044.9065950219458</v>
      </c>
      <c r="W2237" s="70">
        <v>971.78310711586187</v>
      </c>
      <c r="X2237" s="70">
        <v>767.78688457609087</v>
      </c>
      <c r="Y2237" s="70">
        <v>788.0072084491909</v>
      </c>
      <c r="Z2237" s="70">
        <v>700.25174860130085</v>
      </c>
      <c r="AA2237" s="70">
        <v>586.40412340218006</v>
      </c>
      <c r="AB2237" s="70">
        <v>675.96385984351105</v>
      </c>
      <c r="AC2237" s="70">
        <v>748.79041928574213</v>
      </c>
      <c r="AD2237" s="70">
        <v>847.2367195919378</v>
      </c>
      <c r="AE2237" s="70">
        <v>869.16981173792885</v>
      </c>
      <c r="AF2237" s="70">
        <v>1021.9205032324178</v>
      </c>
      <c r="AG2237" s="70">
        <v>1102.7354985840886</v>
      </c>
    </row>
    <row r="2238" spans="2:33" ht="15" outlineLevel="1">
      <c r="B2238" s="89" t="s">
        <v>606</v>
      </c>
      <c r="C2238" s="40" t="s">
        <v>4</v>
      </c>
      <c r="E2238" s="70">
        <v>104.48500025316454</v>
      </c>
      <c r="F2238" s="70">
        <v>108.34415569620253</v>
      </c>
      <c r="G2238" s="70">
        <v>95.18968354430379</v>
      </c>
      <c r="H2238" s="70">
        <v>110.04188607594936</v>
      </c>
      <c r="I2238" s="70">
        <v>108.00594430379748</v>
      </c>
      <c r="J2238" s="70">
        <v>109.892</v>
      </c>
      <c r="K2238" s="70">
        <v>126.71710784810126</v>
      </c>
      <c r="L2238" s="70">
        <v>123.7896088607595</v>
      </c>
      <c r="M2238" s="70">
        <v>140.0872</v>
      </c>
      <c r="N2238" s="70">
        <v>152.55600000000001</v>
      </c>
      <c r="O2238" s="70">
        <v>152.29313711501459</v>
      </c>
      <c r="P2238" s="70">
        <v>173.31050969297897</v>
      </c>
      <c r="Q2238" s="70">
        <v>187.603452472383</v>
      </c>
      <c r="R2238" s="70">
        <v>213.06869160079532</v>
      </c>
      <c r="S2238" s="70">
        <v>233.45915272919507</v>
      </c>
      <c r="T2238" s="70">
        <v>252.01540192790793</v>
      </c>
      <c r="U2238" s="70">
        <v>285.32682460596533</v>
      </c>
      <c r="V2238" s="70">
        <v>278.89565432467464</v>
      </c>
      <c r="W2238" s="70">
        <v>319.45327345341866</v>
      </c>
      <c r="X2238" s="70">
        <v>289.60880795165122</v>
      </c>
      <c r="Y2238" s="70">
        <v>272.47595503476549</v>
      </c>
      <c r="Z2238" s="70">
        <v>253.54367814065279</v>
      </c>
      <c r="AA2238" s="70">
        <v>250.04303410693078</v>
      </c>
      <c r="AB2238" s="70">
        <v>242.02217940267334</v>
      </c>
      <c r="AC2238" s="70">
        <v>247.24739527628179</v>
      </c>
      <c r="AD2238" s="70">
        <v>245.18132271842859</v>
      </c>
      <c r="AE2238" s="70">
        <v>260.89260108590889</v>
      </c>
      <c r="AF2238" s="70">
        <v>250.01169418963428</v>
      </c>
      <c r="AG2238" s="70">
        <v>265.32924094582728</v>
      </c>
    </row>
    <row r="2239" spans="2:33" ht="15" outlineLevel="1">
      <c r="B2239" s="89" t="s">
        <v>607</v>
      </c>
      <c r="C2239" s="40" t="s">
        <v>4</v>
      </c>
      <c r="E2239" s="70">
        <v>0</v>
      </c>
      <c r="F2239" s="70">
        <v>0</v>
      </c>
      <c r="G2239" s="70">
        <v>8.2751999999999999</v>
      </c>
      <c r="H2239" s="70">
        <v>8.2751999999999999</v>
      </c>
      <c r="I2239" s="70">
        <v>8.2751999999999999</v>
      </c>
      <c r="J2239" s="70">
        <v>7.2408000000000001</v>
      </c>
      <c r="K2239" s="70">
        <v>12.412800000000001</v>
      </c>
      <c r="L2239" s="70">
        <v>12.412800000000001</v>
      </c>
      <c r="M2239" s="70">
        <v>15.516</v>
      </c>
      <c r="N2239" s="70">
        <v>18.619199999999999</v>
      </c>
      <c r="O2239" s="70">
        <v>23.703745268592506</v>
      </c>
      <c r="P2239" s="70">
        <v>28.788290537185016</v>
      </c>
      <c r="Q2239" s="70">
        <v>33.87283580577752</v>
      </c>
      <c r="R2239" s="70">
        <v>38.957381074370019</v>
      </c>
      <c r="S2239" s="70">
        <v>54.860032081743618</v>
      </c>
      <c r="T2239" s="70">
        <v>51.928648912088555</v>
      </c>
      <c r="U2239" s="70">
        <v>82.504222579706806</v>
      </c>
      <c r="V2239" s="70">
        <v>65.035032003226377</v>
      </c>
      <c r="W2239" s="70">
        <v>67.286692975144874</v>
      </c>
      <c r="X2239" s="70">
        <v>65.627318954537827</v>
      </c>
      <c r="Y2239" s="70">
        <v>66.631751549745175</v>
      </c>
      <c r="Z2239" s="70">
        <v>59.651927623895304</v>
      </c>
      <c r="AA2239" s="70">
        <v>63.339939952279906</v>
      </c>
      <c r="AB2239" s="70">
        <v>61.355133431927761</v>
      </c>
      <c r="AC2239" s="70">
        <v>75.315804904020126</v>
      </c>
      <c r="AD2239" s="70">
        <v>75.411554558346964</v>
      </c>
      <c r="AE2239" s="70">
        <v>107.19417528126579</v>
      </c>
      <c r="AF2239" s="70">
        <v>96.082975899108902</v>
      </c>
      <c r="AG2239" s="70">
        <v>106.44483652359391</v>
      </c>
    </row>
    <row r="2240" spans="2:33" ht="15" outlineLevel="1">
      <c r="B2240" s="89" t="s">
        <v>608</v>
      </c>
      <c r="C2240" s="40" t="s">
        <v>4</v>
      </c>
      <c r="E2240" s="70">
        <v>0</v>
      </c>
      <c r="F2240" s="70">
        <v>0</v>
      </c>
      <c r="G2240" s="70">
        <v>0</v>
      </c>
      <c r="H2240" s="70">
        <v>0</v>
      </c>
      <c r="I2240" s="70">
        <v>5.7880828177569557</v>
      </c>
      <c r="J2240" s="70">
        <v>14.518968726737713</v>
      </c>
      <c r="K2240" s="70">
        <v>6.6714795000000002</v>
      </c>
      <c r="L2240" s="70">
        <v>163.53532729533123</v>
      </c>
      <c r="M2240" s="70">
        <v>352.18223383742185</v>
      </c>
      <c r="N2240" s="70">
        <v>521.22512662454096</v>
      </c>
      <c r="O2240" s="70">
        <v>717.70137029058378</v>
      </c>
      <c r="P2240" s="70">
        <v>658.57828234201372</v>
      </c>
      <c r="Q2240" s="70">
        <v>692.90045053428685</v>
      </c>
      <c r="R2240" s="70">
        <v>610.1653758016015</v>
      </c>
      <c r="S2240" s="70">
        <v>573.6171873144549</v>
      </c>
      <c r="T2240" s="70">
        <v>387.26639322202516</v>
      </c>
      <c r="U2240" s="70">
        <v>407.16815201885703</v>
      </c>
      <c r="V2240" s="70">
        <v>520.75202295359691</v>
      </c>
      <c r="W2240" s="70">
        <v>253.21120313911021</v>
      </c>
      <c r="X2240" s="70">
        <v>211.84622704128242</v>
      </c>
      <c r="Y2240" s="70">
        <v>228.46396598751159</v>
      </c>
      <c r="Z2240" s="70">
        <v>229.83884432458015</v>
      </c>
      <c r="AA2240" s="70">
        <v>227.84056530213132</v>
      </c>
      <c r="AB2240" s="70">
        <v>210.05227700037966</v>
      </c>
      <c r="AC2240" s="70">
        <v>294.0286931216919</v>
      </c>
      <c r="AD2240" s="70">
        <v>472.76476237835607</v>
      </c>
      <c r="AE2240" s="70">
        <v>383.79396247684701</v>
      </c>
      <c r="AF2240" s="70">
        <v>162.36651179133952</v>
      </c>
      <c r="AG2240" s="70">
        <v>184.49825146944619</v>
      </c>
    </row>
    <row r="2241" spans="2:33" ht="15" outlineLevel="1">
      <c r="B2241" s="89" t="s">
        <v>65</v>
      </c>
      <c r="C2241" s="40" t="s">
        <v>4</v>
      </c>
      <c r="E2241" s="70">
        <v>268.05947668471077</v>
      </c>
      <c r="F2241" s="70">
        <v>265.70193548510008</v>
      </c>
      <c r="G2241" s="70">
        <v>374.9835721808775</v>
      </c>
      <c r="H2241" s="70">
        <v>321.79249971672823</v>
      </c>
      <c r="I2241" s="70">
        <v>333.6011719032573</v>
      </c>
      <c r="J2241" s="70">
        <v>313.89347491002576</v>
      </c>
      <c r="K2241" s="70">
        <v>458.81347303156053</v>
      </c>
      <c r="L2241" s="70">
        <v>292.00336057542626</v>
      </c>
      <c r="M2241" s="70">
        <v>362.86028884693661</v>
      </c>
      <c r="N2241" s="70">
        <v>254.15082477465899</v>
      </c>
      <c r="O2241" s="70">
        <v>231.37145539616216</v>
      </c>
      <c r="P2241" s="70">
        <v>348.58553148771574</v>
      </c>
      <c r="Q2241" s="70">
        <v>200.42712105807436</v>
      </c>
      <c r="R2241" s="70">
        <v>176.36602061923358</v>
      </c>
      <c r="S2241" s="70">
        <v>300.38426350536014</v>
      </c>
      <c r="T2241" s="70">
        <v>580.45675857182994</v>
      </c>
      <c r="U2241" s="70">
        <v>671.93041662641804</v>
      </c>
      <c r="V2241" s="70">
        <v>638.81929592816596</v>
      </c>
      <c r="W2241" s="70">
        <v>328.23028491051411</v>
      </c>
      <c r="X2241" s="70">
        <v>378.78881273095828</v>
      </c>
      <c r="Y2241" s="70">
        <v>259.57207345764084</v>
      </c>
      <c r="Z2241" s="70">
        <v>220.22696492445999</v>
      </c>
      <c r="AA2241" s="70">
        <v>112.18412002434074</v>
      </c>
      <c r="AB2241" s="70">
        <v>213.44682331584889</v>
      </c>
      <c r="AC2241" s="70">
        <v>125.51089177036091</v>
      </c>
      <c r="AD2241" s="70">
        <v>106.53033937668401</v>
      </c>
      <c r="AE2241" s="70">
        <v>270.84735257298394</v>
      </c>
      <c r="AF2241" s="70">
        <v>449.62150194634398</v>
      </c>
      <c r="AG2241" s="70">
        <v>510.0089750724967</v>
      </c>
    </row>
    <row r="2242" spans="2:33" outlineLevel="1"/>
    <row r="2245" spans="2:33" ht="21" thickBot="1">
      <c r="B2245" s="19" t="s">
        <v>355</v>
      </c>
      <c r="C2245" s="20"/>
      <c r="D2245" s="20"/>
      <c r="E2245" s="20"/>
      <c r="F2245" s="20"/>
      <c r="G2245" s="20"/>
      <c r="H2245" s="20"/>
      <c r="I2245" s="20"/>
      <c r="J2245" s="20"/>
      <c r="K2245" s="20"/>
      <c r="L2245" s="20"/>
      <c r="M2245" s="20"/>
      <c r="N2245" s="20"/>
      <c r="O2245" s="20"/>
      <c r="P2245" s="20"/>
      <c r="Q2245" s="20"/>
      <c r="R2245" s="20"/>
      <c r="S2245" s="20"/>
      <c r="T2245" s="20"/>
      <c r="U2245" s="20"/>
      <c r="V2245" s="20"/>
      <c r="W2245" s="20"/>
      <c r="X2245" s="20"/>
      <c r="Y2245" s="20"/>
      <c r="Z2245" s="20"/>
      <c r="AA2245" s="20"/>
      <c r="AB2245" s="20"/>
      <c r="AC2245" s="20"/>
      <c r="AD2245" s="20"/>
      <c r="AE2245" s="20"/>
      <c r="AF2245" s="20"/>
      <c r="AG2245" s="20"/>
    </row>
    <row r="2246" spans="2:33" ht="14" outlineLevel="1" thickTop="1"/>
    <row r="2247" spans="2:33" outlineLevel="1"/>
    <row r="2248" spans="2:33" outlineLevel="1"/>
    <row r="2249" spans="2:33" outlineLevel="1"/>
    <row r="2250" spans="2:33" outlineLevel="1"/>
    <row r="2251" spans="2:33" outlineLevel="1"/>
    <row r="2252" spans="2:33" outlineLevel="1"/>
    <row r="2253" spans="2:33" outlineLevel="1"/>
    <row r="2254" spans="2:33" outlineLevel="1"/>
    <row r="2255" spans="2:33" outlineLevel="1"/>
    <row r="2256" spans="2:33" outlineLevel="1"/>
    <row r="2257" spans="2:39" outlineLevel="1"/>
    <row r="2258" spans="2:39" outlineLevel="1"/>
    <row r="2259" spans="2:39" outlineLevel="1"/>
    <row r="2260" spans="2:39" outlineLevel="1"/>
    <row r="2261" spans="2:39" outlineLevel="1"/>
    <row r="2262" spans="2:39" outlineLevel="1"/>
    <row r="2263" spans="2:39" outlineLevel="1"/>
    <row r="2264" spans="2:39" outlineLevel="1"/>
    <row r="2265" spans="2:39" outlineLevel="1"/>
    <row r="2266" spans="2:39" outlineLevel="1"/>
    <row r="2267" spans="2:39" outlineLevel="1"/>
    <row r="2268" spans="2:39" outlineLevel="1"/>
    <row r="2269" spans="2:39" outlineLevel="1"/>
    <row r="2270" spans="2:39" ht="16" outlineLevel="1" thickBot="1">
      <c r="B2270" s="3" t="s">
        <v>356</v>
      </c>
      <c r="C2270" s="3" t="s">
        <v>1</v>
      </c>
      <c r="D2270" s="3" t="s">
        <v>2</v>
      </c>
      <c r="E2270" s="3">
        <v>1990</v>
      </c>
      <c r="F2270" s="3">
        <v>1991</v>
      </c>
      <c r="G2270" s="3">
        <v>1992</v>
      </c>
      <c r="H2270" s="3">
        <v>1993</v>
      </c>
      <c r="I2270" s="3">
        <v>1994</v>
      </c>
      <c r="J2270" s="3">
        <v>1995</v>
      </c>
      <c r="K2270" s="3">
        <v>1996</v>
      </c>
      <c r="L2270" s="3">
        <v>1997</v>
      </c>
      <c r="M2270" s="3">
        <v>1998</v>
      </c>
      <c r="N2270" s="3">
        <v>1999</v>
      </c>
      <c r="O2270" s="3">
        <v>2000</v>
      </c>
      <c r="P2270" s="3">
        <v>2001</v>
      </c>
      <c r="Q2270" s="3">
        <v>2002</v>
      </c>
      <c r="R2270" s="3">
        <v>2003</v>
      </c>
      <c r="S2270" s="3">
        <v>2004</v>
      </c>
      <c r="T2270" s="3">
        <v>2005</v>
      </c>
      <c r="U2270" s="3">
        <v>2006</v>
      </c>
      <c r="V2270" s="3">
        <v>2007</v>
      </c>
      <c r="W2270" s="3">
        <v>2008</v>
      </c>
      <c r="X2270" s="3">
        <v>2009</v>
      </c>
      <c r="Y2270" s="3">
        <v>2010</v>
      </c>
      <c r="Z2270" s="3">
        <v>2011</v>
      </c>
      <c r="AA2270" s="3">
        <v>2012</v>
      </c>
      <c r="AB2270" s="3">
        <v>2013</v>
      </c>
      <c r="AC2270" s="3">
        <v>2014</v>
      </c>
      <c r="AD2270" s="3">
        <v>2015</v>
      </c>
      <c r="AE2270" s="3">
        <v>2016</v>
      </c>
      <c r="AF2270" s="3">
        <v>2017</v>
      </c>
      <c r="AG2270" s="3">
        <v>2018</v>
      </c>
    </row>
    <row r="2271" spans="2:39" ht="15" outlineLevel="1">
      <c r="B2271" s="15" t="s">
        <v>357</v>
      </c>
      <c r="C2271" s="40" t="s">
        <v>358</v>
      </c>
      <c r="O2271" s="74">
        <v>23.137451065879013</v>
      </c>
      <c r="P2271" s="74">
        <v>24.348374839749763</v>
      </c>
      <c r="Q2271" s="74">
        <v>25.285407722632122</v>
      </c>
      <c r="R2271" s="74">
        <v>26.080162091316552</v>
      </c>
      <c r="S2271" s="74">
        <v>27.019761570778513</v>
      </c>
      <c r="T2271" s="74">
        <v>28.381091891076942</v>
      </c>
      <c r="U2271" s="74">
        <v>29.905124543102811</v>
      </c>
      <c r="V2271" s="74">
        <v>31.284750127418199</v>
      </c>
      <c r="W2271" s="74">
        <v>31.719650442079207</v>
      </c>
      <c r="X2271" s="74">
        <v>31.106516508324532</v>
      </c>
      <c r="Y2271" s="74">
        <v>30.727592413698641</v>
      </c>
      <c r="Z2271" s="74">
        <v>31.644408683746871</v>
      </c>
      <c r="AA2271" s="74">
        <v>32.115292117874453</v>
      </c>
      <c r="AB2271" s="74">
        <v>33.210854224885701</v>
      </c>
      <c r="AC2271" s="74">
        <v>34.430914656344655</v>
      </c>
      <c r="AD2271" s="74">
        <v>34.893603424976376</v>
      </c>
      <c r="AE2271" s="74">
        <v>34.739903403551189</v>
      </c>
      <c r="AF2271" s="74">
        <v>35.008305493807434</v>
      </c>
      <c r="AG2271" s="74">
        <v>35.11525297614758</v>
      </c>
      <c r="AH2271" s="82"/>
      <c r="AI2271" s="50">
        <f>(AD2271-Y2271)/Y2271</f>
        <v>0.13557882945038316</v>
      </c>
      <c r="AJ2271" s="50">
        <f>(AG2271-AD2271)/AD2271</f>
        <v>6.3521542464872001E-3</v>
      </c>
      <c r="AK2271" s="50"/>
      <c r="AL2271" s="50">
        <f>(AD2271/Y2271)^(1/(AD2270-Y2270))-1</f>
        <v>2.5754562778093515E-2</v>
      </c>
      <c r="AM2271" s="50">
        <f>(AG2271/AD2271)^(1/(AG2270-AD2270))-1</f>
        <v>2.1129171854805673E-3</v>
      </c>
    </row>
    <row r="2272" spans="2:39" ht="15" outlineLevel="1">
      <c r="B2272" s="15" t="s">
        <v>359</v>
      </c>
      <c r="C2272" s="40" t="s">
        <v>358</v>
      </c>
      <c r="O2272" s="74">
        <v>18.75104854111752</v>
      </c>
      <c r="P2272" s="74">
        <v>19.80445386951061</v>
      </c>
      <c r="Q2272" s="74">
        <v>20.480879869650799</v>
      </c>
      <c r="R2272" s="74">
        <v>21.082647093279061</v>
      </c>
      <c r="S2272" s="74">
        <v>21.647542213116605</v>
      </c>
      <c r="T2272" s="74">
        <v>22.435894927040977</v>
      </c>
      <c r="U2272" s="74">
        <v>23.01150513240615</v>
      </c>
      <c r="V2272" s="74">
        <v>23.373867648873333</v>
      </c>
      <c r="W2272" s="74">
        <v>22.834074763773941</v>
      </c>
      <c r="X2272" s="74">
        <v>21.384258734962089</v>
      </c>
      <c r="Y2272" s="74">
        <v>19.753257496705949</v>
      </c>
      <c r="Z2272" s="74">
        <v>18.736631160193788</v>
      </c>
      <c r="AA2272" s="74">
        <v>17.63159494841269</v>
      </c>
      <c r="AB2272" s="74">
        <v>16.955325477977727</v>
      </c>
      <c r="AC2272" s="74">
        <v>16.169527919442331</v>
      </c>
      <c r="AD2272" s="74">
        <v>15.102015527615444</v>
      </c>
      <c r="AE2272" s="74">
        <v>13.563830760472857</v>
      </c>
      <c r="AF2272" s="74">
        <v>12.240794960449675</v>
      </c>
      <c r="AG2272" s="74">
        <v>11.080497549743471</v>
      </c>
      <c r="AI2272" s="50">
        <f>(AG2272-V2272)/V2272</f>
        <v>-0.52594505469968411</v>
      </c>
      <c r="AJ2272" s="50">
        <f t="shared" ref="AJ2272:AJ2273" si="23">(AG2272-AD2272)/AD2272</f>
        <v>-0.26629014984908816</v>
      </c>
      <c r="AK2272" s="82">
        <f>V2272/V2271</f>
        <v>0.74713294987733636</v>
      </c>
      <c r="AL2272" s="82">
        <f>AG2272/AG2271</f>
        <v>0.31554656767730027</v>
      </c>
    </row>
    <row r="2273" spans="2:38" ht="15" outlineLevel="1">
      <c r="B2273" s="15" t="s">
        <v>360</v>
      </c>
      <c r="C2273" s="40" t="s">
        <v>358</v>
      </c>
      <c r="O2273" s="74">
        <v>4.3864025247614915</v>
      </c>
      <c r="P2273" s="74">
        <v>4.5439209702391548</v>
      </c>
      <c r="Q2273" s="74">
        <v>4.8045278529813222</v>
      </c>
      <c r="R2273" s="74">
        <v>4.9975149980374916</v>
      </c>
      <c r="S2273" s="74">
        <v>5.3722193576619119</v>
      </c>
      <c r="T2273" s="74">
        <v>5.9451969640359632</v>
      </c>
      <c r="U2273" s="74">
        <v>6.8936194106966591</v>
      </c>
      <c r="V2273" s="74">
        <v>7.9108824785448624</v>
      </c>
      <c r="W2273" s="74">
        <v>8.8855756783052655</v>
      </c>
      <c r="X2273" s="74">
        <v>9.7222577733624416</v>
      </c>
      <c r="Y2273" s="74">
        <v>10.974334916992694</v>
      </c>
      <c r="Z2273" s="74">
        <v>12.907777523553085</v>
      </c>
      <c r="AA2273" s="74">
        <v>14.483697169461765</v>
      </c>
      <c r="AB2273" s="74">
        <v>16.255528746907974</v>
      </c>
      <c r="AC2273" s="74">
        <v>18.261386736902327</v>
      </c>
      <c r="AD2273" s="74">
        <v>19.791587897360934</v>
      </c>
      <c r="AE2273" s="74">
        <v>21.176072643078328</v>
      </c>
      <c r="AF2273" s="74">
        <v>22.767510533357761</v>
      </c>
      <c r="AG2273" s="74">
        <v>24.034755426404111</v>
      </c>
      <c r="AI2273" s="50">
        <f>(AG2273-V2273)/V2273</f>
        <v>2.0381889114885565</v>
      </c>
      <c r="AJ2273" s="50">
        <f t="shared" si="23"/>
        <v>0.21439247578558226</v>
      </c>
      <c r="AK2273" s="82">
        <f>1-AK2272</f>
        <v>0.25286705012266364</v>
      </c>
      <c r="AL2273" s="82">
        <f>1-AL2272</f>
        <v>0.68445343232269973</v>
      </c>
    </row>
    <row r="2274" spans="2:38" outlineLevel="1"/>
    <row r="2277" spans="2:38" ht="21" thickBot="1">
      <c r="B2277" s="19" t="s">
        <v>361</v>
      </c>
      <c r="C2277" s="20"/>
      <c r="D2277" s="20"/>
      <c r="E2277" s="20"/>
      <c r="F2277" s="20"/>
      <c r="G2277" s="20"/>
      <c r="H2277" s="20"/>
      <c r="I2277" s="20"/>
      <c r="J2277" s="20"/>
      <c r="K2277" s="20"/>
      <c r="L2277" s="20"/>
      <c r="M2277" s="20"/>
      <c r="N2277" s="20"/>
      <c r="O2277" s="20"/>
      <c r="P2277" s="20"/>
      <c r="Q2277" s="20"/>
      <c r="R2277" s="20"/>
      <c r="S2277" s="20"/>
      <c r="T2277" s="20"/>
      <c r="U2277" s="20"/>
      <c r="V2277" s="20"/>
      <c r="W2277" s="20"/>
      <c r="X2277" s="20"/>
      <c r="Y2277" s="20"/>
      <c r="Z2277" s="20"/>
      <c r="AA2277" s="20"/>
      <c r="AB2277" s="20"/>
      <c r="AC2277" s="20"/>
      <c r="AD2277" s="20"/>
      <c r="AE2277" s="20"/>
      <c r="AF2277" s="20"/>
      <c r="AG2277" s="20"/>
    </row>
    <row r="2278" spans="2:38" ht="14" outlineLevel="1" thickTop="1"/>
    <row r="2279" spans="2:38" outlineLevel="1"/>
    <row r="2280" spans="2:38" outlineLevel="1"/>
    <row r="2281" spans="2:38" outlineLevel="1"/>
    <row r="2282" spans="2:38" outlineLevel="1"/>
    <row r="2283" spans="2:38" outlineLevel="1"/>
    <row r="2284" spans="2:38" outlineLevel="1"/>
    <row r="2285" spans="2:38" outlineLevel="1"/>
    <row r="2286" spans="2:38" outlineLevel="1"/>
    <row r="2287" spans="2:38" outlineLevel="1"/>
    <row r="2288" spans="2:38" outlineLevel="1"/>
    <row r="2289" spans="2:34" outlineLevel="1"/>
    <row r="2290" spans="2:34" outlineLevel="1"/>
    <row r="2291" spans="2:34" outlineLevel="1"/>
    <row r="2292" spans="2:34" outlineLevel="1"/>
    <row r="2293" spans="2:34" outlineLevel="1"/>
    <row r="2294" spans="2:34" outlineLevel="1"/>
    <row r="2295" spans="2:34" outlineLevel="1"/>
    <row r="2296" spans="2:34" outlineLevel="1"/>
    <row r="2297" spans="2:34" outlineLevel="1"/>
    <row r="2298" spans="2:34" outlineLevel="1"/>
    <row r="2299" spans="2:34" outlineLevel="1"/>
    <row r="2300" spans="2:34" outlineLevel="1"/>
    <row r="2301" spans="2:34" outlineLevel="1"/>
    <row r="2302" spans="2:34" ht="16" outlineLevel="1" thickBot="1">
      <c r="B2302" s="3" t="s">
        <v>362</v>
      </c>
      <c r="C2302" s="3" t="s">
        <v>1</v>
      </c>
      <c r="D2302" s="3" t="s">
        <v>2</v>
      </c>
      <c r="E2302" s="3">
        <v>1990</v>
      </c>
      <c r="F2302" s="3">
        <v>1991</v>
      </c>
      <c r="G2302" s="3">
        <v>1992</v>
      </c>
      <c r="H2302" s="3">
        <v>1993</v>
      </c>
      <c r="I2302" s="3">
        <v>1994</v>
      </c>
      <c r="J2302" s="3">
        <v>1995</v>
      </c>
      <c r="K2302" s="3">
        <v>1996</v>
      </c>
      <c r="L2302" s="3">
        <v>1997</v>
      </c>
      <c r="M2302" s="3">
        <v>1998</v>
      </c>
      <c r="N2302" s="3">
        <v>1999</v>
      </c>
      <c r="O2302" s="3">
        <v>2000</v>
      </c>
      <c r="P2302" s="3">
        <v>2001</v>
      </c>
      <c r="Q2302" s="3">
        <v>2002</v>
      </c>
      <c r="R2302" s="3">
        <v>2003</v>
      </c>
      <c r="S2302" s="3">
        <v>2004</v>
      </c>
      <c r="T2302" s="3">
        <v>2005</v>
      </c>
      <c r="U2302" s="3">
        <v>2006</v>
      </c>
      <c r="V2302" s="3">
        <v>2007</v>
      </c>
      <c r="W2302" s="3">
        <v>2008</v>
      </c>
      <c r="X2302" s="3">
        <v>2009</v>
      </c>
      <c r="Y2302" s="3">
        <v>2010</v>
      </c>
      <c r="Z2302" s="3">
        <v>2011</v>
      </c>
      <c r="AA2302" s="3">
        <v>2012</v>
      </c>
      <c r="AB2302" s="3">
        <v>2013</v>
      </c>
      <c r="AC2302" s="3">
        <v>2014</v>
      </c>
      <c r="AD2302" s="3">
        <v>2015</v>
      </c>
      <c r="AE2302" s="3">
        <v>2016</v>
      </c>
      <c r="AF2302" s="3">
        <v>2017</v>
      </c>
      <c r="AG2302" s="3">
        <v>2018</v>
      </c>
      <c r="AH2302" s="3" t="s">
        <v>363</v>
      </c>
    </row>
    <row r="2303" spans="2:34" ht="15" outlineLevel="1">
      <c r="B2303" s="90" t="s">
        <v>364</v>
      </c>
      <c r="C2303" s="40" t="s">
        <v>90</v>
      </c>
      <c r="O2303" s="75">
        <v>2.3179921642774683E-4</v>
      </c>
      <c r="P2303" s="75">
        <v>2.5166254569248094E-4</v>
      </c>
      <c r="Q2303" s="75">
        <v>6.6348480774401719E-3</v>
      </c>
      <c r="R2303" s="75">
        <v>1.5062325634494224E-2</v>
      </c>
      <c r="S2303" s="75">
        <v>1.2386580303173723E-2</v>
      </c>
      <c r="T2303" s="75">
        <v>9.0790785921043022E-3</v>
      </c>
      <c r="U2303" s="75">
        <v>1.8069794891760447E-2</v>
      </c>
      <c r="V2303" s="75">
        <v>1.4879345375601882E-2</v>
      </c>
      <c r="W2303" s="75">
        <v>3.8291056214529336E-2</v>
      </c>
      <c r="X2303" s="86">
        <v>0.12748015873015872</v>
      </c>
      <c r="Y2303" s="86">
        <v>0.35084268670427643</v>
      </c>
      <c r="Z2303" s="86">
        <v>0.4253554502369668</v>
      </c>
      <c r="AA2303" s="86">
        <v>0.53771506504406208</v>
      </c>
      <c r="AB2303" s="86">
        <v>0.61312160116611536</v>
      </c>
      <c r="AC2303" s="86">
        <v>0.67800650054171185</v>
      </c>
      <c r="AD2303" s="86">
        <v>0.7181075055734456</v>
      </c>
      <c r="AE2303" s="86">
        <v>0.77982731554160123</v>
      </c>
      <c r="AF2303" s="86">
        <v>0.76749970482899765</v>
      </c>
      <c r="AG2303" s="86">
        <v>0.73550021872446492</v>
      </c>
      <c r="AH2303" s="86">
        <v>0.61651036970243467</v>
      </c>
    </row>
    <row r="2304" spans="2:34" ht="15" outlineLevel="1">
      <c r="B2304" s="90" t="s">
        <v>365</v>
      </c>
      <c r="C2304" s="40" t="s">
        <v>90</v>
      </c>
      <c r="O2304" s="75">
        <v>0.11348162423074476</v>
      </c>
      <c r="P2304" s="75">
        <v>0.12802702855740739</v>
      </c>
      <c r="Q2304" s="75">
        <v>9.6121269158375905E-2</v>
      </c>
      <c r="R2304" s="75">
        <v>8.5265178272006623E-2</v>
      </c>
      <c r="S2304" s="75">
        <v>9.096563940987952E-2</v>
      </c>
      <c r="T2304" s="75">
        <v>0.11414220038432536</v>
      </c>
      <c r="U2304" s="75">
        <v>0.20271664905417849</v>
      </c>
      <c r="V2304" s="75">
        <v>0.16260959113807788</v>
      </c>
      <c r="W2304" s="75">
        <v>0.26815476601444371</v>
      </c>
      <c r="X2304" s="86">
        <v>0.44130291005291006</v>
      </c>
      <c r="Y2304" s="86">
        <v>0.4524479724875452</v>
      </c>
      <c r="Z2304" s="86">
        <v>0.47804030736667741</v>
      </c>
      <c r="AA2304" s="86">
        <v>0.38175356693243812</v>
      </c>
      <c r="AB2304" s="86">
        <v>0.32180299377698046</v>
      </c>
      <c r="AC2304" s="86">
        <v>0.26841820151679308</v>
      </c>
      <c r="AD2304" s="86">
        <v>0.23531500288993476</v>
      </c>
      <c r="AE2304" s="86">
        <v>0.18191438663377438</v>
      </c>
      <c r="AF2304" s="86">
        <v>0.189397457593766</v>
      </c>
      <c r="AG2304" s="86">
        <v>0.21044595029589705</v>
      </c>
      <c r="AH2304" s="86">
        <v>0.29986474301172228</v>
      </c>
    </row>
    <row r="2305" spans="2:34" ht="15" outlineLevel="1">
      <c r="B2305" s="90" t="s">
        <v>366</v>
      </c>
      <c r="C2305" s="40" t="s">
        <v>90</v>
      </c>
      <c r="O2305" s="75">
        <v>0.25583361361343165</v>
      </c>
      <c r="P2305" s="75">
        <v>0.21729802507817267</v>
      </c>
      <c r="Q2305" s="75">
        <v>0.24686071524603387</v>
      </c>
      <c r="R2305" s="75">
        <v>0.25349801285756079</v>
      </c>
      <c r="S2305" s="75">
        <v>0.23129504672012549</v>
      </c>
      <c r="T2305" s="75">
        <v>0.23220062756926371</v>
      </c>
      <c r="U2305" s="75">
        <v>0.18757608903885253</v>
      </c>
      <c r="V2305" s="75">
        <v>0.23386679284143727</v>
      </c>
      <c r="W2305" s="75">
        <v>0.19344370952374376</v>
      </c>
      <c r="X2305" s="86">
        <v>0.19468327454438566</v>
      </c>
      <c r="Y2305" s="86">
        <v>0.10121662524880164</v>
      </c>
      <c r="Z2305" s="86">
        <v>4.9613491004463259E-2</v>
      </c>
      <c r="AA2305" s="86">
        <v>3.9773919429290809E-2</v>
      </c>
      <c r="AB2305" s="86">
        <v>3.6847564052250939E-2</v>
      </c>
      <c r="AC2305" s="86">
        <v>3.0032502708559047E-2</v>
      </c>
      <c r="AD2305" s="86">
        <v>2.5827759887705391E-2</v>
      </c>
      <c r="AE2305" s="86">
        <v>2.4669208342677731E-2</v>
      </c>
      <c r="AF2305" s="86">
        <v>2.6935337872407414E-2</v>
      </c>
      <c r="AG2305" s="86">
        <v>3.6192708634251426E-2</v>
      </c>
      <c r="AH2305" s="86">
        <v>4.5500450856627593E-2</v>
      </c>
    </row>
    <row r="2306" spans="2:34" ht="15" outlineLevel="1">
      <c r="B2306" s="90" t="s">
        <v>367</v>
      </c>
      <c r="C2306" s="40" t="s">
        <v>90</v>
      </c>
      <c r="O2306" s="75">
        <v>0.32374169386141133</v>
      </c>
      <c r="P2306" s="75">
        <v>0.31372882102388905</v>
      </c>
      <c r="Q2306" s="75">
        <v>0.31036568970153267</v>
      </c>
      <c r="R2306" s="75">
        <v>0.28651953963938892</v>
      </c>
      <c r="S2306" s="75">
        <v>0.27921867182323429</v>
      </c>
      <c r="T2306" s="75">
        <v>0.27616088151589596</v>
      </c>
      <c r="U2306" s="75">
        <v>0.30243423126123953</v>
      </c>
      <c r="V2306" s="75">
        <v>0.24670322023991761</v>
      </c>
      <c r="W2306" s="75">
        <v>0.24952705781631893</v>
      </c>
      <c r="X2306" s="86">
        <v>0.13108098177542621</v>
      </c>
      <c r="Y2306" s="86">
        <v>6.2362349394042893E-2</v>
      </c>
      <c r="Z2306" s="86">
        <v>2.6307918833110937E-2</v>
      </c>
      <c r="AA2306" s="86">
        <v>1.8634599244649601E-2</v>
      </c>
      <c r="AB2306" s="86">
        <v>9.3765767786062673E-3</v>
      </c>
      <c r="AC2306" s="86">
        <v>8.4398699891657641E-3</v>
      </c>
      <c r="AD2306" s="86">
        <v>1.0288167781355792E-2</v>
      </c>
      <c r="AE2306" s="86">
        <v>5.5715967705763621E-3</v>
      </c>
      <c r="AF2306" s="86">
        <v>7.4540517139596203E-3</v>
      </c>
      <c r="AG2306" s="86">
        <v>9.6073689510304816E-3</v>
      </c>
      <c r="AH2306" s="86">
        <v>2.27321911632101E-2</v>
      </c>
    </row>
    <row r="2307" spans="2:34" ht="15" outlineLevel="1">
      <c r="B2307" s="90" t="s">
        <v>368</v>
      </c>
      <c r="C2307" s="40" t="s">
        <v>90</v>
      </c>
      <c r="O2307" s="75">
        <v>0.17456753538346861</v>
      </c>
      <c r="P2307" s="75">
        <v>0.1954851739302769</v>
      </c>
      <c r="Q2307" s="75">
        <v>0.20369723043828986</v>
      </c>
      <c r="R2307" s="75">
        <v>0.21459711311371307</v>
      </c>
      <c r="S2307" s="75">
        <v>0.24374247812740868</v>
      </c>
      <c r="T2307" s="75">
        <v>0.25144730120892217</v>
      </c>
      <c r="U2307" s="75">
        <v>0.1932986027426043</v>
      </c>
      <c r="V2307" s="75">
        <v>0.21626541234100588</v>
      </c>
      <c r="W2307" s="75">
        <v>0.15861859456772395</v>
      </c>
      <c r="X2307" s="86">
        <v>6.8176807760141095E-2</v>
      </c>
      <c r="Y2307" s="86">
        <v>2.0457677223314923E-2</v>
      </c>
      <c r="Z2307" s="86">
        <v>9.9272994984585649E-3</v>
      </c>
      <c r="AA2307" s="86">
        <v>1.0163134704154426E-2</v>
      </c>
      <c r="AB2307" s="86">
        <v>8.1011380837584801E-3</v>
      </c>
      <c r="AC2307" s="86">
        <v>4.3661971830985915E-3</v>
      </c>
      <c r="AD2307" s="86">
        <v>5.6725291057716128E-3</v>
      </c>
      <c r="AE2307" s="86">
        <v>4.7306010316214399E-3</v>
      </c>
      <c r="AF2307" s="86">
        <v>6.997520563579834E-3</v>
      </c>
      <c r="AG2307" s="86">
        <v>5.6373135683452048E-3</v>
      </c>
      <c r="AH2307" s="86">
        <v>1.0225428313796213E-2</v>
      </c>
    </row>
    <row r="2308" spans="2:34" ht="15" outlineLevel="1">
      <c r="B2308" s="90" t="s">
        <v>369</v>
      </c>
      <c r="C2308" s="40" t="s">
        <v>90</v>
      </c>
      <c r="O2308" s="75">
        <v>9.5269477951803946E-2</v>
      </c>
      <c r="P2308" s="75">
        <v>9.6695041618693495E-2</v>
      </c>
      <c r="Q2308" s="75">
        <v>9.5838935197633771E-2</v>
      </c>
      <c r="R2308" s="75">
        <v>0.11263565725538884</v>
      </c>
      <c r="S2308" s="75">
        <v>9.7273870535895396E-2</v>
      </c>
      <c r="T2308" s="75">
        <v>7.5168446401206485E-2</v>
      </c>
      <c r="U2308" s="75">
        <v>7.2470753999888768E-2</v>
      </c>
      <c r="V2308" s="75">
        <v>8.3926633081911547E-2</v>
      </c>
      <c r="W2308" s="75">
        <v>6.4133721813336278E-2</v>
      </c>
      <c r="X2308" s="86">
        <v>1.7875514403292179E-2</v>
      </c>
      <c r="Y2308" s="86">
        <v>6.1125702238920233E-3</v>
      </c>
      <c r="Z2308" s="86">
        <v>5.9356738600285282E-3</v>
      </c>
      <c r="AA2308" s="86">
        <v>1.0464750314729333E-2</v>
      </c>
      <c r="AB2308" s="86">
        <v>9.5027190671076976E-3</v>
      </c>
      <c r="AC2308" s="86">
        <v>9.1765980498374859E-3</v>
      </c>
      <c r="AD2308" s="86">
        <v>3.9963669391462307E-3</v>
      </c>
      <c r="AE2308" s="86">
        <v>2.6701614711818794E-3</v>
      </c>
      <c r="AF2308" s="86">
        <v>1.2357825967176984E-3</v>
      </c>
      <c r="AG2308" s="86">
        <v>1.7250344594204215E-3</v>
      </c>
      <c r="AH2308" s="86">
        <v>4.4724977457168621E-3</v>
      </c>
    </row>
    <row r="2309" spans="2:34" ht="15" outlineLevel="1">
      <c r="B2309" s="90" t="s">
        <v>370</v>
      </c>
      <c r="C2309" s="40" t="s">
        <v>90</v>
      </c>
      <c r="O2309" s="75">
        <v>3.6874255742711963E-2</v>
      </c>
      <c r="P2309" s="75">
        <v>4.8514247245868017E-2</v>
      </c>
      <c r="Q2309" s="75">
        <v>4.0481312180693736E-2</v>
      </c>
      <c r="R2309" s="75">
        <v>3.2422173227447539E-2</v>
      </c>
      <c r="S2309" s="75">
        <v>4.5117713080282888E-2</v>
      </c>
      <c r="T2309" s="75">
        <v>4.1801464328281968E-2</v>
      </c>
      <c r="U2309" s="75">
        <v>2.3433879011475926E-2</v>
      </c>
      <c r="V2309" s="75">
        <v>4.1749004982047928E-2</v>
      </c>
      <c r="W2309" s="75">
        <v>2.7831094049904029E-2</v>
      </c>
      <c r="X2309" s="86">
        <v>4.3173133450911229E-3</v>
      </c>
      <c r="Y2309" s="86">
        <v>3.3448361148079664E-3</v>
      </c>
      <c r="Z2309" s="86">
        <v>2.2661390512124418E-3</v>
      </c>
      <c r="AA2309" s="86">
        <v>6.42572387746538E-4</v>
      </c>
      <c r="AB2309" s="86">
        <v>7.2882211134159334E-4</v>
      </c>
      <c r="AC2309" s="86">
        <v>1.2351029252437703E-3</v>
      </c>
      <c r="AD2309" s="86">
        <v>4.7064651969284124E-4</v>
      </c>
      <c r="AE2309" s="86">
        <v>3.3639829558196907E-4</v>
      </c>
      <c r="AF2309" s="86">
        <v>2.2039434845920738E-4</v>
      </c>
      <c r="AG2309" s="86">
        <v>3.879264095347359E-4</v>
      </c>
      <c r="AH2309" s="86">
        <v>4.598737601442741E-4</v>
      </c>
    </row>
    <row r="2310" spans="2:34" ht="15" outlineLevel="1">
      <c r="O2310" s="82"/>
    </row>
    <row r="2311" spans="2:34" outlineLevel="1"/>
    <row r="2314" spans="2:34" ht="21" thickBot="1">
      <c r="B2314" s="19" t="s">
        <v>371</v>
      </c>
      <c r="C2314" s="20"/>
      <c r="D2314" s="20"/>
      <c r="E2314" s="20"/>
      <c r="F2314" s="20"/>
      <c r="G2314" s="20"/>
      <c r="H2314" s="20"/>
      <c r="I2314" s="20"/>
      <c r="J2314" s="20"/>
      <c r="K2314" s="20"/>
      <c r="L2314" s="20"/>
      <c r="M2314" s="20"/>
      <c r="N2314" s="20"/>
      <c r="O2314" s="20"/>
      <c r="P2314" s="20"/>
      <c r="Q2314" s="20"/>
      <c r="R2314" s="20"/>
      <c r="S2314" s="20"/>
      <c r="T2314" s="20"/>
      <c r="U2314" s="20"/>
      <c r="V2314" s="20"/>
      <c r="W2314" s="20"/>
      <c r="X2314" s="20"/>
      <c r="Y2314" s="20"/>
      <c r="Z2314" s="20"/>
      <c r="AA2314" s="20"/>
      <c r="AB2314" s="20"/>
      <c r="AC2314" s="20"/>
      <c r="AD2314" s="20"/>
      <c r="AE2314" s="20"/>
      <c r="AF2314" s="20"/>
      <c r="AG2314" s="20"/>
    </row>
    <row r="2315" spans="2:34" ht="14" outlineLevel="1" thickTop="1"/>
    <row r="2316" spans="2:34" outlineLevel="1"/>
    <row r="2317" spans="2:34" outlineLevel="1"/>
    <row r="2318" spans="2:34" outlineLevel="1"/>
    <row r="2319" spans="2:34" outlineLevel="1"/>
    <row r="2320" spans="2:34" outlineLevel="1"/>
    <row r="2321" outlineLevel="1"/>
    <row r="2322" outlineLevel="1"/>
    <row r="2323" outlineLevel="1"/>
    <row r="2324" outlineLevel="1"/>
    <row r="2325" outlineLevel="1"/>
    <row r="2326" outlineLevel="1"/>
    <row r="2327" outlineLevel="1"/>
    <row r="2328" outlineLevel="1"/>
    <row r="2329" outlineLevel="1"/>
    <row r="2330" outlineLevel="1"/>
    <row r="2331" outlineLevel="1"/>
    <row r="2332" outlineLevel="1"/>
    <row r="2333" outlineLevel="1"/>
    <row r="2334" outlineLevel="1"/>
    <row r="2335" outlineLevel="1"/>
    <row r="2336" outlineLevel="1"/>
    <row r="2337" spans="2:34" outlineLevel="1"/>
    <row r="2338" spans="2:34" outlineLevel="1"/>
    <row r="2339" spans="2:34" ht="16" outlineLevel="1" thickBot="1">
      <c r="B2339" s="3" t="s">
        <v>372</v>
      </c>
      <c r="C2339" s="3" t="s">
        <v>1</v>
      </c>
      <c r="D2339" s="3" t="s">
        <v>2</v>
      </c>
      <c r="E2339" s="3">
        <v>1990</v>
      </c>
      <c r="F2339" s="3">
        <v>1991</v>
      </c>
      <c r="G2339" s="3">
        <v>1992</v>
      </c>
      <c r="H2339" s="3">
        <v>1993</v>
      </c>
      <c r="I2339" s="3">
        <v>1994</v>
      </c>
      <c r="J2339" s="3">
        <v>1995</v>
      </c>
      <c r="K2339" s="3">
        <v>1996</v>
      </c>
      <c r="L2339" s="3">
        <v>1997</v>
      </c>
      <c r="M2339" s="3">
        <v>1998</v>
      </c>
      <c r="N2339" s="3">
        <v>1999</v>
      </c>
      <c r="O2339" s="3">
        <v>2000</v>
      </c>
      <c r="P2339" s="3">
        <v>2001</v>
      </c>
      <c r="Q2339" s="3">
        <v>2002</v>
      </c>
      <c r="R2339" s="3">
        <v>2003</v>
      </c>
      <c r="S2339" s="3">
        <v>2004</v>
      </c>
      <c r="T2339" s="3">
        <v>2005</v>
      </c>
      <c r="U2339" s="3">
        <v>2006</v>
      </c>
      <c r="V2339" s="3">
        <v>2007</v>
      </c>
      <c r="W2339" s="3">
        <v>2008</v>
      </c>
      <c r="X2339" s="3">
        <v>2009</v>
      </c>
      <c r="Y2339" s="3">
        <v>2010</v>
      </c>
      <c r="Z2339" s="3">
        <v>2011</v>
      </c>
      <c r="AA2339" s="3">
        <v>2012</v>
      </c>
      <c r="AB2339" s="3">
        <v>2013</v>
      </c>
      <c r="AC2339" s="3">
        <v>2014</v>
      </c>
      <c r="AD2339" s="3">
        <v>2015</v>
      </c>
      <c r="AE2339" s="3">
        <v>2016</v>
      </c>
      <c r="AF2339" s="3">
        <v>2017</v>
      </c>
      <c r="AG2339" s="3">
        <v>2018</v>
      </c>
      <c r="AH2339" s="3" t="s">
        <v>373</v>
      </c>
    </row>
    <row r="2340" spans="2:34" ht="15" outlineLevel="1">
      <c r="B2340" s="15" t="s">
        <v>372</v>
      </c>
      <c r="C2340" s="40" t="s">
        <v>374</v>
      </c>
      <c r="O2340" s="74">
        <v>166.10460962284904</v>
      </c>
      <c r="P2340" s="74">
        <v>167.65985290324204</v>
      </c>
      <c r="Q2340" s="74">
        <v>167.1545980102178</v>
      </c>
      <c r="R2340" s="74">
        <v>166.71177574360917</v>
      </c>
      <c r="S2340" s="74">
        <v>167.87119629516951</v>
      </c>
      <c r="T2340" s="74">
        <v>166.11205030283867</v>
      </c>
      <c r="U2340" s="74">
        <v>161.69489838190103</v>
      </c>
      <c r="V2340" s="74">
        <v>163.96654744371975</v>
      </c>
      <c r="W2340" s="74">
        <v>158.16720059650001</v>
      </c>
      <c r="X2340" s="74">
        <v>144.04211150649999</v>
      </c>
      <c r="Y2340" s="74">
        <v>132.82005150000001</v>
      </c>
      <c r="Z2340" s="74">
        <v>128.03099746017099</v>
      </c>
      <c r="AA2340" s="74">
        <v>125.131441364325</v>
      </c>
      <c r="AB2340" s="74">
        <v>120.930605106681</v>
      </c>
      <c r="AC2340" s="74">
        <v>117.474104978048</v>
      </c>
      <c r="AD2340" s="74">
        <v>114.877234516215</v>
      </c>
      <c r="AE2340" s="74">
        <v>112.393439271312</v>
      </c>
      <c r="AF2340" s="74">
        <v>112.72131030658301</v>
      </c>
      <c r="AG2340" s="74">
        <v>114.024880526685</v>
      </c>
      <c r="AH2340" s="74">
        <v>117.52272075127136</v>
      </c>
    </row>
    <row r="2341" spans="2:34" outlineLevel="1"/>
    <row r="2344" spans="2:34" ht="21" thickBot="1">
      <c r="B2344" s="19" t="s">
        <v>375</v>
      </c>
      <c r="C2344" s="20"/>
      <c r="D2344" s="20"/>
      <c r="E2344" s="20"/>
      <c r="F2344" s="20"/>
      <c r="G2344" s="20"/>
      <c r="H2344" s="20"/>
      <c r="I2344" s="20"/>
      <c r="J2344" s="20"/>
      <c r="K2344" s="20"/>
      <c r="L2344" s="20"/>
      <c r="M2344" s="20"/>
      <c r="N2344" s="20"/>
      <c r="O2344" s="20"/>
      <c r="P2344" s="20"/>
      <c r="Q2344" s="20"/>
      <c r="R2344" s="20"/>
      <c r="S2344" s="20"/>
      <c r="T2344" s="20"/>
      <c r="U2344" s="20"/>
      <c r="V2344" s="20"/>
      <c r="W2344" s="20"/>
      <c r="X2344" s="20"/>
      <c r="Y2344" s="20"/>
      <c r="Z2344" s="20"/>
      <c r="AA2344" s="20"/>
      <c r="AB2344" s="20"/>
      <c r="AC2344" s="20"/>
      <c r="AD2344" s="20"/>
      <c r="AE2344" s="20"/>
      <c r="AF2344" s="20"/>
      <c r="AG2344" s="20"/>
    </row>
    <row r="2345" spans="2:34" ht="14" outlineLevel="1" thickTop="1"/>
    <row r="2346" spans="2:34" outlineLevel="1"/>
    <row r="2347" spans="2:34" outlineLevel="1"/>
    <row r="2348" spans="2:34" outlineLevel="1"/>
    <row r="2349" spans="2:34" outlineLevel="1"/>
    <row r="2350" spans="2:34" outlineLevel="1"/>
    <row r="2351" spans="2:34" outlineLevel="1"/>
    <row r="2352" spans="2:34" outlineLevel="1"/>
    <row r="2353" outlineLevel="1"/>
    <row r="2354" outlineLevel="1"/>
    <row r="2355" outlineLevel="1"/>
    <row r="2356" outlineLevel="1"/>
    <row r="2357" outlineLevel="1"/>
    <row r="2358" outlineLevel="1"/>
    <row r="2359" outlineLevel="1"/>
    <row r="2360" outlineLevel="1"/>
    <row r="2361" outlineLevel="1"/>
    <row r="2362" outlineLevel="1"/>
    <row r="2363" outlineLevel="1"/>
    <row r="2364" outlineLevel="1"/>
    <row r="2365" outlineLevel="1"/>
    <row r="2366" outlineLevel="1"/>
    <row r="2367" outlineLevel="1"/>
    <row r="2368" outlineLevel="1"/>
    <row r="2369" spans="2:36" ht="16" outlineLevel="1" thickBot="1">
      <c r="B2369" s="91" t="s">
        <v>376</v>
      </c>
      <c r="C2369" s="91" t="s">
        <v>377</v>
      </c>
      <c r="D2369" s="3"/>
      <c r="E2369" s="3"/>
      <c r="F2369" s="3"/>
      <c r="G2369" s="3"/>
      <c r="H2369" s="3"/>
      <c r="I2369" s="3"/>
      <c r="J2369" s="3"/>
      <c r="K2369" s="3"/>
      <c r="L2369" s="3"/>
      <c r="M2369" s="3"/>
      <c r="N2369" s="3"/>
      <c r="O2369" s="3"/>
      <c r="P2369" s="3"/>
      <c r="Q2369" s="3"/>
      <c r="R2369" s="3"/>
      <c r="S2369" s="3"/>
      <c r="T2369" s="3"/>
      <c r="U2369" s="3"/>
      <c r="V2369" s="3"/>
      <c r="W2369" s="3"/>
      <c r="X2369" s="3"/>
      <c r="Y2369" s="91">
        <v>2010</v>
      </c>
      <c r="Z2369" s="91">
        <v>2011</v>
      </c>
      <c r="AA2369" s="91">
        <v>2012</v>
      </c>
      <c r="AB2369" s="91">
        <v>2013</v>
      </c>
      <c r="AC2369" s="91">
        <v>2014</v>
      </c>
      <c r="AD2369" s="91">
        <v>2015</v>
      </c>
      <c r="AE2369" s="91">
        <v>2016</v>
      </c>
      <c r="AF2369" s="91">
        <v>2017</v>
      </c>
      <c r="AG2369" s="3">
        <v>2018</v>
      </c>
      <c r="AH2369" s="91">
        <v>2019</v>
      </c>
      <c r="AI2369" s="3">
        <v>2020</v>
      </c>
      <c r="AJ2369" s="3" t="s">
        <v>268</v>
      </c>
    </row>
    <row r="2370" spans="2:36" ht="15" outlineLevel="1">
      <c r="B2370" s="92" t="s">
        <v>335</v>
      </c>
      <c r="Y2370" s="93">
        <v>127.212274739243</v>
      </c>
      <c r="Z2370" s="93">
        <v>122.8</v>
      </c>
      <c r="AA2370" s="93">
        <v>117.6</v>
      </c>
      <c r="AB2370" s="93">
        <v>112.2</v>
      </c>
      <c r="AC2370" s="93">
        <v>0</v>
      </c>
      <c r="AD2370" s="93">
        <v>105.66500000000001</v>
      </c>
      <c r="AE2370" s="93">
        <v>104.7</v>
      </c>
      <c r="AF2370" s="93">
        <v>104.6</v>
      </c>
      <c r="AJ2370" s="94">
        <v>130</v>
      </c>
    </row>
    <row r="2371" spans="2:36" ht="15" outlineLevel="1">
      <c r="B2371" s="92" t="s">
        <v>327</v>
      </c>
      <c r="Y2371" s="93">
        <v>126.640725107409</v>
      </c>
      <c r="Z2371" s="93">
        <v>125</v>
      </c>
      <c r="AA2371" s="93">
        <v>117</v>
      </c>
      <c r="AB2371" s="93">
        <v>112.7</v>
      </c>
      <c r="AC2371" s="93">
        <v>0</v>
      </c>
      <c r="AD2371" s="93">
        <v>106.191</v>
      </c>
      <c r="AE2371" s="93">
        <v>106.1</v>
      </c>
      <c r="AF2371" s="93">
        <v>107.1</v>
      </c>
      <c r="AJ2371" s="94">
        <v>130</v>
      </c>
    </row>
    <row r="2372" spans="2:36" ht="15" outlineLevel="1">
      <c r="B2372" s="92" t="s">
        <v>334</v>
      </c>
      <c r="Y2372" s="93">
        <v>135.823637012116</v>
      </c>
      <c r="Z2372" s="93">
        <v>126.1</v>
      </c>
      <c r="AA2372" s="93">
        <v>118.6</v>
      </c>
      <c r="AB2372" s="93">
        <v>109.1</v>
      </c>
      <c r="AC2372" s="93">
        <v>0</v>
      </c>
      <c r="AD2372" s="93">
        <v>101.154</v>
      </c>
      <c r="AE2372" s="93">
        <v>105.9</v>
      </c>
      <c r="AF2372" s="93">
        <v>108.3</v>
      </c>
      <c r="AJ2372" s="94">
        <v>130</v>
      </c>
    </row>
    <row r="2373" spans="2:36" ht="15" outlineLevel="1">
      <c r="B2373" s="92" t="s">
        <v>331</v>
      </c>
      <c r="Y2373" s="93">
        <v>143.65040574972701</v>
      </c>
      <c r="Z2373" s="93">
        <v>132.69999999999999</v>
      </c>
      <c r="AA2373" s="93">
        <v>121.1</v>
      </c>
      <c r="AB2373" s="93">
        <v>111.9</v>
      </c>
      <c r="AC2373" s="93">
        <v>0</v>
      </c>
      <c r="AD2373" s="93">
        <v>106.383</v>
      </c>
      <c r="AE2373" s="93">
        <v>106.3</v>
      </c>
      <c r="AF2373" s="93">
        <v>108.8</v>
      </c>
      <c r="AJ2373" s="94">
        <v>130</v>
      </c>
    </row>
    <row r="2374" spans="2:36" ht="15" outlineLevel="1">
      <c r="B2374" s="92" t="s">
        <v>329</v>
      </c>
      <c r="Y2374" s="93">
        <v>130.53033252709699</v>
      </c>
      <c r="Z2374" s="93">
        <v>127.7</v>
      </c>
      <c r="AA2374" s="93">
        <v>124.4</v>
      </c>
      <c r="AB2374" s="93">
        <v>117.4</v>
      </c>
      <c r="AC2374" s="93">
        <v>0</v>
      </c>
      <c r="AD2374" s="93">
        <v>110.99</v>
      </c>
      <c r="AE2374" s="93">
        <v>109.8</v>
      </c>
      <c r="AF2374" s="93">
        <v>110.4</v>
      </c>
      <c r="AJ2374" s="94">
        <v>130</v>
      </c>
    </row>
    <row r="2375" spans="2:36" ht="15" outlineLevel="1">
      <c r="B2375" s="92" t="s">
        <v>378</v>
      </c>
      <c r="Y2375" s="93">
        <v>131.22237136465299</v>
      </c>
      <c r="Z2375" s="93">
        <v>124.7</v>
      </c>
      <c r="AA2375" s="93">
        <v>121.5</v>
      </c>
      <c r="AB2375" s="93">
        <v>118.7</v>
      </c>
      <c r="AC2375" s="93">
        <v>0</v>
      </c>
      <c r="AD2375" s="93">
        <v>112.89700000000001</v>
      </c>
      <c r="AE2375" s="93">
        <v>111.7</v>
      </c>
      <c r="AF2375" s="93">
        <v>110.4</v>
      </c>
      <c r="AJ2375" s="94">
        <v>130</v>
      </c>
    </row>
    <row r="2376" spans="2:36" ht="15" outlineLevel="1">
      <c r="B2376" s="92" t="s">
        <v>272</v>
      </c>
      <c r="Y2376" s="93">
        <v>133.21555575612601</v>
      </c>
      <c r="Z2376" s="93">
        <v>128.30000000000001</v>
      </c>
      <c r="AA2376" s="93">
        <v>125.1</v>
      </c>
      <c r="AB2376" s="93">
        <v>120.7</v>
      </c>
      <c r="AC2376" s="93">
        <v>0</v>
      </c>
      <c r="AD2376" s="93">
        <v>114.274</v>
      </c>
      <c r="AE2376" s="93">
        <v>112</v>
      </c>
      <c r="AF2376" s="93">
        <v>111.6</v>
      </c>
      <c r="AJ2376" s="94">
        <v>130</v>
      </c>
    </row>
    <row r="2377" spans="2:36" ht="15" outlineLevel="1">
      <c r="B2377" s="95" t="s">
        <v>379</v>
      </c>
      <c r="Y2377" s="93">
        <v>0</v>
      </c>
      <c r="Z2377" s="93">
        <v>0</v>
      </c>
      <c r="AA2377" s="93">
        <v>0</v>
      </c>
      <c r="AB2377" s="93">
        <v>0</v>
      </c>
      <c r="AC2377" s="93">
        <v>0</v>
      </c>
      <c r="AD2377" s="93">
        <v>0</v>
      </c>
      <c r="AE2377" s="93">
        <v>0</v>
      </c>
      <c r="AF2377" s="93">
        <v>113.1</v>
      </c>
      <c r="AJ2377" s="94">
        <v>130</v>
      </c>
    </row>
    <row r="2378" spans="2:36" ht="15" outlineLevel="1">
      <c r="B2378" s="92" t="s">
        <v>332</v>
      </c>
      <c r="Y2378" s="93">
        <v>132.665446376229</v>
      </c>
      <c r="Z2378" s="93">
        <v>129.6</v>
      </c>
      <c r="AA2378" s="93">
        <v>126.2</v>
      </c>
      <c r="AB2378" s="93">
        <v>121.1</v>
      </c>
      <c r="AC2378" s="93">
        <v>0</v>
      </c>
      <c r="AD2378" s="93">
        <v>115.38200000000001</v>
      </c>
      <c r="AE2378" s="93">
        <v>113.5</v>
      </c>
      <c r="AF2378" s="93">
        <v>113.4</v>
      </c>
      <c r="AJ2378" s="94">
        <v>130</v>
      </c>
    </row>
    <row r="2379" spans="2:36" ht="15" outlineLevel="1">
      <c r="B2379" s="92" t="s">
        <v>336</v>
      </c>
      <c r="Y2379" s="93">
        <v>137.849627653548</v>
      </c>
      <c r="Z2379" s="93">
        <v>133.80000000000001</v>
      </c>
      <c r="AA2379" s="93">
        <v>128.69999999999999</v>
      </c>
      <c r="AB2379" s="93">
        <v>122.4</v>
      </c>
      <c r="AC2379" s="93">
        <v>0</v>
      </c>
      <c r="AD2379" s="93">
        <v>115.28700000000001</v>
      </c>
      <c r="AE2379" s="93">
        <v>114.4</v>
      </c>
      <c r="AF2379" s="93">
        <v>115</v>
      </c>
      <c r="AJ2379" s="94">
        <v>130</v>
      </c>
    </row>
    <row r="2380" spans="2:36" ht="15" outlineLevel="1">
      <c r="B2380" s="92" t="s">
        <v>326</v>
      </c>
      <c r="Y2380" s="93">
        <v>133.42287832892001</v>
      </c>
      <c r="Z2380" s="93">
        <v>127.2</v>
      </c>
      <c r="AA2380" s="93">
        <v>128</v>
      </c>
      <c r="AB2380" s="93">
        <v>124</v>
      </c>
      <c r="AC2380" s="93">
        <v>0</v>
      </c>
      <c r="AD2380" s="93">
        <v>117.87</v>
      </c>
      <c r="AE2380" s="93">
        <v>115.9</v>
      </c>
      <c r="AF2380" s="93">
        <v>115.9</v>
      </c>
      <c r="AJ2380" s="94">
        <v>130</v>
      </c>
    </row>
    <row r="2381" spans="2:36" ht="15" outlineLevel="1">
      <c r="B2381" s="92" t="s">
        <v>328</v>
      </c>
      <c r="Y2381" s="93">
        <v>148.98184957116601</v>
      </c>
      <c r="Z2381" s="93">
        <v>144</v>
      </c>
      <c r="AA2381" s="93">
        <v>139.1</v>
      </c>
      <c r="AB2381" s="93">
        <v>131.80000000000001</v>
      </c>
      <c r="AC2381" s="93">
        <v>0</v>
      </c>
      <c r="AD2381" s="93">
        <v>122.976</v>
      </c>
      <c r="AE2381" s="93">
        <v>120</v>
      </c>
      <c r="AF2381" s="93">
        <v>118.2</v>
      </c>
      <c r="AJ2381" s="94">
        <v>130</v>
      </c>
    </row>
    <row r="2382" spans="2:36" ht="15" outlineLevel="1">
      <c r="B2382" s="96" t="s">
        <v>380</v>
      </c>
      <c r="Y2382" s="93">
        <v>140.291789863747</v>
      </c>
      <c r="Z2382" s="93">
        <v>135.69999999999999</v>
      </c>
      <c r="AA2382" s="93">
        <v>132.19999999999999</v>
      </c>
      <c r="AB2382" s="93">
        <v>126.7</v>
      </c>
      <c r="AC2382" s="93">
        <v>0</v>
      </c>
      <c r="AD2382" s="93">
        <v>119.6</v>
      </c>
      <c r="AE2382" s="93">
        <v>118.1</v>
      </c>
      <c r="AF2382" s="93">
        <v>118.5</v>
      </c>
      <c r="AJ2382" s="94">
        <v>130</v>
      </c>
    </row>
    <row r="2383" spans="2:36" ht="15" outlineLevel="1">
      <c r="B2383" s="92" t="s">
        <v>381</v>
      </c>
      <c r="Y2383" s="93">
        <v>144.425744223625</v>
      </c>
      <c r="Z2383" s="93">
        <v>139.69999999999999</v>
      </c>
      <c r="AA2383" s="93">
        <v>133.4</v>
      </c>
      <c r="AB2383" s="93">
        <v>125.6</v>
      </c>
      <c r="AC2383" s="93">
        <v>0</v>
      </c>
      <c r="AD2383" s="93">
        <v>127.709</v>
      </c>
      <c r="AE2383" s="93">
        <v>119</v>
      </c>
      <c r="AF2383" s="93">
        <v>119.6</v>
      </c>
      <c r="AJ2383" s="94">
        <v>130</v>
      </c>
    </row>
    <row r="2384" spans="2:36" ht="15" outlineLevel="1">
      <c r="B2384" s="92" t="s">
        <v>382</v>
      </c>
      <c r="Y2384" s="93">
        <v>148.52312387677199</v>
      </c>
      <c r="Z2384" s="93">
        <v>140.69999999999999</v>
      </c>
      <c r="AA2384" s="93">
        <v>139</v>
      </c>
      <c r="AB2384" s="93">
        <v>132.19999999999999</v>
      </c>
      <c r="AC2384" s="93">
        <v>0</v>
      </c>
      <c r="AD2384" s="93">
        <v>124.98399999999999</v>
      </c>
      <c r="AE2384" s="93">
        <v>122</v>
      </c>
      <c r="AF2384" s="93">
        <v>120.6</v>
      </c>
      <c r="AJ2384" s="94">
        <v>130</v>
      </c>
    </row>
    <row r="2385" spans="2:36" ht="15" outlineLevel="1">
      <c r="B2385" s="92" t="s">
        <v>325</v>
      </c>
      <c r="Y2385" s="93">
        <v>143.98589193158699</v>
      </c>
      <c r="Z2385" s="93">
        <v>138.69999999999999</v>
      </c>
      <c r="AA2385" s="93">
        <v>135.69999999999999</v>
      </c>
      <c r="AB2385" s="93">
        <v>131.6</v>
      </c>
      <c r="AC2385" s="93">
        <v>0</v>
      </c>
      <c r="AD2385" s="93">
        <v>123.67400000000001</v>
      </c>
      <c r="AE2385" s="93">
        <v>120.5</v>
      </c>
      <c r="AF2385" s="93">
        <v>120.7</v>
      </c>
      <c r="AJ2385" s="94">
        <v>130</v>
      </c>
    </row>
    <row r="2386" spans="2:36" ht="15" outlineLevel="1">
      <c r="B2386" s="92" t="s">
        <v>383</v>
      </c>
      <c r="Y2386" s="93">
        <v>144.19209848607099</v>
      </c>
      <c r="Z2386" s="93">
        <v>138</v>
      </c>
      <c r="AA2386" s="93">
        <v>132.9</v>
      </c>
      <c r="AB2386" s="93">
        <v>128.30000000000001</v>
      </c>
      <c r="AC2386" s="93">
        <v>0</v>
      </c>
      <c r="AD2386" s="93">
        <v>121.254</v>
      </c>
      <c r="AE2386" s="93">
        <v>120.1</v>
      </c>
      <c r="AF2386" s="93">
        <v>121.1</v>
      </c>
      <c r="AJ2386" s="94">
        <v>130</v>
      </c>
    </row>
    <row r="2387" spans="2:36" ht="15" outlineLevel="1">
      <c r="B2387" s="92" t="s">
        <v>384</v>
      </c>
      <c r="Y2387" s="93">
        <v>155.756700755297</v>
      </c>
      <c r="Z2387" s="93">
        <v>149.9</v>
      </c>
      <c r="AA2387" s="93">
        <v>144.30000000000001</v>
      </c>
      <c r="AB2387" s="93">
        <v>139.19999999999999</v>
      </c>
      <c r="AC2387" s="93">
        <v>0</v>
      </c>
      <c r="AD2387" s="93">
        <v>125.767</v>
      </c>
      <c r="AE2387" s="93">
        <v>123.5</v>
      </c>
      <c r="AF2387" s="93">
        <v>122.2</v>
      </c>
      <c r="AJ2387" s="94">
        <v>130</v>
      </c>
    </row>
    <row r="2388" spans="2:36" ht="15" outlineLevel="1">
      <c r="B2388" s="92" t="s">
        <v>337</v>
      </c>
      <c r="Y2388" s="93">
        <v>151.30953458318101</v>
      </c>
      <c r="Z2388" s="93">
        <v>141.80000000000001</v>
      </c>
      <c r="AA2388" s="93">
        <v>135.9</v>
      </c>
      <c r="AB2388" s="93">
        <v>133.19999999999999</v>
      </c>
      <c r="AC2388" s="93">
        <v>0</v>
      </c>
      <c r="AD2388" s="93">
        <v>126.267</v>
      </c>
      <c r="AE2388" s="93">
        <v>123.1</v>
      </c>
      <c r="AF2388" s="93">
        <v>122.3</v>
      </c>
      <c r="AJ2388" s="94">
        <v>130</v>
      </c>
    </row>
    <row r="2389" spans="2:36" ht="15" outlineLevel="1">
      <c r="B2389" s="92" t="s">
        <v>385</v>
      </c>
      <c r="Y2389" s="93">
        <v>148.893141431353</v>
      </c>
      <c r="Z2389" s="93">
        <v>144.5</v>
      </c>
      <c r="AA2389" s="93">
        <v>140.80000000000001</v>
      </c>
      <c r="AB2389" s="93">
        <v>134.6</v>
      </c>
      <c r="AC2389" s="93">
        <v>0</v>
      </c>
      <c r="AD2389" s="93">
        <v>126.30200000000001</v>
      </c>
      <c r="AE2389" s="93">
        <v>121.1</v>
      </c>
      <c r="AF2389" s="93">
        <v>124.4</v>
      </c>
      <c r="AJ2389" s="94">
        <v>130</v>
      </c>
    </row>
    <row r="2390" spans="2:36" ht="15" outlineLevel="1">
      <c r="B2390" s="92" t="s">
        <v>386</v>
      </c>
      <c r="Y2390" s="93">
        <v>147.42228589915399</v>
      </c>
      <c r="Z2390" s="93">
        <v>141.6</v>
      </c>
      <c r="AA2390" s="93">
        <v>140.80000000000001</v>
      </c>
      <c r="AB2390" s="93">
        <v>134.4</v>
      </c>
      <c r="AC2390" s="93">
        <v>0</v>
      </c>
      <c r="AD2390" s="93">
        <v>129.608</v>
      </c>
      <c r="AE2390" s="93">
        <v>125.9</v>
      </c>
      <c r="AF2390" s="93">
        <v>125.6</v>
      </c>
      <c r="AJ2390" s="94">
        <v>130</v>
      </c>
    </row>
    <row r="2391" spans="2:36" ht="15" outlineLevel="1">
      <c r="B2391" s="92" t="s">
        <v>387</v>
      </c>
      <c r="Y2391" s="93">
        <v>158.93166679727301</v>
      </c>
      <c r="Z2391" s="93">
        <v>151.4</v>
      </c>
      <c r="AA2391" s="93">
        <v>149.19999999999999</v>
      </c>
      <c r="AB2391" s="93">
        <v>141.69999999999999</v>
      </c>
      <c r="AC2391" s="93">
        <v>0</v>
      </c>
      <c r="AD2391" s="93">
        <v>130.30000000000001</v>
      </c>
      <c r="AE2391" s="93">
        <v>125.8</v>
      </c>
      <c r="AF2391" s="93">
        <v>126.1</v>
      </c>
      <c r="AJ2391" s="94">
        <v>130</v>
      </c>
    </row>
    <row r="2392" spans="2:36" ht="15" outlineLevel="1">
      <c r="B2392" s="92" t="s">
        <v>388</v>
      </c>
      <c r="Y2392" s="93">
        <v>148.94759656917199</v>
      </c>
      <c r="Z2392" s="93">
        <v>144.9</v>
      </c>
      <c r="AA2392" s="93">
        <v>141</v>
      </c>
      <c r="AB2392" s="93">
        <v>135.1</v>
      </c>
      <c r="AC2392" s="93">
        <v>0</v>
      </c>
      <c r="AD2392" s="93">
        <v>119.239</v>
      </c>
      <c r="AE2392" s="93">
        <v>124.9</v>
      </c>
      <c r="AF2392" s="93">
        <v>126.1</v>
      </c>
      <c r="AJ2392" s="94">
        <v>130</v>
      </c>
    </row>
    <row r="2393" spans="2:36" ht="15" outlineLevel="1">
      <c r="B2393" s="92" t="s">
        <v>333</v>
      </c>
      <c r="Y2393" s="93">
        <v>145.98813559321999</v>
      </c>
      <c r="Z2393" s="93">
        <v>142.19999999999999</v>
      </c>
      <c r="AA2393" s="93">
        <v>137</v>
      </c>
      <c r="AB2393" s="93">
        <v>133.4</v>
      </c>
      <c r="AC2393" s="93">
        <v>0</v>
      </c>
      <c r="AD2393" s="93">
        <v>127.48</v>
      </c>
      <c r="AE2393" s="93">
        <v>126.1</v>
      </c>
      <c r="AF2393" s="93">
        <v>127</v>
      </c>
      <c r="AJ2393" s="94">
        <v>130</v>
      </c>
    </row>
    <row r="2394" spans="2:36" ht="15" outlineLevel="1">
      <c r="B2394" s="92" t="s">
        <v>330</v>
      </c>
      <c r="Y2394" s="93">
        <v>151.13098066325699</v>
      </c>
      <c r="Z2394" s="93">
        <v>145.6</v>
      </c>
      <c r="AA2394" s="93">
        <v>141.6</v>
      </c>
      <c r="AB2394" s="93">
        <v>136.1</v>
      </c>
      <c r="AC2394" s="93">
        <v>0</v>
      </c>
      <c r="AD2394" s="93">
        <v>128.36600000000001</v>
      </c>
      <c r="AE2394" s="93">
        <v>127</v>
      </c>
      <c r="AF2394" s="93">
        <v>127.1</v>
      </c>
      <c r="AJ2394" s="94">
        <v>130</v>
      </c>
    </row>
    <row r="2395" spans="2:36" ht="15" outlineLevel="1">
      <c r="B2395" s="92" t="s">
        <v>389</v>
      </c>
      <c r="Y2395" s="93">
        <v>150.89247311828001</v>
      </c>
      <c r="Z2395" s="93">
        <v>144.4</v>
      </c>
      <c r="AA2395" s="93">
        <v>144.19999999999999</v>
      </c>
      <c r="AB2395" s="93">
        <v>139.80000000000001</v>
      </c>
      <c r="AC2395" s="93">
        <v>0</v>
      </c>
      <c r="AD2395" s="93">
        <v>129.98099999999999</v>
      </c>
      <c r="AE2395" s="93">
        <v>126.2</v>
      </c>
      <c r="AF2395" s="93">
        <v>127.4</v>
      </c>
      <c r="AJ2395" s="94">
        <v>130</v>
      </c>
    </row>
    <row r="2396" spans="2:36" ht="15" outlineLevel="1">
      <c r="B2396" s="92" t="s">
        <v>390</v>
      </c>
      <c r="Y2396" s="93">
        <v>146.23911212043501</v>
      </c>
      <c r="Z2396" s="93">
        <v>144.5</v>
      </c>
      <c r="AA2396" s="93">
        <v>141.30000000000001</v>
      </c>
      <c r="AB2396" s="93">
        <v>138.1</v>
      </c>
      <c r="AC2396" s="93">
        <v>0</v>
      </c>
      <c r="AD2396" s="93">
        <v>129.33600000000001</v>
      </c>
      <c r="AE2396" s="93">
        <v>125.9</v>
      </c>
      <c r="AF2396" s="93">
        <v>127.7</v>
      </c>
      <c r="AJ2396" s="94">
        <v>130</v>
      </c>
    </row>
    <row r="2397" spans="2:36" ht="15" outlineLevel="1">
      <c r="B2397" s="92" t="s">
        <v>391</v>
      </c>
      <c r="Y2397" s="93">
        <v>161.98250490516699</v>
      </c>
      <c r="Z2397" s="93">
        <v>154.4</v>
      </c>
      <c r="AA2397" s="93">
        <v>152</v>
      </c>
      <c r="AB2397" s="93">
        <v>147.1</v>
      </c>
      <c r="AC2397" s="93">
        <v>0</v>
      </c>
      <c r="AD2397" s="93">
        <v>137.096</v>
      </c>
      <c r="AE2397" s="93">
        <v>128.9</v>
      </c>
      <c r="AF2397" s="93">
        <v>128.80000000000001</v>
      </c>
      <c r="AJ2397" s="94">
        <v>130</v>
      </c>
    </row>
    <row r="2398" spans="2:36" ht="15" outlineLevel="1">
      <c r="B2398" s="92" t="s">
        <v>392</v>
      </c>
      <c r="Y2398" s="93">
        <v>162.03046577482701</v>
      </c>
      <c r="Z2398" s="93">
        <v>156.9</v>
      </c>
      <c r="AA2398" s="93">
        <v>150.30000000000001</v>
      </c>
      <c r="AB2398" s="93">
        <v>147</v>
      </c>
      <c r="AC2398" s="93">
        <v>0</v>
      </c>
      <c r="AD2398" s="93">
        <v>137.16499999999999</v>
      </c>
      <c r="AE2398" s="93">
        <v>133.9</v>
      </c>
      <c r="AF2398" s="93">
        <v>132.80000000000001</v>
      </c>
      <c r="AJ2398" s="94">
        <v>130</v>
      </c>
    </row>
    <row r="2399" spans="2:36" outlineLevel="1"/>
    <row r="2402" spans="2:33" ht="21" thickBot="1">
      <c r="B2402" s="19" t="s">
        <v>393</v>
      </c>
      <c r="C2402" s="20"/>
      <c r="D2402" s="20"/>
      <c r="E2402" s="20"/>
      <c r="F2402" s="20"/>
      <c r="G2402" s="20"/>
      <c r="H2402" s="20"/>
      <c r="I2402" s="20"/>
      <c r="J2402" s="20"/>
      <c r="K2402" s="20"/>
      <c r="L2402" s="20"/>
      <c r="M2402" s="20"/>
      <c r="N2402" s="20"/>
      <c r="O2402" s="20"/>
      <c r="P2402" s="20"/>
      <c r="Q2402" s="20"/>
      <c r="R2402" s="20"/>
      <c r="S2402" s="20"/>
      <c r="T2402" s="20"/>
      <c r="U2402" s="20"/>
      <c r="V2402" s="20"/>
      <c r="W2402" s="20"/>
      <c r="X2402" s="20"/>
      <c r="Y2402" s="20"/>
      <c r="Z2402" s="20"/>
      <c r="AA2402" s="20"/>
      <c r="AB2402" s="20"/>
      <c r="AC2402" s="20"/>
      <c r="AD2402" s="20"/>
      <c r="AE2402" s="20"/>
      <c r="AF2402" s="20"/>
      <c r="AG2402" s="20"/>
    </row>
    <row r="2403" spans="2:33" ht="14" outlineLevel="1" thickTop="1"/>
    <row r="2404" spans="2:33" outlineLevel="1"/>
    <row r="2405" spans="2:33" outlineLevel="1"/>
    <row r="2406" spans="2:33" outlineLevel="1"/>
    <row r="2407" spans="2:33" outlineLevel="1"/>
    <row r="2408" spans="2:33" outlineLevel="1"/>
    <row r="2409" spans="2:33" outlineLevel="1"/>
    <row r="2410" spans="2:33" outlineLevel="1"/>
    <row r="2411" spans="2:33" outlineLevel="1"/>
    <row r="2412" spans="2:33" outlineLevel="1"/>
    <row r="2413" spans="2:33" outlineLevel="1"/>
    <row r="2414" spans="2:33" outlineLevel="1"/>
    <row r="2415" spans="2:33" outlineLevel="1"/>
    <row r="2416" spans="2:33" outlineLevel="1"/>
    <row r="2417" spans="2:35" outlineLevel="1"/>
    <row r="2418" spans="2:35" outlineLevel="1"/>
    <row r="2419" spans="2:35" outlineLevel="1"/>
    <row r="2420" spans="2:35" outlineLevel="1"/>
    <row r="2421" spans="2:35" outlineLevel="1"/>
    <row r="2422" spans="2:35" outlineLevel="1"/>
    <row r="2423" spans="2:35" outlineLevel="1"/>
    <row r="2424" spans="2:35" outlineLevel="1"/>
    <row r="2425" spans="2:35" outlineLevel="1"/>
    <row r="2426" spans="2:35" outlineLevel="1"/>
    <row r="2427" spans="2:35" ht="16" outlineLevel="1" thickBot="1">
      <c r="B2427" s="3" t="s">
        <v>394</v>
      </c>
      <c r="C2427" s="3" t="s">
        <v>1</v>
      </c>
      <c r="D2427" s="3" t="s">
        <v>2</v>
      </c>
      <c r="E2427" s="3">
        <v>1990</v>
      </c>
      <c r="F2427" s="3">
        <v>1991</v>
      </c>
      <c r="G2427" s="3">
        <v>1992</v>
      </c>
      <c r="H2427" s="3">
        <v>1993</v>
      </c>
      <c r="I2427" s="3">
        <v>1994</v>
      </c>
      <c r="J2427" s="3">
        <v>1995</v>
      </c>
      <c r="K2427" s="3">
        <v>1996</v>
      </c>
      <c r="L2427" s="3">
        <v>1997</v>
      </c>
      <c r="M2427" s="3">
        <v>1998</v>
      </c>
      <c r="N2427" s="3">
        <v>1999</v>
      </c>
      <c r="O2427" s="3">
        <v>2000</v>
      </c>
      <c r="P2427" s="3">
        <v>2001</v>
      </c>
      <c r="Q2427" s="3">
        <v>2002</v>
      </c>
      <c r="R2427" s="3">
        <v>2003</v>
      </c>
      <c r="S2427" s="3">
        <v>2004</v>
      </c>
      <c r="T2427" s="3">
        <v>2005</v>
      </c>
      <c r="U2427" s="3">
        <v>2006</v>
      </c>
      <c r="V2427" s="3">
        <v>2007</v>
      </c>
      <c r="W2427" s="3">
        <v>2008</v>
      </c>
      <c r="X2427" s="3">
        <v>2009</v>
      </c>
      <c r="Y2427" s="3">
        <v>2010</v>
      </c>
      <c r="Z2427" s="3">
        <v>2011</v>
      </c>
      <c r="AA2427" s="3">
        <v>2012</v>
      </c>
      <c r="AB2427" s="3">
        <v>2013</v>
      </c>
      <c r="AC2427" s="3">
        <v>2014</v>
      </c>
      <c r="AD2427" s="3">
        <v>2015</v>
      </c>
      <c r="AE2427" s="3">
        <v>2016</v>
      </c>
      <c r="AF2427" s="3">
        <v>2017</v>
      </c>
      <c r="AG2427" s="3">
        <v>2018</v>
      </c>
      <c r="AH2427" s="3"/>
    </row>
    <row r="2428" spans="2:35" ht="15" outlineLevel="1">
      <c r="B2428" s="40" t="s">
        <v>71</v>
      </c>
      <c r="C2428" s="40" t="s">
        <v>395</v>
      </c>
      <c r="O2428" s="97">
        <v>6.9073016481427691</v>
      </c>
      <c r="P2428" s="97">
        <v>6.9911131440734353</v>
      </c>
      <c r="Q2428" s="97">
        <v>7.0090876813540204</v>
      </c>
      <c r="R2428" s="97">
        <v>6.9890487596061535</v>
      </c>
      <c r="S2428" s="97">
        <v>7.0071506022077097</v>
      </c>
      <c r="T2428" s="97">
        <v>7.0199698409193392</v>
      </c>
      <c r="U2428" s="97">
        <v>6.765644623836355</v>
      </c>
      <c r="V2428" s="97">
        <v>6.8239328434519217</v>
      </c>
      <c r="W2428" s="97">
        <v>6.6820433882254147</v>
      </c>
      <c r="X2428" s="97">
        <v>6.2775562730000001</v>
      </c>
      <c r="Y2428" s="97">
        <v>5.7748371550000002</v>
      </c>
      <c r="Z2428" s="97">
        <v>5.4921889983436492</v>
      </c>
      <c r="AA2428" s="97">
        <v>5.3472006444559526</v>
      </c>
      <c r="AB2428" s="97">
        <v>5.1928937533368931</v>
      </c>
      <c r="AC2428" s="97">
        <v>5.1499119999999996</v>
      </c>
      <c r="AD2428" s="97">
        <v>5.0519002670309883</v>
      </c>
      <c r="AE2428" s="97">
        <v>5.0592497955846287</v>
      </c>
      <c r="AF2428" s="97">
        <v>5.0258558091286298</v>
      </c>
      <c r="AG2428" s="97">
        <v>5.0982398690135078</v>
      </c>
      <c r="AH2428" s="50">
        <f>(AG2428-AF2428)/AF2428</f>
        <v>1.4402335171137294E-2</v>
      </c>
      <c r="AI2428" s="50">
        <f>(AG2428-V2428)/V2428</f>
        <v>-0.25288832906589148</v>
      </c>
    </row>
    <row r="2429" spans="2:35" ht="15" outlineLevel="1">
      <c r="B2429" s="40" t="s">
        <v>70</v>
      </c>
      <c r="C2429" s="40" t="s">
        <v>395</v>
      </c>
      <c r="O2429" s="97">
        <v>6.1859666881386239</v>
      </c>
      <c r="P2429" s="97">
        <v>6.2827011979924015</v>
      </c>
      <c r="Q2429" s="97">
        <v>6.1172634631655232</v>
      </c>
      <c r="R2429" s="97">
        <v>6.2218617368582967</v>
      </c>
      <c r="S2429" s="97">
        <v>6.3631044904997482</v>
      </c>
      <c r="T2429" s="97">
        <v>6.3215155203892266</v>
      </c>
      <c r="U2429" s="97">
        <v>6.4138019563038053</v>
      </c>
      <c r="V2429" s="97">
        <v>6.3267136022732151</v>
      </c>
      <c r="W2429" s="97">
        <v>5.8728636905889475</v>
      </c>
      <c r="X2429" s="97">
        <v>5.2861007430000004</v>
      </c>
      <c r="Y2429" s="97">
        <v>5.0159965639999999</v>
      </c>
      <c r="Z2429" s="97">
        <v>4.885094080752646</v>
      </c>
      <c r="AA2429" s="97">
        <v>4.7603972004762083</v>
      </c>
      <c r="AB2429" s="97">
        <v>4.6439755495474317</v>
      </c>
      <c r="AC2429" s="97">
        <v>4.5679220000000003</v>
      </c>
      <c r="AD2429" s="97">
        <v>4.4406136177583733</v>
      </c>
      <c r="AE2429" s="97">
        <v>4.291610076005222</v>
      </c>
      <c r="AF2429" s="97">
        <v>4.3181933983848397</v>
      </c>
      <c r="AG2429" s="97">
        <v>4.3181933983848397</v>
      </c>
      <c r="AH2429" s="50">
        <f>(AG2429-AF2429)/AF2429</f>
        <v>0</v>
      </c>
      <c r="AI2429" s="50">
        <f>(AG2429-V2429)/V2429</f>
        <v>-0.3174665916861964</v>
      </c>
    </row>
    <row r="2430" spans="2:35" outlineLevel="1"/>
    <row r="2433" spans="2:33" ht="21" thickBot="1">
      <c r="B2433" s="19" t="s">
        <v>396</v>
      </c>
      <c r="C2433" s="20"/>
      <c r="D2433" s="20"/>
      <c r="E2433" s="20"/>
      <c r="F2433" s="20"/>
      <c r="G2433" s="20"/>
      <c r="H2433" s="20"/>
      <c r="I2433" s="20"/>
      <c r="J2433" s="20"/>
      <c r="K2433" s="20"/>
      <c r="L2433" s="20"/>
      <c r="M2433" s="20"/>
      <c r="N2433" s="20"/>
      <c r="O2433" s="20"/>
      <c r="P2433" s="20"/>
      <c r="Q2433" s="20"/>
      <c r="R2433" s="20"/>
      <c r="S2433" s="20"/>
      <c r="T2433" s="20"/>
      <c r="U2433" s="20"/>
      <c r="V2433" s="20"/>
      <c r="W2433" s="20"/>
      <c r="X2433" s="20"/>
      <c r="Y2433" s="20"/>
      <c r="Z2433" s="20"/>
      <c r="AA2433" s="20"/>
      <c r="AB2433" s="20"/>
      <c r="AC2433" s="20"/>
      <c r="AD2433" s="20"/>
      <c r="AE2433" s="20"/>
      <c r="AF2433" s="20"/>
      <c r="AG2433" s="20"/>
    </row>
    <row r="2434" spans="2:33" ht="14" outlineLevel="1" thickTop="1"/>
    <row r="2435" spans="2:33" outlineLevel="1"/>
    <row r="2436" spans="2:33" outlineLevel="1"/>
    <row r="2437" spans="2:33" outlineLevel="1"/>
    <row r="2438" spans="2:33" outlineLevel="1"/>
    <row r="2439" spans="2:33" outlineLevel="1"/>
    <row r="2440" spans="2:33" outlineLevel="1"/>
    <row r="2441" spans="2:33" outlineLevel="1"/>
    <row r="2442" spans="2:33" outlineLevel="1"/>
    <row r="2443" spans="2:33" outlineLevel="1"/>
    <row r="2444" spans="2:33" outlineLevel="1"/>
    <row r="2445" spans="2:33" outlineLevel="1"/>
    <row r="2446" spans="2:33" outlineLevel="1"/>
    <row r="2447" spans="2:33" outlineLevel="1"/>
    <row r="2448" spans="2:33" outlineLevel="1"/>
    <row r="2449" spans="2:33" outlineLevel="1"/>
    <row r="2450" spans="2:33" outlineLevel="1"/>
    <row r="2451" spans="2:33" outlineLevel="1"/>
    <row r="2452" spans="2:33" outlineLevel="1"/>
    <row r="2453" spans="2:33" outlineLevel="1"/>
    <row r="2454" spans="2:33" outlineLevel="1"/>
    <row r="2455" spans="2:33" outlineLevel="1"/>
    <row r="2456" spans="2:33" outlineLevel="1"/>
    <row r="2457" spans="2:33" outlineLevel="1"/>
    <row r="2458" spans="2:33" outlineLevel="1"/>
    <row r="2459" spans="2:33" ht="16" outlineLevel="1" thickBot="1">
      <c r="B2459" s="3" t="s">
        <v>397</v>
      </c>
      <c r="C2459" s="3" t="s">
        <v>1</v>
      </c>
      <c r="D2459" s="3" t="s">
        <v>2</v>
      </c>
      <c r="E2459" s="3">
        <v>1990</v>
      </c>
      <c r="F2459" s="3">
        <v>1991</v>
      </c>
      <c r="G2459" s="3">
        <v>1992</v>
      </c>
      <c r="H2459" s="3">
        <v>1993</v>
      </c>
      <c r="I2459" s="3">
        <v>1994</v>
      </c>
      <c r="J2459" s="3">
        <v>1995</v>
      </c>
      <c r="K2459" s="3">
        <v>1996</v>
      </c>
      <c r="L2459" s="3">
        <v>1997</v>
      </c>
      <c r="M2459" s="3">
        <v>1998</v>
      </c>
      <c r="N2459" s="3">
        <v>1999</v>
      </c>
      <c r="O2459" s="3">
        <v>2000</v>
      </c>
      <c r="P2459" s="3">
        <v>2001</v>
      </c>
      <c r="Q2459" s="3">
        <v>2002</v>
      </c>
      <c r="R2459" s="3">
        <v>2003</v>
      </c>
      <c r="S2459" s="3">
        <v>2004</v>
      </c>
      <c r="T2459" s="3">
        <v>2005</v>
      </c>
      <c r="U2459" s="3">
        <v>2006</v>
      </c>
      <c r="V2459" s="3">
        <v>2007</v>
      </c>
      <c r="W2459" s="3">
        <v>2008</v>
      </c>
      <c r="X2459" s="3">
        <v>2009</v>
      </c>
      <c r="Y2459" s="3">
        <v>2010</v>
      </c>
      <c r="Z2459" s="3">
        <v>2011</v>
      </c>
      <c r="AA2459" s="3">
        <v>2012</v>
      </c>
      <c r="AB2459" s="3">
        <v>2013</v>
      </c>
      <c r="AC2459" s="3">
        <v>2014</v>
      </c>
      <c r="AD2459" s="3">
        <v>2015</v>
      </c>
      <c r="AE2459" s="3">
        <v>2016</v>
      </c>
      <c r="AF2459" s="3">
        <v>2017</v>
      </c>
      <c r="AG2459" s="3">
        <v>2018</v>
      </c>
    </row>
    <row r="2460" spans="2:33" ht="15" outlineLevel="1">
      <c r="B2460" s="61" t="s">
        <v>398</v>
      </c>
      <c r="C2460" s="40" t="s">
        <v>399</v>
      </c>
      <c r="O2460" s="44">
        <v>100</v>
      </c>
      <c r="P2460" s="44">
        <v>100.22832912011742</v>
      </c>
      <c r="Q2460" s="44">
        <v>116.464160482753</v>
      </c>
      <c r="R2460" s="44">
        <v>127.85615265432602</v>
      </c>
      <c r="S2460" s="44">
        <v>138.71809508276931</v>
      </c>
      <c r="T2460" s="44">
        <v>145.30702112044361</v>
      </c>
      <c r="U2460" s="44">
        <v>141.25417923835928</v>
      </c>
      <c r="V2460" s="44">
        <v>152.54831607273914</v>
      </c>
      <c r="W2460" s="44">
        <v>140.98507706107804</v>
      </c>
      <c r="X2460" s="44">
        <v>98.434314604909076</v>
      </c>
      <c r="Y2460" s="44">
        <v>89.080975291527352</v>
      </c>
      <c r="Z2460" s="44">
        <v>81.064992253119144</v>
      </c>
      <c r="AA2460" s="44">
        <v>80.689880127211936</v>
      </c>
      <c r="AB2460" s="44">
        <v>74.516839272608664</v>
      </c>
      <c r="AC2460" s="44">
        <v>79.68686292098181</v>
      </c>
      <c r="AD2460" s="44">
        <v>80.27399494414091</v>
      </c>
      <c r="AE2460" s="44">
        <v>94.299926608497103</v>
      </c>
      <c r="AF2460" s="44">
        <v>95.890075837886329</v>
      </c>
      <c r="AG2460" s="44">
        <v>93.329527847998037</v>
      </c>
    </row>
    <row r="2461" spans="2:33" ht="15" outlineLevel="1">
      <c r="B2461" s="61" t="s">
        <v>400</v>
      </c>
      <c r="C2461" s="40" t="s">
        <v>399</v>
      </c>
      <c r="O2461" s="44">
        <v>100</v>
      </c>
      <c r="P2461" s="44">
        <v>104.4781035636607</v>
      </c>
      <c r="Q2461" s="44">
        <v>117.58982349004518</v>
      </c>
      <c r="R2461" s="44">
        <v>131.64578802074618</v>
      </c>
      <c r="S2461" s="44">
        <v>143.02587000167307</v>
      </c>
      <c r="T2461" s="44">
        <v>152.60582231888907</v>
      </c>
      <c r="U2461" s="44">
        <v>156.3441107579053</v>
      </c>
      <c r="V2461" s="44">
        <v>156.48893675757068</v>
      </c>
      <c r="W2461" s="44">
        <v>128.50719424460431</v>
      </c>
      <c r="X2461" s="44">
        <v>77.538899113267519</v>
      </c>
      <c r="Y2461" s="44">
        <v>65.806947465283585</v>
      </c>
      <c r="Z2461" s="44">
        <v>57.648067592437677</v>
      </c>
      <c r="AA2461" s="44">
        <v>56.507236071607828</v>
      </c>
      <c r="AB2461" s="44">
        <v>56.900932742178348</v>
      </c>
      <c r="AC2461" s="44">
        <v>58.818700853270869</v>
      </c>
      <c r="AD2461" s="44">
        <v>61.725677597456915</v>
      </c>
      <c r="AE2461" s="44">
        <v>74.069872009369249</v>
      </c>
      <c r="AF2461" s="44">
        <v>76.976848753555302</v>
      </c>
      <c r="AG2461" s="44">
        <v>78.025660866655514</v>
      </c>
    </row>
    <row r="2462" spans="2:33" ht="15" outlineLevel="1">
      <c r="B2462" s="61" t="s">
        <v>401</v>
      </c>
      <c r="C2462" s="40" t="s">
        <v>399</v>
      </c>
      <c r="O2462" s="44">
        <v>100</v>
      </c>
      <c r="P2462" s="44">
        <v>99.373040752351102</v>
      </c>
      <c r="Q2462" s="44">
        <v>116.05015673981191</v>
      </c>
      <c r="R2462" s="44">
        <v>123.2601880877743</v>
      </c>
      <c r="S2462" s="44">
        <v>134.10658307210031</v>
      </c>
      <c r="T2462" s="44">
        <v>144.95297805642633</v>
      </c>
      <c r="U2462" s="44">
        <v>140.56426332288402</v>
      </c>
      <c r="V2462" s="44">
        <v>146.20689655172413</v>
      </c>
      <c r="W2462" s="44">
        <v>138.36990595611286</v>
      </c>
      <c r="X2462" s="44">
        <v>99.059561128526653</v>
      </c>
      <c r="Y2462" s="44">
        <v>91.347962382445147</v>
      </c>
      <c r="Z2462" s="44">
        <v>83.887147335423194</v>
      </c>
      <c r="AA2462" s="44">
        <v>82.507836990595607</v>
      </c>
      <c r="AB2462" s="44">
        <v>79.059561128526653</v>
      </c>
      <c r="AC2462" s="44">
        <v>81.943573667711604</v>
      </c>
      <c r="AD2462" s="44">
        <v>81.630094043887141</v>
      </c>
      <c r="AE2462" s="44">
        <v>97.680250783699066</v>
      </c>
      <c r="AF2462" s="44">
        <v>99.811912225705328</v>
      </c>
      <c r="AG2462" s="44">
        <v>100</v>
      </c>
    </row>
    <row r="2463" spans="2:33" ht="15" outlineLevel="1">
      <c r="B2463" s="61" t="s">
        <v>177</v>
      </c>
      <c r="C2463" s="40" t="s">
        <v>399</v>
      </c>
      <c r="O2463" s="44">
        <v>100</v>
      </c>
      <c r="P2463" s="44">
        <v>104.06270791749834</v>
      </c>
      <c r="Q2463" s="44">
        <v>108.01646706586827</v>
      </c>
      <c r="R2463" s="44">
        <v>112.90668662674651</v>
      </c>
      <c r="S2463" s="44">
        <v>117.47588157019295</v>
      </c>
      <c r="T2463" s="44">
        <v>128.3308383233533</v>
      </c>
      <c r="U2463" s="44">
        <v>136.49866932801064</v>
      </c>
      <c r="V2463" s="44">
        <v>142.49417831004658</v>
      </c>
      <c r="W2463" s="44">
        <v>138.12042581503658</v>
      </c>
      <c r="X2463" s="44">
        <v>123.01480372588156</v>
      </c>
      <c r="Y2463" s="44">
        <v>117.9707252162342</v>
      </c>
      <c r="Z2463" s="44">
        <v>114.49517631403859</v>
      </c>
      <c r="AA2463" s="44">
        <v>115.03908848968729</v>
      </c>
      <c r="AB2463" s="44">
        <v>117.22471723220227</v>
      </c>
      <c r="AC2463" s="44">
        <v>124.61992681304058</v>
      </c>
      <c r="AD2463" s="44">
        <v>131.27744510978044</v>
      </c>
      <c r="AE2463" s="44">
        <v>139.22405189620758</v>
      </c>
      <c r="AF2463" s="44">
        <v>144.04357950765137</v>
      </c>
      <c r="AG2463" s="44">
        <v>146.52195608782435</v>
      </c>
    </row>
    <row r="2464" spans="2:33" ht="15" outlineLevel="1">
      <c r="B2464" s="61"/>
    </row>
    <row r="2467" spans="2:33" ht="21" thickBot="1">
      <c r="B2467" s="19" t="s">
        <v>402</v>
      </c>
      <c r="C2467" s="20"/>
      <c r="D2467" s="20"/>
      <c r="E2467" s="20"/>
      <c r="F2467" s="20"/>
      <c r="G2467" s="20"/>
      <c r="H2467" s="20"/>
      <c r="I2467" s="20"/>
      <c r="J2467" s="20"/>
      <c r="K2467" s="20"/>
      <c r="L2467" s="20"/>
      <c r="M2467" s="20"/>
      <c r="N2467" s="20"/>
      <c r="O2467" s="20"/>
      <c r="P2467" s="20"/>
      <c r="Q2467" s="20"/>
      <c r="R2467" s="20"/>
      <c r="S2467" s="20"/>
      <c r="T2467" s="20"/>
      <c r="U2467" s="20"/>
      <c r="V2467" s="20"/>
      <c r="W2467" s="20"/>
      <c r="X2467" s="20"/>
      <c r="Y2467" s="20"/>
      <c r="Z2467" s="20"/>
      <c r="AA2467" s="20"/>
      <c r="AB2467" s="20"/>
      <c r="AC2467" s="20"/>
      <c r="AD2467" s="20"/>
      <c r="AE2467" s="20"/>
      <c r="AF2467" s="20"/>
      <c r="AG2467" s="20"/>
    </row>
    <row r="2468" spans="2:33" ht="14" outlineLevel="1" thickTop="1"/>
    <row r="2469" spans="2:33" outlineLevel="1"/>
    <row r="2470" spans="2:33" outlineLevel="1"/>
    <row r="2471" spans="2:33" outlineLevel="1"/>
    <row r="2472" spans="2:33" outlineLevel="1"/>
    <row r="2473" spans="2:33" outlineLevel="1"/>
    <row r="2474" spans="2:33" outlineLevel="1"/>
    <row r="2475" spans="2:33" outlineLevel="1"/>
    <row r="2476" spans="2:33" outlineLevel="1"/>
    <row r="2477" spans="2:33" outlineLevel="1"/>
    <row r="2478" spans="2:33" outlineLevel="1"/>
    <row r="2479" spans="2:33" outlineLevel="1"/>
    <row r="2480" spans="2:33" outlineLevel="1"/>
    <row r="2481" spans="2:33" outlineLevel="1"/>
    <row r="2482" spans="2:33" outlineLevel="1"/>
    <row r="2483" spans="2:33" outlineLevel="1"/>
    <row r="2484" spans="2:33" outlineLevel="1"/>
    <row r="2485" spans="2:33" outlineLevel="1"/>
    <row r="2486" spans="2:33" outlineLevel="1"/>
    <row r="2487" spans="2:33" outlineLevel="1"/>
    <row r="2488" spans="2:33" outlineLevel="1"/>
    <row r="2489" spans="2:33" outlineLevel="1"/>
    <row r="2490" spans="2:33" outlineLevel="1"/>
    <row r="2491" spans="2:33" outlineLevel="1"/>
    <row r="2492" spans="2:33" outlineLevel="1"/>
    <row r="2493" spans="2:33" outlineLevel="1"/>
    <row r="2494" spans="2:33" ht="16" outlineLevel="1" thickBot="1">
      <c r="B2494" s="3" t="s">
        <v>397</v>
      </c>
      <c r="C2494" s="3" t="s">
        <v>1</v>
      </c>
      <c r="D2494" s="3" t="s">
        <v>2</v>
      </c>
      <c r="E2494" s="3">
        <v>1990</v>
      </c>
      <c r="F2494" s="3">
        <v>1991</v>
      </c>
      <c r="G2494" s="3">
        <v>1992</v>
      </c>
      <c r="H2494" s="3">
        <v>1993</v>
      </c>
      <c r="I2494" s="3">
        <v>1994</v>
      </c>
      <c r="J2494" s="3">
        <v>1995</v>
      </c>
      <c r="K2494" s="3">
        <v>1996</v>
      </c>
      <c r="L2494" s="3">
        <v>1997</v>
      </c>
      <c r="M2494" s="3">
        <v>1998</v>
      </c>
      <c r="N2494" s="3">
        <v>1999</v>
      </c>
      <c r="O2494" s="3">
        <v>2000</v>
      </c>
      <c r="P2494" s="3">
        <v>2001</v>
      </c>
      <c r="Q2494" s="3">
        <v>2002</v>
      </c>
      <c r="R2494" s="3">
        <v>2003</v>
      </c>
      <c r="S2494" s="3">
        <v>2004</v>
      </c>
      <c r="T2494" s="3">
        <v>2005</v>
      </c>
      <c r="U2494" s="3">
        <v>2006</v>
      </c>
      <c r="V2494" s="3">
        <v>2007</v>
      </c>
      <c r="W2494" s="3">
        <v>2008</v>
      </c>
      <c r="X2494" s="3">
        <v>2009</v>
      </c>
      <c r="Y2494" s="3">
        <v>2010</v>
      </c>
      <c r="Z2494" s="3">
        <v>2011</v>
      </c>
      <c r="AA2494" s="3">
        <v>2012</v>
      </c>
      <c r="AB2494" s="3">
        <v>2013</v>
      </c>
      <c r="AC2494" s="3">
        <v>2014</v>
      </c>
      <c r="AD2494" s="3">
        <v>2015</v>
      </c>
      <c r="AE2494" s="3">
        <v>2016</v>
      </c>
      <c r="AF2494" s="3">
        <v>2017</v>
      </c>
      <c r="AG2494" s="3">
        <v>2018</v>
      </c>
    </row>
    <row r="2495" spans="2:33" ht="15" outlineLevel="1">
      <c r="B2495" s="61" t="s">
        <v>403</v>
      </c>
      <c r="O2495" s="10">
        <v>1988</v>
      </c>
      <c r="P2495" s="10">
        <v>2110</v>
      </c>
      <c r="Q2495" s="10">
        <v>2625</v>
      </c>
      <c r="R2495" s="10">
        <v>3130</v>
      </c>
      <c r="S2495" s="10">
        <v>3542</v>
      </c>
      <c r="T2495" s="10">
        <v>4195</v>
      </c>
      <c r="U2495" s="10">
        <v>4170</v>
      </c>
      <c r="V2495" s="10">
        <v>4226</v>
      </c>
      <c r="W2495" s="10">
        <v>3380</v>
      </c>
      <c r="X2495" s="10">
        <v>1610</v>
      </c>
      <c r="Y2495" s="10">
        <v>1224</v>
      </c>
      <c r="Z2495" s="10">
        <v>980</v>
      </c>
      <c r="AA2495" s="10">
        <v>995</v>
      </c>
      <c r="AB2495" s="10">
        <v>978</v>
      </c>
      <c r="AC2495" s="10">
        <v>975</v>
      </c>
      <c r="AD2495" s="10">
        <v>965</v>
      </c>
      <c r="AE2495" s="10">
        <v>1474</v>
      </c>
      <c r="AF2495" s="10">
        <v>1653</v>
      </c>
      <c r="AG2495" s="10">
        <v>1905</v>
      </c>
    </row>
    <row r="2496" spans="2:33" ht="15" outlineLevel="1">
      <c r="B2496" s="61" t="s">
        <v>404</v>
      </c>
      <c r="O2496" s="10">
        <v>2982</v>
      </c>
      <c r="P2496" s="10">
        <v>2742</v>
      </c>
      <c r="Q2496" s="10">
        <v>3410</v>
      </c>
      <c r="R2496" s="10">
        <v>3559</v>
      </c>
      <c r="S2496" s="10">
        <v>4088</v>
      </c>
      <c r="T2496" s="10">
        <v>4018</v>
      </c>
      <c r="U2496" s="10">
        <v>3745</v>
      </c>
      <c r="V2496" s="10">
        <v>4689</v>
      </c>
      <c r="W2496" s="10">
        <v>4425</v>
      </c>
      <c r="X2496" s="10">
        <v>3438</v>
      </c>
      <c r="Y2496" s="10">
        <v>2728</v>
      </c>
      <c r="Z2496" s="10">
        <v>2708</v>
      </c>
      <c r="AA2496" s="10">
        <v>2973</v>
      </c>
      <c r="AB2496" s="10">
        <v>2374</v>
      </c>
      <c r="AC2496" s="10">
        <v>2350</v>
      </c>
      <c r="AD2496" s="10">
        <v>2335</v>
      </c>
      <c r="AE2496" s="10">
        <v>2378</v>
      </c>
      <c r="AF2496" s="10">
        <v>2498</v>
      </c>
      <c r="AG2496" s="10">
        <v>2246</v>
      </c>
    </row>
    <row r="2497" spans="2:33" ht="15" outlineLevel="1">
      <c r="B2497" s="61" t="s">
        <v>405</v>
      </c>
      <c r="O2497" s="10">
        <v>2454</v>
      </c>
      <c r="P2497" s="10">
        <v>2701</v>
      </c>
      <c r="Q2497" s="10">
        <v>3256</v>
      </c>
      <c r="R2497" s="10">
        <v>3828</v>
      </c>
      <c r="S2497" s="10">
        <v>4009</v>
      </c>
      <c r="T2497" s="10">
        <v>4242</v>
      </c>
      <c r="U2497" s="10">
        <v>3686</v>
      </c>
      <c r="V2497" s="10">
        <v>4045</v>
      </c>
      <c r="W2497" s="10">
        <v>4242</v>
      </c>
      <c r="X2497" s="10">
        <v>2904</v>
      </c>
      <c r="Y2497" s="10">
        <v>2847</v>
      </c>
      <c r="Z2497" s="10">
        <v>2835</v>
      </c>
      <c r="AA2497" s="10">
        <v>2446</v>
      </c>
      <c r="AB2497" s="10">
        <v>2471</v>
      </c>
      <c r="AC2497" s="10">
        <v>2841</v>
      </c>
      <c r="AD2497" s="10">
        <v>2786</v>
      </c>
      <c r="AE2497" s="10">
        <v>3440</v>
      </c>
      <c r="AF2497" s="10">
        <v>3703</v>
      </c>
      <c r="AG2497" s="10">
        <v>3809</v>
      </c>
    </row>
    <row r="2498" spans="2:33" ht="15" outlineLevel="1">
      <c r="B2498" s="61" t="s">
        <v>406</v>
      </c>
      <c r="O2498" s="10">
        <v>702</v>
      </c>
      <c r="P2498" s="10">
        <v>978</v>
      </c>
      <c r="Q2498" s="10">
        <v>1192</v>
      </c>
      <c r="R2498" s="10">
        <v>1286</v>
      </c>
      <c r="S2498" s="10">
        <v>1390</v>
      </c>
      <c r="T2498" s="10">
        <v>1213</v>
      </c>
      <c r="U2498" s="10">
        <v>1364</v>
      </c>
      <c r="V2498" s="10">
        <v>1582</v>
      </c>
      <c r="W2498" s="10">
        <v>1457</v>
      </c>
      <c r="X2498" s="10">
        <v>1180</v>
      </c>
      <c r="Y2498" s="10">
        <v>981</v>
      </c>
      <c r="Z2498" s="10">
        <v>910</v>
      </c>
      <c r="AA2498" s="10">
        <v>875</v>
      </c>
      <c r="AB2498" s="10">
        <v>818</v>
      </c>
      <c r="AC2498" s="10">
        <v>986</v>
      </c>
      <c r="AD2498" s="10">
        <v>1129</v>
      </c>
      <c r="AE2498" s="10">
        <v>1588</v>
      </c>
      <c r="AF2498" s="10">
        <v>1254</v>
      </c>
      <c r="AG2498" s="10">
        <v>1245</v>
      </c>
    </row>
    <row r="2499" spans="2:33" ht="15" outlineLevel="1">
      <c r="B2499" s="61" t="s">
        <v>407</v>
      </c>
      <c r="O2499" s="10">
        <v>984</v>
      </c>
      <c r="P2499" s="10">
        <v>781</v>
      </c>
      <c r="Q2499" s="10">
        <v>983</v>
      </c>
      <c r="R2499" s="10">
        <v>955</v>
      </c>
      <c r="S2499" s="10">
        <v>974</v>
      </c>
      <c r="T2499" s="10">
        <v>912</v>
      </c>
      <c r="U2499" s="10">
        <v>964</v>
      </c>
      <c r="V2499" s="10">
        <v>1028</v>
      </c>
      <c r="W2499" s="10">
        <v>991</v>
      </c>
      <c r="X2499" s="10">
        <v>773</v>
      </c>
      <c r="Y2499" s="10">
        <v>884</v>
      </c>
      <c r="Z2499" s="10">
        <v>784</v>
      </c>
      <c r="AA2499" s="10">
        <v>735</v>
      </c>
      <c r="AB2499" s="10">
        <v>821</v>
      </c>
      <c r="AC2499" s="10">
        <v>896</v>
      </c>
      <c r="AD2499" s="10">
        <v>912</v>
      </c>
      <c r="AE2499" s="10">
        <v>959</v>
      </c>
      <c r="AF2499" s="10">
        <v>996</v>
      </c>
      <c r="AG2499" s="10">
        <v>1053</v>
      </c>
    </row>
    <row r="2500" spans="2:33" ht="15" outlineLevel="1">
      <c r="B2500" s="61" t="s">
        <v>408</v>
      </c>
      <c r="O2500" s="10">
        <v>3238</v>
      </c>
      <c r="P2500" s="10">
        <v>3093</v>
      </c>
      <c r="Q2500" s="10">
        <v>2983</v>
      </c>
      <c r="R2500" s="10">
        <v>3140</v>
      </c>
      <c r="S2500" s="10">
        <v>3287</v>
      </c>
      <c r="T2500" s="10">
        <v>3572</v>
      </c>
      <c r="U2500" s="10">
        <v>3392</v>
      </c>
      <c r="V2500" s="10">
        <v>3137</v>
      </c>
      <c r="W2500" s="10">
        <v>2792</v>
      </c>
      <c r="X2500" s="10">
        <v>2165</v>
      </c>
      <c r="Y2500" s="10">
        <v>2260</v>
      </c>
      <c r="Z2500" s="10">
        <v>1725</v>
      </c>
      <c r="AA2500" s="10">
        <v>1871</v>
      </c>
      <c r="AB2500" s="10">
        <v>1675</v>
      </c>
      <c r="AC2500" s="10">
        <v>1725</v>
      </c>
      <c r="AD2500" s="10">
        <v>1716</v>
      </c>
      <c r="AE2500" s="10">
        <v>1724</v>
      </c>
      <c r="AF2500" s="10">
        <v>1656</v>
      </c>
      <c r="AG2500" s="10">
        <v>1187</v>
      </c>
    </row>
    <row r="2501" spans="2:33" ht="15" outlineLevel="1">
      <c r="B2501" s="61" t="s">
        <v>11</v>
      </c>
      <c r="O2501" s="10">
        <v>12348</v>
      </c>
      <c r="P2501" s="10">
        <v>12405</v>
      </c>
      <c r="Q2501" s="10">
        <v>14449</v>
      </c>
      <c r="R2501" s="10">
        <v>15898</v>
      </c>
      <c r="S2501" s="10">
        <v>17290</v>
      </c>
      <c r="T2501" s="10">
        <v>18152</v>
      </c>
      <c r="U2501" s="10">
        <v>17321</v>
      </c>
      <c r="V2501" s="10">
        <v>18707</v>
      </c>
      <c r="W2501" s="10">
        <v>17287</v>
      </c>
      <c r="X2501" s="10">
        <v>12070</v>
      </c>
      <c r="Y2501" s="10">
        <v>10924</v>
      </c>
      <c r="Z2501" s="10">
        <v>9942</v>
      </c>
      <c r="AA2501" s="10">
        <v>9895</v>
      </c>
      <c r="AB2501" s="10">
        <v>9137</v>
      </c>
      <c r="AC2501" s="10">
        <v>9773</v>
      </c>
      <c r="AD2501" s="10">
        <v>9843</v>
      </c>
      <c r="AE2501" s="10">
        <v>11563</v>
      </c>
      <c r="AF2501" s="10">
        <v>11760</v>
      </c>
      <c r="AG2501" s="10">
        <v>11445</v>
      </c>
    </row>
    <row r="2502" spans="2:33" outlineLevel="1"/>
    <row r="2503" spans="2:33" outlineLevel="1"/>
    <row r="2504" spans="2:33" outlineLevel="1"/>
    <row r="2507" spans="2:33" ht="21" thickBot="1">
      <c r="B2507" s="19" t="s">
        <v>409</v>
      </c>
      <c r="C2507" s="20"/>
      <c r="D2507" s="20"/>
      <c r="E2507" s="20"/>
      <c r="F2507" s="20"/>
      <c r="G2507" s="20"/>
      <c r="H2507" s="20"/>
      <c r="I2507" s="20"/>
      <c r="J2507" s="20"/>
      <c r="K2507" s="20"/>
      <c r="L2507" s="20"/>
      <c r="M2507" s="20"/>
      <c r="N2507" s="20"/>
      <c r="O2507" s="20"/>
      <c r="P2507" s="20"/>
      <c r="Q2507" s="20"/>
      <c r="R2507" s="20"/>
      <c r="S2507" s="20"/>
      <c r="T2507" s="20"/>
      <c r="U2507" s="20"/>
      <c r="V2507" s="20"/>
      <c r="W2507" s="20"/>
      <c r="X2507" s="20"/>
      <c r="Y2507" s="20"/>
      <c r="Z2507" s="20"/>
      <c r="AA2507" s="20"/>
      <c r="AB2507" s="20"/>
      <c r="AC2507" s="20"/>
      <c r="AD2507" s="20"/>
      <c r="AE2507" s="20"/>
      <c r="AF2507" s="20"/>
      <c r="AG2507" s="20"/>
    </row>
    <row r="2508" spans="2:33" ht="14" outlineLevel="1" thickTop="1"/>
    <row r="2509" spans="2:33" outlineLevel="1"/>
    <row r="2510" spans="2:33" outlineLevel="1"/>
    <row r="2511" spans="2:33" outlineLevel="1"/>
    <row r="2512" spans="2:33" outlineLevel="1"/>
    <row r="2513" outlineLevel="1"/>
    <row r="2514" outlineLevel="1"/>
    <row r="2515" outlineLevel="1"/>
    <row r="2516" outlineLevel="1"/>
    <row r="2517" outlineLevel="1"/>
    <row r="2518" outlineLevel="1"/>
    <row r="2519" outlineLevel="1"/>
    <row r="2520" outlineLevel="1"/>
    <row r="2521" outlineLevel="1"/>
    <row r="2522" outlineLevel="1"/>
    <row r="2523" outlineLevel="1"/>
    <row r="2524" outlineLevel="1"/>
    <row r="2525" outlineLevel="1"/>
    <row r="2526" outlineLevel="1"/>
    <row r="2527" outlineLevel="1"/>
    <row r="2528" outlineLevel="1"/>
    <row r="2529" spans="2:33" outlineLevel="1"/>
    <row r="2530" spans="2:33" outlineLevel="1"/>
    <row r="2531" spans="2:33" ht="16" outlineLevel="1" thickBot="1">
      <c r="B2531" s="3" t="s">
        <v>410</v>
      </c>
      <c r="C2531" s="3" t="s">
        <v>141</v>
      </c>
      <c r="D2531" s="3" t="s">
        <v>142</v>
      </c>
      <c r="E2531" s="3">
        <v>1990</v>
      </c>
      <c r="F2531" s="3">
        <v>1991</v>
      </c>
      <c r="G2531" s="3">
        <v>1992</v>
      </c>
      <c r="H2531" s="3">
        <v>1993</v>
      </c>
      <c r="I2531" s="3">
        <v>1994</v>
      </c>
      <c r="J2531" s="3">
        <v>1995</v>
      </c>
      <c r="K2531" s="3">
        <v>1996</v>
      </c>
      <c r="L2531" s="3">
        <v>1997</v>
      </c>
      <c r="M2531" s="3">
        <v>1998</v>
      </c>
      <c r="N2531" s="3">
        <v>1999</v>
      </c>
      <c r="O2531" s="3">
        <v>2000</v>
      </c>
      <c r="P2531" s="3">
        <v>2001</v>
      </c>
      <c r="Q2531" s="3">
        <v>2002</v>
      </c>
      <c r="R2531" s="3">
        <v>2003</v>
      </c>
      <c r="S2531" s="3">
        <v>2004</v>
      </c>
      <c r="T2531" s="3">
        <v>2005</v>
      </c>
      <c r="U2531" s="3">
        <v>2006</v>
      </c>
      <c r="V2531" s="3">
        <v>2007</v>
      </c>
      <c r="W2531" s="3">
        <v>2008</v>
      </c>
      <c r="X2531" s="3">
        <v>2009</v>
      </c>
      <c r="Y2531" s="3">
        <v>2010</v>
      </c>
      <c r="Z2531" s="3">
        <v>2011</v>
      </c>
      <c r="AA2531" s="3">
        <v>2012</v>
      </c>
      <c r="AB2531" s="3">
        <v>2013</v>
      </c>
      <c r="AC2531" s="3">
        <v>2014</v>
      </c>
      <c r="AD2531" s="3">
        <v>2015</v>
      </c>
      <c r="AE2531" s="3">
        <v>2016</v>
      </c>
      <c r="AF2531" s="3">
        <v>2017</v>
      </c>
      <c r="AG2531" s="3">
        <v>2018</v>
      </c>
    </row>
    <row r="2532" spans="2:33" ht="15" outlineLevel="1">
      <c r="B2532" s="40" t="s">
        <v>411</v>
      </c>
      <c r="E2532" s="6">
        <v>2258.3440264375804</v>
      </c>
      <c r="F2532" s="6">
        <v>2313.3743618127819</v>
      </c>
      <c r="G2532" s="6">
        <v>2135.2570225531135</v>
      </c>
      <c r="H2532" s="6">
        <v>2153.8158757800416</v>
      </c>
      <c r="I2532" s="6">
        <v>2170.1138473025376</v>
      </c>
      <c r="J2532" s="6">
        <v>2206.575682770917</v>
      </c>
      <c r="K2532" s="6">
        <v>2295.7511807121023</v>
      </c>
      <c r="L2532" s="6">
        <v>2228.895442995894</v>
      </c>
      <c r="M2532" s="6">
        <v>2406.9521426011761</v>
      </c>
      <c r="N2532" s="6">
        <v>2433.5936496094359</v>
      </c>
      <c r="O2532" s="6">
        <v>2503.9172849429879</v>
      </c>
      <c r="P2532" s="6">
        <v>2638.9488923659455</v>
      </c>
      <c r="Q2532" s="6">
        <v>2609.9628937738166</v>
      </c>
      <c r="R2532" s="6">
        <v>2722.8695060275463</v>
      </c>
      <c r="S2532" s="6">
        <v>2841.1394997685766</v>
      </c>
      <c r="T2532" s="6">
        <v>2936.6859989282211</v>
      </c>
      <c r="U2532" s="6">
        <v>2967.4866727646786</v>
      </c>
      <c r="V2532" s="6">
        <v>2898.5588611537951</v>
      </c>
      <c r="W2532" s="6">
        <v>3141.0923447999712</v>
      </c>
      <c r="X2532" s="6">
        <v>3076.8246960507781</v>
      </c>
      <c r="Y2532" s="6">
        <v>3260.2421873585558</v>
      </c>
      <c r="Z2532" s="6">
        <v>2829.8452270605399</v>
      </c>
      <c r="AA2532" s="6">
        <v>2714.2511805413815</v>
      </c>
      <c r="AB2532" s="6">
        <v>2749.0638306926153</v>
      </c>
      <c r="AC2532" s="6">
        <v>2524.7361774065052</v>
      </c>
      <c r="AD2532" s="6">
        <v>2655.9908725696209</v>
      </c>
      <c r="AE2532" s="6">
        <v>2684.5610758448529</v>
      </c>
      <c r="AF2532" s="6">
        <v>2607.9235645010549</v>
      </c>
      <c r="AG2532" s="6">
        <v>2786.2108136146558</v>
      </c>
    </row>
    <row r="2533" spans="2:33" ht="15" outlineLevel="1">
      <c r="B2533" s="40" t="s">
        <v>412</v>
      </c>
      <c r="E2533" s="6">
        <v>2377.5010421382176</v>
      </c>
      <c r="F2533" s="6">
        <v>2329.1902887810043</v>
      </c>
      <c r="G2533" s="6">
        <v>2161.5318592579019</v>
      </c>
      <c r="H2533" s="6">
        <v>2147.899388821741</v>
      </c>
      <c r="I2533" s="6">
        <v>2178.4552654224358</v>
      </c>
      <c r="J2533" s="6">
        <v>2238.8262113629016</v>
      </c>
      <c r="K2533" s="6">
        <v>2217.6088251402189</v>
      </c>
      <c r="L2533" s="6">
        <v>2347.0670070168617</v>
      </c>
      <c r="M2533" s="6">
        <v>2528.6641957368397</v>
      </c>
      <c r="N2533" s="6">
        <v>2499.6700943943224</v>
      </c>
      <c r="O2533" s="6">
        <v>2477.0474775451794</v>
      </c>
      <c r="P2533" s="6">
        <v>2603.7017348546033</v>
      </c>
      <c r="Q2533" s="6">
        <v>2695.3699858121099</v>
      </c>
      <c r="R2533" s="6">
        <v>2766.3196530949267</v>
      </c>
      <c r="S2533" s="6">
        <v>2868.3606057895595</v>
      </c>
      <c r="T2533" s="6">
        <v>2994.9334119716541</v>
      </c>
      <c r="U2533" s="6">
        <v>3059.8918251765272</v>
      </c>
      <c r="V2533" s="6">
        <v>3062.0436608299724</v>
      </c>
      <c r="W2533" s="6">
        <v>3024.4729162129529</v>
      </c>
      <c r="X2533" s="6">
        <v>2958.0357938424254</v>
      </c>
      <c r="Y2533" s="6">
        <v>2870.6558753522481</v>
      </c>
      <c r="Z2533" s="6">
        <v>2809.8646032357801</v>
      </c>
      <c r="AA2533" s="6">
        <v>2598.955047737823</v>
      </c>
      <c r="AB2533" s="6">
        <v>2613.519532870544</v>
      </c>
      <c r="AC2533" s="6">
        <v>2520.3549889643573</v>
      </c>
      <c r="AD2533" s="6">
        <v>2550.9627484142229</v>
      </c>
      <c r="AE2533" s="6">
        <v>2609.7229172341167</v>
      </c>
      <c r="AF2533" s="6">
        <v>2606.1782545610672</v>
      </c>
      <c r="AG2533" s="6">
        <v>2749.3415537512246</v>
      </c>
    </row>
    <row r="2534" spans="2:33" outlineLevel="1"/>
    <row r="2537" spans="2:33" ht="21" thickBot="1">
      <c r="B2537" s="19" t="s">
        <v>413</v>
      </c>
      <c r="C2537" s="20"/>
      <c r="D2537" s="20"/>
      <c r="E2537" s="20"/>
      <c r="F2537" s="20"/>
      <c r="G2537" s="20"/>
      <c r="H2537" s="20"/>
      <c r="I2537" s="20"/>
      <c r="J2537" s="20"/>
      <c r="K2537" s="20"/>
      <c r="L2537" s="20"/>
      <c r="M2537" s="20"/>
      <c r="N2537" s="20"/>
      <c r="O2537" s="20"/>
      <c r="P2537" s="20"/>
      <c r="Q2537" s="20"/>
      <c r="R2537" s="20"/>
      <c r="S2537" s="20"/>
      <c r="T2537" s="20"/>
      <c r="U2537" s="20"/>
      <c r="V2537" s="20"/>
      <c r="W2537" s="20"/>
      <c r="X2537" s="20"/>
      <c r="Y2537" s="20"/>
      <c r="Z2537" s="20"/>
      <c r="AA2537" s="20"/>
      <c r="AB2537" s="20"/>
      <c r="AC2537" s="20"/>
      <c r="AD2537" s="20"/>
      <c r="AE2537" s="20"/>
      <c r="AF2537" s="20"/>
      <c r="AG2537" s="20"/>
    </row>
    <row r="2538" spans="2:33" ht="14" outlineLevel="1" thickTop="1"/>
    <row r="2539" spans="2:33" outlineLevel="1"/>
    <row r="2540" spans="2:33" outlineLevel="1"/>
    <row r="2541" spans="2:33" outlineLevel="1"/>
    <row r="2542" spans="2:33" outlineLevel="1"/>
    <row r="2543" spans="2:33" outlineLevel="1"/>
    <row r="2544" spans="2:33" outlineLevel="1"/>
    <row r="2545" outlineLevel="1"/>
    <row r="2546" outlineLevel="1"/>
    <row r="2547" outlineLevel="1"/>
    <row r="2548" outlineLevel="1"/>
    <row r="2549" outlineLevel="1"/>
    <row r="2550" outlineLevel="1"/>
    <row r="2551" outlineLevel="1"/>
    <row r="2552" outlineLevel="1"/>
    <row r="2553" outlineLevel="1"/>
    <row r="2554" outlineLevel="1"/>
    <row r="2555" outlineLevel="1"/>
    <row r="2556" outlineLevel="1"/>
    <row r="2557" outlineLevel="1"/>
    <row r="2558" outlineLevel="1"/>
    <row r="2559" outlineLevel="1"/>
    <row r="2560" outlineLevel="1"/>
    <row r="2561" spans="2:33" outlineLevel="1"/>
    <row r="2562" spans="2:33" ht="16" outlineLevel="1" thickBot="1">
      <c r="B2562" s="3" t="s">
        <v>414</v>
      </c>
      <c r="C2562" s="3" t="s">
        <v>1</v>
      </c>
      <c r="D2562" s="3" t="s">
        <v>2</v>
      </c>
      <c r="E2562" s="3">
        <v>1990</v>
      </c>
      <c r="F2562" s="3">
        <v>1991</v>
      </c>
      <c r="G2562" s="3">
        <v>1992</v>
      </c>
      <c r="H2562" s="3">
        <v>1993</v>
      </c>
      <c r="I2562" s="3">
        <v>1994</v>
      </c>
      <c r="J2562" s="3">
        <v>1995</v>
      </c>
      <c r="K2562" s="3">
        <v>1996</v>
      </c>
      <c r="L2562" s="3">
        <v>1997</v>
      </c>
      <c r="M2562" s="3">
        <v>1998</v>
      </c>
      <c r="N2562" s="3">
        <v>1999</v>
      </c>
      <c r="O2562" s="3">
        <v>2000</v>
      </c>
      <c r="P2562" s="3">
        <v>2001</v>
      </c>
      <c r="Q2562" s="3">
        <v>2002</v>
      </c>
      <c r="R2562" s="3">
        <v>2003</v>
      </c>
      <c r="S2562" s="3">
        <v>2004</v>
      </c>
      <c r="T2562" s="3">
        <v>2005</v>
      </c>
      <c r="U2562" s="3">
        <v>2006</v>
      </c>
      <c r="V2562" s="3">
        <v>2007</v>
      </c>
      <c r="W2562" s="3">
        <v>2008</v>
      </c>
      <c r="X2562" s="3">
        <v>2009</v>
      </c>
      <c r="Y2562" s="3">
        <v>2010</v>
      </c>
      <c r="Z2562" s="3">
        <v>2011</v>
      </c>
      <c r="AA2562" s="3">
        <v>2012</v>
      </c>
      <c r="AB2562" s="3">
        <v>2013</v>
      </c>
      <c r="AC2562" s="3">
        <v>2014</v>
      </c>
      <c r="AD2562" s="3">
        <v>2015</v>
      </c>
      <c r="AE2562" s="3">
        <v>2016</v>
      </c>
      <c r="AF2562" s="3">
        <v>2017</v>
      </c>
      <c r="AG2562" s="3">
        <v>2018</v>
      </c>
    </row>
    <row r="2563" spans="2:33" ht="15" outlineLevel="1">
      <c r="B2563" s="1" t="s">
        <v>3</v>
      </c>
      <c r="C2563" s="1" t="s">
        <v>4</v>
      </c>
      <c r="E2563" s="10">
        <v>389.37387219758062</v>
      </c>
      <c r="F2563" s="10">
        <v>417.23335439540375</v>
      </c>
      <c r="G2563" s="10">
        <v>398.80595967311376</v>
      </c>
      <c r="H2563" s="10">
        <v>412.81661838004158</v>
      </c>
      <c r="I2563" s="10">
        <v>534.82400033496947</v>
      </c>
      <c r="J2563" s="10">
        <v>646.54518918000224</v>
      </c>
      <c r="K2563" s="10">
        <v>665.47888788200248</v>
      </c>
      <c r="L2563" s="10">
        <v>720.95777319477702</v>
      </c>
      <c r="M2563" s="10">
        <v>785.36383316019703</v>
      </c>
      <c r="N2563" s="10">
        <v>925.50591532592341</v>
      </c>
      <c r="O2563" s="10">
        <v>914.83492292613369</v>
      </c>
      <c r="P2563" s="10">
        <v>1010.5522814627311</v>
      </c>
      <c r="Q2563" s="10">
        <v>1009.526494354941</v>
      </c>
      <c r="R2563" s="10">
        <v>1059.3639648804437</v>
      </c>
      <c r="S2563" s="10">
        <v>1093.5995577387471</v>
      </c>
      <c r="T2563" s="10">
        <v>1145.1218845414101</v>
      </c>
      <c r="U2563" s="10">
        <v>1115.6116846344803</v>
      </c>
      <c r="V2563" s="10">
        <v>1101.3948408413082</v>
      </c>
      <c r="W2563" s="10">
        <v>1197.2400394371682</v>
      </c>
      <c r="X2563" s="10">
        <v>1173.4136507419373</v>
      </c>
      <c r="Y2563" s="10">
        <v>1263.3268926563817</v>
      </c>
      <c r="Z2563" s="10">
        <v>1035.3771722970812</v>
      </c>
      <c r="AA2563" s="10">
        <v>910.17547603698313</v>
      </c>
      <c r="AB2563" s="10">
        <v>917.20268638245921</v>
      </c>
      <c r="AC2563" s="10">
        <v>856.99312872304313</v>
      </c>
      <c r="AD2563" s="10">
        <v>955.84650861557338</v>
      </c>
      <c r="AE2563" s="10">
        <v>1005.0238058320845</v>
      </c>
      <c r="AF2563" s="10">
        <v>967.08398853104597</v>
      </c>
      <c r="AG2563" s="10">
        <v>1059.0610846185803</v>
      </c>
    </row>
    <row r="2564" spans="2:33" ht="15" outlineLevel="1">
      <c r="B2564" s="1" t="s">
        <v>5</v>
      </c>
      <c r="C2564" s="1" t="s">
        <v>4</v>
      </c>
      <c r="E2564" s="37">
        <v>117.26245343999999</v>
      </c>
      <c r="F2564" s="37">
        <v>160.94508671999998</v>
      </c>
      <c r="G2564" s="37">
        <v>186.81433847999998</v>
      </c>
      <c r="H2564" s="37">
        <v>216.73306511999999</v>
      </c>
      <c r="I2564" s="37">
        <v>238.53130224</v>
      </c>
      <c r="J2564" s="37">
        <v>251.62747632</v>
      </c>
      <c r="K2564" s="37">
        <v>302.71978703999997</v>
      </c>
      <c r="L2564" s="37">
        <v>285.83261519999996</v>
      </c>
      <c r="M2564" s="37">
        <v>338.56194767999995</v>
      </c>
      <c r="N2564" s="37">
        <v>386.83254983999996</v>
      </c>
      <c r="O2564" s="37">
        <v>438.65721239999999</v>
      </c>
      <c r="P2564" s="37">
        <v>481.77981192000004</v>
      </c>
      <c r="Q2564" s="37">
        <v>475.53328152</v>
      </c>
      <c r="R2564" s="37">
        <v>538.94633496000006</v>
      </c>
      <c r="S2564" s="37">
        <v>601.13162208000006</v>
      </c>
      <c r="T2564" s="37">
        <v>606.79657896000003</v>
      </c>
      <c r="U2564" s="37">
        <v>632.08425720000002</v>
      </c>
      <c r="V2564" s="37">
        <v>592.92497351999998</v>
      </c>
      <c r="W2564" s="37">
        <v>668.83108775999995</v>
      </c>
      <c r="X2564" s="37">
        <v>624.70667400239995</v>
      </c>
      <c r="Y2564" s="37">
        <v>709.72863007199987</v>
      </c>
      <c r="Z2564" s="37">
        <v>569.27431704000003</v>
      </c>
      <c r="AA2564" s="37">
        <v>600.49404518400002</v>
      </c>
      <c r="AB2564" s="37">
        <v>606.21500544000003</v>
      </c>
      <c r="AC2564" s="37">
        <v>535.67527838175965</v>
      </c>
      <c r="AD2564" s="37">
        <v>555.11316242845055</v>
      </c>
      <c r="AE2564" s="37">
        <v>562.98977892358505</v>
      </c>
      <c r="AF2564" s="37">
        <v>555.49767086870213</v>
      </c>
      <c r="AG2564" s="37">
        <v>604.09375845912712</v>
      </c>
    </row>
    <row r="2565" spans="2:33" ht="15" outlineLevel="1">
      <c r="B2565" s="1" t="s">
        <v>40</v>
      </c>
      <c r="C2565" s="1" t="s">
        <v>4</v>
      </c>
      <c r="E2565" s="10">
        <v>356.21199999999999</v>
      </c>
      <c r="F2565" s="10">
        <v>374.18599999999998</v>
      </c>
      <c r="G2565" s="10">
        <v>396.11599999999999</v>
      </c>
      <c r="H2565" s="10">
        <v>402.99599999999998</v>
      </c>
      <c r="I2565" s="10">
        <v>415.37999999999994</v>
      </c>
      <c r="J2565" s="10">
        <v>426.55999999999995</v>
      </c>
      <c r="K2565" s="10">
        <v>448.83399999999995</v>
      </c>
      <c r="L2565" s="10">
        <v>457.95</v>
      </c>
      <c r="M2565" s="10">
        <v>473.94599999999997</v>
      </c>
      <c r="N2565" s="10">
        <v>516.774</v>
      </c>
      <c r="O2565" s="10">
        <v>548.25</v>
      </c>
      <c r="P2565" s="10">
        <v>578.60799999999995</v>
      </c>
      <c r="Q2565" s="10">
        <v>565.79399999999998</v>
      </c>
      <c r="R2565" s="10">
        <v>599.07599999999991</v>
      </c>
      <c r="S2565" s="10">
        <v>631.75599999999997</v>
      </c>
      <c r="T2565" s="10">
        <v>645.9974021999999</v>
      </c>
      <c r="U2565" s="10">
        <v>695.11443599999996</v>
      </c>
      <c r="V2565" s="10">
        <v>693.41283999999996</v>
      </c>
      <c r="W2565" s="10">
        <v>733.20621041253514</v>
      </c>
      <c r="X2565" s="10">
        <v>698.59286147943487</v>
      </c>
      <c r="Y2565" s="10">
        <v>734.95332219634304</v>
      </c>
      <c r="Z2565" s="10">
        <v>712.35767603068541</v>
      </c>
      <c r="AA2565" s="10">
        <v>698.36016199999995</v>
      </c>
      <c r="AB2565" s="10">
        <v>683.505898</v>
      </c>
      <c r="AC2565" s="10">
        <v>662.52674779799986</v>
      </c>
      <c r="AD2565" s="10">
        <v>677.74542579000001</v>
      </c>
      <c r="AE2565" s="10">
        <v>677.05604049219596</v>
      </c>
      <c r="AF2565" s="10">
        <v>685.01073597600009</v>
      </c>
      <c r="AG2565" s="10">
        <v>702.94473599999992</v>
      </c>
    </row>
    <row r="2566" spans="2:33" ht="15" outlineLevel="1">
      <c r="B2566" s="1" t="s">
        <v>6</v>
      </c>
      <c r="C2566" s="1" t="s">
        <v>4</v>
      </c>
      <c r="E2566" s="37">
        <v>44.727239999999995</v>
      </c>
      <c r="F2566" s="37">
        <v>39.982547697377981</v>
      </c>
      <c r="G2566" s="37">
        <v>32.405159999999995</v>
      </c>
      <c r="H2566" s="37">
        <v>33.288719999999998</v>
      </c>
      <c r="I2566" s="37">
        <v>31.608690927567967</v>
      </c>
      <c r="J2566" s="37">
        <v>29.789849270914775</v>
      </c>
      <c r="K2566" s="37">
        <v>26.944638190099841</v>
      </c>
      <c r="L2566" s="37">
        <v>24.334280801117046</v>
      </c>
      <c r="M2566" s="37">
        <v>25.175566960978944</v>
      </c>
      <c r="N2566" s="37">
        <v>17.978920443512663</v>
      </c>
      <c r="O2566" s="37">
        <v>17.305992016854312</v>
      </c>
      <c r="P2566" s="37">
        <v>16.543066142414673</v>
      </c>
      <c r="Q2566" s="37">
        <v>16.833031498875759</v>
      </c>
      <c r="R2566" s="37">
        <v>16.638058787102047</v>
      </c>
      <c r="S2566" s="37">
        <v>17.313270349829406</v>
      </c>
      <c r="T2566" s="37">
        <v>19.761274170011152</v>
      </c>
      <c r="U2566" s="37">
        <v>22.306157796998395</v>
      </c>
      <c r="V2566" s="37">
        <v>31.391570625766583</v>
      </c>
      <c r="W2566" s="37">
        <v>32.32691857986795</v>
      </c>
      <c r="X2566" s="37">
        <v>41.393727861409118</v>
      </c>
      <c r="Y2566" s="37">
        <v>44.395581019336049</v>
      </c>
      <c r="Z2566" s="37">
        <v>42.009154750822979</v>
      </c>
      <c r="AA2566" s="37">
        <v>48.710031282443047</v>
      </c>
      <c r="AB2566" s="37">
        <v>51.208882602369876</v>
      </c>
      <c r="AC2566" s="37">
        <v>50.576776912580186</v>
      </c>
      <c r="AD2566" s="37">
        <v>60.476903782513531</v>
      </c>
      <c r="AE2566" s="37">
        <v>63.822930840598126</v>
      </c>
      <c r="AF2566" s="37">
        <v>63.294812109500697</v>
      </c>
      <c r="AG2566" s="37">
        <v>68.387102733754332</v>
      </c>
    </row>
    <row r="2567" spans="2:33" ht="15" outlineLevel="1">
      <c r="B2567" s="1" t="s">
        <v>7</v>
      </c>
      <c r="C2567" s="1" t="s">
        <v>4</v>
      </c>
      <c r="E2567" s="10">
        <v>625.7954608</v>
      </c>
      <c r="F2567" s="10">
        <v>699.46111200000007</v>
      </c>
      <c r="G2567" s="10">
        <v>476.42828639999999</v>
      </c>
      <c r="H2567" s="10">
        <v>476.08667328000001</v>
      </c>
      <c r="I2567" s="10">
        <v>338.42056880000001</v>
      </c>
      <c r="J2567" s="10">
        <v>246.06857200000002</v>
      </c>
      <c r="K2567" s="10">
        <v>367.98576560000004</v>
      </c>
      <c r="L2567" s="10">
        <v>277.75376080000001</v>
      </c>
      <c r="M2567" s="10">
        <v>320.19317680000006</v>
      </c>
      <c r="N2567" s="10">
        <v>262.710264</v>
      </c>
      <c r="O2567" s="10">
        <v>285.78015760000005</v>
      </c>
      <c r="P2567" s="10">
        <v>263.89473284080003</v>
      </c>
      <c r="Q2567" s="10">
        <v>251.97008640000001</v>
      </c>
      <c r="R2567" s="10">
        <v>238.52714740000005</v>
      </c>
      <c r="S2567" s="10">
        <v>231.00804960000002</v>
      </c>
      <c r="T2567" s="10">
        <v>245.9206120568</v>
      </c>
      <c r="U2567" s="10">
        <v>218.85474913320002</v>
      </c>
      <c r="V2567" s="10">
        <v>208.11462116672004</v>
      </c>
      <c r="W2567" s="10">
        <v>229.79413561039999</v>
      </c>
      <c r="X2567" s="10">
        <v>267.0191029655972</v>
      </c>
      <c r="Y2567" s="10">
        <v>254.29890531449513</v>
      </c>
      <c r="Z2567" s="10">
        <v>229.55871994195013</v>
      </c>
      <c r="AA2567" s="10">
        <v>241.97946603795555</v>
      </c>
      <c r="AB2567" s="10">
        <v>273.02768526778607</v>
      </c>
      <c r="AC2567" s="10">
        <v>218.99538772112226</v>
      </c>
      <c r="AD2567" s="10">
        <v>206.20700695308327</v>
      </c>
      <c r="AE2567" s="10">
        <v>178.78240142638907</v>
      </c>
      <c r="AF2567" s="10">
        <v>148.70663749580592</v>
      </c>
      <c r="AG2567" s="10">
        <v>155.18532547319376</v>
      </c>
    </row>
    <row r="2568" spans="2:33" ht="15" outlineLevel="1">
      <c r="B2568" s="1" t="s">
        <v>8</v>
      </c>
      <c r="C2568" s="1" t="s">
        <v>4</v>
      </c>
      <c r="E2568" s="37">
        <v>724.97299999999996</v>
      </c>
      <c r="F2568" s="37">
        <v>621.56626099999994</v>
      </c>
      <c r="G2568" s="37">
        <v>644.68727799999999</v>
      </c>
      <c r="H2568" s="37">
        <v>611.89479900000003</v>
      </c>
      <c r="I2568" s="37">
        <v>611.34928500000001</v>
      </c>
      <c r="J2568" s="37">
        <v>605.98459600000001</v>
      </c>
      <c r="K2568" s="37">
        <v>483.78810199999998</v>
      </c>
      <c r="L2568" s="37">
        <v>462.06701300000003</v>
      </c>
      <c r="M2568" s="37">
        <v>463.71161800000004</v>
      </c>
      <c r="N2568" s="37">
        <v>323.79200000000003</v>
      </c>
      <c r="O2568" s="37">
        <v>299.089</v>
      </c>
      <c r="P2568" s="37">
        <v>287.57100000000003</v>
      </c>
      <c r="Q2568" s="37">
        <v>290.30599999999998</v>
      </c>
      <c r="R2568" s="37">
        <v>270.31799999999998</v>
      </c>
      <c r="S2568" s="37">
        <v>266.33100000000002</v>
      </c>
      <c r="T2568" s="37">
        <v>273.08824700000002</v>
      </c>
      <c r="U2568" s="37">
        <v>283.51538800000003</v>
      </c>
      <c r="V2568" s="37">
        <v>271.32001500000001</v>
      </c>
      <c r="W2568" s="37">
        <v>279.69395299999996</v>
      </c>
      <c r="X2568" s="37">
        <v>271.69867899999997</v>
      </c>
      <c r="Y2568" s="37">
        <v>253.5388561</v>
      </c>
      <c r="Z2568" s="37">
        <v>241.26818700000001</v>
      </c>
      <c r="AA2568" s="37">
        <v>214.53199999999998</v>
      </c>
      <c r="AB2568" s="37">
        <v>217.90367299999997</v>
      </c>
      <c r="AC2568" s="37">
        <v>199.96885786999999</v>
      </c>
      <c r="AD2568" s="37">
        <v>200.601865</v>
      </c>
      <c r="AE2568" s="37">
        <v>196.88611832999999</v>
      </c>
      <c r="AF2568" s="37">
        <v>188.32971952</v>
      </c>
      <c r="AG2568" s="37">
        <v>196.53880633</v>
      </c>
    </row>
    <row r="2569" spans="2:33" ht="15" outlineLevel="1">
      <c r="B2569" s="1" t="s">
        <v>9</v>
      </c>
      <c r="C2569" s="1" t="s">
        <v>4</v>
      </c>
      <c r="E2569" s="10">
        <v>0</v>
      </c>
      <c r="F2569" s="10">
        <v>0</v>
      </c>
      <c r="G2569" s="10">
        <v>0</v>
      </c>
      <c r="H2569" s="10">
        <v>0</v>
      </c>
      <c r="I2569" s="10">
        <v>0</v>
      </c>
      <c r="J2569" s="10">
        <v>0</v>
      </c>
      <c r="K2569" s="10">
        <v>0</v>
      </c>
      <c r="L2569" s="10">
        <v>0</v>
      </c>
      <c r="M2569" s="10">
        <v>0</v>
      </c>
      <c r="N2569" s="10">
        <v>0</v>
      </c>
      <c r="O2569" s="10">
        <v>0</v>
      </c>
      <c r="P2569" s="10">
        <v>0</v>
      </c>
      <c r="Q2569" s="10">
        <v>0</v>
      </c>
      <c r="R2569" s="10">
        <v>0</v>
      </c>
      <c r="S2569" s="10">
        <v>0</v>
      </c>
      <c r="T2569" s="10">
        <v>0</v>
      </c>
      <c r="U2569" s="10">
        <v>0</v>
      </c>
      <c r="V2569" s="10">
        <v>0</v>
      </c>
      <c r="W2569" s="10">
        <v>0</v>
      </c>
      <c r="X2569" s="10">
        <v>0</v>
      </c>
      <c r="Y2569" s="10">
        <v>0</v>
      </c>
      <c r="Z2569" s="10">
        <v>0</v>
      </c>
      <c r="AA2569" s="10">
        <v>0</v>
      </c>
      <c r="AB2569" s="10">
        <v>0</v>
      </c>
      <c r="AC2569" s="10">
        <v>0</v>
      </c>
      <c r="AD2569" s="10">
        <v>0</v>
      </c>
      <c r="AE2569" s="10">
        <v>0</v>
      </c>
      <c r="AF2569" s="10">
        <v>0</v>
      </c>
      <c r="AG2569" s="10">
        <v>0</v>
      </c>
    </row>
    <row r="2570" spans="2:33" ht="15" outlineLevel="1">
      <c r="B2570" s="38" t="s">
        <v>11</v>
      </c>
      <c r="C2570" s="1" t="s">
        <v>4</v>
      </c>
      <c r="E2570" s="33">
        <f t="shared" ref="E2570:AG2570" si="24">SUM(E2563:E2569)</f>
        <v>2258.3440264375804</v>
      </c>
      <c r="F2570" s="33">
        <f t="shared" si="24"/>
        <v>2313.3743618127819</v>
      </c>
      <c r="G2570" s="33">
        <f t="shared" si="24"/>
        <v>2135.2570225531135</v>
      </c>
      <c r="H2570" s="33">
        <f t="shared" si="24"/>
        <v>2153.8158757800416</v>
      </c>
      <c r="I2570" s="33">
        <f t="shared" si="24"/>
        <v>2170.1138473025376</v>
      </c>
      <c r="J2570" s="33">
        <f t="shared" si="24"/>
        <v>2206.5756827709174</v>
      </c>
      <c r="K2570" s="33">
        <f t="shared" si="24"/>
        <v>2295.7511807121023</v>
      </c>
      <c r="L2570" s="33">
        <f t="shared" si="24"/>
        <v>2228.895442995894</v>
      </c>
      <c r="M2570" s="33">
        <f t="shared" si="24"/>
        <v>2406.9521426011761</v>
      </c>
      <c r="N2570" s="33">
        <f t="shared" si="24"/>
        <v>2433.5936496094359</v>
      </c>
      <c r="O2570" s="33">
        <f t="shared" si="24"/>
        <v>2503.9172849429879</v>
      </c>
      <c r="P2570" s="33">
        <f t="shared" si="24"/>
        <v>2638.9488923659455</v>
      </c>
      <c r="Q2570" s="33">
        <f t="shared" si="24"/>
        <v>2609.9628937738166</v>
      </c>
      <c r="R2570" s="33">
        <f t="shared" si="24"/>
        <v>2722.8695060275459</v>
      </c>
      <c r="S2570" s="33">
        <f t="shared" si="24"/>
        <v>2841.1394997685766</v>
      </c>
      <c r="T2570" s="33">
        <f t="shared" si="24"/>
        <v>2936.6859989282216</v>
      </c>
      <c r="U2570" s="33">
        <f t="shared" si="24"/>
        <v>2967.4866727646786</v>
      </c>
      <c r="V2570" s="33">
        <f t="shared" si="24"/>
        <v>2898.5588611537951</v>
      </c>
      <c r="W2570" s="33">
        <f t="shared" si="24"/>
        <v>3141.0923447999717</v>
      </c>
      <c r="X2570" s="33">
        <f t="shared" si="24"/>
        <v>3076.8246960507781</v>
      </c>
      <c r="Y2570" s="33">
        <f t="shared" si="24"/>
        <v>3260.2421873585558</v>
      </c>
      <c r="Z2570" s="33">
        <f t="shared" si="24"/>
        <v>2829.8452270605403</v>
      </c>
      <c r="AA2570" s="33">
        <f t="shared" si="24"/>
        <v>2714.2511805413824</v>
      </c>
      <c r="AB2570" s="33">
        <f t="shared" si="24"/>
        <v>2749.0638306926153</v>
      </c>
      <c r="AC2570" s="33">
        <f t="shared" si="24"/>
        <v>2524.7361774065052</v>
      </c>
      <c r="AD2570" s="33">
        <f t="shared" si="24"/>
        <v>2655.9908725696209</v>
      </c>
      <c r="AE2570" s="33">
        <f t="shared" si="24"/>
        <v>2684.5610758448529</v>
      </c>
      <c r="AF2570" s="33">
        <f t="shared" si="24"/>
        <v>2607.9235645010544</v>
      </c>
      <c r="AG2570" s="33">
        <f t="shared" si="24"/>
        <v>2786.2108136146558</v>
      </c>
    </row>
    <row r="2571" spans="2:33" outlineLevel="1"/>
    <row r="2572" spans="2:33" outlineLevel="1"/>
    <row r="2575" spans="2:33" ht="21" thickBot="1">
      <c r="B2575" s="19" t="s">
        <v>415</v>
      </c>
      <c r="C2575" s="20"/>
      <c r="D2575" s="20"/>
      <c r="E2575" s="20"/>
      <c r="F2575" s="20"/>
      <c r="G2575" s="20"/>
      <c r="H2575" s="20"/>
      <c r="I2575" s="20"/>
      <c r="J2575" s="20"/>
      <c r="K2575" s="20"/>
      <c r="L2575" s="20"/>
      <c r="M2575" s="20"/>
      <c r="N2575" s="20"/>
      <c r="O2575" s="20"/>
      <c r="P2575" s="20"/>
      <c r="Q2575" s="20"/>
      <c r="R2575" s="20"/>
      <c r="S2575" s="20"/>
      <c r="T2575" s="20"/>
      <c r="U2575" s="20"/>
      <c r="V2575" s="20"/>
      <c r="W2575" s="20"/>
      <c r="X2575" s="20"/>
      <c r="Y2575" s="20"/>
      <c r="Z2575" s="20"/>
      <c r="AA2575" s="20"/>
      <c r="AB2575" s="20"/>
      <c r="AC2575" s="20"/>
      <c r="AD2575" s="20"/>
      <c r="AE2575" s="20"/>
      <c r="AF2575" s="20"/>
      <c r="AG2575" s="20"/>
    </row>
    <row r="2576" spans="2:33" ht="14" outlineLevel="1" thickTop="1"/>
    <row r="2577" outlineLevel="1"/>
    <row r="2578" outlineLevel="1"/>
    <row r="2579" outlineLevel="1"/>
    <row r="2580" outlineLevel="1"/>
    <row r="2581" outlineLevel="1"/>
    <row r="2582" outlineLevel="1"/>
    <row r="2583" outlineLevel="1"/>
    <row r="2584" outlineLevel="1"/>
    <row r="2585" outlineLevel="1"/>
    <row r="2586" outlineLevel="1"/>
    <row r="2587" outlineLevel="1"/>
    <row r="2588" outlineLevel="1"/>
    <row r="2589" outlineLevel="1"/>
    <row r="2590" outlineLevel="1"/>
    <row r="2591" outlineLevel="1"/>
    <row r="2592" outlineLevel="1"/>
    <row r="2593" spans="2:33" outlineLevel="1"/>
    <row r="2594" spans="2:33" outlineLevel="1"/>
    <row r="2595" spans="2:33" outlineLevel="1"/>
    <row r="2596" spans="2:33" outlineLevel="1"/>
    <row r="2597" spans="2:33" outlineLevel="1"/>
    <row r="2598" spans="2:33" outlineLevel="1"/>
    <row r="2599" spans="2:33" ht="16" outlineLevel="1" thickBot="1">
      <c r="B2599" s="3" t="s">
        <v>416</v>
      </c>
      <c r="C2599" s="3" t="s">
        <v>141</v>
      </c>
      <c r="D2599" s="3" t="s">
        <v>142</v>
      </c>
      <c r="E2599" s="3">
        <v>1990</v>
      </c>
      <c r="F2599" s="3">
        <v>1991</v>
      </c>
      <c r="G2599" s="3">
        <v>1992</v>
      </c>
      <c r="H2599" s="3">
        <v>1993</v>
      </c>
      <c r="I2599" s="3">
        <v>1994</v>
      </c>
      <c r="J2599" s="3">
        <v>1995</v>
      </c>
      <c r="K2599" s="3">
        <v>1996</v>
      </c>
      <c r="L2599" s="3">
        <v>1997</v>
      </c>
      <c r="M2599" s="3">
        <v>1998</v>
      </c>
      <c r="N2599" s="3">
        <v>1999</v>
      </c>
      <c r="O2599" s="3">
        <v>2000</v>
      </c>
      <c r="P2599" s="3">
        <v>2001</v>
      </c>
      <c r="Q2599" s="3">
        <v>2002</v>
      </c>
      <c r="R2599" s="3">
        <v>2003</v>
      </c>
      <c r="S2599" s="3">
        <v>2004</v>
      </c>
      <c r="T2599" s="3">
        <v>2005</v>
      </c>
      <c r="U2599" s="3">
        <v>2006</v>
      </c>
      <c r="V2599" s="3">
        <v>2007</v>
      </c>
      <c r="W2599" s="3">
        <v>2008</v>
      </c>
      <c r="X2599" s="3">
        <v>2009</v>
      </c>
      <c r="Y2599" s="3">
        <v>2010</v>
      </c>
      <c r="Z2599" s="3">
        <v>2011</v>
      </c>
      <c r="AA2599" s="3">
        <v>2012</v>
      </c>
      <c r="AB2599" s="3">
        <v>2013</v>
      </c>
      <c r="AC2599" s="3">
        <v>2014</v>
      </c>
      <c r="AD2599" s="3">
        <v>2015</v>
      </c>
      <c r="AE2599" s="3">
        <v>2016</v>
      </c>
      <c r="AF2599" s="3">
        <v>2017</v>
      </c>
      <c r="AG2599" s="3">
        <v>2018</v>
      </c>
    </row>
    <row r="2600" spans="2:33" ht="15" outlineLevel="1">
      <c r="B2600" s="83" t="s">
        <v>40</v>
      </c>
      <c r="C2600" s="39" t="s">
        <v>243</v>
      </c>
      <c r="D2600" s="36"/>
      <c r="E2600" s="6">
        <v>3712.5072860439541</v>
      </c>
      <c r="F2600" s="6">
        <v>3850.2743903160845</v>
      </c>
      <c r="G2600" s="6">
        <v>4087.0802818803677</v>
      </c>
      <c r="H2600" s="6">
        <v>4040.7737976200751</v>
      </c>
      <c r="I2600" s="6">
        <v>4130.371400518884</v>
      </c>
      <c r="J2600" s="6">
        <v>4269.450560016011</v>
      </c>
      <c r="K2600" s="6">
        <v>4458.6830384096575</v>
      </c>
      <c r="L2600" s="6">
        <v>4466.5112054708206</v>
      </c>
      <c r="M2600" s="6">
        <v>4536.1167362153192</v>
      </c>
      <c r="N2600" s="6">
        <v>4896.5293687304129</v>
      </c>
      <c r="O2600" s="6">
        <v>4912.7886112605056</v>
      </c>
      <c r="P2600" s="6">
        <v>5427.3224892984363</v>
      </c>
      <c r="Q2600" s="6">
        <v>4887.6289351367332</v>
      </c>
      <c r="R2600" s="6">
        <v>4699.2111812184703</v>
      </c>
      <c r="S2600" s="6">
        <v>4683.4344646267818</v>
      </c>
      <c r="T2600" s="6">
        <v>4773.1571882522676</v>
      </c>
      <c r="U2600" s="6">
        <v>4814.9149830392253</v>
      </c>
      <c r="V2600" s="6">
        <v>4516.892545044544</v>
      </c>
      <c r="W2600" s="6">
        <v>4665.7877036820319</v>
      </c>
      <c r="X2600" s="6">
        <v>4241.4324601704557</v>
      </c>
      <c r="Y2600" s="6">
        <v>4527.394841731526</v>
      </c>
      <c r="Z2600" s="6">
        <v>4049.5760105426452</v>
      </c>
      <c r="AA2600" s="6">
        <v>4295.7363209891155</v>
      </c>
      <c r="AB2600" s="6">
        <v>3700.0613206663393</v>
      </c>
      <c r="AC2600" s="6">
        <v>3513.7184359704584</v>
      </c>
      <c r="AD2600" s="6">
        <v>3682.8654237432638</v>
      </c>
      <c r="AE2600" s="6">
        <v>3810.3313944675501</v>
      </c>
      <c r="AF2600" s="6">
        <v>3512.0366280162502</v>
      </c>
      <c r="AG2600" s="6">
        <v>3066.7434280896496</v>
      </c>
    </row>
    <row r="2601" spans="2:33" ht="15" outlineLevel="1">
      <c r="B2601" s="5" t="s">
        <v>3</v>
      </c>
      <c r="C2601" s="39" t="s">
        <v>243</v>
      </c>
      <c r="D2601" s="36"/>
      <c r="E2601" s="7">
        <v>1175.2439615516078</v>
      </c>
      <c r="F2601" s="7">
        <v>1268.0978775997805</v>
      </c>
      <c r="G2601" s="7">
        <v>1207.8013602132201</v>
      </c>
      <c r="H2601" s="7">
        <v>1247.7014719713914</v>
      </c>
      <c r="I2601" s="7">
        <v>1623.1977847050612</v>
      </c>
      <c r="J2601" s="7">
        <v>1965.4930819399847</v>
      </c>
      <c r="K2601" s="7">
        <v>2013.6351318290453</v>
      </c>
      <c r="L2601" s="7">
        <v>2199.533828883772</v>
      </c>
      <c r="M2601" s="7">
        <v>2384.8703567913067</v>
      </c>
      <c r="N2601" s="7">
        <v>2804.1111853390621</v>
      </c>
      <c r="O2601" s="7">
        <v>2776.62771776409</v>
      </c>
      <c r="P2601" s="7">
        <v>3079.5487258104909</v>
      </c>
      <c r="Q2601" s="7">
        <v>3063.6462665983108</v>
      </c>
      <c r="R2601" s="7">
        <v>3217.87217801221</v>
      </c>
      <c r="S2601" s="7">
        <v>3301.1904806942853</v>
      </c>
      <c r="T2601" s="7">
        <v>3467.1221153379338</v>
      </c>
      <c r="U2601" s="7">
        <v>3364.3447838765269</v>
      </c>
      <c r="V2601" s="7">
        <v>3324.7039681701435</v>
      </c>
      <c r="W2601" s="7">
        <v>3609.8047231186624</v>
      </c>
      <c r="X2601" s="7">
        <v>3528.6871907689597</v>
      </c>
      <c r="Y2601" s="7">
        <v>3792.4879329778523</v>
      </c>
      <c r="Z2601" s="7">
        <v>3107.0422357243006</v>
      </c>
      <c r="AA2601" s="7">
        <v>2733.449217716352</v>
      </c>
      <c r="AB2601" s="7">
        <v>2751.2253957978901</v>
      </c>
      <c r="AC2601" s="7">
        <v>2568.9778565932702</v>
      </c>
      <c r="AD2601" s="7">
        <v>2862.5508338657646</v>
      </c>
      <c r="AE2601" s="7">
        <v>3008.2612240579952</v>
      </c>
      <c r="AF2601" s="7">
        <v>2893.316112861954</v>
      </c>
      <c r="AG2601" s="7">
        <v>3167.568597361334</v>
      </c>
    </row>
    <row r="2602" spans="2:33" ht="15" outlineLevel="1">
      <c r="B2602" s="5" t="s">
        <v>5</v>
      </c>
      <c r="C2602" s="39" t="s">
        <v>243</v>
      </c>
      <c r="D2602" s="36"/>
      <c r="E2602" s="6">
        <v>269.73036937038796</v>
      </c>
      <c r="F2602" s="6">
        <v>370.21038206016516</v>
      </c>
      <c r="G2602" s="6">
        <v>429.71555722802628</v>
      </c>
      <c r="H2602" s="6">
        <v>498.58539666869711</v>
      </c>
      <c r="I2602" s="6">
        <v>548.70958125742345</v>
      </c>
      <c r="J2602" s="6">
        <v>579.85060834623914</v>
      </c>
      <c r="K2602" s="6">
        <v>702.40843088924157</v>
      </c>
      <c r="L2602" s="6">
        <v>667.52080320621519</v>
      </c>
      <c r="M2602" s="6">
        <v>797.64555841956565</v>
      </c>
      <c r="N2602" s="6">
        <v>916.29722237985322</v>
      </c>
      <c r="O2602" s="6">
        <v>1044.3870208738431</v>
      </c>
      <c r="P2602" s="6">
        <v>1153.4925945361661</v>
      </c>
      <c r="Q2602" s="6">
        <v>1134.5190325606263</v>
      </c>
      <c r="R2602" s="6">
        <v>1282.9581460070842</v>
      </c>
      <c r="S2602" s="6">
        <v>1428.8578812930298</v>
      </c>
      <c r="T2602" s="6">
        <v>1443.1075546636771</v>
      </c>
      <c r="U2602" s="6">
        <v>1503.9951398586868</v>
      </c>
      <c r="V2602" s="6">
        <v>1414.2981881012336</v>
      </c>
      <c r="W2602" s="6">
        <v>1592.6103666616204</v>
      </c>
      <c r="X2602" s="6">
        <v>1491.8726220998299</v>
      </c>
      <c r="Y2602" s="6">
        <v>1697.3191972897578</v>
      </c>
      <c r="Z2602" s="6">
        <v>1359.6846458768903</v>
      </c>
      <c r="AA2602" s="6">
        <v>1429.8354951079091</v>
      </c>
      <c r="AB2602" s="6">
        <v>1422.076014088263</v>
      </c>
      <c r="AC2602" s="6">
        <v>1271.9947474404237</v>
      </c>
      <c r="AD2602" s="6">
        <v>1322.7139287261762</v>
      </c>
      <c r="AE2602" s="6">
        <v>1316.6976690021356</v>
      </c>
      <c r="AF2602" s="6">
        <v>1296.3375557036368</v>
      </c>
      <c r="AG2602" s="6">
        <v>1411.1327904650996</v>
      </c>
    </row>
    <row r="2603" spans="2:33" ht="15" outlineLevel="1">
      <c r="B2603" s="5" t="s">
        <v>7</v>
      </c>
      <c r="C2603" s="39" t="s">
        <v>243</v>
      </c>
      <c r="D2603" s="36"/>
      <c r="E2603" s="7">
        <v>2483.4141344927598</v>
      </c>
      <c r="F2603" s="7">
        <v>2793.6608919102205</v>
      </c>
      <c r="G2603" s="7">
        <v>1913.8256495657304</v>
      </c>
      <c r="H2603" s="7">
        <v>1909.2072246989421</v>
      </c>
      <c r="I2603" s="7">
        <v>1355.8611095375738</v>
      </c>
      <c r="J2603" s="7">
        <v>987.62601196520177</v>
      </c>
      <c r="K2603" s="7">
        <v>1473.3127103458467</v>
      </c>
      <c r="L2603" s="7">
        <v>1110.754100316045</v>
      </c>
      <c r="M2603" s="7">
        <v>1283.1717897964982</v>
      </c>
      <c r="N2603" s="7">
        <v>1052.862145825887</v>
      </c>
      <c r="O2603" s="7">
        <v>1145.5553944088226</v>
      </c>
      <c r="P2603" s="7">
        <v>1060.3252802062416</v>
      </c>
      <c r="Q2603" s="7">
        <v>1013.5596202675474</v>
      </c>
      <c r="R2603" s="7">
        <v>957.91569327999582</v>
      </c>
      <c r="S2603" s="7">
        <v>927.98429454920858</v>
      </c>
      <c r="T2603" s="7">
        <v>989.48624593954264</v>
      </c>
      <c r="U2603" s="7">
        <v>876.56227762472463</v>
      </c>
      <c r="V2603" s="7">
        <v>835.16099247684076</v>
      </c>
      <c r="W2603" s="7">
        <v>921.50640059139062</v>
      </c>
      <c r="X2603" s="7">
        <v>1071.6916224590789</v>
      </c>
      <c r="Y2603" s="7">
        <v>1020.2964067627914</v>
      </c>
      <c r="Z2603" s="7">
        <v>922.46956295430778</v>
      </c>
      <c r="AA2603" s="7">
        <v>971.69928833930283</v>
      </c>
      <c r="AB2603" s="7">
        <v>1098.8344610376491</v>
      </c>
      <c r="AC2603" s="7">
        <v>882.14704964376585</v>
      </c>
      <c r="AD2603" s="7">
        <v>830.62356985929057</v>
      </c>
      <c r="AE2603" s="7">
        <v>721.26885892255439</v>
      </c>
      <c r="AF2603" s="7">
        <v>601.57596511540578</v>
      </c>
      <c r="AG2603" s="7">
        <v>627.52377108713267</v>
      </c>
    </row>
    <row r="2604" spans="2:33" ht="15" outlineLevel="1">
      <c r="B2604" s="5" t="s">
        <v>8</v>
      </c>
      <c r="C2604" s="39" t="s">
        <v>243</v>
      </c>
      <c r="D2604" s="36"/>
      <c r="E2604" s="6">
        <v>3123.3733990559995</v>
      </c>
      <c r="F2604" s="6">
        <v>2672.800662848435</v>
      </c>
      <c r="G2604" s="6">
        <v>2774.6971247506331</v>
      </c>
      <c r="H2604" s="6">
        <v>2630.0081188796335</v>
      </c>
      <c r="I2604" s="6">
        <v>2631.5222502283664</v>
      </c>
      <c r="J2604" s="6">
        <v>2612.7526862178456</v>
      </c>
      <c r="K2604" s="6">
        <v>2080.905209823829</v>
      </c>
      <c r="L2604" s="6">
        <v>1989.181423504956</v>
      </c>
      <c r="M2604" s="6">
        <v>1993.6983849358767</v>
      </c>
      <c r="N2604" s="6">
        <v>1384.5195227102399</v>
      </c>
      <c r="O2604" s="6">
        <v>1276.4792701274398</v>
      </c>
      <c r="P2604" s="6">
        <v>1228.8054563387998</v>
      </c>
      <c r="Q2604" s="6">
        <v>1239.8563817985598</v>
      </c>
      <c r="R2604" s="6">
        <v>1156.92256681704</v>
      </c>
      <c r="S2604" s="6">
        <v>1140.42009281328</v>
      </c>
      <c r="T2604" s="6">
        <v>1169.6686178364885</v>
      </c>
      <c r="U2604" s="6">
        <v>1215.5701101853333</v>
      </c>
      <c r="V2604" s="6">
        <v>1163.1112640099641</v>
      </c>
      <c r="W2604" s="6">
        <v>1195.089048219972</v>
      </c>
      <c r="X2604" s="6">
        <v>1160.8598496051409</v>
      </c>
      <c r="Y2604" s="6">
        <v>1085.0208083793655</v>
      </c>
      <c r="Z2604" s="6">
        <v>1033.6314836826857</v>
      </c>
      <c r="AA2604" s="6">
        <v>915.44516312543988</v>
      </c>
      <c r="AB2604" s="6">
        <v>929.40075530795286</v>
      </c>
      <c r="AC2604" s="6">
        <v>855.16729143911255</v>
      </c>
      <c r="AD2604" s="6">
        <v>857.78735256452512</v>
      </c>
      <c r="AE2604" s="6">
        <v>842.40761521156969</v>
      </c>
      <c r="AF2604" s="6">
        <v>806.99207748199171</v>
      </c>
      <c r="AG2604" s="6">
        <v>840.97006636501999</v>
      </c>
    </row>
    <row r="2605" spans="2:33" ht="15" outlineLevel="1">
      <c r="B2605" s="5" t="s">
        <v>9</v>
      </c>
      <c r="C2605" s="39" t="s">
        <v>243</v>
      </c>
      <c r="D2605" s="36"/>
      <c r="E2605" s="7">
        <v>0</v>
      </c>
      <c r="F2605" s="7">
        <v>0</v>
      </c>
      <c r="G2605" s="7">
        <v>0</v>
      </c>
      <c r="H2605" s="7">
        <v>0</v>
      </c>
      <c r="I2605" s="7">
        <v>0</v>
      </c>
      <c r="J2605" s="7">
        <v>0</v>
      </c>
      <c r="K2605" s="7">
        <v>0</v>
      </c>
      <c r="L2605" s="7">
        <v>0</v>
      </c>
      <c r="M2605" s="7">
        <v>0</v>
      </c>
      <c r="N2605" s="7">
        <v>0</v>
      </c>
      <c r="O2605" s="7">
        <v>0</v>
      </c>
      <c r="P2605" s="7">
        <v>0</v>
      </c>
      <c r="Q2605" s="7">
        <v>0</v>
      </c>
      <c r="R2605" s="7">
        <v>0</v>
      </c>
      <c r="S2605" s="7">
        <v>0</v>
      </c>
      <c r="T2605" s="7">
        <v>0</v>
      </c>
      <c r="U2605" s="7">
        <v>0</v>
      </c>
      <c r="V2605" s="7">
        <v>0</v>
      </c>
      <c r="W2605" s="7">
        <v>0</v>
      </c>
      <c r="X2605" s="7">
        <v>0</v>
      </c>
      <c r="Y2605" s="7">
        <v>0</v>
      </c>
      <c r="Z2605" s="7">
        <v>0</v>
      </c>
      <c r="AA2605" s="7">
        <v>0</v>
      </c>
      <c r="AB2605" s="7">
        <v>0</v>
      </c>
      <c r="AC2605" s="7">
        <v>0</v>
      </c>
      <c r="AD2605" s="7">
        <v>0</v>
      </c>
      <c r="AE2605" s="7">
        <v>0</v>
      </c>
      <c r="AF2605" s="7">
        <v>0</v>
      </c>
      <c r="AG2605" s="7">
        <v>0</v>
      </c>
    </row>
    <row r="2606" spans="2:33" ht="15" outlineLevel="1">
      <c r="B2606" s="39" t="s">
        <v>11</v>
      </c>
      <c r="C2606" s="39" t="s">
        <v>243</v>
      </c>
      <c r="D2606" s="36"/>
      <c r="E2606" s="41">
        <f t="shared" ref="E2606:AG2606" si="25">SUM(E2600:E2605)</f>
        <v>10764.269150514709</v>
      </c>
      <c r="F2606" s="41">
        <f t="shared" si="25"/>
        <v>10955.044204734686</v>
      </c>
      <c r="G2606" s="41">
        <f t="shared" si="25"/>
        <v>10413.119973637977</v>
      </c>
      <c r="H2606" s="41">
        <f t="shared" si="25"/>
        <v>10326.276009838739</v>
      </c>
      <c r="I2606" s="41">
        <f t="shared" si="25"/>
        <v>10289.662126247309</v>
      </c>
      <c r="J2606" s="41">
        <f t="shared" si="25"/>
        <v>10415.17294848528</v>
      </c>
      <c r="K2606" s="41">
        <f t="shared" si="25"/>
        <v>10728.944521297621</v>
      </c>
      <c r="L2606" s="41">
        <f t="shared" si="25"/>
        <v>10433.501361381808</v>
      </c>
      <c r="M2606" s="41">
        <f t="shared" si="25"/>
        <v>10995.502826158567</v>
      </c>
      <c r="N2606" s="41">
        <f t="shared" si="25"/>
        <v>11054.319444985455</v>
      </c>
      <c r="O2606" s="41">
        <f t="shared" si="25"/>
        <v>11155.838014434701</v>
      </c>
      <c r="P2606" s="41">
        <f t="shared" si="25"/>
        <v>11949.494546190135</v>
      </c>
      <c r="Q2606" s="41">
        <f t="shared" si="25"/>
        <v>11339.210236361778</v>
      </c>
      <c r="R2606" s="41">
        <f t="shared" si="25"/>
        <v>11314.879765334801</v>
      </c>
      <c r="S2606" s="41">
        <f t="shared" si="25"/>
        <v>11481.887213976586</v>
      </c>
      <c r="T2606" s="41">
        <f t="shared" si="25"/>
        <v>11842.54172202991</v>
      </c>
      <c r="U2606" s="41">
        <f t="shared" si="25"/>
        <v>11775.387294584496</v>
      </c>
      <c r="V2606" s="41">
        <f t="shared" si="25"/>
        <v>11254.166957802725</v>
      </c>
      <c r="W2606" s="41">
        <f t="shared" si="25"/>
        <v>11984.798242273677</v>
      </c>
      <c r="X2606" s="41">
        <f t="shared" si="25"/>
        <v>11494.543745103467</v>
      </c>
      <c r="Y2606" s="41">
        <f t="shared" si="25"/>
        <v>12122.519187141294</v>
      </c>
      <c r="Z2606" s="41">
        <f t="shared" si="25"/>
        <v>10472.40393878083</v>
      </c>
      <c r="AA2606" s="41">
        <f t="shared" si="25"/>
        <v>10346.165485278119</v>
      </c>
      <c r="AB2606" s="41">
        <f t="shared" si="25"/>
        <v>9901.597946898095</v>
      </c>
      <c r="AC2606" s="41">
        <f t="shared" si="25"/>
        <v>9092.0053810870304</v>
      </c>
      <c r="AD2606" s="41">
        <f t="shared" si="25"/>
        <v>9556.5411087590201</v>
      </c>
      <c r="AE2606" s="41">
        <f t="shared" si="25"/>
        <v>9698.9667616618044</v>
      </c>
      <c r="AF2606" s="41">
        <f t="shared" si="25"/>
        <v>9110.2583391792396</v>
      </c>
      <c r="AG2606" s="41">
        <f t="shared" si="25"/>
        <v>9113.9386533682355</v>
      </c>
    </row>
    <row r="2607" spans="2:33" outlineLevel="1"/>
    <row r="2608" spans="2:33" outlineLevel="1"/>
    <row r="2611" spans="2:33" ht="21" thickBot="1">
      <c r="B2611" s="19" t="s">
        <v>417</v>
      </c>
      <c r="C2611" s="20"/>
      <c r="D2611" s="20"/>
      <c r="E2611" s="20"/>
      <c r="F2611" s="20"/>
      <c r="G2611" s="20"/>
      <c r="H2611" s="20"/>
      <c r="I2611" s="20"/>
      <c r="J2611" s="20"/>
      <c r="K2611" s="20"/>
      <c r="L2611" s="20"/>
      <c r="M2611" s="20"/>
      <c r="N2611" s="20"/>
      <c r="O2611" s="20"/>
      <c r="P2611" s="20"/>
      <c r="Q2611" s="20"/>
      <c r="R2611" s="20"/>
      <c r="S2611" s="20"/>
      <c r="T2611" s="20"/>
      <c r="U2611" s="20"/>
      <c r="V2611" s="20"/>
      <c r="W2611" s="20"/>
      <c r="X2611" s="20"/>
      <c r="Y2611" s="20"/>
      <c r="Z2611" s="20"/>
      <c r="AA2611" s="20"/>
      <c r="AB2611" s="20"/>
      <c r="AC2611" s="20"/>
      <c r="AD2611" s="20"/>
      <c r="AE2611" s="20"/>
      <c r="AF2611" s="20"/>
      <c r="AG2611" s="20"/>
    </row>
    <row r="2612" spans="2:33" ht="14" outlineLevel="1" thickTop="1"/>
    <row r="2613" spans="2:33" outlineLevel="1"/>
    <row r="2614" spans="2:33" outlineLevel="1"/>
    <row r="2615" spans="2:33" outlineLevel="1"/>
    <row r="2616" spans="2:33" outlineLevel="1"/>
    <row r="2617" spans="2:33" outlineLevel="1"/>
    <row r="2618" spans="2:33" outlineLevel="1"/>
    <row r="2619" spans="2:33" outlineLevel="1"/>
    <row r="2620" spans="2:33" outlineLevel="1"/>
    <row r="2621" spans="2:33" outlineLevel="1"/>
    <row r="2622" spans="2:33" outlineLevel="1"/>
    <row r="2623" spans="2:33" outlineLevel="1"/>
    <row r="2624" spans="2:33" outlineLevel="1"/>
    <row r="2625" spans="2:33" outlineLevel="1"/>
    <row r="2626" spans="2:33" outlineLevel="1"/>
    <row r="2627" spans="2:33" outlineLevel="1"/>
    <row r="2628" spans="2:33" outlineLevel="1"/>
    <row r="2629" spans="2:33" outlineLevel="1"/>
    <row r="2630" spans="2:33" outlineLevel="1"/>
    <row r="2631" spans="2:33" outlineLevel="1"/>
    <row r="2632" spans="2:33" outlineLevel="1"/>
    <row r="2633" spans="2:33" outlineLevel="1"/>
    <row r="2634" spans="2:33" outlineLevel="1"/>
    <row r="2635" spans="2:33" outlineLevel="1"/>
    <row r="2636" spans="2:33" outlineLevel="1"/>
    <row r="2637" spans="2:33" ht="16" outlineLevel="1" thickBot="1">
      <c r="B2637" s="3" t="s">
        <v>418</v>
      </c>
      <c r="C2637" s="3" t="s">
        <v>141</v>
      </c>
      <c r="D2637" s="3" t="s">
        <v>142</v>
      </c>
      <c r="E2637" s="3">
        <v>1990</v>
      </c>
      <c r="F2637" s="3">
        <v>1991</v>
      </c>
      <c r="G2637" s="3">
        <v>1992</v>
      </c>
      <c r="H2637" s="3">
        <v>1993</v>
      </c>
      <c r="I2637" s="3">
        <v>1994</v>
      </c>
      <c r="J2637" s="3">
        <v>1995</v>
      </c>
      <c r="K2637" s="3">
        <v>1996</v>
      </c>
      <c r="L2637" s="3">
        <v>1997</v>
      </c>
      <c r="M2637" s="3">
        <v>1998</v>
      </c>
      <c r="N2637" s="3">
        <v>1999</v>
      </c>
      <c r="O2637" s="3">
        <v>2000</v>
      </c>
      <c r="P2637" s="3">
        <v>2001</v>
      </c>
      <c r="Q2637" s="3">
        <v>2002</v>
      </c>
      <c r="R2637" s="3">
        <v>2003</v>
      </c>
      <c r="S2637" s="3">
        <v>2004</v>
      </c>
      <c r="T2637" s="3">
        <v>2005</v>
      </c>
      <c r="U2637" s="3">
        <v>2006</v>
      </c>
      <c r="V2637" s="3">
        <v>2007</v>
      </c>
      <c r="W2637" s="3">
        <v>2008</v>
      </c>
      <c r="X2637" s="3">
        <v>2009</v>
      </c>
      <c r="Y2637" s="3">
        <v>2010</v>
      </c>
      <c r="Z2637" s="3">
        <v>2011</v>
      </c>
      <c r="AA2637" s="3">
        <v>2012</v>
      </c>
      <c r="AB2637" s="3">
        <v>2013</v>
      </c>
      <c r="AC2637" s="3">
        <v>2014</v>
      </c>
      <c r="AD2637" s="3">
        <v>2015</v>
      </c>
      <c r="AE2637" s="3">
        <v>2016</v>
      </c>
      <c r="AF2637" s="3">
        <v>2017</v>
      </c>
      <c r="AG2637" s="3">
        <v>2018</v>
      </c>
    </row>
    <row r="2638" spans="2:33" ht="15" outlineLevel="1">
      <c r="B2638" s="15" t="s">
        <v>419</v>
      </c>
      <c r="C2638" s="76" t="s">
        <v>420</v>
      </c>
      <c r="E2638" s="6">
        <v>26036.595838224581</v>
      </c>
      <c r="F2638" s="6">
        <v>26384.16886535133</v>
      </c>
      <c r="G2638" s="6">
        <v>23906.122310714902</v>
      </c>
      <c r="H2638" s="6">
        <v>23679.641266511866</v>
      </c>
      <c r="I2638" s="6">
        <v>23436.756221090865</v>
      </c>
      <c r="J2638" s="6">
        <v>23416.295175472758</v>
      </c>
      <c r="K2638" s="6">
        <v>23946.375638967143</v>
      </c>
      <c r="L2638" s="6">
        <v>22690.585599221864</v>
      </c>
      <c r="M2638" s="6">
        <v>23928.481237804412</v>
      </c>
      <c r="N2638" s="6">
        <v>23638.854522511559</v>
      </c>
      <c r="O2638" s="6">
        <v>23777.008289041027</v>
      </c>
      <c r="P2638" s="6">
        <v>24510.103502354457</v>
      </c>
      <c r="Q2638" s="6">
        <v>23721.057515326451</v>
      </c>
      <c r="R2638" s="6">
        <v>23894.430661968338</v>
      </c>
      <c r="S2638" s="6">
        <v>24101.751136749084</v>
      </c>
      <c r="T2638" s="6">
        <v>24109.152408784754</v>
      </c>
      <c r="U2638" s="6">
        <v>23601.151890077803</v>
      </c>
      <c r="V2638" s="6">
        <v>22477.712852771991</v>
      </c>
      <c r="W2638" s="6">
        <v>23765.489778180159</v>
      </c>
      <c r="X2638" s="6">
        <v>22725.966931699251</v>
      </c>
      <c r="Y2638" s="6">
        <v>23521.684461064673</v>
      </c>
      <c r="Z2638" s="6">
        <v>19953.280201571764</v>
      </c>
      <c r="AA2638" s="6">
        <v>19026.89031489546</v>
      </c>
      <c r="AB2638" s="6">
        <v>19159.46870539528</v>
      </c>
      <c r="AC2638" s="6">
        <v>17494.842140294666</v>
      </c>
      <c r="AD2638" s="6">
        <v>18299.126172908029</v>
      </c>
      <c r="AE2638" s="6">
        <v>18390.816393149202</v>
      </c>
      <c r="AF2638" s="6">
        <v>17764.80976528268</v>
      </c>
      <c r="AG2638" s="6">
        <v>18872.591415132218</v>
      </c>
    </row>
    <row r="2639" spans="2:33" ht="15" outlineLevel="1">
      <c r="B2639" s="15" t="s">
        <v>421</v>
      </c>
      <c r="C2639" s="76" t="s">
        <v>420</v>
      </c>
      <c r="E2639" s="6">
        <v>21929.804415769886</v>
      </c>
      <c r="F2639" s="6">
        <v>22116.555817494213</v>
      </c>
      <c r="G2639" s="6">
        <v>19471.247518026757</v>
      </c>
      <c r="H2639" s="6">
        <v>19248.992937121537</v>
      </c>
      <c r="I2639" s="6">
        <v>18950.742820818072</v>
      </c>
      <c r="J2639" s="6">
        <v>18889.618411997046</v>
      </c>
      <c r="K2639" s="6">
        <v>19264.706452062335</v>
      </c>
      <c r="L2639" s="6">
        <v>18028.566253353973</v>
      </c>
      <c r="M2639" s="6">
        <v>19216.793054226106</v>
      </c>
      <c r="N2639" s="6">
        <v>18619.139990885909</v>
      </c>
      <c r="O2639" s="6">
        <v>18570.867945326136</v>
      </c>
      <c r="P2639" s="6">
        <v>19136.091899357602</v>
      </c>
      <c r="Q2639" s="6">
        <v>18578.749918600246</v>
      </c>
      <c r="R2639" s="6">
        <v>18637.263577184611</v>
      </c>
      <c r="S2639" s="6">
        <v>18742.483880639942</v>
      </c>
      <c r="T2639" s="6">
        <v>18805.742432027655</v>
      </c>
      <c r="U2639" s="6">
        <v>18072.735693439095</v>
      </c>
      <c r="V2639" s="6">
        <v>17100.442473746163</v>
      </c>
      <c r="W2639" s="6">
        <v>18218.055068817303</v>
      </c>
      <c r="X2639" s="6">
        <v>17566.03751190472</v>
      </c>
      <c r="Y2639" s="6">
        <v>18219.213311729673</v>
      </c>
      <c r="Z2639" s="6">
        <v>14930.435779671983</v>
      </c>
      <c r="AA2639" s="6">
        <v>14131.388270749239</v>
      </c>
      <c r="AB2639" s="6">
        <v>14395.807084855638</v>
      </c>
      <c r="AC2639" s="6">
        <v>12903.946279502079</v>
      </c>
      <c r="AD2639" s="6">
        <v>13629.626293323108</v>
      </c>
      <c r="AE2639" s="6">
        <v>13752.585793517212</v>
      </c>
      <c r="AF2639" s="6">
        <v>13098.612650675872</v>
      </c>
      <c r="AG2639" s="6">
        <v>14111.146687001616</v>
      </c>
    </row>
    <row r="2640" spans="2:33" ht="15" outlineLevel="1">
      <c r="B2640" s="15" t="s">
        <v>40</v>
      </c>
      <c r="C2640" s="76" t="s">
        <v>420</v>
      </c>
      <c r="E2640" s="6">
        <v>4106.7914224546948</v>
      </c>
      <c r="F2640" s="6">
        <v>4267.613047857114</v>
      </c>
      <c r="G2640" s="6">
        <v>4434.8747926881442</v>
      </c>
      <c r="H2640" s="6">
        <v>4430.6483293903311</v>
      </c>
      <c r="I2640" s="6">
        <v>4486.01340027279</v>
      </c>
      <c r="J2640" s="6">
        <v>4526.6767634757098</v>
      </c>
      <c r="K2640" s="6">
        <v>4681.6691869048063</v>
      </c>
      <c r="L2640" s="6">
        <v>4662.0193458678968</v>
      </c>
      <c r="M2640" s="6">
        <v>4711.688183578307</v>
      </c>
      <c r="N2640" s="6">
        <v>5019.7145316256519</v>
      </c>
      <c r="O2640" s="6">
        <v>5206.1403437148902</v>
      </c>
      <c r="P2640" s="6">
        <v>5374.0116029968622</v>
      </c>
      <c r="Q2640" s="6">
        <v>5142.3075967262075</v>
      </c>
      <c r="R2640" s="6">
        <v>5257.1670847837258</v>
      </c>
      <c r="S2640" s="6">
        <v>5359.2672561091467</v>
      </c>
      <c r="T2640" s="6">
        <v>5303.4099767571015</v>
      </c>
      <c r="U2640" s="6">
        <v>5528.4161966387101</v>
      </c>
      <c r="V2640" s="6">
        <v>5377.2703790258229</v>
      </c>
      <c r="W2640" s="6">
        <v>5547.4347093628539</v>
      </c>
      <c r="X2640" s="6">
        <v>5159.9294197945374</v>
      </c>
      <c r="Y2640" s="6">
        <v>5302.4711493350014</v>
      </c>
      <c r="Z2640" s="6">
        <v>5022.8444218997793</v>
      </c>
      <c r="AA2640" s="6">
        <v>4895.5020441462193</v>
      </c>
      <c r="AB2640" s="6">
        <v>4763.6616205396413</v>
      </c>
      <c r="AC2640" s="6">
        <v>4590.895860792587</v>
      </c>
      <c r="AD2640" s="6">
        <v>4669.4998795849178</v>
      </c>
      <c r="AE2640" s="6">
        <v>4638.2305996319883</v>
      </c>
      <c r="AF2640" s="6">
        <v>4666.1971146068072</v>
      </c>
      <c r="AG2640" s="6">
        <v>4761.4447281306038</v>
      </c>
    </row>
    <row r="2641" spans="2:33" ht="15" outlineLevel="1">
      <c r="B2641" s="15" t="s">
        <v>422</v>
      </c>
      <c r="C2641" s="76" t="s">
        <v>420</v>
      </c>
      <c r="E2641" s="6">
        <v>27410.36485781032</v>
      </c>
      <c r="F2641" s="6">
        <v>26564.550430384606</v>
      </c>
      <c r="G2641" s="6">
        <v>24200.292732975209</v>
      </c>
      <c r="H2641" s="6">
        <v>23614.593789470768</v>
      </c>
      <c r="I2641" s="6">
        <v>23526.841717415056</v>
      </c>
      <c r="J2641" s="6">
        <v>23758.539451511642</v>
      </c>
      <c r="K2641" s="6">
        <v>23131.293318391952</v>
      </c>
      <c r="L2641" s="6">
        <v>23893.594918137074</v>
      </c>
      <c r="M2641" s="6">
        <v>25138.469807300433</v>
      </c>
      <c r="N2641" s="6">
        <v>24280.691940966928</v>
      </c>
      <c r="O2641" s="6">
        <v>23521.854639571662</v>
      </c>
      <c r="P2641" s="6">
        <v>24182.733964707881</v>
      </c>
      <c r="Q2641" s="6">
        <v>24497.293279938323</v>
      </c>
      <c r="R2641" s="6">
        <v>24275.725661253309</v>
      </c>
      <c r="S2641" s="6">
        <v>24332.671273911739</v>
      </c>
      <c r="T2641" s="6">
        <v>24587.343049184878</v>
      </c>
      <c r="U2641" s="6">
        <v>24336.072810705231</v>
      </c>
      <c r="V2641" s="6">
        <v>23745.503006066061</v>
      </c>
      <c r="W2641" s="6">
        <v>22883.147734779177</v>
      </c>
      <c r="X2641" s="6">
        <v>21848.57126242212</v>
      </c>
      <c r="Y2641" s="6">
        <v>20710.934285235955</v>
      </c>
      <c r="Z2641" s="6">
        <v>19812.396529925962</v>
      </c>
      <c r="AA2641" s="6">
        <v>18218.664868292773</v>
      </c>
      <c r="AB2641" s="6">
        <v>18214.799213431372</v>
      </c>
      <c r="AC2641" s="6">
        <v>17464.483245425497</v>
      </c>
      <c r="AD2641" s="6">
        <v>17575.508138120109</v>
      </c>
      <c r="AE2641" s="6">
        <v>17878.131155105853</v>
      </c>
      <c r="AF2641" s="6">
        <v>17752.92095861389</v>
      </c>
      <c r="AG2641" s="6">
        <v>18622.854936549622</v>
      </c>
    </row>
    <row r="2642" spans="2:33" ht="15" outlineLevel="1">
      <c r="B2642" s="15" t="s">
        <v>423</v>
      </c>
      <c r="C2642" s="76" t="s">
        <v>420</v>
      </c>
      <c r="E2642" s="6">
        <v>23266.939615142954</v>
      </c>
      <c r="F2642" s="6">
        <v>22291.770563492351</v>
      </c>
      <c r="G2642" s="6">
        <v>19755.576424384119</v>
      </c>
      <c r="H2642" s="6">
        <v>19186.176067230612</v>
      </c>
      <c r="I2642" s="6">
        <v>19037.674639649955</v>
      </c>
      <c r="J2642" s="6">
        <v>19219.864836406465</v>
      </c>
      <c r="K2642" s="6">
        <v>18480.009149261645</v>
      </c>
      <c r="L2642" s="6">
        <v>19187.835971538167</v>
      </c>
      <c r="M2642" s="6">
        <v>20384.875810579317</v>
      </c>
      <c r="N2642" s="6">
        <v>19236.086285281679</v>
      </c>
      <c r="O2642" s="6">
        <v>18326.377725789906</v>
      </c>
      <c r="P2642" s="6">
        <v>18822.463184376109</v>
      </c>
      <c r="Q2642" s="6">
        <v>19324.281824753609</v>
      </c>
      <c r="R2642" s="6">
        <v>19002.948254574123</v>
      </c>
      <c r="S2642" s="6">
        <v>18963.765863695364</v>
      </c>
      <c r="T2642" s="6">
        <v>19264.434595292852</v>
      </c>
      <c r="U2642" s="6">
        <v>18775.631385019893</v>
      </c>
      <c r="V2642" s="6">
        <v>18312.897194543686</v>
      </c>
      <c r="W2642" s="6">
        <v>17376.728925058967</v>
      </c>
      <c r="X2642" s="6">
        <v>16728.102130834428</v>
      </c>
      <c r="Y2642" s="6">
        <v>15545.17112105163</v>
      </c>
      <c r="Z2642" s="6">
        <v>14796.535304163828</v>
      </c>
      <c r="AA2642" s="6">
        <v>13365.919393966517</v>
      </c>
      <c r="AB2642" s="6">
        <v>13499.315441010545</v>
      </c>
      <c r="AC2642" s="6">
        <v>12875.165657553654</v>
      </c>
      <c r="AD2642" s="6">
        <v>12943.766001283086</v>
      </c>
      <c r="AE2642" s="6">
        <v>13265.930800951663</v>
      </c>
      <c r="AF2642" s="6">
        <v>13087.341988722574</v>
      </c>
      <c r="AG2642" s="6">
        <v>13873.903570154664</v>
      </c>
    </row>
    <row r="2643" spans="2:33" ht="15" outlineLevel="1">
      <c r="B2643" s="84" t="s">
        <v>424</v>
      </c>
      <c r="C2643" s="76" t="s">
        <v>420</v>
      </c>
      <c r="E2643" s="6">
        <v>4143.4252426673656</v>
      </c>
      <c r="F2643" s="6">
        <v>4272.7798668922524</v>
      </c>
      <c r="G2643" s="6">
        <v>4444.716308591087</v>
      </c>
      <c r="H2643" s="6">
        <v>4428.4177222401559</v>
      </c>
      <c r="I2643" s="6">
        <v>4489.1670777651007</v>
      </c>
      <c r="J2643" s="6">
        <v>4538.6746151051748</v>
      </c>
      <c r="K2643" s="6">
        <v>4651.2841691303065</v>
      </c>
      <c r="L2643" s="6">
        <v>4705.7589465989049</v>
      </c>
      <c r="M2643" s="6">
        <v>4753.5939967211179</v>
      </c>
      <c r="N2643" s="6">
        <v>5044.6056556852518</v>
      </c>
      <c r="O2643" s="6">
        <v>5195.4769137817575</v>
      </c>
      <c r="P2643" s="6">
        <v>5360.2707803317726</v>
      </c>
      <c r="Q2643" s="6">
        <v>5173.0114551847155</v>
      </c>
      <c r="R2643" s="6">
        <v>5272.7774066791844</v>
      </c>
      <c r="S2643" s="6">
        <v>5368.9054102163727</v>
      </c>
      <c r="T2643" s="6">
        <v>5322.908453892027</v>
      </c>
      <c r="U2643" s="6">
        <v>5560.4414256853352</v>
      </c>
      <c r="V2643" s="6">
        <v>5432.605811522375</v>
      </c>
      <c r="W2643" s="6">
        <v>5506.418809720205</v>
      </c>
      <c r="X2643" s="6">
        <v>5120.4691315876926</v>
      </c>
      <c r="Y2643" s="6">
        <v>5165.7631641843263</v>
      </c>
      <c r="Z2643" s="6">
        <v>5015.8612257621362</v>
      </c>
      <c r="AA2643" s="6">
        <v>4852.7454743262551</v>
      </c>
      <c r="AB2643" s="6">
        <v>4715.4837724208255</v>
      </c>
      <c r="AC2643" s="6">
        <v>4589.3175878718475</v>
      </c>
      <c r="AD2643" s="6">
        <v>4631.7421368370215</v>
      </c>
      <c r="AE2643" s="6">
        <v>4612.2003541541899</v>
      </c>
      <c r="AF2643" s="6">
        <v>4665.578969891315</v>
      </c>
      <c r="AG2643" s="6">
        <v>4748.9513663949583</v>
      </c>
    </row>
    <row r="2644" spans="2:33" outlineLevel="1"/>
    <row r="2645" spans="2:33" outlineLevel="1"/>
    <row r="2648" spans="2:33" ht="21" thickBot="1">
      <c r="B2648" s="19" t="s">
        <v>425</v>
      </c>
      <c r="C2648" s="20"/>
      <c r="D2648" s="20"/>
      <c r="E2648" s="20"/>
      <c r="F2648" s="20"/>
      <c r="G2648" s="20"/>
      <c r="H2648" s="20"/>
      <c r="I2648" s="20"/>
      <c r="J2648" s="20"/>
      <c r="K2648" s="20"/>
      <c r="L2648" s="20"/>
      <c r="M2648" s="20"/>
      <c r="N2648" s="20"/>
      <c r="O2648" s="20"/>
      <c r="P2648" s="20"/>
      <c r="Q2648" s="20"/>
      <c r="R2648" s="20"/>
      <c r="S2648" s="20"/>
      <c r="T2648" s="20"/>
      <c r="U2648" s="20"/>
      <c r="V2648" s="20"/>
      <c r="W2648" s="20"/>
      <c r="X2648" s="20"/>
      <c r="Y2648" s="20"/>
      <c r="Z2648" s="20"/>
      <c r="AA2648" s="20"/>
      <c r="AB2648" s="20"/>
      <c r="AC2648" s="20"/>
      <c r="AD2648" s="20"/>
      <c r="AE2648" s="20"/>
      <c r="AF2648" s="20"/>
      <c r="AG2648" s="20"/>
    </row>
    <row r="2649" spans="2:33" ht="14" outlineLevel="1" thickTop="1"/>
    <row r="2650" spans="2:33" outlineLevel="1"/>
    <row r="2651" spans="2:33" outlineLevel="1"/>
    <row r="2652" spans="2:33" outlineLevel="1"/>
    <row r="2653" spans="2:33" outlineLevel="1"/>
    <row r="2654" spans="2:33" outlineLevel="1"/>
    <row r="2655" spans="2:33" outlineLevel="1"/>
    <row r="2656" spans="2:33" outlineLevel="1"/>
    <row r="2657" outlineLevel="1"/>
    <row r="2658" outlineLevel="1"/>
    <row r="2659" outlineLevel="1"/>
    <row r="2660" outlineLevel="1"/>
    <row r="2661" outlineLevel="1"/>
    <row r="2662" outlineLevel="1"/>
    <row r="2663" outlineLevel="1"/>
    <row r="2664" outlineLevel="1"/>
    <row r="2665" outlineLevel="1"/>
    <row r="2666" outlineLevel="1"/>
    <row r="2667" outlineLevel="1"/>
    <row r="2668" outlineLevel="1"/>
    <row r="2669" outlineLevel="1"/>
    <row r="2670" outlineLevel="1"/>
    <row r="2671" outlineLevel="1"/>
    <row r="2672" outlineLevel="1"/>
    <row r="2673" spans="2:33" ht="16" outlineLevel="1" thickBot="1">
      <c r="B2673" s="3" t="s">
        <v>426</v>
      </c>
      <c r="C2673" s="3" t="s">
        <v>141</v>
      </c>
      <c r="D2673" s="3" t="s">
        <v>142</v>
      </c>
      <c r="E2673" s="3">
        <v>1990</v>
      </c>
      <c r="F2673" s="3">
        <v>1991</v>
      </c>
      <c r="G2673" s="3">
        <v>1992</v>
      </c>
      <c r="H2673" s="3">
        <v>1993</v>
      </c>
      <c r="I2673" s="3">
        <v>1994</v>
      </c>
      <c r="J2673" s="3">
        <v>1995</v>
      </c>
      <c r="K2673" s="3">
        <v>1996</v>
      </c>
      <c r="L2673" s="3">
        <v>1997</v>
      </c>
      <c r="M2673" s="3">
        <v>1998</v>
      </c>
      <c r="N2673" s="3">
        <v>1999</v>
      </c>
      <c r="O2673" s="3">
        <v>2000</v>
      </c>
      <c r="P2673" s="3">
        <v>2001</v>
      </c>
      <c r="Q2673" s="3">
        <v>2002</v>
      </c>
      <c r="R2673" s="3">
        <v>2003</v>
      </c>
      <c r="S2673" s="3">
        <v>2004</v>
      </c>
      <c r="T2673" s="3">
        <v>2005</v>
      </c>
      <c r="U2673" s="3">
        <v>2006</v>
      </c>
      <c r="V2673" s="3">
        <v>2007</v>
      </c>
      <c r="W2673" s="3">
        <v>2008</v>
      </c>
      <c r="X2673" s="3">
        <v>2009</v>
      </c>
      <c r="Y2673" s="3">
        <v>2010</v>
      </c>
      <c r="Z2673" s="3">
        <v>2011</v>
      </c>
      <c r="AA2673" s="3">
        <v>2012</v>
      </c>
      <c r="AB2673" s="3">
        <v>2013</v>
      </c>
      <c r="AC2673" s="3">
        <v>2014</v>
      </c>
      <c r="AD2673" s="3">
        <v>2015</v>
      </c>
      <c r="AE2673" s="3">
        <v>2016</v>
      </c>
      <c r="AF2673" s="3">
        <v>2017</v>
      </c>
      <c r="AG2673" s="3">
        <v>2018</v>
      </c>
    </row>
    <row r="2674" spans="2:33" ht="15" outlineLevel="1">
      <c r="B2674" s="40" t="s">
        <v>427</v>
      </c>
      <c r="C2674" s="15" t="s">
        <v>428</v>
      </c>
      <c r="E2674" s="98">
        <v>10.670848010353666</v>
      </c>
      <c r="F2674" s="98">
        <v>10.743156920786022</v>
      </c>
      <c r="G2674" s="98">
        <v>10.024440343318425</v>
      </c>
      <c r="H2674" s="98">
        <v>9.7618146940583301</v>
      </c>
      <c r="I2674" s="98">
        <v>9.5551252498411241</v>
      </c>
      <c r="J2674" s="98">
        <v>9.5035557659075227</v>
      </c>
      <c r="K2674" s="98">
        <v>9.6225961513879437</v>
      </c>
      <c r="L2674" s="98">
        <v>9.1328509585459638</v>
      </c>
      <c r="M2674" s="98">
        <v>9.3990305004966981</v>
      </c>
      <c r="N2674" s="98">
        <v>9.2327411612132977</v>
      </c>
      <c r="O2674" s="98">
        <v>9.1087695751857538</v>
      </c>
      <c r="P2674" s="98">
        <v>9.5429794012187052</v>
      </c>
      <c r="Q2674" s="98">
        <v>8.8614094970305786</v>
      </c>
      <c r="R2674" s="98">
        <v>8.5376842146311365</v>
      </c>
      <c r="S2674" s="98">
        <v>8.3750922906573528</v>
      </c>
      <c r="T2674" s="98">
        <v>8.3596797122952573</v>
      </c>
      <c r="U2674" s="98">
        <v>8.0526701123332742</v>
      </c>
      <c r="V2674" s="98">
        <v>7.5041867578624926</v>
      </c>
      <c r="W2674" s="98">
        <v>7.7968122648710372</v>
      </c>
      <c r="X2674" s="98">
        <v>7.3001475870282411</v>
      </c>
      <c r="Y2674" s="98">
        <v>7.5202403713415906</v>
      </c>
      <c r="Z2674" s="98">
        <v>6.3491894902782269</v>
      </c>
      <c r="AA2674" s="98">
        <v>6.2361633858788421</v>
      </c>
      <c r="AB2674" s="98">
        <v>5.9336812267878267</v>
      </c>
      <c r="AC2674" s="98">
        <v>5.4171890793816928</v>
      </c>
      <c r="AD2674" s="98">
        <v>5.6614123895441493</v>
      </c>
      <c r="AE2674" s="98">
        <v>5.7131217063801207</v>
      </c>
      <c r="AF2674" s="98">
        <v>5.3360105597177174</v>
      </c>
      <c r="AG2674" s="98">
        <v>5.3081593337791402</v>
      </c>
    </row>
    <row r="2675" spans="2:33" ht="15" outlineLevel="1">
      <c r="B2675" s="40" t="s">
        <v>429</v>
      </c>
      <c r="C2675" s="15" t="s">
        <v>428</v>
      </c>
      <c r="E2675" s="98">
        <v>6.9905609018869166</v>
      </c>
      <c r="F2675" s="98">
        <v>6.9673527167854417</v>
      </c>
      <c r="G2675" s="98">
        <v>6.0899142293597963</v>
      </c>
      <c r="H2675" s="98">
        <v>5.9419201846155651</v>
      </c>
      <c r="I2675" s="98">
        <v>5.7196041631333765</v>
      </c>
      <c r="J2675" s="98">
        <v>5.6078008238066115</v>
      </c>
      <c r="K2675" s="98">
        <v>5.6236840346841825</v>
      </c>
      <c r="L2675" s="98">
        <v>5.2231393735907483</v>
      </c>
      <c r="M2675" s="98">
        <v>5.5215271037378537</v>
      </c>
      <c r="N2675" s="98">
        <v>5.1430829534188023</v>
      </c>
      <c r="O2675" s="98">
        <v>5.0974654155460399</v>
      </c>
      <c r="P2675" s="98">
        <v>5.208668312248073</v>
      </c>
      <c r="Q2675" s="98">
        <v>5.0418064946191281</v>
      </c>
      <c r="R2675" s="98">
        <v>4.9918771044201034</v>
      </c>
      <c r="S2675" s="98">
        <v>4.9589120802518565</v>
      </c>
      <c r="T2675" s="98">
        <v>4.9902961587628649</v>
      </c>
      <c r="U2675" s="98">
        <v>4.7599612606102131</v>
      </c>
      <c r="V2675" s="98">
        <v>4.4923596408220252</v>
      </c>
      <c r="W2675" s="98">
        <v>4.7614444549202295</v>
      </c>
      <c r="X2675" s="98">
        <v>4.606427538083584</v>
      </c>
      <c r="Y2675" s="98">
        <v>4.7116576881392538</v>
      </c>
      <c r="Z2675" s="98">
        <v>3.8940201140276902</v>
      </c>
      <c r="AA2675" s="98">
        <v>3.6469032780194635</v>
      </c>
      <c r="AB2675" s="98">
        <v>3.7163639297065472</v>
      </c>
      <c r="AC2675" s="98">
        <v>3.3236490580618248</v>
      </c>
      <c r="AD2675" s="98">
        <v>3.4796376551798858</v>
      </c>
      <c r="AE2675" s="98">
        <v>3.468667473968218</v>
      </c>
      <c r="AF2675" s="98">
        <v>3.2789597236710128</v>
      </c>
      <c r="AG2675" s="98">
        <v>3.5220201714199804</v>
      </c>
    </row>
    <row r="2676" spans="2:33" ht="15" outlineLevel="1">
      <c r="B2676" s="40" t="s">
        <v>430</v>
      </c>
      <c r="C2676" s="15" t="s">
        <v>428</v>
      </c>
      <c r="E2676" s="98">
        <v>3.6802871084667501</v>
      </c>
      <c r="F2676" s="98">
        <v>3.7758042040005813</v>
      </c>
      <c r="G2676" s="98">
        <v>3.9345261139586269</v>
      </c>
      <c r="H2676" s="98">
        <v>3.8198945094427628</v>
      </c>
      <c r="I2676" s="98">
        <v>3.8355210867077476</v>
      </c>
      <c r="J2676" s="98">
        <v>3.8957549421009121</v>
      </c>
      <c r="K2676" s="98">
        <v>3.9989121167037598</v>
      </c>
      <c r="L2676" s="98">
        <v>3.9097115849552164</v>
      </c>
      <c r="M2676" s="98">
        <v>3.8775033967588457</v>
      </c>
      <c r="N2676" s="98">
        <v>4.0896582077944945</v>
      </c>
      <c r="O2676" s="98">
        <v>4.0113041596397148</v>
      </c>
      <c r="P2676" s="98">
        <v>4.3343110889706331</v>
      </c>
      <c r="Q2676" s="98">
        <v>3.8196030024114509</v>
      </c>
      <c r="R2676" s="98">
        <v>3.5458071102110322</v>
      </c>
      <c r="S2676" s="98">
        <v>3.4161802104054955</v>
      </c>
      <c r="T2676" s="98">
        <v>3.3693835535323924</v>
      </c>
      <c r="U2676" s="98">
        <v>3.2927088517230612</v>
      </c>
      <c r="V2676" s="98">
        <v>3.0118271170404687</v>
      </c>
      <c r="W2676" s="98">
        <v>3.0353678099508072</v>
      </c>
      <c r="X2676" s="98">
        <v>2.6937200489446571</v>
      </c>
      <c r="Y2676" s="98">
        <v>2.8085826832023355</v>
      </c>
      <c r="Z2676" s="98">
        <v>2.4551693762505367</v>
      </c>
      <c r="AA2676" s="98">
        <v>2.5892601078593782</v>
      </c>
      <c r="AB2676" s="98">
        <v>2.2173172970812796</v>
      </c>
      <c r="AC2676" s="98">
        <v>2.0935400213198672</v>
      </c>
      <c r="AD2676" s="98">
        <v>2.1817747343642639</v>
      </c>
      <c r="AE2676" s="98">
        <v>2.2444542324119015</v>
      </c>
      <c r="AF2676" s="98">
        <v>2.057050836046705</v>
      </c>
      <c r="AG2676" s="98">
        <v>1.78613916235916</v>
      </c>
    </row>
    <row r="2677" spans="2:33" outlineLevel="1"/>
    <row r="2678" spans="2:33" outlineLevel="1"/>
    <row r="2681" spans="2:33" ht="21" thickBot="1">
      <c r="B2681" s="19" t="s">
        <v>431</v>
      </c>
      <c r="C2681" s="20"/>
      <c r="D2681" s="20"/>
      <c r="E2681" s="20"/>
      <c r="F2681" s="20"/>
      <c r="G2681" s="20"/>
      <c r="H2681" s="20"/>
      <c r="I2681" s="20"/>
      <c r="J2681" s="20"/>
      <c r="K2681" s="20"/>
      <c r="L2681" s="20"/>
      <c r="M2681" s="20"/>
      <c r="N2681" s="20"/>
      <c r="O2681" s="20"/>
      <c r="P2681" s="20"/>
      <c r="Q2681" s="20"/>
      <c r="R2681" s="20"/>
      <c r="S2681" s="20"/>
      <c r="T2681" s="20"/>
      <c r="U2681" s="20"/>
      <c r="V2681" s="20"/>
      <c r="W2681" s="20"/>
      <c r="X2681" s="20"/>
      <c r="Y2681" s="20"/>
      <c r="Z2681" s="20"/>
      <c r="AA2681" s="20"/>
      <c r="AB2681" s="20"/>
      <c r="AC2681" s="20"/>
      <c r="AD2681" s="20"/>
      <c r="AE2681" s="20"/>
      <c r="AF2681" s="20"/>
      <c r="AG2681" s="20"/>
    </row>
    <row r="2682" spans="2:33" ht="14" outlineLevel="1" thickTop="1"/>
    <row r="2683" spans="2:33" outlineLevel="1"/>
    <row r="2684" spans="2:33" outlineLevel="1"/>
    <row r="2685" spans="2:33" outlineLevel="1"/>
    <row r="2686" spans="2:33" outlineLevel="1"/>
    <row r="2687" spans="2:33" outlineLevel="1"/>
    <row r="2688" spans="2:33" outlineLevel="1"/>
    <row r="2689" outlineLevel="1"/>
    <row r="2690" outlineLevel="1"/>
    <row r="2691" outlineLevel="1"/>
    <row r="2692" outlineLevel="1"/>
    <row r="2693" outlineLevel="1"/>
    <row r="2694" outlineLevel="1"/>
    <row r="2695" outlineLevel="1"/>
    <row r="2696" outlineLevel="1"/>
    <row r="2697" outlineLevel="1"/>
    <row r="2698" outlineLevel="1"/>
    <row r="2699" outlineLevel="1"/>
    <row r="2700" outlineLevel="1"/>
    <row r="2701" outlineLevel="1"/>
    <row r="2702" outlineLevel="1"/>
    <row r="2703" outlineLevel="1"/>
    <row r="2704" outlineLevel="1"/>
    <row r="2705" spans="2:33" ht="16" outlineLevel="1" thickBot="1">
      <c r="B2705" s="3" t="s">
        <v>432</v>
      </c>
      <c r="C2705" s="3" t="s">
        <v>1</v>
      </c>
      <c r="D2705" s="3" t="s">
        <v>2</v>
      </c>
      <c r="E2705" s="3">
        <v>1990</v>
      </c>
      <c r="F2705" s="3">
        <v>1991</v>
      </c>
      <c r="G2705" s="3">
        <v>1992</v>
      </c>
      <c r="H2705" s="3">
        <v>1993</v>
      </c>
      <c r="I2705" s="3">
        <v>1994</v>
      </c>
      <c r="J2705" s="3">
        <v>1995</v>
      </c>
      <c r="K2705" s="3">
        <v>1996</v>
      </c>
      <c r="L2705" s="3">
        <v>1997</v>
      </c>
      <c r="M2705" s="3">
        <v>1998</v>
      </c>
      <c r="N2705" s="3">
        <v>1999</v>
      </c>
      <c r="O2705" s="3">
        <v>2000</v>
      </c>
      <c r="P2705" s="3">
        <v>2001</v>
      </c>
      <c r="Q2705" s="3">
        <v>2002</v>
      </c>
      <c r="R2705" s="3">
        <v>2003</v>
      </c>
      <c r="S2705" s="3">
        <v>2004</v>
      </c>
      <c r="T2705" s="3">
        <v>2005</v>
      </c>
      <c r="U2705" s="3">
        <v>2006</v>
      </c>
      <c r="V2705" s="3">
        <v>2007</v>
      </c>
      <c r="W2705" s="3">
        <v>2008</v>
      </c>
      <c r="X2705" s="3">
        <v>2009</v>
      </c>
      <c r="Y2705" s="3">
        <v>2010</v>
      </c>
      <c r="Z2705" s="3">
        <v>2011</v>
      </c>
      <c r="AA2705" s="3">
        <v>2012</v>
      </c>
      <c r="AB2705" s="3">
        <v>2013</v>
      </c>
      <c r="AC2705" s="3">
        <v>2014</v>
      </c>
      <c r="AD2705" s="3">
        <v>2015</v>
      </c>
      <c r="AE2705" s="3">
        <v>2016</v>
      </c>
      <c r="AF2705" s="3">
        <v>2017</v>
      </c>
      <c r="AG2705" s="3">
        <v>2018</v>
      </c>
    </row>
    <row r="2706" spans="2:33" ht="15" outlineLevel="1">
      <c r="B2706" s="1" t="s">
        <v>3</v>
      </c>
      <c r="C2706" s="1" t="s">
        <v>4</v>
      </c>
      <c r="E2706" s="10">
        <v>605.22385756502854</v>
      </c>
      <c r="F2706" s="10">
        <v>605.67844693562915</v>
      </c>
      <c r="G2706" s="10">
        <v>594.11960364581205</v>
      </c>
      <c r="H2706" s="10">
        <v>575.15235366448178</v>
      </c>
      <c r="I2706" s="10">
        <v>627.96893089496575</v>
      </c>
      <c r="J2706" s="10">
        <v>536.17841707628531</v>
      </c>
      <c r="K2706" s="10">
        <v>541.49003400060951</v>
      </c>
      <c r="L2706" s="10">
        <v>549.9201084332301</v>
      </c>
      <c r="M2706" s="10">
        <v>519.72329307928442</v>
      </c>
      <c r="N2706" s="10">
        <v>551.16894351145902</v>
      </c>
      <c r="O2706" s="10">
        <v>526.22007299965935</v>
      </c>
      <c r="P2706" s="10">
        <v>527.32539789895759</v>
      </c>
      <c r="Q2706" s="10">
        <v>528.51692189247774</v>
      </c>
      <c r="R2706" s="10">
        <v>507.67145432920904</v>
      </c>
      <c r="S2706" s="10">
        <v>461.14503875871503</v>
      </c>
      <c r="T2706" s="10">
        <v>511.47503051205757</v>
      </c>
      <c r="U2706" s="10">
        <v>461.20661593185878</v>
      </c>
      <c r="V2706" s="10">
        <v>452.47804355304822</v>
      </c>
      <c r="W2706" s="10">
        <v>499.7087045333534</v>
      </c>
      <c r="X2706" s="10">
        <v>407.97734652743787</v>
      </c>
      <c r="Y2706" s="10">
        <v>390.86676489907359</v>
      </c>
      <c r="Z2706" s="10">
        <v>382.49615658432248</v>
      </c>
      <c r="AA2706" s="10">
        <v>354.9086248305278</v>
      </c>
      <c r="AB2706" s="10">
        <v>298.2696344822661</v>
      </c>
      <c r="AC2706" s="10">
        <v>245.05779557531881</v>
      </c>
      <c r="AD2706" s="10">
        <v>236.61614166590093</v>
      </c>
      <c r="AE2706" s="10">
        <v>238.66240024246204</v>
      </c>
      <c r="AF2706" s="10">
        <v>257.33599323069694</v>
      </c>
      <c r="AG2706" s="10">
        <v>267.57395184315021</v>
      </c>
    </row>
    <row r="2707" spans="2:33" ht="15" outlineLevel="1">
      <c r="B2707" s="1" t="s">
        <v>5</v>
      </c>
      <c r="C2707" s="1" t="s">
        <v>4</v>
      </c>
      <c r="E2707" s="37">
        <v>93.977972879999996</v>
      </c>
      <c r="F2707" s="37">
        <v>113.49299544</v>
      </c>
      <c r="G2707" s="37">
        <v>132.72800112000002</v>
      </c>
      <c r="H2707" s="37">
        <v>157.62796367999999</v>
      </c>
      <c r="I2707" s="37">
        <v>174.29973791999998</v>
      </c>
      <c r="J2707" s="37">
        <v>177.05682720000001</v>
      </c>
      <c r="K2707" s="37">
        <v>195.73179912000001</v>
      </c>
      <c r="L2707" s="37">
        <v>206.84631528</v>
      </c>
      <c r="M2707" s="37">
        <v>226.3828776</v>
      </c>
      <c r="N2707" s="37">
        <v>245.83328088000002</v>
      </c>
      <c r="O2707" s="37">
        <v>293.28537216000001</v>
      </c>
      <c r="P2707" s="37">
        <v>313.59736583999995</v>
      </c>
      <c r="Q2707" s="37">
        <v>291.47603232</v>
      </c>
      <c r="R2707" s="37">
        <v>303.45213887999995</v>
      </c>
      <c r="S2707" s="37">
        <v>274.95156238034241</v>
      </c>
      <c r="T2707" s="37">
        <v>298.53437878800372</v>
      </c>
      <c r="U2707" s="37">
        <v>308.20147151174081</v>
      </c>
      <c r="V2707" s="37">
        <v>349.71157164015773</v>
      </c>
      <c r="W2707" s="37">
        <v>383.73265929450372</v>
      </c>
      <c r="X2707" s="37">
        <v>412.60223706400421</v>
      </c>
      <c r="Y2707" s="37">
        <v>440.33945468407387</v>
      </c>
      <c r="Z2707" s="37">
        <v>366.3923829538395</v>
      </c>
      <c r="AA2707" s="37">
        <v>400.8590438294321</v>
      </c>
      <c r="AB2707" s="37">
        <v>406.72879032009837</v>
      </c>
      <c r="AC2707" s="37">
        <v>401.28295762531008</v>
      </c>
      <c r="AD2707" s="37">
        <v>432.40082674848327</v>
      </c>
      <c r="AE2707" s="37">
        <v>454.98448842822245</v>
      </c>
      <c r="AF2707" s="37">
        <v>484.25006445673273</v>
      </c>
      <c r="AG2707" s="37">
        <v>532.11518780757262</v>
      </c>
    </row>
    <row r="2708" spans="2:33" ht="15" outlineLevel="1">
      <c r="B2708" s="1" t="s">
        <v>40</v>
      </c>
      <c r="C2708" s="1" t="s">
        <v>4</v>
      </c>
      <c r="E2708" s="10">
        <v>240.36999999999998</v>
      </c>
      <c r="F2708" s="10">
        <v>260.49399999999997</v>
      </c>
      <c r="G2708" s="10">
        <v>278.64</v>
      </c>
      <c r="H2708" s="10">
        <v>285.34799999999996</v>
      </c>
      <c r="I2708" s="10">
        <v>296.35599999999999</v>
      </c>
      <c r="J2708" s="10">
        <v>310.11599999999999</v>
      </c>
      <c r="K2708" s="10">
        <v>336.26</v>
      </c>
      <c r="L2708" s="10">
        <v>361.88799999999998</v>
      </c>
      <c r="M2708" s="10">
        <v>386.57</v>
      </c>
      <c r="N2708" s="10">
        <v>431.20399999999995</v>
      </c>
      <c r="O2708" s="10">
        <v>480.73999999999995</v>
      </c>
      <c r="P2708" s="10">
        <v>507.83</v>
      </c>
      <c r="Q2708" s="10">
        <v>580.32799999999997</v>
      </c>
      <c r="R2708" s="10">
        <v>702.01799999999992</v>
      </c>
      <c r="S2708" s="10">
        <v>702.38181439999994</v>
      </c>
      <c r="T2708" s="10">
        <v>728.00325745907026</v>
      </c>
      <c r="U2708" s="10">
        <v>699.44037624196847</v>
      </c>
      <c r="V2708" s="10">
        <v>749.08002634654849</v>
      </c>
      <c r="W2708" s="10">
        <v>821.84570440744164</v>
      </c>
      <c r="X2708" s="10">
        <v>683.20855676457927</v>
      </c>
      <c r="Y2708" s="10">
        <v>616.26309932170943</v>
      </c>
      <c r="Z2708" s="10">
        <v>559.11127551167795</v>
      </c>
      <c r="AA2708" s="10">
        <v>539.96869375441997</v>
      </c>
      <c r="AB2708" s="10">
        <v>547.48412774235317</v>
      </c>
      <c r="AC2708" s="10">
        <v>553.74463384386968</v>
      </c>
      <c r="AD2708" s="10">
        <v>580.14405009217705</v>
      </c>
      <c r="AE2708" s="10">
        <v>597.79585165730782</v>
      </c>
      <c r="AF2708" s="10">
        <v>609.37098205452139</v>
      </c>
      <c r="AG2708" s="10">
        <v>641.75142824902878</v>
      </c>
    </row>
    <row r="2709" spans="2:33" ht="15" outlineLevel="1">
      <c r="B2709" s="1" t="s">
        <v>6</v>
      </c>
      <c r="C2709" s="1" t="s">
        <v>4</v>
      </c>
      <c r="E2709" s="37">
        <v>4.7759999999999997E-2</v>
      </c>
      <c r="F2709" s="37">
        <v>4.7759999999999997E-2</v>
      </c>
      <c r="G2709" s="37">
        <v>4.7759999999999997E-2</v>
      </c>
      <c r="H2709" s="37">
        <v>4.7759999999999997E-2</v>
      </c>
      <c r="I2709" s="37">
        <v>4.7759999999999997E-2</v>
      </c>
      <c r="J2709" s="37">
        <v>4.7759999999999997E-2</v>
      </c>
      <c r="K2709" s="37">
        <v>4.7759999999999997E-2</v>
      </c>
      <c r="L2709" s="37">
        <v>4.7759999999999997E-2</v>
      </c>
      <c r="M2709" s="37">
        <v>4.7759999999999997E-2</v>
      </c>
      <c r="N2709" s="37">
        <v>4.7759999999999997E-2</v>
      </c>
      <c r="O2709" s="37">
        <v>4.7759999999999997E-2</v>
      </c>
      <c r="P2709" s="37">
        <v>4.7759999999999997E-2</v>
      </c>
      <c r="Q2709" s="37">
        <v>5.6719414458430026E-2</v>
      </c>
      <c r="R2709" s="37">
        <v>2.6053882628805458</v>
      </c>
      <c r="S2709" s="37">
        <v>2.7009885257610922</v>
      </c>
      <c r="T2709" s="37">
        <v>4.0294273249638231</v>
      </c>
      <c r="U2709" s="37">
        <v>7.8491916778376716</v>
      </c>
      <c r="V2709" s="37">
        <v>12.628742753641429</v>
      </c>
      <c r="W2709" s="37">
        <v>19.661872859162287</v>
      </c>
      <c r="X2709" s="37">
        <v>23.409360073546303</v>
      </c>
      <c r="Y2709" s="37">
        <v>21.372356110420323</v>
      </c>
      <c r="Z2709" s="37">
        <v>26.384396184525869</v>
      </c>
      <c r="AA2709" s="37">
        <v>30.032608375357384</v>
      </c>
      <c r="AB2709" s="37">
        <v>37.191360668100543</v>
      </c>
      <c r="AC2709" s="37">
        <v>41.655740540748553</v>
      </c>
      <c r="AD2709" s="37">
        <v>32.484656654836328</v>
      </c>
      <c r="AE2709" s="37">
        <v>44.125443491821734</v>
      </c>
      <c r="AF2709" s="37">
        <v>43.76744095232619</v>
      </c>
      <c r="AG2709" s="37">
        <v>42.897710060911812</v>
      </c>
    </row>
    <row r="2710" spans="2:33" ht="15" outlineLevel="1">
      <c r="B2710" s="1" t="s">
        <v>7</v>
      </c>
      <c r="C2710" s="1" t="s">
        <v>4</v>
      </c>
      <c r="E2710" s="10">
        <v>0.64527573454661957</v>
      </c>
      <c r="F2710" s="10">
        <v>0</v>
      </c>
      <c r="G2710" s="10">
        <v>0</v>
      </c>
      <c r="H2710" s="10">
        <v>0</v>
      </c>
      <c r="I2710" s="10">
        <v>0</v>
      </c>
      <c r="J2710" s="10">
        <v>0</v>
      </c>
      <c r="K2710" s="10">
        <v>0</v>
      </c>
      <c r="L2710" s="10">
        <v>0</v>
      </c>
      <c r="M2710" s="10">
        <v>0</v>
      </c>
      <c r="N2710" s="10">
        <v>0</v>
      </c>
      <c r="O2710" s="10">
        <v>0</v>
      </c>
      <c r="P2710" s="10">
        <v>0</v>
      </c>
      <c r="Q2710" s="10">
        <v>0</v>
      </c>
      <c r="R2710" s="10">
        <v>27.056384679999997</v>
      </c>
      <c r="S2710" s="10">
        <v>26.503901600000003</v>
      </c>
      <c r="T2710" s="10">
        <v>26.731319952000003</v>
      </c>
      <c r="U2710" s="10">
        <v>26.731319952000003</v>
      </c>
      <c r="V2710" s="10">
        <v>26.731319952000003</v>
      </c>
      <c r="W2710" s="10">
        <v>26.731319952000003</v>
      </c>
      <c r="X2710" s="10">
        <v>0</v>
      </c>
      <c r="Y2710" s="10">
        <v>0</v>
      </c>
      <c r="Z2710" s="10">
        <v>0</v>
      </c>
      <c r="AA2710" s="10">
        <v>0</v>
      </c>
      <c r="AB2710" s="10">
        <v>0</v>
      </c>
      <c r="AC2710" s="10">
        <v>0</v>
      </c>
      <c r="AD2710" s="10">
        <v>0</v>
      </c>
      <c r="AE2710" s="10">
        <v>0</v>
      </c>
      <c r="AF2710" s="10">
        <v>0</v>
      </c>
      <c r="AG2710" s="10">
        <v>0</v>
      </c>
    </row>
    <row r="2711" spans="2:33" ht="15" outlineLevel="1">
      <c r="B2711" s="1" t="s">
        <v>8</v>
      </c>
      <c r="C2711" s="1" t="s">
        <v>4</v>
      </c>
      <c r="E2711" s="37">
        <v>31.963000000000001</v>
      </c>
      <c r="F2711" s="37">
        <v>29.146000000000001</v>
      </c>
      <c r="G2711" s="37">
        <v>13.962154</v>
      </c>
      <c r="H2711" s="37">
        <v>14.134887000000001</v>
      </c>
      <c r="I2711" s="37">
        <v>10.583717</v>
      </c>
      <c r="J2711" s="37">
        <v>5.5955160000000008</v>
      </c>
      <c r="K2711" s="37">
        <v>14.985516000000001</v>
      </c>
      <c r="L2711" s="37">
        <v>10.364071000000001</v>
      </c>
      <c r="M2711" s="37">
        <v>6.5432740000000003</v>
      </c>
      <c r="N2711" s="37">
        <v>4.43</v>
      </c>
      <c r="O2711" s="37">
        <v>3.9870000000000001</v>
      </c>
      <c r="P2711" s="37">
        <v>4.43</v>
      </c>
      <c r="Q2711" s="37">
        <v>3.101</v>
      </c>
      <c r="R2711" s="37">
        <v>0.88600000000000001</v>
      </c>
      <c r="S2711" s="37">
        <v>0.443</v>
      </c>
      <c r="T2711" s="99">
        <v>0.45673299999999994</v>
      </c>
      <c r="U2711" s="37">
        <v>0.38939699999999999</v>
      </c>
      <c r="V2711" s="37">
        <v>0</v>
      </c>
      <c r="W2711" s="37">
        <v>0</v>
      </c>
      <c r="X2711" s="37">
        <v>0</v>
      </c>
      <c r="Y2711" s="37">
        <v>0</v>
      </c>
      <c r="Z2711" s="37">
        <v>0</v>
      </c>
      <c r="AA2711" s="37">
        <v>0</v>
      </c>
      <c r="AB2711" s="37">
        <v>0</v>
      </c>
      <c r="AC2711" s="37">
        <v>0</v>
      </c>
      <c r="AD2711" s="37">
        <v>0</v>
      </c>
      <c r="AE2711" s="37">
        <v>0</v>
      </c>
      <c r="AF2711" s="37">
        <v>0</v>
      </c>
      <c r="AG2711" s="37">
        <v>0</v>
      </c>
    </row>
    <row r="2712" spans="2:33" ht="15" outlineLevel="1">
      <c r="B2712" s="1" t="s">
        <v>9</v>
      </c>
      <c r="C2712" s="1" t="s">
        <v>4</v>
      </c>
      <c r="E2712" s="10">
        <v>0</v>
      </c>
      <c r="F2712" s="10">
        <v>0</v>
      </c>
      <c r="G2712" s="10">
        <v>0</v>
      </c>
      <c r="H2712" s="10">
        <v>0</v>
      </c>
      <c r="I2712" s="10">
        <v>0</v>
      </c>
      <c r="J2712" s="10">
        <v>0</v>
      </c>
      <c r="K2712" s="10">
        <v>0</v>
      </c>
      <c r="L2712" s="10">
        <v>0</v>
      </c>
      <c r="M2712" s="10">
        <v>0</v>
      </c>
      <c r="N2712" s="10">
        <v>0</v>
      </c>
      <c r="O2712" s="10">
        <v>0</v>
      </c>
      <c r="P2712" s="10">
        <v>0</v>
      </c>
      <c r="Q2712" s="10">
        <v>0</v>
      </c>
      <c r="R2712" s="10">
        <v>0</v>
      </c>
      <c r="S2712" s="10">
        <v>0</v>
      </c>
      <c r="T2712" s="10">
        <v>0</v>
      </c>
      <c r="U2712" s="10">
        <v>0</v>
      </c>
      <c r="V2712" s="10">
        <v>0</v>
      </c>
      <c r="W2712" s="10">
        <v>0</v>
      </c>
      <c r="X2712" s="10">
        <v>0</v>
      </c>
      <c r="Y2712" s="10">
        <v>0</v>
      </c>
      <c r="Z2712" s="10">
        <v>0</v>
      </c>
      <c r="AA2712" s="10">
        <v>0</v>
      </c>
      <c r="AB2712" s="10">
        <v>0</v>
      </c>
      <c r="AC2712" s="10">
        <v>0</v>
      </c>
      <c r="AD2712" s="10">
        <v>0</v>
      </c>
      <c r="AE2712" s="10">
        <v>0</v>
      </c>
      <c r="AF2712" s="10">
        <v>0</v>
      </c>
      <c r="AG2712" s="10">
        <v>0</v>
      </c>
    </row>
    <row r="2713" spans="2:33" ht="15" outlineLevel="1">
      <c r="B2713" s="38" t="s">
        <v>11</v>
      </c>
      <c r="C2713" s="1" t="s">
        <v>4</v>
      </c>
      <c r="E2713" s="33">
        <f t="shared" ref="E2713:AG2713" si="26">SUM(E2706:E2712)</f>
        <v>972.22786617957524</v>
      </c>
      <c r="F2713" s="33">
        <f t="shared" si="26"/>
        <v>1008.859202375629</v>
      </c>
      <c r="G2713" s="33">
        <f t="shared" si="26"/>
        <v>1019.4975187658122</v>
      </c>
      <c r="H2713" s="33">
        <f t="shared" si="26"/>
        <v>1032.3109643444818</v>
      </c>
      <c r="I2713" s="33">
        <f t="shared" si="26"/>
        <v>1109.2561458149657</v>
      </c>
      <c r="J2713" s="33">
        <f t="shared" si="26"/>
        <v>1028.9945202762854</v>
      </c>
      <c r="K2713" s="33">
        <f t="shared" si="26"/>
        <v>1088.5151091206094</v>
      </c>
      <c r="L2713" s="33">
        <f t="shared" si="26"/>
        <v>1129.0662547132299</v>
      </c>
      <c r="M2713" s="33">
        <f t="shared" si="26"/>
        <v>1139.2672046792845</v>
      </c>
      <c r="N2713" s="33">
        <f t="shared" si="26"/>
        <v>1232.683984391459</v>
      </c>
      <c r="O2713" s="33">
        <f t="shared" si="26"/>
        <v>1304.2802051596593</v>
      </c>
      <c r="P2713" s="33">
        <f t="shared" si="26"/>
        <v>1353.2305237389576</v>
      </c>
      <c r="Q2713" s="33">
        <f t="shared" si="26"/>
        <v>1403.4786736269364</v>
      </c>
      <c r="R2713" s="33">
        <f t="shared" si="26"/>
        <v>1543.6893661520896</v>
      </c>
      <c r="S2713" s="33">
        <f t="shared" si="26"/>
        <v>1468.1263056648186</v>
      </c>
      <c r="T2713" s="33">
        <f t="shared" si="26"/>
        <v>1569.2301470360953</v>
      </c>
      <c r="U2713" s="33">
        <f t="shared" si="26"/>
        <v>1503.8183723154057</v>
      </c>
      <c r="V2713" s="33">
        <f t="shared" si="26"/>
        <v>1590.6297042453959</v>
      </c>
      <c r="W2713" s="33">
        <f t="shared" si="26"/>
        <v>1751.6802610464608</v>
      </c>
      <c r="X2713" s="33">
        <f t="shared" si="26"/>
        <v>1527.1975004295678</v>
      </c>
      <c r="Y2713" s="33">
        <f t="shared" si="26"/>
        <v>1468.8416750152771</v>
      </c>
      <c r="Z2713" s="33">
        <f t="shared" si="26"/>
        <v>1334.3842112343659</v>
      </c>
      <c r="AA2713" s="33">
        <f t="shared" si="26"/>
        <v>1325.7689707897373</v>
      </c>
      <c r="AB2713" s="33">
        <f t="shared" si="26"/>
        <v>1289.6739132128182</v>
      </c>
      <c r="AC2713" s="33">
        <f t="shared" si="26"/>
        <v>1241.7411275852471</v>
      </c>
      <c r="AD2713" s="33">
        <f t="shared" si="26"/>
        <v>1281.6456751613975</v>
      </c>
      <c r="AE2713" s="33">
        <f t="shared" si="26"/>
        <v>1335.5681838198141</v>
      </c>
      <c r="AF2713" s="33">
        <f t="shared" si="26"/>
        <v>1394.7244806942774</v>
      </c>
      <c r="AG2713" s="33">
        <f t="shared" si="26"/>
        <v>1484.3382779606634</v>
      </c>
    </row>
    <row r="2714" spans="2:33" outlineLevel="1"/>
    <row r="2715" spans="2:33" outlineLevel="1"/>
    <row r="2718" spans="2:33" ht="21" thickBot="1">
      <c r="B2718" s="19" t="s">
        <v>433</v>
      </c>
      <c r="C2718" s="20"/>
      <c r="D2718" s="20"/>
      <c r="E2718" s="20"/>
      <c r="F2718" s="20"/>
      <c r="G2718" s="20"/>
      <c r="H2718" s="20"/>
      <c r="I2718" s="20"/>
      <c r="J2718" s="20"/>
      <c r="K2718" s="20"/>
      <c r="L2718" s="20"/>
      <c r="M2718" s="20"/>
      <c r="N2718" s="20"/>
      <c r="O2718" s="20"/>
      <c r="P2718" s="20"/>
      <c r="Q2718" s="20"/>
      <c r="R2718" s="20"/>
      <c r="S2718" s="20"/>
      <c r="T2718" s="20"/>
      <c r="U2718" s="20"/>
      <c r="V2718" s="20"/>
      <c r="W2718" s="20"/>
      <c r="X2718" s="20"/>
      <c r="Y2718" s="20"/>
      <c r="Z2718" s="20"/>
      <c r="AA2718" s="20"/>
      <c r="AB2718" s="20"/>
      <c r="AC2718" s="20"/>
      <c r="AD2718" s="20"/>
      <c r="AE2718" s="20"/>
      <c r="AF2718" s="20"/>
      <c r="AG2718" s="20"/>
    </row>
    <row r="2719" spans="2:33" ht="14" outlineLevel="1" thickTop="1"/>
    <row r="2720" spans="2:33" outlineLevel="1"/>
    <row r="2721" outlineLevel="1"/>
    <row r="2722" outlineLevel="1"/>
    <row r="2723" outlineLevel="1"/>
    <row r="2724" outlineLevel="1"/>
    <row r="2725" outlineLevel="1"/>
    <row r="2726" outlineLevel="1"/>
    <row r="2727" outlineLevel="1"/>
    <row r="2728" outlineLevel="1"/>
    <row r="2729" outlineLevel="1"/>
    <row r="2730" outlineLevel="1"/>
    <row r="2731" outlineLevel="1"/>
    <row r="2732" outlineLevel="1"/>
    <row r="2733" outlineLevel="1"/>
    <row r="2734" outlineLevel="1"/>
    <row r="2735" outlineLevel="1"/>
    <row r="2736" outlineLevel="1"/>
    <row r="2737" spans="2:33" outlineLevel="1"/>
    <row r="2738" spans="2:33" outlineLevel="1"/>
    <row r="2739" spans="2:33" outlineLevel="1"/>
    <row r="2740" spans="2:33" outlineLevel="1"/>
    <row r="2741" spans="2:33" outlineLevel="1"/>
    <row r="2742" spans="2:33" outlineLevel="1"/>
    <row r="2743" spans="2:33" ht="16" outlineLevel="1" thickBot="1">
      <c r="B2743" s="3" t="s">
        <v>434</v>
      </c>
      <c r="C2743" s="3" t="s">
        <v>141</v>
      </c>
      <c r="D2743" s="3" t="s">
        <v>142</v>
      </c>
      <c r="E2743" s="3">
        <v>1990</v>
      </c>
      <c r="F2743" s="3">
        <v>1991</v>
      </c>
      <c r="G2743" s="3">
        <v>1992</v>
      </c>
      <c r="H2743" s="3">
        <v>1993</v>
      </c>
      <c r="I2743" s="3">
        <v>1994</v>
      </c>
      <c r="J2743" s="3">
        <v>1995</v>
      </c>
      <c r="K2743" s="3">
        <v>1996</v>
      </c>
      <c r="L2743" s="3">
        <v>1997</v>
      </c>
      <c r="M2743" s="3">
        <v>1998</v>
      </c>
      <c r="N2743" s="3">
        <v>1999</v>
      </c>
      <c r="O2743" s="3">
        <v>2000</v>
      </c>
      <c r="P2743" s="3">
        <v>2001</v>
      </c>
      <c r="Q2743" s="3">
        <v>2002</v>
      </c>
      <c r="R2743" s="3">
        <v>2003</v>
      </c>
      <c r="S2743" s="3">
        <v>2004</v>
      </c>
      <c r="T2743" s="3">
        <v>2005</v>
      </c>
      <c r="U2743" s="3">
        <v>2006</v>
      </c>
      <c r="V2743" s="3">
        <v>2007</v>
      </c>
      <c r="W2743" s="3">
        <v>2008</v>
      </c>
      <c r="X2743" s="3">
        <v>2009</v>
      </c>
      <c r="Y2743" s="3">
        <v>2010</v>
      </c>
      <c r="Z2743" s="3">
        <v>2011</v>
      </c>
      <c r="AA2743" s="3">
        <v>2012</v>
      </c>
      <c r="AB2743" s="3">
        <v>2013</v>
      </c>
      <c r="AC2743" s="3">
        <v>2014</v>
      </c>
      <c r="AD2743" s="3">
        <v>2015</v>
      </c>
      <c r="AE2743" s="3">
        <v>2016</v>
      </c>
      <c r="AF2743" s="3">
        <v>2017</v>
      </c>
      <c r="AG2743" s="3">
        <v>2018</v>
      </c>
    </row>
    <row r="2744" spans="2:33" ht="15" outlineLevel="1">
      <c r="B2744" s="83" t="s">
        <v>40</v>
      </c>
      <c r="C2744" s="39" t="s">
        <v>243</v>
      </c>
      <c r="D2744" s="36"/>
      <c r="E2744" s="6">
        <v>2505.1805563720068</v>
      </c>
      <c r="F2744" s="6">
        <v>2680.4139573126681</v>
      </c>
      <c r="G2744" s="6">
        <v>2874.9761427035155</v>
      </c>
      <c r="H2744" s="6">
        <v>2861.1368887117815</v>
      </c>
      <c r="I2744" s="6">
        <v>2946.8446886517759</v>
      </c>
      <c r="J2744" s="6">
        <v>3103.959419237447</v>
      </c>
      <c r="K2744" s="6">
        <v>3340.3814294274312</v>
      </c>
      <c r="L2744" s="6">
        <v>3529.5923291307445</v>
      </c>
      <c r="M2744" s="6">
        <v>3699.8448066209144</v>
      </c>
      <c r="N2744" s="6">
        <v>4085.7377691486581</v>
      </c>
      <c r="O2744" s="6">
        <v>4307.8413077562709</v>
      </c>
      <c r="P2744" s="6">
        <v>4763.4273631550632</v>
      </c>
      <c r="Q2744" s="6">
        <v>5013.1813428032638</v>
      </c>
      <c r="R2744" s="6">
        <v>5506.698373856786</v>
      </c>
      <c r="S2744" s="6">
        <v>5207.0090302079461</v>
      </c>
      <c r="T2744" s="6">
        <v>5379.0835219736864</v>
      </c>
      <c r="U2744" s="6">
        <v>4844.8798829291572</v>
      </c>
      <c r="V2744" s="6">
        <v>4879.5087016942107</v>
      </c>
      <c r="W2744" s="6">
        <v>5229.8487485405267</v>
      </c>
      <c r="X2744" s="6">
        <v>4148.0282858756364</v>
      </c>
      <c r="Y2744" s="6">
        <v>3796.2497654690828</v>
      </c>
      <c r="Z2744" s="6">
        <v>3178.4083820814471</v>
      </c>
      <c r="AA2744" s="6">
        <v>3321.4425108600494</v>
      </c>
      <c r="AB2744" s="6">
        <v>2963.7269417362513</v>
      </c>
      <c r="AC2744" s="6">
        <v>2936.7912091454882</v>
      </c>
      <c r="AD2744" s="6">
        <v>3152.5000119099054</v>
      </c>
      <c r="AE2744" s="6">
        <v>3364.2714411002457</v>
      </c>
      <c r="AF2744" s="6">
        <v>3124.2330909988741</v>
      </c>
      <c r="AG2744" s="6">
        <v>2799.7748247592758</v>
      </c>
    </row>
    <row r="2745" spans="2:33" ht="15" outlineLevel="1">
      <c r="B2745" s="5" t="s">
        <v>3</v>
      </c>
      <c r="C2745" s="39" t="s">
        <v>243</v>
      </c>
      <c r="D2745" s="36"/>
      <c r="E2745" s="7">
        <v>1870.0661182339113</v>
      </c>
      <c r="F2745" s="7">
        <v>1869.5928805653725</v>
      </c>
      <c r="G2745" s="7">
        <v>1832.62687954272</v>
      </c>
      <c r="H2745" s="7">
        <v>1772.6477922996764</v>
      </c>
      <c r="I2745" s="7">
        <v>1932.9037390301351</v>
      </c>
      <c r="J2745" s="7">
        <v>1649.6494937799125</v>
      </c>
      <c r="K2745" s="7">
        <v>1664.3993289472387</v>
      </c>
      <c r="L2745" s="7">
        <v>1688.6040580144818</v>
      </c>
      <c r="M2745" s="7">
        <v>1594.0396965830423</v>
      </c>
      <c r="N2745" s="7">
        <v>1690.4109921192678</v>
      </c>
      <c r="O2745" s="7">
        <v>1613.606545125544</v>
      </c>
      <c r="P2745" s="7">
        <v>1616.8615876088083</v>
      </c>
      <c r="Q2745" s="7">
        <v>1620.6292773049704</v>
      </c>
      <c r="R2745" s="7">
        <v>1556.652834942468</v>
      </c>
      <c r="S2745" s="7">
        <v>1413.7827423669769</v>
      </c>
      <c r="T2745" s="7">
        <v>1567.1038008679786</v>
      </c>
      <c r="U2745" s="7">
        <v>1412.8281679096274</v>
      </c>
      <c r="V2745" s="7">
        <v>1386.0346427955287</v>
      </c>
      <c r="W2745" s="7">
        <v>1530.943578823528</v>
      </c>
      <c r="X2745" s="7">
        <v>1250.9424476250756</v>
      </c>
      <c r="Y2745" s="7">
        <v>1197.1291209330125</v>
      </c>
      <c r="Z2745" s="7">
        <v>1171.4466695879676</v>
      </c>
      <c r="AA2745" s="7">
        <v>1086.7838581043295</v>
      </c>
      <c r="AB2745" s="7">
        <v>912.31173981181928</v>
      </c>
      <c r="AC2745" s="7">
        <v>749.30035876121906</v>
      </c>
      <c r="AD2745" s="7">
        <v>723.30846368687423</v>
      </c>
      <c r="AE2745" s="7">
        <v>729.16629771259738</v>
      </c>
      <c r="AF2745" s="7">
        <v>786.37356322189203</v>
      </c>
      <c r="AG2745" s="7">
        <v>817.47978586053546</v>
      </c>
    </row>
    <row r="2746" spans="2:33" ht="15" outlineLevel="1">
      <c r="B2746" s="5" t="s">
        <v>5</v>
      </c>
      <c r="C2746" s="39" t="s">
        <v>243</v>
      </c>
      <c r="D2746" s="36"/>
      <c r="E2746" s="6">
        <v>216.17075708357876</v>
      </c>
      <c r="F2746" s="6">
        <v>261.05975683552066</v>
      </c>
      <c r="G2746" s="6">
        <v>305.30465394201525</v>
      </c>
      <c r="H2746" s="6">
        <v>362.61657054477496</v>
      </c>
      <c r="I2746" s="6">
        <v>400.95339818810459</v>
      </c>
      <c r="J2746" s="6">
        <v>408.00992985842203</v>
      </c>
      <c r="K2746" s="6">
        <v>454.16147797712671</v>
      </c>
      <c r="L2746" s="6">
        <v>483.05970408359343</v>
      </c>
      <c r="M2746" s="6">
        <v>533.35378667703503</v>
      </c>
      <c r="N2746" s="6">
        <v>582.30971652214862</v>
      </c>
      <c r="O2746" s="6">
        <v>698.275162102541</v>
      </c>
      <c r="P2746" s="6">
        <v>750.82481709000035</v>
      </c>
      <c r="Q2746" s="6">
        <v>695.39844854873377</v>
      </c>
      <c r="R2746" s="6">
        <v>722.3657871766834</v>
      </c>
      <c r="S2746" s="6">
        <v>653.54523443902383</v>
      </c>
      <c r="T2746" s="6">
        <v>709.98623310332698</v>
      </c>
      <c r="U2746" s="6">
        <v>733.34133854924562</v>
      </c>
      <c r="V2746" s="6">
        <v>834.16361971136735</v>
      </c>
      <c r="W2746" s="6">
        <v>913.73834500700639</v>
      </c>
      <c r="X2746" s="6">
        <v>985.34241254250912</v>
      </c>
      <c r="Y2746" s="6">
        <v>1053.0737779079882</v>
      </c>
      <c r="Z2746" s="6">
        <v>875.1107902757833</v>
      </c>
      <c r="AA2746" s="6">
        <v>954.48488456986081</v>
      </c>
      <c r="AB2746" s="6">
        <v>954.11570443317464</v>
      </c>
      <c r="AC2746" s="6">
        <v>952.87170219751022</v>
      </c>
      <c r="AD2746" s="6">
        <v>1030.3171227842242</v>
      </c>
      <c r="AE2746" s="6">
        <v>1064.0992745747214</v>
      </c>
      <c r="AF2746" s="6">
        <v>1130.0705256342026</v>
      </c>
      <c r="AG2746" s="6">
        <v>1242.9944512836169</v>
      </c>
    </row>
    <row r="2747" spans="2:33" ht="15" outlineLevel="1">
      <c r="B2747" s="5" t="s">
        <v>7</v>
      </c>
      <c r="C2747" s="39" t="s">
        <v>243</v>
      </c>
      <c r="D2747" s="36"/>
      <c r="E2747" s="7">
        <v>2.555751861348198</v>
      </c>
      <c r="F2747" s="7">
        <v>0</v>
      </c>
      <c r="G2747" s="7">
        <v>0</v>
      </c>
      <c r="H2747" s="7">
        <v>0</v>
      </c>
      <c r="I2747" s="7">
        <v>0</v>
      </c>
      <c r="J2747" s="7">
        <v>0</v>
      </c>
      <c r="K2747" s="7">
        <v>0</v>
      </c>
      <c r="L2747" s="7">
        <v>0</v>
      </c>
      <c r="M2747" s="7">
        <v>0</v>
      </c>
      <c r="N2747" s="7">
        <v>0</v>
      </c>
      <c r="O2747" s="7">
        <v>0</v>
      </c>
      <c r="P2747" s="7">
        <v>0</v>
      </c>
      <c r="Q2747" s="7">
        <v>0</v>
      </c>
      <c r="R2747" s="7">
        <v>107.63754552217442</v>
      </c>
      <c r="S2747" s="7">
        <v>105.32252811753236</v>
      </c>
      <c r="T2747" s="7">
        <v>106.30062137908338</v>
      </c>
      <c r="U2747" s="7">
        <v>106.30062137908338</v>
      </c>
      <c r="V2747" s="7">
        <v>106.30062137908338</v>
      </c>
      <c r="W2747" s="7">
        <v>106.30062137908338</v>
      </c>
      <c r="X2747" s="7">
        <v>0</v>
      </c>
      <c r="Y2747" s="7">
        <v>0</v>
      </c>
      <c r="Z2747" s="7">
        <v>0</v>
      </c>
      <c r="AA2747" s="7">
        <v>0</v>
      </c>
      <c r="AB2747" s="7">
        <v>0</v>
      </c>
      <c r="AC2747" s="7">
        <v>0</v>
      </c>
      <c r="AD2747" s="7">
        <v>0</v>
      </c>
      <c r="AE2747" s="7">
        <v>0</v>
      </c>
      <c r="AF2747" s="7">
        <v>0</v>
      </c>
      <c r="AG2747" s="7">
        <v>0</v>
      </c>
    </row>
    <row r="2748" spans="2:33" ht="15" outlineLevel="1">
      <c r="B2748" s="5" t="s">
        <v>8</v>
      </c>
      <c r="C2748" s="39" t="s">
        <v>243</v>
      </c>
      <c r="D2748" s="36"/>
      <c r="E2748" s="6">
        <v>135.73237161599997</v>
      </c>
      <c r="F2748" s="6">
        <v>123.46638739199999</v>
      </c>
      <c r="G2748" s="6">
        <v>58.194487913173909</v>
      </c>
      <c r="H2748" s="6">
        <v>59.515664656235757</v>
      </c>
      <c r="I2748" s="6">
        <v>44.547689436734146</v>
      </c>
      <c r="J2748" s="6">
        <v>23.160235095967678</v>
      </c>
      <c r="K2748" s="6">
        <v>64.046849175967679</v>
      </c>
      <c r="L2748" s="6">
        <v>43.907991465124077</v>
      </c>
      <c r="M2748" s="6">
        <v>27.621936862031514</v>
      </c>
      <c r="N2748" s="6">
        <v>18.336082226399995</v>
      </c>
      <c r="O2748" s="6">
        <v>16.502474003759996</v>
      </c>
      <c r="P2748" s="6">
        <v>18.336082226399995</v>
      </c>
      <c r="Q2748" s="6">
        <v>12.835257558479997</v>
      </c>
      <c r="R2748" s="6">
        <v>3.6672164452799993</v>
      </c>
      <c r="S2748" s="6">
        <v>1.8336082226399997</v>
      </c>
      <c r="T2748" s="6">
        <v>1.8904500775418394</v>
      </c>
      <c r="U2748" s="6">
        <v>1.6117416277005596</v>
      </c>
      <c r="V2748" s="6">
        <v>0</v>
      </c>
      <c r="W2748" s="6">
        <v>0</v>
      </c>
      <c r="X2748" s="6">
        <v>0</v>
      </c>
      <c r="Y2748" s="6">
        <v>0</v>
      </c>
      <c r="Z2748" s="6">
        <v>0</v>
      </c>
      <c r="AA2748" s="6">
        <v>0</v>
      </c>
      <c r="AB2748" s="6">
        <v>0</v>
      </c>
      <c r="AC2748" s="6">
        <v>0</v>
      </c>
      <c r="AD2748" s="6">
        <v>0</v>
      </c>
      <c r="AE2748" s="6">
        <v>0</v>
      </c>
      <c r="AF2748" s="6">
        <v>0</v>
      </c>
      <c r="AG2748" s="6">
        <v>0</v>
      </c>
    </row>
    <row r="2749" spans="2:33" ht="15" outlineLevel="1">
      <c r="B2749" s="5" t="s">
        <v>9</v>
      </c>
      <c r="C2749" s="39" t="s">
        <v>243</v>
      </c>
      <c r="D2749" s="36"/>
      <c r="E2749" s="7">
        <v>0</v>
      </c>
      <c r="F2749" s="7">
        <v>0</v>
      </c>
      <c r="G2749" s="7">
        <v>0</v>
      </c>
      <c r="H2749" s="7">
        <v>0</v>
      </c>
      <c r="I2749" s="7">
        <v>0</v>
      </c>
      <c r="J2749" s="7">
        <v>0</v>
      </c>
      <c r="K2749" s="7">
        <v>0</v>
      </c>
      <c r="L2749" s="7">
        <v>0</v>
      </c>
      <c r="M2749" s="7">
        <v>0</v>
      </c>
      <c r="N2749" s="7">
        <v>0</v>
      </c>
      <c r="O2749" s="7">
        <v>0</v>
      </c>
      <c r="P2749" s="7">
        <v>0</v>
      </c>
      <c r="Q2749" s="7">
        <v>0</v>
      </c>
      <c r="R2749" s="7">
        <v>0</v>
      </c>
      <c r="S2749" s="7">
        <v>0</v>
      </c>
      <c r="T2749" s="7">
        <v>0</v>
      </c>
      <c r="U2749" s="7">
        <v>0</v>
      </c>
      <c r="V2749" s="7">
        <v>0</v>
      </c>
      <c r="W2749" s="7">
        <v>0</v>
      </c>
      <c r="X2749" s="7">
        <v>0</v>
      </c>
      <c r="Y2749" s="7">
        <v>0</v>
      </c>
      <c r="Z2749" s="7">
        <v>0</v>
      </c>
      <c r="AA2749" s="7">
        <v>0</v>
      </c>
      <c r="AB2749" s="7">
        <v>0</v>
      </c>
      <c r="AC2749" s="7">
        <v>0</v>
      </c>
      <c r="AD2749" s="7">
        <v>0</v>
      </c>
      <c r="AE2749" s="7">
        <v>0</v>
      </c>
      <c r="AF2749" s="7">
        <v>0</v>
      </c>
      <c r="AG2749" s="7">
        <v>0</v>
      </c>
    </row>
    <row r="2750" spans="2:33" ht="15" outlineLevel="1">
      <c r="B2750" s="39" t="s">
        <v>11</v>
      </c>
      <c r="C2750" s="39" t="s">
        <v>243</v>
      </c>
      <c r="D2750" s="36"/>
      <c r="E2750" s="41">
        <f t="shared" ref="E2750:AG2750" si="27">SUM(E2744:E2749)</f>
        <v>4729.7055551668445</v>
      </c>
      <c r="F2750" s="41">
        <f t="shared" si="27"/>
        <v>4934.5329821055611</v>
      </c>
      <c r="G2750" s="41">
        <f t="shared" si="27"/>
        <v>5071.1021641014258</v>
      </c>
      <c r="H2750" s="41">
        <f t="shared" si="27"/>
        <v>5055.9169162124681</v>
      </c>
      <c r="I2750" s="41">
        <f t="shared" si="27"/>
        <v>5325.2495153067493</v>
      </c>
      <c r="J2750" s="41">
        <f t="shared" si="27"/>
        <v>5184.7790779717488</v>
      </c>
      <c r="K2750" s="41">
        <f t="shared" si="27"/>
        <v>5522.9890855277645</v>
      </c>
      <c r="L2750" s="41">
        <f t="shared" si="27"/>
        <v>5745.1640826939438</v>
      </c>
      <c r="M2750" s="41">
        <f t="shared" si="27"/>
        <v>5854.8602267430233</v>
      </c>
      <c r="N2750" s="41">
        <f t="shared" si="27"/>
        <v>6376.7945600164749</v>
      </c>
      <c r="O2750" s="41">
        <f t="shared" si="27"/>
        <v>6636.2254889881151</v>
      </c>
      <c r="P2750" s="41">
        <f t="shared" si="27"/>
        <v>7149.4498500802729</v>
      </c>
      <c r="Q2750" s="41">
        <f t="shared" si="27"/>
        <v>7342.0443262154477</v>
      </c>
      <c r="R2750" s="41">
        <f t="shared" si="27"/>
        <v>7897.021757943392</v>
      </c>
      <c r="S2750" s="41">
        <f t="shared" si="27"/>
        <v>7381.4931433541196</v>
      </c>
      <c r="T2750" s="41">
        <f t="shared" si="27"/>
        <v>7764.3646274016173</v>
      </c>
      <c r="U2750" s="41">
        <f t="shared" si="27"/>
        <v>7098.9617523948136</v>
      </c>
      <c r="V2750" s="41">
        <f t="shared" si="27"/>
        <v>7206.0075855801897</v>
      </c>
      <c r="W2750" s="41">
        <f t="shared" si="27"/>
        <v>7780.8312937501441</v>
      </c>
      <c r="X2750" s="41">
        <f t="shared" si="27"/>
        <v>6384.3131460432205</v>
      </c>
      <c r="Y2750" s="41">
        <f t="shared" si="27"/>
        <v>6046.4526643100835</v>
      </c>
      <c r="Z2750" s="41">
        <f t="shared" si="27"/>
        <v>5224.965841945198</v>
      </c>
      <c r="AA2750" s="41">
        <f t="shared" si="27"/>
        <v>5362.7112535342394</v>
      </c>
      <c r="AB2750" s="41">
        <f t="shared" si="27"/>
        <v>4830.1543859812455</v>
      </c>
      <c r="AC2750" s="41">
        <f t="shared" si="27"/>
        <v>4638.9632701042174</v>
      </c>
      <c r="AD2750" s="41">
        <f t="shared" si="27"/>
        <v>4906.1255983810042</v>
      </c>
      <c r="AE2750" s="41">
        <f t="shared" si="27"/>
        <v>5157.5370133875649</v>
      </c>
      <c r="AF2750" s="41">
        <f t="shared" si="27"/>
        <v>5040.6771798549689</v>
      </c>
      <c r="AG2750" s="41">
        <f t="shared" si="27"/>
        <v>4860.2490619034288</v>
      </c>
    </row>
    <row r="2751" spans="2:33" outlineLevel="1"/>
    <row r="2752" spans="2:33" outlineLevel="1"/>
    <row r="2755" spans="2:33" ht="21" thickBot="1">
      <c r="B2755" s="19" t="s">
        <v>435</v>
      </c>
      <c r="C2755" s="20"/>
      <c r="D2755" s="20"/>
      <c r="E2755" s="20"/>
      <c r="F2755" s="20"/>
      <c r="G2755" s="20"/>
      <c r="H2755" s="20"/>
      <c r="I2755" s="20"/>
      <c r="J2755" s="20"/>
      <c r="K2755" s="20"/>
      <c r="L2755" s="20"/>
      <c r="M2755" s="20"/>
      <c r="N2755" s="20"/>
      <c r="O2755" s="20"/>
      <c r="P2755" s="20"/>
      <c r="Q2755" s="20"/>
      <c r="R2755" s="20"/>
      <c r="S2755" s="20"/>
      <c r="T2755" s="20"/>
      <c r="U2755" s="20"/>
      <c r="V2755" s="20"/>
      <c r="W2755" s="20"/>
      <c r="X2755" s="20"/>
      <c r="Y2755" s="20"/>
      <c r="Z2755" s="20"/>
      <c r="AA2755" s="20"/>
      <c r="AB2755" s="20"/>
      <c r="AC2755" s="20"/>
      <c r="AD2755" s="20"/>
      <c r="AE2755" s="20"/>
      <c r="AF2755" s="20"/>
      <c r="AG2755" s="20"/>
    </row>
    <row r="2756" spans="2:33" ht="14" outlineLevel="1" thickTop="1"/>
    <row r="2757" spans="2:33" outlineLevel="1"/>
    <row r="2758" spans="2:33" outlineLevel="1"/>
    <row r="2759" spans="2:33" outlineLevel="1"/>
    <row r="2760" spans="2:33" outlineLevel="1"/>
    <row r="2761" spans="2:33" outlineLevel="1"/>
    <row r="2762" spans="2:33" outlineLevel="1"/>
    <row r="2763" spans="2:33" outlineLevel="1"/>
    <row r="2764" spans="2:33" outlineLevel="1"/>
    <row r="2765" spans="2:33" outlineLevel="1"/>
    <row r="2766" spans="2:33" outlineLevel="1"/>
    <row r="2767" spans="2:33" outlineLevel="1"/>
    <row r="2768" spans="2:33" outlineLevel="1"/>
    <row r="2769" spans="2:33" outlineLevel="1"/>
    <row r="2770" spans="2:33" outlineLevel="1"/>
    <row r="2771" spans="2:33" outlineLevel="1"/>
    <row r="2772" spans="2:33" outlineLevel="1"/>
    <row r="2773" spans="2:33" outlineLevel="1"/>
    <row r="2774" spans="2:33" outlineLevel="1"/>
    <row r="2775" spans="2:33" outlineLevel="1"/>
    <row r="2776" spans="2:33" outlineLevel="1"/>
    <row r="2777" spans="2:33" outlineLevel="1"/>
    <row r="2778" spans="2:33" outlineLevel="1"/>
    <row r="2779" spans="2:33" outlineLevel="1"/>
    <row r="2780" spans="2:33" ht="16" outlineLevel="1" thickBot="1">
      <c r="B2780" s="3" t="s">
        <v>436</v>
      </c>
      <c r="C2780" s="3" t="s">
        <v>141</v>
      </c>
      <c r="D2780" s="3" t="s">
        <v>142</v>
      </c>
      <c r="E2780" s="3">
        <v>1990</v>
      </c>
      <c r="F2780" s="3">
        <v>1991</v>
      </c>
      <c r="G2780" s="3">
        <v>1992</v>
      </c>
      <c r="H2780" s="3">
        <v>1993</v>
      </c>
      <c r="I2780" s="3">
        <v>1994</v>
      </c>
      <c r="J2780" s="3">
        <v>1995</v>
      </c>
      <c r="K2780" s="3">
        <v>1996</v>
      </c>
      <c r="L2780" s="3">
        <v>1997</v>
      </c>
      <c r="M2780" s="3">
        <v>1998</v>
      </c>
      <c r="N2780" s="3">
        <v>1999</v>
      </c>
      <c r="O2780" s="3">
        <v>2000</v>
      </c>
      <c r="P2780" s="3">
        <v>2001</v>
      </c>
      <c r="Q2780" s="3">
        <v>2002</v>
      </c>
      <c r="R2780" s="3">
        <v>2003</v>
      </c>
      <c r="S2780" s="3">
        <v>2004</v>
      </c>
      <c r="T2780" s="3">
        <v>2005</v>
      </c>
      <c r="U2780" s="3">
        <v>2006</v>
      </c>
      <c r="V2780" s="3">
        <v>2007</v>
      </c>
      <c r="W2780" s="3">
        <v>2008</v>
      </c>
      <c r="X2780" s="3">
        <v>2009</v>
      </c>
      <c r="Y2780" s="3">
        <v>2010</v>
      </c>
      <c r="Z2780" s="3">
        <v>2011</v>
      </c>
      <c r="AA2780" s="3">
        <v>2012</v>
      </c>
      <c r="AB2780" s="3">
        <v>2013</v>
      </c>
      <c r="AC2780" s="3">
        <v>2014</v>
      </c>
      <c r="AD2780" s="3">
        <v>2015</v>
      </c>
      <c r="AE2780" s="3">
        <v>2016</v>
      </c>
      <c r="AF2780" s="3">
        <v>2017</v>
      </c>
      <c r="AG2780" s="3">
        <v>2018</v>
      </c>
    </row>
    <row r="2781" spans="2:33" ht="15" outlineLevel="1">
      <c r="B2781" s="15" t="s">
        <v>437</v>
      </c>
      <c r="C2781" s="15" t="s">
        <v>615</v>
      </c>
      <c r="E2781" s="100">
        <v>0.20053871701837112</v>
      </c>
      <c r="F2781" s="100">
        <v>0.2056413752948012</v>
      </c>
      <c r="G2781" s="100">
        <v>0.20855282103793935</v>
      </c>
      <c r="H2781" s="100">
        <v>0.20405063929409878</v>
      </c>
      <c r="I2781" s="100">
        <v>0.21528402234351621</v>
      </c>
      <c r="J2781" s="100">
        <v>0.17866287235108491</v>
      </c>
      <c r="K2781" s="100">
        <v>0.17934582752337963</v>
      </c>
      <c r="L2781" s="100">
        <v>0.17218389177927812</v>
      </c>
      <c r="M2781" s="100">
        <v>0.16150311585085156</v>
      </c>
      <c r="N2781" s="100">
        <v>0.16314433178795634</v>
      </c>
      <c r="O2781" s="100">
        <v>0.16212743625679191</v>
      </c>
      <c r="P2781" s="100">
        <v>0.16163407307708616</v>
      </c>
      <c r="Q2781" s="100">
        <v>0.16118203104009254</v>
      </c>
      <c r="R2781" s="100">
        <v>0.17432818940820943</v>
      </c>
      <c r="S2781" s="100">
        <v>0.15612555090295319</v>
      </c>
      <c r="T2781" s="100">
        <v>0.15692715758056966</v>
      </c>
      <c r="U2781" s="100">
        <v>0.14208731945365038</v>
      </c>
      <c r="V2781" s="100">
        <v>0.13786090126422965</v>
      </c>
      <c r="W2781" s="100">
        <v>0.15239059942426042</v>
      </c>
      <c r="X2781" s="100">
        <v>0.14010122499141042</v>
      </c>
      <c r="Y2781" s="100">
        <v>0.13214457644270175</v>
      </c>
      <c r="Z2781" s="100">
        <v>0.11992746488587305</v>
      </c>
      <c r="AA2781" s="100">
        <v>0.12147030805049953</v>
      </c>
      <c r="AB2781" s="100">
        <v>0.11477099916710524</v>
      </c>
      <c r="AC2781" s="100">
        <v>0.10419069223601135</v>
      </c>
      <c r="AD2781" s="100">
        <v>9.9554806025072523E-2</v>
      </c>
      <c r="AE2781" s="100">
        <v>9.8804930763126783E-2</v>
      </c>
      <c r="AF2781" s="100">
        <v>9.6807798953594384E-2</v>
      </c>
      <c r="AG2781" s="100">
        <v>9.6038479488013098E-2</v>
      </c>
    </row>
    <row r="2782" spans="2:33" ht="15" outlineLevel="1">
      <c r="B2782" s="15" t="s">
        <v>438</v>
      </c>
      <c r="C2782" s="15" t="s">
        <v>615</v>
      </c>
      <c r="E2782" s="100">
        <v>0.15095827082202393</v>
      </c>
      <c r="F2782" s="100">
        <v>0.15254343626633921</v>
      </c>
      <c r="G2782" s="100">
        <v>0.15155301771879062</v>
      </c>
      <c r="H2782" s="100">
        <v>0.14764763299815606</v>
      </c>
      <c r="I2782" s="100">
        <v>0.15776735951830284</v>
      </c>
      <c r="J2782" s="100">
        <v>0.12481786712486422</v>
      </c>
      <c r="K2782" s="100">
        <v>0.1239429879507325</v>
      </c>
      <c r="L2782" s="100">
        <v>0.11699555897054871</v>
      </c>
      <c r="M2782" s="100">
        <v>0.10670275010869978</v>
      </c>
      <c r="N2782" s="100">
        <v>0.10607496986303204</v>
      </c>
      <c r="O2782" s="100">
        <v>0.10236946140004001</v>
      </c>
      <c r="P2782" s="100">
        <v>0.10097727448231054</v>
      </c>
      <c r="Q2782" s="100">
        <v>9.453445921222263E-2</v>
      </c>
      <c r="R2782" s="100">
        <v>9.5049592589842205E-2</v>
      </c>
      <c r="S2782" s="100">
        <v>8.1431876868035546E-2</v>
      </c>
      <c r="T2782" s="100">
        <v>8.4124909855322713E-2</v>
      </c>
      <c r="U2782" s="100">
        <v>7.6001141755968935E-2</v>
      </c>
      <c r="V2782" s="100">
        <v>7.2937652769911224E-2</v>
      </c>
      <c r="W2782" s="100">
        <v>8.0892642682952084E-2</v>
      </c>
      <c r="X2782" s="100">
        <v>7.7425404935125869E-2</v>
      </c>
      <c r="Y2782" s="100">
        <v>7.6702368053368761E-2</v>
      </c>
      <c r="Z2782" s="100">
        <v>6.9677471445681205E-2</v>
      </c>
      <c r="AA2782" s="100">
        <v>7.1997009901950834E-2</v>
      </c>
      <c r="AB2782" s="100">
        <v>6.6049148065545391E-2</v>
      </c>
      <c r="AC2782" s="100">
        <v>5.7727677167511426E-2</v>
      </c>
      <c r="AD2782" s="100">
        <v>5.4490768832224028E-2</v>
      </c>
      <c r="AE2782" s="100">
        <v>5.4580174251965846E-2</v>
      </c>
      <c r="AF2782" s="100">
        <v>5.451137099563453E-2</v>
      </c>
      <c r="AG2782" s="100">
        <v>5.4516386920963639E-2</v>
      </c>
    </row>
    <row r="2783" spans="2:33" ht="15" outlineLevel="1">
      <c r="B2783" s="15" t="s">
        <v>200</v>
      </c>
      <c r="C2783" s="15" t="s">
        <v>615</v>
      </c>
      <c r="E2783" s="100">
        <v>4.9580446196347182E-2</v>
      </c>
      <c r="F2783" s="100">
        <v>5.309793902846198E-2</v>
      </c>
      <c r="G2783" s="100">
        <v>5.6999803319148709E-2</v>
      </c>
      <c r="H2783" s="100">
        <v>5.6403006295942699E-2</v>
      </c>
      <c r="I2783" s="100">
        <v>5.7516662825213352E-2</v>
      </c>
      <c r="J2783" s="100">
        <v>5.3845005226220696E-2</v>
      </c>
      <c r="K2783" s="100">
        <v>5.5402839572647147E-2</v>
      </c>
      <c r="L2783" s="100">
        <v>5.5188332808729409E-2</v>
      </c>
      <c r="M2783" s="100">
        <v>5.4800365742151781E-2</v>
      </c>
      <c r="N2783" s="100">
        <v>5.706936192492431E-2</v>
      </c>
      <c r="O2783" s="100">
        <v>5.9757974856751904E-2</v>
      </c>
      <c r="P2783" s="100">
        <v>6.0656798594775609E-2</v>
      </c>
      <c r="Q2783" s="100">
        <v>6.66475718278699E-2</v>
      </c>
      <c r="R2783" s="100">
        <v>7.9278596818367228E-2</v>
      </c>
      <c r="S2783" s="100">
        <v>7.4693674034917654E-2</v>
      </c>
      <c r="T2783" s="100">
        <v>7.2802247725246974E-2</v>
      </c>
      <c r="U2783" s="100">
        <v>6.6086177697681464E-2</v>
      </c>
      <c r="V2783" s="100">
        <v>6.4923248494318436E-2</v>
      </c>
      <c r="W2783" s="100">
        <v>7.1497956741308336E-2</v>
      </c>
      <c r="X2783" s="100">
        <v>6.267582005628454E-2</v>
      </c>
      <c r="Y2783" s="100">
        <v>5.5442208389332996E-2</v>
      </c>
      <c r="Z2783" s="100">
        <v>5.0249993440191855E-2</v>
      </c>
      <c r="AA2783" s="100">
        <v>4.9473298148548714E-2</v>
      </c>
      <c r="AB2783" s="100">
        <v>4.8721851101559861E-2</v>
      </c>
      <c r="AC2783" s="100">
        <v>4.6463015068499917E-2</v>
      </c>
      <c r="AD2783" s="100">
        <v>4.5064037192848488E-2</v>
      </c>
      <c r="AE2783" s="100">
        <v>4.4224756511160937E-2</v>
      </c>
      <c r="AF2783" s="100">
        <v>4.2296427957959862E-2</v>
      </c>
      <c r="AG2783" s="100">
        <v>4.1522092567049459E-2</v>
      </c>
    </row>
    <row r="2784" spans="2:33" outlineLevel="1"/>
    <row r="2785" spans="2:33">
      <c r="B2785" s="84"/>
    </row>
    <row r="2787" spans="2:33" ht="21" thickBot="1">
      <c r="B2787" s="19" t="s">
        <v>439</v>
      </c>
      <c r="C2787" s="20"/>
      <c r="D2787" s="20"/>
      <c r="E2787" s="20"/>
      <c r="F2787" s="20"/>
      <c r="G2787" s="20"/>
      <c r="H2787" s="20"/>
      <c r="I2787" s="20"/>
      <c r="J2787" s="20"/>
      <c r="K2787" s="20"/>
      <c r="L2787" s="20"/>
      <c r="M2787" s="20"/>
      <c r="N2787" s="20"/>
      <c r="O2787" s="20"/>
      <c r="P2787" s="20"/>
      <c r="Q2787" s="20"/>
      <c r="R2787" s="20"/>
      <c r="S2787" s="20"/>
      <c r="T2787" s="20"/>
      <c r="U2787" s="20"/>
      <c r="V2787" s="20"/>
      <c r="W2787" s="20"/>
      <c r="X2787" s="20"/>
      <c r="Y2787" s="20"/>
      <c r="Z2787" s="20"/>
      <c r="AA2787" s="20"/>
      <c r="AB2787" s="20"/>
      <c r="AC2787" s="20"/>
      <c r="AD2787" s="20"/>
      <c r="AE2787" s="20"/>
      <c r="AF2787" s="20"/>
      <c r="AG2787" s="20"/>
    </row>
    <row r="2788" spans="2:33" ht="14" outlineLevel="1" thickTop="1"/>
    <row r="2789" spans="2:33" outlineLevel="1"/>
    <row r="2790" spans="2:33" outlineLevel="1"/>
    <row r="2791" spans="2:33" outlineLevel="1"/>
    <row r="2792" spans="2:33" outlineLevel="1"/>
    <row r="2793" spans="2:33" outlineLevel="1"/>
    <row r="2794" spans="2:33" outlineLevel="1"/>
    <row r="2795" spans="2:33" outlineLevel="1"/>
    <row r="2796" spans="2:33" outlineLevel="1"/>
    <row r="2797" spans="2:33" outlineLevel="1"/>
    <row r="2798" spans="2:33" outlineLevel="1"/>
    <row r="2799" spans="2:33" outlineLevel="1"/>
    <row r="2800" spans="2:33" outlineLevel="1"/>
    <row r="2801" spans="2:33" outlineLevel="1"/>
    <row r="2802" spans="2:33" outlineLevel="1"/>
    <row r="2803" spans="2:33" outlineLevel="1"/>
    <row r="2804" spans="2:33" outlineLevel="1"/>
    <row r="2805" spans="2:33" outlineLevel="1"/>
    <row r="2806" spans="2:33" outlineLevel="1"/>
    <row r="2807" spans="2:33" outlineLevel="1"/>
    <row r="2808" spans="2:33" outlineLevel="1"/>
    <row r="2809" spans="2:33" outlineLevel="1"/>
    <row r="2810" spans="2:33" outlineLevel="1"/>
    <row r="2811" spans="2:33" outlineLevel="1"/>
    <row r="2812" spans="2:33" ht="16" outlineLevel="1" thickBot="1">
      <c r="B2812" s="3" t="s">
        <v>440</v>
      </c>
      <c r="C2812" s="3" t="s">
        <v>141</v>
      </c>
      <c r="D2812" s="3" t="s">
        <v>142</v>
      </c>
      <c r="E2812" s="3">
        <v>1990</v>
      </c>
      <c r="F2812" s="3">
        <v>1991</v>
      </c>
      <c r="G2812" s="3">
        <v>1992</v>
      </c>
      <c r="H2812" s="3">
        <v>1993</v>
      </c>
      <c r="I2812" s="3">
        <v>1994</v>
      </c>
      <c r="J2812" s="3">
        <v>1995</v>
      </c>
      <c r="K2812" s="3">
        <v>1996</v>
      </c>
      <c r="L2812" s="3">
        <v>1997</v>
      </c>
      <c r="M2812" s="3">
        <v>1998</v>
      </c>
      <c r="N2812" s="3">
        <v>1999</v>
      </c>
      <c r="O2812" s="3">
        <v>2000</v>
      </c>
      <c r="P2812" s="3">
        <v>2001</v>
      </c>
      <c r="Q2812" s="3">
        <v>2002</v>
      </c>
      <c r="R2812" s="3">
        <v>2003</v>
      </c>
      <c r="S2812" s="3">
        <v>2004</v>
      </c>
      <c r="T2812" s="3">
        <v>2005</v>
      </c>
      <c r="U2812" s="3">
        <v>2006</v>
      </c>
      <c r="V2812" s="3">
        <v>2007</v>
      </c>
      <c r="W2812" s="3">
        <v>2008</v>
      </c>
      <c r="X2812" s="3">
        <v>2009</v>
      </c>
      <c r="Y2812" s="3">
        <v>2010</v>
      </c>
      <c r="Z2812" s="3">
        <v>2011</v>
      </c>
      <c r="AA2812" s="3">
        <v>2012</v>
      </c>
      <c r="AB2812" s="3">
        <v>2013</v>
      </c>
      <c r="AC2812" s="3">
        <v>2014</v>
      </c>
      <c r="AD2812" s="3">
        <v>2015</v>
      </c>
      <c r="AE2812" s="3">
        <v>2016</v>
      </c>
      <c r="AF2812" s="3">
        <v>2017</v>
      </c>
      <c r="AG2812" s="3">
        <v>2018</v>
      </c>
    </row>
    <row r="2813" spans="2:33" ht="15" outlineLevel="1">
      <c r="B2813" s="40" t="s">
        <v>441</v>
      </c>
      <c r="C2813" s="40" t="s">
        <v>442</v>
      </c>
      <c r="E2813" s="10">
        <v>16377.969440317504</v>
      </c>
      <c r="F2813" s="10">
        <v>16658.261872224713</v>
      </c>
      <c r="G2813" s="10">
        <v>16457.604355332282</v>
      </c>
      <c r="H2813" s="10">
        <v>16135.4198377141</v>
      </c>
      <c r="I2813" s="10">
        <v>16899.163487585356</v>
      </c>
      <c r="J2813" s="10">
        <v>14821.705712471216</v>
      </c>
      <c r="K2813" s="10">
        <v>14812.363407051827</v>
      </c>
      <c r="L2813" s="10">
        <v>14956.445553973796</v>
      </c>
      <c r="M2813" s="10">
        <v>13006.988956691232</v>
      </c>
      <c r="N2813" s="10">
        <v>13084.907412398174</v>
      </c>
      <c r="O2813" s="10">
        <v>13141.587363810355</v>
      </c>
      <c r="P2813" s="10">
        <v>13128.562553191285</v>
      </c>
      <c r="Q2813" s="10">
        <v>13161.433493913728</v>
      </c>
      <c r="R2813" s="10">
        <v>13999.552596646863</v>
      </c>
      <c r="S2813" s="10">
        <v>12826.836060095886</v>
      </c>
      <c r="T2813" s="10">
        <v>13019.987994461681</v>
      </c>
      <c r="U2813" s="10">
        <v>11903.310116030967</v>
      </c>
      <c r="V2813" s="10">
        <v>11928.473274264989</v>
      </c>
      <c r="W2813" s="10">
        <v>13017.431538599874</v>
      </c>
      <c r="X2813" s="10">
        <v>11862.267143241597</v>
      </c>
      <c r="Y2813" s="10">
        <v>11697.323421380197</v>
      </c>
      <c r="Z2813" s="10">
        <v>10721.829443713072</v>
      </c>
      <c r="AA2813" s="10">
        <v>10629.651800518484</v>
      </c>
      <c r="AB2813" s="10">
        <v>10060.349379067375</v>
      </c>
      <c r="AC2813" s="10">
        <v>9413.0093197246842</v>
      </c>
      <c r="AD2813" s="10">
        <v>9491.811975812132</v>
      </c>
      <c r="AE2813" s="10">
        <v>9592.1079677929483</v>
      </c>
      <c r="AF2813" s="10">
        <v>9745.644203894537</v>
      </c>
      <c r="AG2813" s="10">
        <v>10039.990354340789</v>
      </c>
    </row>
    <row r="2814" spans="2:33" ht="15" outlineLevel="1">
      <c r="B2814" s="40" t="s">
        <v>443</v>
      </c>
      <c r="C2814" s="40" t="s">
        <v>442</v>
      </c>
      <c r="E2814" s="10">
        <v>12328.741217885565</v>
      </c>
      <c r="F2814" s="10">
        <v>12356.990438188053</v>
      </c>
      <c r="G2814" s="10">
        <v>11959.558216758822</v>
      </c>
      <c r="H2814" s="10">
        <v>11675.320178910497</v>
      </c>
      <c r="I2814" s="10">
        <v>12384.274376155312</v>
      </c>
      <c r="J2814" s="10">
        <v>10354.774161179208</v>
      </c>
      <c r="K2814" s="10">
        <v>10236.58372561117</v>
      </c>
      <c r="L2814" s="10">
        <v>10162.609810462716</v>
      </c>
      <c r="M2814" s="10">
        <v>8593.5276542537613</v>
      </c>
      <c r="N2814" s="10">
        <v>8507.6885247518258</v>
      </c>
      <c r="O2814" s="10">
        <v>8297.7764370740788</v>
      </c>
      <c r="P2814" s="10">
        <v>8201.77601946303</v>
      </c>
      <c r="Q2814" s="10">
        <v>7719.27856831189</v>
      </c>
      <c r="R2814" s="10">
        <v>7633.0269663701847</v>
      </c>
      <c r="S2814" s="10">
        <v>6690.2139246987845</v>
      </c>
      <c r="T2814" s="10">
        <v>6979.7053183042599</v>
      </c>
      <c r="U2814" s="10">
        <v>6366.9661935513896</v>
      </c>
      <c r="V2814" s="10">
        <v>6310.9615110230752</v>
      </c>
      <c r="W2814" s="10">
        <v>6909.9697886883696</v>
      </c>
      <c r="X2814" s="10">
        <v>6555.5517952853652</v>
      </c>
      <c r="Y2814" s="10">
        <v>6789.6271678999119</v>
      </c>
      <c r="Z2814" s="10">
        <v>6229.3484284081051</v>
      </c>
      <c r="AA2814" s="10">
        <v>6300.3309880308771</v>
      </c>
      <c r="AB2814" s="10">
        <v>5789.5941531507196</v>
      </c>
      <c r="AC2814" s="10">
        <v>5215.3522692119241</v>
      </c>
      <c r="AD2814" s="10">
        <v>5195.2904417558248</v>
      </c>
      <c r="AE2814" s="10">
        <v>5298.7125266140019</v>
      </c>
      <c r="AF2814" s="10">
        <v>5487.6614542657744</v>
      </c>
      <c r="AG2814" s="10">
        <v>5699.2155827321403</v>
      </c>
    </row>
    <row r="2815" spans="2:33" ht="15" outlineLevel="1">
      <c r="B2815" s="40" t="s">
        <v>40</v>
      </c>
      <c r="C2815" s="40" t="s">
        <v>442</v>
      </c>
      <c r="E2815" s="10">
        <v>4049.2282224319388</v>
      </c>
      <c r="F2815" s="10">
        <v>4301.271434036661</v>
      </c>
      <c r="G2815" s="10">
        <v>4498.0461385734625</v>
      </c>
      <c r="H2815" s="10">
        <v>4460.0996588036032</v>
      </c>
      <c r="I2815" s="10">
        <v>4514.8891114300432</v>
      </c>
      <c r="J2815" s="10">
        <v>4466.9315512920084</v>
      </c>
      <c r="K2815" s="10">
        <v>4575.7796814406602</v>
      </c>
      <c r="L2815" s="10">
        <v>4793.8357435110802</v>
      </c>
      <c r="M2815" s="10">
        <v>4413.4613024374676</v>
      </c>
      <c r="N2815" s="10">
        <v>4577.2188876463479</v>
      </c>
      <c r="O2815" s="10">
        <v>4843.8109267362761</v>
      </c>
      <c r="P2815" s="10">
        <v>4926.7865337282556</v>
      </c>
      <c r="Q2815" s="10">
        <v>5442.1549256018379</v>
      </c>
      <c r="R2815" s="10">
        <v>6366.5256302766775</v>
      </c>
      <c r="S2815" s="10">
        <v>6136.6221353971005</v>
      </c>
      <c r="T2815" s="10">
        <v>6040.2826761574224</v>
      </c>
      <c r="U2815" s="10">
        <v>5536.3439224795802</v>
      </c>
      <c r="V2815" s="10">
        <v>5617.5117632419133</v>
      </c>
      <c r="W2815" s="10">
        <v>6107.4617499115038</v>
      </c>
      <c r="X2815" s="10">
        <v>5306.7153479562312</v>
      </c>
      <c r="Y2815" s="10">
        <v>4907.6962534802842</v>
      </c>
      <c r="Z2815" s="10">
        <v>4492.4810153049666</v>
      </c>
      <c r="AA2815" s="10">
        <v>4329.3208124876082</v>
      </c>
      <c r="AB2815" s="10">
        <v>4270.755225916655</v>
      </c>
      <c r="AC2815" s="10">
        <v>4197.6570505127602</v>
      </c>
      <c r="AD2815" s="10">
        <v>4296.5215340563072</v>
      </c>
      <c r="AE2815" s="10">
        <v>4293.3954411789464</v>
      </c>
      <c r="AF2815" s="10">
        <v>4257.9827496287635</v>
      </c>
      <c r="AG2815" s="10">
        <v>4340.7747716086487</v>
      </c>
    </row>
    <row r="2816" spans="2:33" ht="15" outlineLevel="1">
      <c r="B2816" s="40" t="s">
        <v>444</v>
      </c>
      <c r="C2816" s="40" t="s">
        <v>442</v>
      </c>
      <c r="E2816" s="10">
        <v>17264.225796028793</v>
      </c>
      <c r="F2816" s="10">
        <v>16774.180608422314</v>
      </c>
      <c r="G2816" s="10">
        <v>16665.896913008131</v>
      </c>
      <c r="H2816" s="10">
        <v>16089.909613674659</v>
      </c>
      <c r="I2816" s="10">
        <v>16966.717264703093</v>
      </c>
      <c r="J2816" s="10">
        <v>15040.667814815934</v>
      </c>
      <c r="K2816" s="10">
        <v>14305.719139067049</v>
      </c>
      <c r="L2816" s="10">
        <v>15754.489963328213</v>
      </c>
      <c r="M2816" s="10">
        <v>13651.376945308415</v>
      </c>
      <c r="N2816" s="10">
        <v>13434.890854942239</v>
      </c>
      <c r="O2816" s="10">
        <v>13004.258756296716</v>
      </c>
      <c r="P2816" s="10">
        <v>12958.852265587158</v>
      </c>
      <c r="Q2816" s="10">
        <v>13561.433712914517</v>
      </c>
      <c r="R2816" s="10">
        <v>14199.007275197455</v>
      </c>
      <c r="S2816" s="10">
        <v>12934.089031031772</v>
      </c>
      <c r="T2816" s="10">
        <v>13248.249891381338</v>
      </c>
      <c r="U2816" s="10">
        <v>12235.302544028069</v>
      </c>
      <c r="V2816" s="10">
        <v>12529.812747316848</v>
      </c>
      <c r="W2816" s="10">
        <v>12585.342319576139</v>
      </c>
      <c r="X2816" s="10">
        <v>11446.18082720074</v>
      </c>
      <c r="Y2816" s="10">
        <v>10389.43306540979</v>
      </c>
      <c r="Z2816" s="10">
        <v>10649.232552715306</v>
      </c>
      <c r="AA2816" s="10">
        <v>10188.680080408896</v>
      </c>
      <c r="AB2816" s="10">
        <v>9588.4016361600188</v>
      </c>
      <c r="AC2816" s="10">
        <v>9397.5993246449343</v>
      </c>
      <c r="AD2816" s="10">
        <v>9142.4273127515407</v>
      </c>
      <c r="AE2816" s="10">
        <v>9342.8092520483533</v>
      </c>
      <c r="AF2816" s="10">
        <v>9739.4314946951981</v>
      </c>
      <c r="AG2816" s="10">
        <v>9914.2156305977878</v>
      </c>
    </row>
    <row r="2817" outlineLevel="1"/>
    <row r="2818" outlineLevel="1"/>
  </sheetData>
  <mergeCells count="1">
    <mergeCell ref="AF537:AG53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B1:BK574"/>
  <sheetViews>
    <sheetView showGridLines="0" zoomScale="90" zoomScaleNormal="90" workbookViewId="0">
      <pane xSplit="2" ySplit="3" topLeftCell="C235" activePane="bottomRight" state="frozenSplit"/>
      <selection pane="topRight" activeCell="C1" sqref="C1"/>
      <selection pane="bottomLeft" activeCell="A4" sqref="A4"/>
      <selection pane="bottomRight" activeCell="B254" sqref="B254:L260"/>
    </sheetView>
  </sheetViews>
  <sheetFormatPr baseColWidth="10" defaultColWidth="8.83203125" defaultRowHeight="15" outlineLevelRow="1"/>
  <cols>
    <col min="2" max="2" width="77.33203125" customWidth="1"/>
    <col min="3" max="10" width="11.33203125" customWidth="1"/>
    <col min="12" max="26" width="11.33203125" customWidth="1"/>
  </cols>
  <sheetData>
    <row r="1" spans="2:63" s="15" customFormat="1" ht="13"/>
    <row r="2" spans="2:63" s="15" customFormat="1" ht="22" thickBot="1">
      <c r="B2" s="13" t="s">
        <v>12</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row>
    <row r="3" spans="2:63" s="15" customFormat="1" ht="16" thickTop="1">
      <c r="B3" s="12" t="s">
        <v>13</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row>
    <row r="4" spans="2:63">
      <c r="B4" s="89"/>
      <c r="C4" s="101"/>
      <c r="D4" s="101"/>
      <c r="E4" s="89"/>
      <c r="F4" s="89"/>
      <c r="G4" s="89"/>
      <c r="H4" s="89"/>
      <c r="I4" s="102"/>
      <c r="J4" s="102"/>
      <c r="K4" s="103"/>
      <c r="L4" s="103"/>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row>
    <row r="6" spans="2:63" ht="17" thickBot="1">
      <c r="B6" s="104" t="s">
        <v>445</v>
      </c>
      <c r="C6" s="3"/>
      <c r="D6" s="105"/>
      <c r="E6" s="3"/>
      <c r="F6" s="3"/>
      <c r="G6" s="3"/>
      <c r="H6" s="3"/>
      <c r="I6" s="106"/>
      <c r="J6" s="106"/>
      <c r="K6" s="107"/>
      <c r="L6" s="107"/>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row>
    <row r="7" spans="2:63" s="15" customFormat="1" ht="14" outlineLevel="1" thickTop="1">
      <c r="B7" s="108"/>
      <c r="C7" s="109"/>
      <c r="D7" s="109"/>
      <c r="E7" s="109"/>
      <c r="F7" s="109"/>
      <c r="G7" s="109"/>
      <c r="H7" s="109"/>
      <c r="I7" s="110"/>
      <c r="J7" s="110"/>
      <c r="K7" s="109"/>
      <c r="L7" s="109"/>
      <c r="M7" s="109"/>
      <c r="N7" s="109"/>
    </row>
    <row r="8" spans="2:63" s="15" customFormat="1" ht="13" outlineLevel="1">
      <c r="B8" s="108"/>
      <c r="C8" s="152" t="s">
        <v>446</v>
      </c>
      <c r="D8" s="152"/>
      <c r="E8" s="152"/>
      <c r="F8" s="152"/>
      <c r="G8" s="152"/>
      <c r="H8" s="152"/>
      <c r="I8" s="153" t="s">
        <v>447</v>
      </c>
      <c r="J8" s="153"/>
      <c r="K8" s="154" t="s">
        <v>448</v>
      </c>
      <c r="L8" s="154"/>
      <c r="M8" s="109"/>
      <c r="N8" s="109"/>
    </row>
    <row r="9" spans="2:63" s="15" customFormat="1" ht="13" outlineLevel="1">
      <c r="B9" s="108"/>
      <c r="C9" s="174" t="s">
        <v>449</v>
      </c>
      <c r="D9" s="175"/>
      <c r="E9" s="176" t="s">
        <v>450</v>
      </c>
      <c r="F9" s="177"/>
      <c r="G9" s="177"/>
      <c r="H9" s="178"/>
      <c r="I9" s="153"/>
      <c r="J9" s="153"/>
      <c r="K9" s="154"/>
      <c r="L9" s="154"/>
      <c r="M9" s="109"/>
      <c r="N9" s="109"/>
    </row>
    <row r="10" spans="2:63" s="15" customFormat="1" ht="13" outlineLevel="1">
      <c r="B10" s="111" t="s">
        <v>451</v>
      </c>
      <c r="C10" s="112" t="s">
        <v>452</v>
      </c>
      <c r="D10" s="112" t="s">
        <v>453</v>
      </c>
      <c r="E10" s="113" t="s">
        <v>453</v>
      </c>
      <c r="F10" s="113" t="s">
        <v>454</v>
      </c>
      <c r="G10" s="113" t="s">
        <v>455</v>
      </c>
      <c r="H10" s="113">
        <v>2018</v>
      </c>
      <c r="I10" s="114">
        <v>2005</v>
      </c>
      <c r="J10" s="114">
        <v>2018</v>
      </c>
      <c r="K10" s="114">
        <v>2005</v>
      </c>
      <c r="L10" s="114">
        <v>2018</v>
      </c>
      <c r="M10" s="115"/>
      <c r="N10" s="115"/>
    </row>
    <row r="11" spans="2:63" s="15" customFormat="1" ht="13" outlineLevel="1">
      <c r="B11" s="108" t="s">
        <v>456</v>
      </c>
      <c r="C11" s="109">
        <v>54.736988214708937</v>
      </c>
      <c r="D11" s="109">
        <v>-8.2574143410933054</v>
      </c>
      <c r="E11" s="109">
        <v>-0.66075743068669812</v>
      </c>
      <c r="F11" s="109">
        <v>-1.4755735117650493</v>
      </c>
      <c r="G11" s="109">
        <v>2.837806305260071</v>
      </c>
      <c r="H11" s="109">
        <v>4.7869684274868849</v>
      </c>
      <c r="I11" s="110">
        <v>10323.799554268602</v>
      </c>
      <c r="J11" s="110">
        <v>9471.3206493286998</v>
      </c>
      <c r="K11" s="115">
        <v>81.893707631890308</v>
      </c>
      <c r="L11" s="109">
        <v>76.851108651910238</v>
      </c>
      <c r="M11" s="115"/>
      <c r="N11" s="115"/>
    </row>
    <row r="12" spans="2:63" s="15" customFormat="1" ht="13" outlineLevel="1">
      <c r="B12" s="108" t="s">
        <v>457</v>
      </c>
      <c r="C12" s="109">
        <v>-69.071045908504459</v>
      </c>
      <c r="D12" s="109">
        <v>-46.193315000261343</v>
      </c>
      <c r="E12" s="109">
        <v>-4.6556208546899231</v>
      </c>
      <c r="F12" s="109">
        <v>-3.7814677918011963</v>
      </c>
      <c r="G12" s="109">
        <v>-5.8309784273706917</v>
      </c>
      <c r="H12" s="109">
        <v>3.8392270321334196</v>
      </c>
      <c r="I12" s="110">
        <v>484.34478870879997</v>
      </c>
      <c r="J12" s="110">
        <v>260.60987477319378</v>
      </c>
      <c r="K12" s="109">
        <v>3.8420729026211937</v>
      </c>
      <c r="L12" s="109">
        <v>2.11461089149959</v>
      </c>
      <c r="M12" s="109"/>
      <c r="N12" s="109"/>
    </row>
    <row r="13" spans="2:63" s="15" customFormat="1" ht="13" outlineLevel="1">
      <c r="B13" s="108" t="s">
        <v>458</v>
      </c>
      <c r="C13" s="109">
        <v>-73.925342426102077</v>
      </c>
      <c r="D13" s="109">
        <v>-27.94586656110371</v>
      </c>
      <c r="E13" s="109">
        <v>-2.48965689411208</v>
      </c>
      <c r="F13" s="109">
        <v>-4.5327681511997948</v>
      </c>
      <c r="G13" s="109">
        <v>-0.67298801857366142</v>
      </c>
      <c r="H13" s="109">
        <v>4.3969556481408869</v>
      </c>
      <c r="I13" s="110">
        <v>273.91692972191998</v>
      </c>
      <c r="J13" s="110">
        <v>197.36847005356</v>
      </c>
      <c r="K13" s="109">
        <v>2.1728504936728381</v>
      </c>
      <c r="L13" s="109">
        <v>1.6014647057295537</v>
      </c>
      <c r="M13" s="109"/>
      <c r="N13" s="109"/>
    </row>
    <row r="14" spans="2:63" s="15" customFormat="1" ht="13" outlineLevel="1">
      <c r="B14" s="108" t="s">
        <v>459</v>
      </c>
      <c r="C14" s="109">
        <v>78.777592747013031</v>
      </c>
      <c r="D14" s="109">
        <v>-13.805985633713592</v>
      </c>
      <c r="E14" s="109">
        <v>-1.1363362886135375</v>
      </c>
      <c r="F14" s="109">
        <v>-1.9720437481109077</v>
      </c>
      <c r="G14" s="109">
        <v>2.9216311583590393</v>
      </c>
      <c r="H14" s="109">
        <v>4.2767384702793869</v>
      </c>
      <c r="I14" s="110">
        <v>8196.4488397809655</v>
      </c>
      <c r="J14" s="110">
        <v>7064.8482904861212</v>
      </c>
      <c r="K14" s="109">
        <v>65.018463539156073</v>
      </c>
      <c r="L14" s="109">
        <v>57.324785389869923</v>
      </c>
      <c r="M14" s="109"/>
      <c r="N14" s="109"/>
    </row>
    <row r="15" spans="2:63" s="15" customFormat="1" ht="13" outlineLevel="1">
      <c r="B15" s="108" t="s">
        <v>460</v>
      </c>
      <c r="C15" s="109">
        <v>242.06972978507673</v>
      </c>
      <c r="D15" s="109">
        <v>42.3204787729385</v>
      </c>
      <c r="E15" s="109">
        <v>2.7518854432510009</v>
      </c>
      <c r="F15" s="109">
        <v>1.5301037194196843</v>
      </c>
      <c r="G15" s="109">
        <v>4.3477086897695472</v>
      </c>
      <c r="H15" s="109">
        <v>6.8535501410491309</v>
      </c>
      <c r="I15" s="110">
        <v>1369.0889960569177</v>
      </c>
      <c r="J15" s="110">
        <v>1948.4940140158224</v>
      </c>
      <c r="K15" s="109">
        <v>10.860320696440203</v>
      </c>
      <c r="L15" s="109">
        <v>15.810247664811147</v>
      </c>
      <c r="M15" s="109"/>
      <c r="N15" s="109"/>
    </row>
    <row r="16" spans="2:63" s="15" customFormat="1" ht="13" outlineLevel="1">
      <c r="B16" s="108" t="s">
        <v>6</v>
      </c>
      <c r="C16" s="109">
        <v>330.2407464447453</v>
      </c>
      <c r="D16" s="109">
        <v>146.39144557124791</v>
      </c>
      <c r="E16" s="109">
        <v>7.1827876429252369</v>
      </c>
      <c r="F16" s="109">
        <v>5.1548382723346053</v>
      </c>
      <c r="G16" s="109">
        <v>5.0951302521190955</v>
      </c>
      <c r="H16" s="109">
        <v>0.97477765105980374</v>
      </c>
      <c r="I16" s="110">
        <v>188.26864196027896</v>
      </c>
      <c r="J16" s="110">
        <v>463.87782848328834</v>
      </c>
      <c r="K16" s="109">
        <v>1.4934440599995185</v>
      </c>
      <c r="L16" s="109">
        <v>3.7639445139583687</v>
      </c>
      <c r="M16" s="109"/>
      <c r="N16" s="109"/>
    </row>
    <row r="17" spans="2:14" s="15" customFormat="1" ht="13" outlineLevel="1">
      <c r="B17" s="116" t="s">
        <v>461</v>
      </c>
      <c r="C17" s="109" t="s">
        <v>539</v>
      </c>
      <c r="D17" s="109" t="s">
        <v>539</v>
      </c>
      <c r="E17" s="109" t="s">
        <v>539</v>
      </c>
      <c r="F17" s="109">
        <v>38.752215977333094</v>
      </c>
      <c r="G17" s="109">
        <v>7.5609688653684559</v>
      </c>
      <c r="H17" s="109">
        <v>-3.7430823873867078</v>
      </c>
      <c r="I17" s="110">
        <v>0</v>
      </c>
      <c r="J17" s="110">
        <v>54.722939604974094</v>
      </c>
      <c r="K17" s="115">
        <v>0</v>
      </c>
      <c r="L17" s="109">
        <v>0.4440266287079892</v>
      </c>
      <c r="M17" s="115"/>
      <c r="N17" s="115"/>
    </row>
    <row r="18" spans="2:14" s="15" customFormat="1" ht="13" outlineLevel="1">
      <c r="B18" s="108" t="s">
        <v>462</v>
      </c>
      <c r="C18" s="109">
        <v>59.458803788243131</v>
      </c>
      <c r="D18" s="109">
        <v>-5.4747960032403249</v>
      </c>
      <c r="E18" s="109">
        <v>-0.43216866799173914</v>
      </c>
      <c r="F18" s="109">
        <v>-1.1916034399270248</v>
      </c>
      <c r="G18" s="109">
        <v>2.9074136435739417</v>
      </c>
      <c r="H18" s="109">
        <v>4.5120499466178927</v>
      </c>
      <c r="I18" s="110">
        <v>10507.369334758157</v>
      </c>
      <c r="J18" s="110">
        <v>9932.1122983731184</v>
      </c>
      <c r="K18" s="115">
        <v>83.34987789695964</v>
      </c>
      <c r="L18" s="109">
        <v>80.59001164102142</v>
      </c>
      <c r="M18" s="115"/>
      <c r="N18" s="115"/>
    </row>
    <row r="19" spans="2:14" s="15" customFormat="1" ht="13" outlineLevel="1">
      <c r="B19" s="108" t="s">
        <v>40</v>
      </c>
      <c r="C19" s="109">
        <v>128.71017615282136</v>
      </c>
      <c r="D19" s="109">
        <v>11.462389131491975</v>
      </c>
      <c r="E19" s="109">
        <v>0.83824011293907041</v>
      </c>
      <c r="F19" s="109">
        <v>-0.27695672362111345</v>
      </c>
      <c r="G19" s="109">
        <v>2.6814563145142412</v>
      </c>
      <c r="H19" s="109">
        <v>4.3955851762996012</v>
      </c>
      <c r="I19" s="110">
        <v>2094.2722086698218</v>
      </c>
      <c r="J19" s="110">
        <v>2334.3258387002484</v>
      </c>
      <c r="K19" s="109">
        <v>16.612848308110159</v>
      </c>
      <c r="L19" s="109">
        <v>18.940920205423446</v>
      </c>
      <c r="M19" s="109"/>
      <c r="N19" s="109"/>
    </row>
    <row r="20" spans="2:14" s="15" customFormat="1" ht="13" outlineLevel="1">
      <c r="B20" s="108" t="s">
        <v>11</v>
      </c>
      <c r="C20" s="109">
        <v>70.004110388911315</v>
      </c>
      <c r="D20" s="109">
        <v>-2.2377084841519976</v>
      </c>
      <c r="E20" s="109">
        <v>-0.17393510050230931</v>
      </c>
      <c r="F20" s="109">
        <v>-0.99197948009315251</v>
      </c>
      <c r="G20" s="109">
        <v>2.9091294704025605</v>
      </c>
      <c r="H20" s="109">
        <v>4.5230869651826291</v>
      </c>
      <c r="I20" s="110">
        <v>12606.340404898705</v>
      </c>
      <c r="J20" s="110">
        <v>12324.247256117205</v>
      </c>
      <c r="K20" s="109">
        <v>100</v>
      </c>
      <c r="L20" s="109">
        <v>100</v>
      </c>
      <c r="M20" s="109"/>
      <c r="N20" s="109"/>
    </row>
    <row r="21" spans="2:14" s="15" customFormat="1" ht="13" outlineLevel="1">
      <c r="B21" s="117" t="s">
        <v>463</v>
      </c>
      <c r="C21" s="109">
        <v>65.586737267944656</v>
      </c>
      <c r="D21" s="109">
        <v>-3.1934852131671363</v>
      </c>
      <c r="E21" s="109">
        <v>-0.24934931802200744</v>
      </c>
      <c r="F21" s="109">
        <v>-0.30748218979264053</v>
      </c>
      <c r="G21" s="109">
        <v>3.2080164701991709</v>
      </c>
      <c r="H21" s="109">
        <v>4.0462823637091692</v>
      </c>
      <c r="I21" s="110">
        <v>12645.361002101377</v>
      </c>
      <c r="J21" s="110">
        <v>12241.533268347666</v>
      </c>
      <c r="K21" s="109">
        <v>100</v>
      </c>
      <c r="L21" s="109">
        <v>100</v>
      </c>
      <c r="M21" s="109"/>
      <c r="N21" s="109"/>
    </row>
    <row r="22" spans="2:14" s="15" customFormat="1" ht="13" outlineLevel="1">
      <c r="B22" s="117"/>
      <c r="C22" s="109"/>
      <c r="D22" s="109"/>
      <c r="E22" s="109"/>
      <c r="F22" s="109"/>
      <c r="G22" s="109"/>
      <c r="H22" s="109"/>
      <c r="I22" s="110"/>
      <c r="J22" s="110"/>
      <c r="K22" s="109"/>
      <c r="L22" s="109"/>
      <c r="M22" s="109"/>
      <c r="N22" s="109"/>
    </row>
    <row r="23" spans="2:14">
      <c r="C23" s="89"/>
      <c r="D23" s="101"/>
      <c r="E23" s="89"/>
      <c r="F23" s="89"/>
      <c r="G23" s="89"/>
      <c r="H23" s="89"/>
      <c r="I23" s="102"/>
      <c r="J23" s="102"/>
      <c r="K23" s="103"/>
      <c r="L23" s="103"/>
      <c r="M23" s="89"/>
      <c r="N23" s="89"/>
    </row>
    <row r="24" spans="2:14">
      <c r="B24" s="89"/>
      <c r="C24" s="89"/>
      <c r="D24" s="101"/>
      <c r="E24" s="89"/>
      <c r="F24" s="89"/>
      <c r="G24" s="89"/>
      <c r="H24" s="89"/>
      <c r="I24" s="102"/>
      <c r="J24" s="102"/>
      <c r="K24" s="103"/>
      <c r="L24" s="103"/>
      <c r="M24" s="89"/>
      <c r="N24" s="89"/>
    </row>
    <row r="25" spans="2:14" ht="17" thickBot="1">
      <c r="B25" s="104" t="s">
        <v>464</v>
      </c>
      <c r="C25" s="3"/>
      <c r="D25" s="105"/>
      <c r="E25" s="3"/>
      <c r="F25" s="3"/>
      <c r="G25" s="3"/>
      <c r="H25" s="3"/>
      <c r="I25" s="106"/>
      <c r="J25" s="106"/>
      <c r="K25" s="107"/>
      <c r="L25" s="107"/>
      <c r="M25" s="89"/>
      <c r="N25" s="89"/>
    </row>
    <row r="26" spans="2:14" s="15" customFormat="1" ht="14" outlineLevel="1" thickTop="1">
      <c r="B26" s="117"/>
      <c r="C26" s="109"/>
      <c r="D26" s="109"/>
      <c r="E26" s="109"/>
      <c r="F26" s="109"/>
      <c r="G26" s="109"/>
      <c r="H26" s="109"/>
      <c r="I26" s="110"/>
      <c r="J26" s="110"/>
      <c r="K26" s="109"/>
      <c r="L26" s="109"/>
      <c r="M26" s="109"/>
      <c r="N26" s="109"/>
    </row>
    <row r="27" spans="2:14" s="15" customFormat="1" ht="13" outlineLevel="1">
      <c r="B27" s="117"/>
      <c r="C27" s="152" t="s">
        <v>446</v>
      </c>
      <c r="D27" s="152"/>
      <c r="E27" s="152"/>
      <c r="F27" s="152"/>
      <c r="G27" s="152"/>
      <c r="H27" s="152"/>
      <c r="I27" s="153" t="s">
        <v>447</v>
      </c>
      <c r="J27" s="153"/>
      <c r="K27" s="154" t="s">
        <v>448</v>
      </c>
      <c r="L27" s="154"/>
      <c r="M27" s="109"/>
      <c r="N27" s="109"/>
    </row>
    <row r="28" spans="2:14" s="15" customFormat="1" ht="13" outlineLevel="1">
      <c r="B28" s="117"/>
      <c r="C28" s="174" t="s">
        <v>449</v>
      </c>
      <c r="D28" s="175"/>
      <c r="E28" s="176" t="s">
        <v>450</v>
      </c>
      <c r="F28" s="177"/>
      <c r="G28" s="177"/>
      <c r="H28" s="178"/>
      <c r="I28" s="153"/>
      <c r="J28" s="153"/>
      <c r="K28" s="154"/>
      <c r="L28" s="154"/>
      <c r="M28" s="109"/>
      <c r="N28" s="109"/>
    </row>
    <row r="29" spans="2:14" s="15" customFormat="1" ht="13" outlineLevel="1">
      <c r="B29" s="118" t="s">
        <v>465</v>
      </c>
      <c r="C29" s="112" t="s">
        <v>452</v>
      </c>
      <c r="D29" s="112" t="s">
        <v>453</v>
      </c>
      <c r="E29" s="113" t="s">
        <v>453</v>
      </c>
      <c r="F29" s="113" t="s">
        <v>454</v>
      </c>
      <c r="G29" s="113" t="s">
        <v>455</v>
      </c>
      <c r="H29" s="113">
        <v>2018</v>
      </c>
      <c r="I29" s="114">
        <v>2005</v>
      </c>
      <c r="J29" s="114">
        <v>2018</v>
      </c>
      <c r="K29" s="114">
        <v>2005</v>
      </c>
      <c r="L29" s="114">
        <v>2018</v>
      </c>
      <c r="M29" s="109"/>
      <c r="N29" s="109"/>
    </row>
    <row r="30" spans="2:14" s="15" customFormat="1" ht="13" outlineLevel="1">
      <c r="B30" s="117" t="s">
        <v>35</v>
      </c>
      <c r="C30" s="109">
        <v>51.263901258328445</v>
      </c>
      <c r="D30" s="109">
        <v>-1.2163202212925042</v>
      </c>
      <c r="E30" s="109">
        <v>-9.4092469131479284E-2</v>
      </c>
      <c r="F30" s="109">
        <v>0.87018078653970932</v>
      </c>
      <c r="G30" s="109">
        <v>3.2421423111201442</v>
      </c>
      <c r="H30" s="109">
        <v>4.6962173405176717</v>
      </c>
      <c r="I30" s="110">
        <v>2633.0978102606673</v>
      </c>
      <c r="J30" s="110">
        <v>2601.0709091480567</v>
      </c>
      <c r="K30" s="109">
        <v>20.887091143734864</v>
      </c>
      <c r="L30" s="109">
        <v>21.105312601197621</v>
      </c>
      <c r="M30" s="109"/>
      <c r="N30" s="109"/>
    </row>
    <row r="31" spans="2:14" s="15" customFormat="1" ht="13" outlineLevel="1">
      <c r="B31" s="117" t="s">
        <v>37</v>
      </c>
      <c r="C31" s="109">
        <v>157.67532722046232</v>
      </c>
      <c r="D31" s="109">
        <v>2.3107632839534471</v>
      </c>
      <c r="E31" s="109">
        <v>0.17588291115127053</v>
      </c>
      <c r="F31" s="109">
        <v>0.80062956384001627</v>
      </c>
      <c r="G31" s="109">
        <v>2.8136111513836104</v>
      </c>
      <c r="H31" s="109">
        <v>2.6413684425658577</v>
      </c>
      <c r="I31" s="110">
        <v>5084.4346490083462</v>
      </c>
      <c r="J31" s="110">
        <v>5201.9238980742384</v>
      </c>
      <c r="K31" s="109">
        <v>40.332360428983677</v>
      </c>
      <c r="L31" s="109">
        <v>42.208856979011323</v>
      </c>
      <c r="M31" s="119"/>
      <c r="N31" s="119"/>
    </row>
    <row r="32" spans="2:14" s="15" customFormat="1" ht="13" outlineLevel="1">
      <c r="B32" s="117" t="s">
        <v>36</v>
      </c>
      <c r="C32" s="109">
        <v>23.374064402834037</v>
      </c>
      <c r="D32" s="109">
        <v>-5.1239793893008336</v>
      </c>
      <c r="E32" s="109">
        <v>-0.40379173611685415</v>
      </c>
      <c r="F32" s="109">
        <v>-4.0167738728226983</v>
      </c>
      <c r="G32" s="109">
        <v>1.6082874730995567</v>
      </c>
      <c r="H32" s="109">
        <v>6.8363678882479277</v>
      </c>
      <c r="I32" s="110">
        <v>2936.6859989282211</v>
      </c>
      <c r="J32" s="110">
        <v>2786.2108136146558</v>
      </c>
      <c r="K32" s="109">
        <v>23.295309380881484</v>
      </c>
      <c r="L32" s="109">
        <v>22.607553676202862</v>
      </c>
      <c r="M32" s="109"/>
      <c r="N32" s="109"/>
    </row>
    <row r="33" spans="2:14" s="15" customFormat="1" ht="13" outlineLevel="1">
      <c r="B33" s="117" t="s">
        <v>466</v>
      </c>
      <c r="C33" s="109">
        <v>52.67390799992755</v>
      </c>
      <c r="D33" s="109">
        <v>-5.4097781154518731</v>
      </c>
      <c r="E33" s="109">
        <v>-0.42690215578139457</v>
      </c>
      <c r="F33" s="109">
        <v>-2.6897478179941037</v>
      </c>
      <c r="G33" s="109">
        <v>5.0158786180250159</v>
      </c>
      <c r="H33" s="109">
        <v>6.4251971272331527</v>
      </c>
      <c r="I33" s="110">
        <v>1569.2301470360953</v>
      </c>
      <c r="J33" s="110">
        <v>1484.3382779606634</v>
      </c>
      <c r="K33" s="109">
        <v>12.447943627052203</v>
      </c>
      <c r="L33" s="109">
        <v>12.044048184962405</v>
      </c>
      <c r="M33" s="109"/>
      <c r="N33" s="109"/>
    </row>
    <row r="34" spans="2:14" s="15" customFormat="1" ht="13" outlineLevel="1">
      <c r="B34" s="117" t="s">
        <v>467</v>
      </c>
      <c r="C34" s="109">
        <v>-10.61048787090167</v>
      </c>
      <c r="D34" s="109">
        <v>-34.523706817775732</v>
      </c>
      <c r="E34" s="109">
        <v>-3.205067368496195</v>
      </c>
      <c r="F34" s="109">
        <v>-5.609052294249417</v>
      </c>
      <c r="G34" s="109">
        <v>4.3522355863991447</v>
      </c>
      <c r="H34" s="109">
        <v>6.3072353561622903</v>
      </c>
      <c r="I34" s="110">
        <v>382.89179966537449</v>
      </c>
      <c r="J34" s="110">
        <v>250.70335731959543</v>
      </c>
      <c r="K34" s="109">
        <v>3.0372954193477621</v>
      </c>
      <c r="L34" s="109">
        <v>2.0342285586258217</v>
      </c>
      <c r="M34" s="109"/>
      <c r="N34" s="109"/>
    </row>
    <row r="35" spans="2:14" s="15" customFormat="1" ht="13" outlineLevel="1">
      <c r="B35" s="117"/>
      <c r="C35" s="109"/>
      <c r="D35" s="109"/>
      <c r="E35" s="109"/>
      <c r="F35" s="109"/>
      <c r="G35" s="109"/>
      <c r="H35" s="109"/>
      <c r="I35" s="110"/>
      <c r="J35" s="110"/>
      <c r="K35" s="109"/>
      <c r="L35" s="109"/>
      <c r="M35" s="109"/>
      <c r="N35" s="109"/>
    </row>
    <row r="36" spans="2:14" s="15" customFormat="1" ht="13">
      <c r="B36" s="117"/>
      <c r="C36" s="109"/>
      <c r="D36" s="109"/>
      <c r="E36" s="109"/>
      <c r="F36" s="109"/>
      <c r="G36" s="109"/>
      <c r="H36" s="109"/>
      <c r="I36" s="110"/>
      <c r="J36" s="110"/>
      <c r="K36" s="109"/>
      <c r="L36" s="109"/>
      <c r="M36" s="109"/>
      <c r="N36" s="109"/>
    </row>
    <row r="37" spans="2:14" s="15" customFormat="1" ht="13">
      <c r="B37" s="117"/>
      <c r="C37" s="109"/>
      <c r="D37" s="109"/>
      <c r="E37" s="109"/>
      <c r="F37" s="109"/>
      <c r="G37" s="109"/>
      <c r="H37" s="109"/>
      <c r="I37" s="110"/>
      <c r="J37" s="110"/>
      <c r="K37" s="109"/>
      <c r="L37" s="109"/>
      <c r="M37" s="109"/>
      <c r="N37" s="109"/>
    </row>
    <row r="38" spans="2:14" s="15" customFormat="1" ht="17" thickBot="1">
      <c r="B38" s="104" t="s">
        <v>468</v>
      </c>
      <c r="C38" s="3"/>
      <c r="D38" s="105"/>
      <c r="E38" s="3"/>
      <c r="F38" s="3"/>
      <c r="G38" s="3"/>
      <c r="H38" s="3"/>
      <c r="I38" s="106"/>
      <c r="J38" s="106"/>
      <c r="K38" s="107"/>
      <c r="L38" s="107"/>
      <c r="M38" s="109"/>
      <c r="N38" s="109"/>
    </row>
    <row r="39" spans="2:14" s="15" customFormat="1" ht="14" outlineLevel="1" thickTop="1">
      <c r="B39" s="117"/>
      <c r="C39" s="109"/>
      <c r="D39" s="109"/>
      <c r="E39" s="109"/>
      <c r="F39" s="109"/>
      <c r="G39" s="109"/>
      <c r="H39" s="109"/>
      <c r="I39" s="110"/>
      <c r="J39" s="110"/>
      <c r="K39" s="109"/>
      <c r="L39" s="109"/>
      <c r="M39" s="109"/>
      <c r="N39" s="109"/>
    </row>
    <row r="40" spans="2:14" s="15" customFormat="1" ht="13" outlineLevel="1">
      <c r="B40" s="117"/>
      <c r="C40" s="109"/>
      <c r="D40" s="109"/>
      <c r="E40" s="109"/>
      <c r="F40" s="109"/>
      <c r="G40" s="109"/>
      <c r="H40" s="109"/>
      <c r="I40" s="110"/>
      <c r="J40" s="110"/>
      <c r="K40" s="109"/>
      <c r="L40" s="109"/>
      <c r="M40" s="109"/>
      <c r="N40" s="109"/>
    </row>
    <row r="41" spans="2:14" s="15" customFormat="1" ht="13" outlineLevel="1">
      <c r="B41" s="117"/>
      <c r="L41" s="109"/>
      <c r="M41" s="109"/>
      <c r="N41" s="109"/>
    </row>
    <row r="42" spans="2:14" s="15" customFormat="1" ht="13" outlineLevel="1">
      <c r="B42" s="117"/>
      <c r="C42" s="155" t="s">
        <v>446</v>
      </c>
      <c r="D42" s="156"/>
      <c r="E42" s="156"/>
      <c r="F42" s="156"/>
      <c r="G42" s="157"/>
      <c r="H42" s="183" t="s">
        <v>469</v>
      </c>
      <c r="I42" s="184"/>
      <c r="J42" s="165" t="s">
        <v>448</v>
      </c>
      <c r="K42" s="167"/>
      <c r="L42" s="109"/>
      <c r="M42" s="109"/>
      <c r="N42" s="109"/>
    </row>
    <row r="43" spans="2:14" s="15" customFormat="1" ht="13" outlineLevel="1">
      <c r="B43" s="117"/>
      <c r="C43" s="112" t="s">
        <v>449</v>
      </c>
      <c r="D43" s="174" t="s">
        <v>450</v>
      </c>
      <c r="E43" s="180"/>
      <c r="F43" s="180"/>
      <c r="G43" s="175"/>
      <c r="H43" s="185"/>
      <c r="I43" s="186"/>
      <c r="J43" s="168"/>
      <c r="K43" s="170"/>
      <c r="L43" s="109"/>
      <c r="M43" s="109"/>
      <c r="N43" s="109"/>
    </row>
    <row r="44" spans="2:14" s="15" customFormat="1" ht="13" outlineLevel="1">
      <c r="B44" s="118" t="s">
        <v>45</v>
      </c>
      <c r="C44" s="114" t="s">
        <v>609</v>
      </c>
      <c r="D44" s="114" t="s">
        <v>609</v>
      </c>
      <c r="E44" s="114" t="s">
        <v>610</v>
      </c>
      <c r="F44" s="114" t="s">
        <v>611</v>
      </c>
      <c r="G44" s="114">
        <v>2018</v>
      </c>
      <c r="H44" s="114">
        <v>2005</v>
      </c>
      <c r="I44" s="114">
        <v>2018</v>
      </c>
      <c r="J44" s="114">
        <v>2005</v>
      </c>
      <c r="K44" s="114">
        <v>2018</v>
      </c>
      <c r="L44" s="109"/>
      <c r="M44" s="109"/>
      <c r="N44" s="109"/>
    </row>
    <row r="45" spans="2:14" s="15" customFormat="1" ht="13" outlineLevel="1">
      <c r="B45" s="40" t="s">
        <v>40</v>
      </c>
      <c r="C45" s="120">
        <v>11.462389131491975</v>
      </c>
      <c r="D45" s="120">
        <v>0.83824011293907041</v>
      </c>
      <c r="E45" s="120">
        <v>-0.27695672362111345</v>
      </c>
      <c r="F45" s="120">
        <v>2.6814563145142412</v>
      </c>
      <c r="G45" s="120">
        <v>4.3955851762996012</v>
      </c>
      <c r="H45" s="121">
        <v>2094.2722086698218</v>
      </c>
      <c r="I45" s="121">
        <v>2334.3258387002484</v>
      </c>
      <c r="J45" s="120">
        <v>16.612848308110163</v>
      </c>
      <c r="K45" s="120">
        <v>18.940920205423438</v>
      </c>
      <c r="L45" s="109"/>
      <c r="M45" s="109"/>
      <c r="N45" s="109"/>
    </row>
    <row r="46" spans="2:14" s="15" customFormat="1" ht="13" outlineLevel="1">
      <c r="B46" s="40" t="s">
        <v>37</v>
      </c>
      <c r="C46" s="120">
        <v>2.3104436522813323</v>
      </c>
      <c r="D46" s="120">
        <v>0.17585883711364048</v>
      </c>
      <c r="E46" s="120">
        <v>0.80197311015353101</v>
      </c>
      <c r="F46" s="120">
        <v>2.8062694520301745</v>
      </c>
      <c r="G46" s="120">
        <v>2.6294240254245116</v>
      </c>
      <c r="H46" s="121">
        <v>5079.3692490083458</v>
      </c>
      <c r="I46" s="121">
        <v>5196.7252133979891</v>
      </c>
      <c r="J46" s="120">
        <v>40.292179061217098</v>
      </c>
      <c r="K46" s="120">
        <v>42.166674405356204</v>
      </c>
      <c r="L46" s="109"/>
      <c r="M46" s="109"/>
      <c r="N46" s="109"/>
    </row>
    <row r="47" spans="2:14" s="15" customFormat="1" ht="13" outlineLevel="1">
      <c r="B47" s="40" t="s">
        <v>46</v>
      </c>
      <c r="C47" s="120">
        <v>-11.771363541665508</v>
      </c>
      <c r="D47" s="120">
        <v>-0.95874826057099627</v>
      </c>
      <c r="E47" s="120">
        <v>-3.0620600786350649</v>
      </c>
      <c r="F47" s="120">
        <v>3.1332158511985675</v>
      </c>
      <c r="G47" s="120">
        <v>6.7215128729670548</v>
      </c>
      <c r="H47" s="121">
        <v>5432.698947220536</v>
      </c>
      <c r="I47" s="121">
        <v>4793.1962040189719</v>
      </c>
      <c r="J47" s="120">
        <v>43.094972630672743</v>
      </c>
      <c r="K47" s="120">
        <v>38.892405389220364</v>
      </c>
      <c r="L47" s="109"/>
      <c r="M47" s="109"/>
      <c r="N47" s="109"/>
    </row>
    <row r="48" spans="2:14" s="15" customFormat="1" ht="13" outlineLevel="1">
      <c r="B48" s="40"/>
      <c r="C48" s="122"/>
      <c r="D48" s="109"/>
      <c r="E48" s="109"/>
      <c r="F48" s="109"/>
      <c r="G48" s="109"/>
      <c r="H48" s="109"/>
      <c r="I48" s="110"/>
      <c r="J48" s="110"/>
      <c r="K48" s="109"/>
      <c r="L48" s="109"/>
      <c r="M48" s="109"/>
      <c r="N48" s="109"/>
    </row>
    <row r="49" spans="2:14" s="15" customFormat="1" ht="13" outlineLevel="1">
      <c r="B49" s="117"/>
      <c r="C49" s="109"/>
      <c r="D49" s="109"/>
      <c r="E49" s="109"/>
      <c r="F49" s="109"/>
      <c r="G49" s="109"/>
      <c r="H49" s="109"/>
      <c r="I49" s="110"/>
      <c r="J49" s="110"/>
      <c r="K49" s="109"/>
      <c r="L49" s="109"/>
      <c r="M49" s="109"/>
      <c r="N49" s="109"/>
    </row>
    <row r="50" spans="2:14" s="15" customFormat="1" ht="13" outlineLevel="1">
      <c r="B50" s="117"/>
      <c r="C50" s="109"/>
      <c r="D50" s="109"/>
      <c r="E50" s="109"/>
      <c r="F50" s="109"/>
      <c r="G50" s="109"/>
      <c r="H50" s="109"/>
      <c r="I50" s="110"/>
      <c r="J50" s="110"/>
      <c r="K50" s="109"/>
      <c r="L50" s="109"/>
      <c r="M50" s="109"/>
      <c r="N50" s="109"/>
    </row>
    <row r="51" spans="2:14" s="15" customFormat="1" ht="13">
      <c r="B51" s="117"/>
      <c r="C51" s="109"/>
      <c r="D51" s="109"/>
      <c r="E51" s="109"/>
      <c r="F51" s="109"/>
      <c r="G51" s="109"/>
      <c r="H51" s="109"/>
      <c r="I51" s="110"/>
      <c r="J51" s="110"/>
      <c r="K51" s="109"/>
      <c r="L51" s="109"/>
      <c r="M51" s="109"/>
      <c r="N51" s="109"/>
    </row>
    <row r="52" spans="2:14" s="15" customFormat="1" ht="13">
      <c r="B52" s="117"/>
      <c r="C52" s="109"/>
      <c r="D52" s="109"/>
      <c r="E52" s="109"/>
      <c r="F52" s="109"/>
      <c r="G52" s="109"/>
      <c r="H52" s="109"/>
      <c r="I52" s="110"/>
      <c r="J52" s="110"/>
      <c r="K52" s="109"/>
      <c r="L52" s="109"/>
      <c r="M52" s="109"/>
      <c r="N52" s="109"/>
    </row>
    <row r="53" spans="2:14" s="15" customFormat="1" ht="17" thickBot="1">
      <c r="B53" s="104" t="s">
        <v>470</v>
      </c>
      <c r="C53" s="3"/>
      <c r="D53" s="105"/>
      <c r="E53" s="3"/>
      <c r="F53" s="3"/>
      <c r="G53" s="3"/>
      <c r="H53" s="3"/>
      <c r="I53" s="106"/>
      <c r="J53" s="106"/>
      <c r="K53" s="107"/>
      <c r="L53" s="107"/>
      <c r="M53" s="109"/>
      <c r="N53" s="109"/>
    </row>
    <row r="54" spans="2:14" s="15" customFormat="1" ht="14" outlineLevel="1" thickTop="1">
      <c r="B54" s="117"/>
      <c r="C54" s="109"/>
      <c r="D54" s="109"/>
      <c r="E54" s="109"/>
      <c r="F54" s="109"/>
      <c r="G54" s="109"/>
      <c r="H54" s="109"/>
      <c r="I54" s="110"/>
      <c r="J54" s="110"/>
      <c r="K54" s="109"/>
      <c r="L54" s="109"/>
      <c r="M54" s="109"/>
      <c r="N54" s="109"/>
    </row>
    <row r="55" spans="2:14" s="15" customFormat="1" ht="13" outlineLevel="1">
      <c r="B55" s="117"/>
      <c r="C55" s="109"/>
      <c r="D55" s="109"/>
      <c r="E55" s="109"/>
      <c r="F55" s="109"/>
      <c r="G55" s="109"/>
      <c r="H55" s="109"/>
      <c r="I55" s="110"/>
      <c r="J55" s="110"/>
      <c r="K55" s="109"/>
      <c r="L55" s="109"/>
      <c r="M55" s="109"/>
      <c r="N55" s="109"/>
    </row>
    <row r="56" spans="2:14" s="15" customFormat="1" ht="13" outlineLevel="1">
      <c r="B56" s="117"/>
      <c r="C56" s="155" t="s">
        <v>446</v>
      </c>
      <c r="D56" s="156"/>
      <c r="E56" s="156"/>
      <c r="F56" s="156"/>
      <c r="G56" s="157"/>
      <c r="H56" s="183" t="s">
        <v>469</v>
      </c>
      <c r="I56" s="184"/>
      <c r="J56" s="165" t="s">
        <v>448</v>
      </c>
      <c r="K56" s="167"/>
      <c r="L56" s="109"/>
      <c r="M56" s="109"/>
      <c r="N56" s="109"/>
    </row>
    <row r="57" spans="2:14" s="15" customFormat="1" ht="13" outlineLevel="1">
      <c r="B57" s="117"/>
      <c r="C57" s="112" t="s">
        <v>449</v>
      </c>
      <c r="D57" s="174" t="s">
        <v>450</v>
      </c>
      <c r="E57" s="180"/>
      <c r="F57" s="180"/>
      <c r="G57" s="175"/>
      <c r="H57" s="185"/>
      <c r="I57" s="186"/>
      <c r="J57" s="168"/>
      <c r="K57" s="170"/>
      <c r="L57" s="109"/>
      <c r="M57" s="109"/>
      <c r="N57" s="109"/>
    </row>
    <row r="58" spans="2:14" s="15" customFormat="1" ht="13" outlineLevel="1">
      <c r="C58" s="112" t="s">
        <v>609</v>
      </c>
      <c r="D58" s="112" t="s">
        <v>609</v>
      </c>
      <c r="E58" s="112" t="s">
        <v>610</v>
      </c>
      <c r="F58" s="112" t="s">
        <v>611</v>
      </c>
      <c r="G58" s="114">
        <v>2018</v>
      </c>
      <c r="H58" s="114">
        <v>2005</v>
      </c>
      <c r="I58" s="114">
        <v>2018</v>
      </c>
      <c r="J58" s="114">
        <v>2005</v>
      </c>
      <c r="K58" s="114">
        <v>2018</v>
      </c>
      <c r="L58" s="109"/>
      <c r="M58" s="109"/>
      <c r="N58" s="109"/>
    </row>
    <row r="59" spans="2:14" s="15" customFormat="1" ht="13" outlineLevel="1">
      <c r="B59" s="40" t="s">
        <v>36</v>
      </c>
      <c r="C59" s="120">
        <v>-9.0550291039046567</v>
      </c>
      <c r="D59" s="120">
        <v>-0.72746092949090846</v>
      </c>
      <c r="E59" s="120">
        <v>-4.7656060903064512</v>
      </c>
      <c r="F59" s="120">
        <v>1.7391697280237928</v>
      </c>
      <c r="G59" s="120">
        <v>8.3390805194532813</v>
      </c>
      <c r="H59" s="121">
        <v>2290.6885967282215</v>
      </c>
      <c r="I59" s="121">
        <v>2083.2660776146558</v>
      </c>
      <c r="J59" s="120">
        <v>42.164835912731327</v>
      </c>
      <c r="K59" s="120">
        <v>43.462983548803841</v>
      </c>
      <c r="L59" s="109"/>
      <c r="M59" s="109"/>
      <c r="N59" s="109"/>
    </row>
    <row r="60" spans="2:14" s="15" customFormat="1" ht="13" outlineLevel="1">
      <c r="B60" s="40" t="s">
        <v>35</v>
      </c>
      <c r="C60" s="120">
        <v>-15.638928758793863</v>
      </c>
      <c r="D60" s="120">
        <v>-1.2996660736171006</v>
      </c>
      <c r="E60" s="120">
        <v>0.49274036062114668</v>
      </c>
      <c r="F60" s="120">
        <v>3.1418549783565508</v>
      </c>
      <c r="G60" s="120">
        <v>4.3519948226129861</v>
      </c>
      <c r="H60" s="121">
        <v>1973.2180908580008</v>
      </c>
      <c r="I60" s="121">
        <v>1664.6279193730857</v>
      </c>
      <c r="J60" s="120">
        <v>36.321138167752395</v>
      </c>
      <c r="K60" s="120">
        <v>34.728975166452351</v>
      </c>
      <c r="L60" s="109"/>
      <c r="M60" s="109"/>
      <c r="N60" s="109"/>
    </row>
    <row r="61" spans="2:14" s="15" customFormat="1" ht="13" outlineLevel="1">
      <c r="B61" s="40" t="s">
        <v>43</v>
      </c>
      <c r="C61" s="120">
        <v>0.16166389251933383</v>
      </c>
      <c r="D61" s="120">
        <v>1.2426414870003732E-2</v>
      </c>
      <c r="E61" s="120">
        <v>-3.8257400245356621</v>
      </c>
      <c r="F61" s="120">
        <v>6.2988742337571679</v>
      </c>
      <c r="G61" s="120">
        <v>7.2875910237883774</v>
      </c>
      <c r="H61" s="121">
        <v>841.22688957702508</v>
      </c>
      <c r="I61" s="121">
        <v>842.58684971163461</v>
      </c>
      <c r="J61" s="120">
        <v>15.484511432524922</v>
      </c>
      <c r="K61" s="120">
        <v>17.578809918215889</v>
      </c>
      <c r="L61" s="109"/>
      <c r="M61" s="109"/>
      <c r="N61" s="109"/>
    </row>
    <row r="62" spans="2:14" s="15" customFormat="1" ht="13" outlineLevel="1">
      <c r="B62" s="40" t="s">
        <v>33</v>
      </c>
      <c r="C62" s="120">
        <v>-38.114533510016201</v>
      </c>
      <c r="D62" s="120">
        <v>-3.6241194298414214</v>
      </c>
      <c r="E62" s="120">
        <v>-6.8723096136374506</v>
      </c>
      <c r="F62" s="120">
        <v>5.4996108864090232</v>
      </c>
      <c r="G62" s="120">
        <v>7.9185529510282073</v>
      </c>
      <c r="H62" s="121">
        <v>327.56537005728967</v>
      </c>
      <c r="I62" s="121">
        <v>202.71535731959543</v>
      </c>
      <c r="J62" s="120">
        <v>6.0295144869913653</v>
      </c>
      <c r="K62" s="120">
        <v>4.2292313665279089</v>
      </c>
      <c r="L62" s="109"/>
      <c r="M62" s="109"/>
      <c r="N62" s="109"/>
    </row>
    <row r="63" spans="2:14" s="15" customFormat="1" ht="13" outlineLevel="1">
      <c r="B63" s="40" t="s">
        <v>11</v>
      </c>
      <c r="C63" s="120">
        <v>-11.771363541665522</v>
      </c>
      <c r="D63" s="120">
        <v>-0.95874826057099627</v>
      </c>
      <c r="E63" s="120">
        <v>-3.0620600786350538</v>
      </c>
      <c r="F63" s="120">
        <v>3.1332158511985675</v>
      </c>
      <c r="G63" s="120">
        <v>6.7215128729670335</v>
      </c>
      <c r="H63" s="121">
        <v>5432.6989472205369</v>
      </c>
      <c r="I63" s="121">
        <v>4793.1962040189719</v>
      </c>
      <c r="J63" s="120">
        <v>100</v>
      </c>
      <c r="K63" s="120">
        <v>100</v>
      </c>
      <c r="L63" s="109"/>
      <c r="M63" s="109"/>
      <c r="N63" s="109"/>
    </row>
    <row r="64" spans="2:14" s="15" customFormat="1" ht="13" outlineLevel="1">
      <c r="B64" s="117"/>
      <c r="C64" s="109"/>
      <c r="D64" s="109"/>
      <c r="E64" s="109"/>
      <c r="F64" s="109"/>
      <c r="G64" s="109"/>
      <c r="H64" s="109"/>
      <c r="I64" s="110"/>
      <c r="J64" s="110"/>
      <c r="K64" s="109"/>
      <c r="L64" s="109"/>
      <c r="M64" s="109"/>
      <c r="N64" s="109"/>
    </row>
    <row r="65" spans="2:14" s="15" customFormat="1" ht="13">
      <c r="B65" s="117"/>
      <c r="C65" s="109"/>
      <c r="D65" s="109"/>
      <c r="E65" s="109"/>
      <c r="F65" s="109"/>
      <c r="G65" s="109"/>
      <c r="H65" s="109"/>
      <c r="I65" s="110"/>
      <c r="J65" s="110"/>
      <c r="K65" s="109"/>
      <c r="L65" s="109"/>
      <c r="M65" s="109"/>
      <c r="N65" s="109"/>
    </row>
    <row r="66" spans="2:14" s="15" customFormat="1" ht="13">
      <c r="B66" s="117"/>
      <c r="C66" s="109"/>
      <c r="D66" s="109"/>
      <c r="E66" s="109"/>
      <c r="F66" s="109"/>
      <c r="G66" s="109"/>
      <c r="H66" s="109"/>
      <c r="I66" s="110"/>
      <c r="J66" s="110"/>
      <c r="K66" s="109"/>
      <c r="L66" s="109"/>
      <c r="M66" s="109"/>
      <c r="N66" s="109"/>
    </row>
    <row r="67" spans="2:14" s="15" customFormat="1" ht="17" thickBot="1">
      <c r="B67" s="104" t="s">
        <v>471</v>
      </c>
      <c r="C67" s="3"/>
      <c r="D67" s="105"/>
      <c r="E67" s="3"/>
      <c r="F67" s="3"/>
      <c r="G67" s="3"/>
      <c r="H67" s="3"/>
      <c r="I67" s="106"/>
      <c r="J67" s="106"/>
      <c r="K67" s="107"/>
      <c r="L67" s="107"/>
      <c r="M67" s="109"/>
      <c r="N67" s="109"/>
    </row>
    <row r="68" spans="2:14" s="15" customFormat="1" ht="14" outlineLevel="1" thickTop="1">
      <c r="B68" s="117"/>
      <c r="C68" s="109"/>
      <c r="D68" s="109"/>
      <c r="E68" s="109"/>
      <c r="F68" s="109"/>
      <c r="G68" s="109"/>
      <c r="H68" s="109"/>
      <c r="I68" s="110"/>
      <c r="J68" s="110"/>
      <c r="K68" s="109"/>
      <c r="L68" s="109"/>
      <c r="M68" s="109"/>
      <c r="N68" s="109"/>
    </row>
    <row r="69" spans="2:14" s="15" customFormat="1" ht="13" outlineLevel="1">
      <c r="B69" s="117"/>
      <c r="C69" s="109"/>
      <c r="D69" s="109"/>
      <c r="E69" s="109"/>
      <c r="F69" s="109"/>
      <c r="G69" s="109"/>
      <c r="H69" s="109"/>
      <c r="I69" s="110"/>
      <c r="J69" s="110"/>
      <c r="K69" s="109"/>
      <c r="L69" s="109"/>
      <c r="M69" s="109"/>
      <c r="N69" s="109"/>
    </row>
    <row r="70" spans="2:14" s="15" customFormat="1" ht="13" outlineLevel="1">
      <c r="B70" s="117"/>
      <c r="C70" s="155" t="s">
        <v>446</v>
      </c>
      <c r="D70" s="156"/>
      <c r="E70" s="156"/>
      <c r="F70" s="156"/>
      <c r="G70" s="157"/>
      <c r="H70" s="183" t="s">
        <v>469</v>
      </c>
      <c r="I70" s="184"/>
      <c r="J70" s="165" t="s">
        <v>448</v>
      </c>
      <c r="K70" s="167"/>
      <c r="L70" s="109"/>
      <c r="M70" s="109"/>
      <c r="N70" s="109"/>
    </row>
    <row r="71" spans="2:14" s="15" customFormat="1" ht="13" outlineLevel="1">
      <c r="B71" s="117"/>
      <c r="C71" s="112" t="s">
        <v>449</v>
      </c>
      <c r="D71" s="174" t="s">
        <v>450</v>
      </c>
      <c r="E71" s="180"/>
      <c r="F71" s="180"/>
      <c r="G71" s="175"/>
      <c r="H71" s="185"/>
      <c r="I71" s="186"/>
      <c r="J71" s="168"/>
      <c r="K71" s="170"/>
      <c r="L71" s="109"/>
      <c r="M71" s="109"/>
      <c r="N71" s="109"/>
    </row>
    <row r="72" spans="2:14" s="15" customFormat="1" ht="13" outlineLevel="1">
      <c r="B72" s="117"/>
      <c r="C72" s="112" t="s">
        <v>609</v>
      </c>
      <c r="D72" s="112" t="s">
        <v>609</v>
      </c>
      <c r="E72" s="112" t="s">
        <v>610</v>
      </c>
      <c r="F72" s="112" t="s">
        <v>611</v>
      </c>
      <c r="G72" s="114">
        <v>2018</v>
      </c>
      <c r="H72" s="114">
        <v>2005</v>
      </c>
      <c r="I72" s="114">
        <v>2018</v>
      </c>
      <c r="J72" s="114">
        <v>2005</v>
      </c>
      <c r="K72" s="114">
        <v>2018</v>
      </c>
      <c r="L72" s="109"/>
      <c r="M72" s="109"/>
      <c r="N72" s="109"/>
    </row>
    <row r="73" spans="2:14" s="15" customFormat="1" ht="13" outlineLevel="1">
      <c r="B73" s="40" t="s">
        <v>472</v>
      </c>
      <c r="C73" s="120">
        <v>-15.569326248464538</v>
      </c>
      <c r="D73" s="120">
        <v>-1.2934043662694572</v>
      </c>
      <c r="E73" s="120">
        <v>-3.6322011863624826</v>
      </c>
      <c r="F73" s="120">
        <v>2.9915656399788881</v>
      </c>
      <c r="G73" s="120">
        <v>7.0878525322695705</v>
      </c>
      <c r="H73" s="121">
        <v>5245.5284805705605</v>
      </c>
      <c r="I73" s="121">
        <v>4428.8350379744052</v>
      </c>
      <c r="J73" s="120">
        <v>96.554742523589766</v>
      </c>
      <c r="K73" s="120">
        <v>92.398367382936271</v>
      </c>
      <c r="L73" s="109"/>
      <c r="M73" s="109"/>
      <c r="N73" s="109"/>
    </row>
    <row r="74" spans="2:14" s="15" customFormat="1" ht="13" outlineLevel="1">
      <c r="B74" s="40" t="s">
        <v>3</v>
      </c>
      <c r="C74" s="120">
        <v>-34.465586224474599</v>
      </c>
      <c r="D74" s="120">
        <v>-3.1984607783818952</v>
      </c>
      <c r="E74" s="120">
        <v>-7.1980826981657753</v>
      </c>
      <c r="F74" s="120">
        <v>3.7803197981099546</v>
      </c>
      <c r="G74" s="120">
        <v>8.0607532437811322</v>
      </c>
      <c r="H74" s="121">
        <v>3120.3811810263169</v>
      </c>
      <c r="I74" s="121">
        <v>2044.9235145474129</v>
      </c>
      <c r="J74" s="120">
        <v>57.437034728801947</v>
      </c>
      <c r="K74" s="120">
        <v>42.663046274483754</v>
      </c>
      <c r="L74" s="109"/>
      <c r="M74" s="109"/>
      <c r="N74" s="109"/>
    </row>
    <row r="75" spans="2:14" s="15" customFormat="1" ht="13" outlineLevel="1">
      <c r="B75" s="40" t="s">
        <v>5</v>
      </c>
      <c r="C75" s="120">
        <v>40.899370452886764</v>
      </c>
      <c r="D75" s="120">
        <v>2.6725958910916781</v>
      </c>
      <c r="E75" s="120">
        <v>1.5104589884095576</v>
      </c>
      <c r="F75" s="120">
        <v>4.0228258784668958</v>
      </c>
      <c r="G75" s="120">
        <v>6.801126739989459</v>
      </c>
      <c r="H75" s="121">
        <v>1366.8855811135243</v>
      </c>
      <c r="I75" s="121">
        <v>1925.9331786002385</v>
      </c>
      <c r="J75" s="120">
        <v>25.160341009008917</v>
      </c>
      <c r="K75" s="120">
        <v>40.180562126486564</v>
      </c>
      <c r="L75" s="109"/>
      <c r="M75" s="109"/>
      <c r="N75" s="109"/>
    </row>
    <row r="76" spans="2:14" s="15" customFormat="1" ht="13" outlineLevel="1">
      <c r="B76" s="40" t="s">
        <v>7</v>
      </c>
      <c r="C76" s="120">
        <v>-46.193315000261343</v>
      </c>
      <c r="D76" s="120">
        <v>-4.6556208546899231</v>
      </c>
      <c r="E76" s="120">
        <v>-3.7814677918011963</v>
      </c>
      <c r="F76" s="120">
        <v>-5.8309784273706917</v>
      </c>
      <c r="G76" s="120">
        <v>3.8392270321334196</v>
      </c>
      <c r="H76" s="121">
        <v>484.34478870879997</v>
      </c>
      <c r="I76" s="121">
        <v>260.60987477319378</v>
      </c>
      <c r="J76" s="120">
        <v>8.9153622060467619</v>
      </c>
      <c r="K76" s="120">
        <v>5.4370792198049207</v>
      </c>
      <c r="L76" s="109"/>
      <c r="M76" s="109"/>
      <c r="N76" s="109"/>
    </row>
    <row r="77" spans="2:14" s="15" customFormat="1" ht="13" outlineLevel="1">
      <c r="B77" s="40" t="s">
        <v>8</v>
      </c>
      <c r="C77" s="120">
        <v>-27.94586656110371</v>
      </c>
      <c r="D77" s="120">
        <v>-2.48965689411208</v>
      </c>
      <c r="E77" s="120">
        <v>-4.5327681511997948</v>
      </c>
      <c r="F77" s="120">
        <v>-0.67298801857366142</v>
      </c>
      <c r="G77" s="120">
        <v>4.3969556481408869</v>
      </c>
      <c r="H77" s="121">
        <v>273.91692972191998</v>
      </c>
      <c r="I77" s="121">
        <v>197.36847005356</v>
      </c>
      <c r="J77" s="120">
        <v>5.0420045797321542</v>
      </c>
      <c r="K77" s="120">
        <v>4.1176797621610319</v>
      </c>
      <c r="L77" s="109"/>
      <c r="M77" s="109"/>
      <c r="N77" s="109"/>
    </row>
    <row r="78" spans="2:14" s="15" customFormat="1" ht="13" outlineLevel="1">
      <c r="B78" s="40" t="s">
        <v>6</v>
      </c>
      <c r="C78" s="120">
        <v>65.431134506194653</v>
      </c>
      <c r="D78" s="120">
        <v>3.9481373000422648</v>
      </c>
      <c r="E78" s="120">
        <v>4.4650376537839431</v>
      </c>
      <c r="F78" s="120">
        <v>4.4793970428289143</v>
      </c>
      <c r="G78" s="120">
        <v>3.641601709028655</v>
      </c>
      <c r="H78" s="121">
        <v>187.17046664997497</v>
      </c>
      <c r="I78" s="121">
        <v>309.6382264395923</v>
      </c>
      <c r="J78" s="120">
        <v>3.4452574764102226</v>
      </c>
      <c r="K78" s="120">
        <v>6.4599530930940947</v>
      </c>
      <c r="L78" s="109"/>
      <c r="M78" s="109"/>
      <c r="N78" s="109"/>
    </row>
    <row r="79" spans="2:14" s="15" customFormat="1" ht="13" outlineLevel="1">
      <c r="B79" s="40" t="s">
        <v>9</v>
      </c>
      <c r="C79" s="120" t="s">
        <v>539</v>
      </c>
      <c r="D79" s="120" t="s">
        <v>539</v>
      </c>
      <c r="E79" s="120">
        <v>38.752215977333094</v>
      </c>
      <c r="F79" s="120">
        <v>7.5609688653684559</v>
      </c>
      <c r="G79" s="120">
        <v>-3.7430823873867078</v>
      </c>
      <c r="H79" s="121">
        <v>0</v>
      </c>
      <c r="I79" s="121">
        <v>54.722939604974094</v>
      </c>
      <c r="J79" s="120">
        <v>0</v>
      </c>
      <c r="K79" s="120">
        <v>1.1416795239696285</v>
      </c>
      <c r="L79" s="109"/>
      <c r="M79" s="109"/>
      <c r="N79" s="109"/>
    </row>
    <row r="80" spans="2:14" s="15" customFormat="1" ht="13" outlineLevel="1">
      <c r="B80" s="40" t="s">
        <v>11</v>
      </c>
      <c r="C80" s="120">
        <v>-11.771363541665508</v>
      </c>
      <c r="D80" s="120">
        <v>-0.95874826057099627</v>
      </c>
      <c r="E80" s="120">
        <v>-3.0620600786350649</v>
      </c>
      <c r="F80" s="120">
        <v>3.1332158511985675</v>
      </c>
      <c r="G80" s="120">
        <v>6.7215128729670548</v>
      </c>
      <c r="H80" s="121">
        <v>5432.698947220536</v>
      </c>
      <c r="I80" s="121">
        <v>4793.1962040189719</v>
      </c>
      <c r="J80" s="120">
        <v>100</v>
      </c>
      <c r="K80" s="120">
        <v>100</v>
      </c>
      <c r="L80" s="109"/>
      <c r="M80" s="109"/>
      <c r="N80" s="109"/>
    </row>
    <row r="81" spans="2:14" s="15" customFormat="1" ht="13" outlineLevel="1">
      <c r="B81" s="117"/>
      <c r="C81" s="109"/>
      <c r="D81" s="109"/>
      <c r="E81" s="109"/>
      <c r="F81" s="109"/>
      <c r="G81" s="109"/>
      <c r="H81" s="109"/>
      <c r="I81" s="110"/>
      <c r="J81" s="110"/>
      <c r="K81" s="109"/>
      <c r="L81" s="109"/>
      <c r="M81" s="109"/>
      <c r="N81" s="109"/>
    </row>
    <row r="82" spans="2:14" s="15" customFormat="1" ht="13">
      <c r="B82" s="117"/>
      <c r="C82" s="109"/>
      <c r="D82" s="109"/>
      <c r="E82" s="109"/>
      <c r="F82" s="109"/>
      <c r="G82" s="109"/>
      <c r="H82" s="109"/>
      <c r="I82" s="110"/>
      <c r="J82" s="110"/>
      <c r="K82" s="109"/>
      <c r="L82" s="109"/>
      <c r="M82" s="109"/>
      <c r="N82" s="109"/>
    </row>
    <row r="83" spans="2:14" s="15" customFormat="1" ht="13">
      <c r="B83" s="117"/>
      <c r="C83" s="109"/>
      <c r="D83" s="109"/>
      <c r="E83" s="109"/>
      <c r="F83" s="109"/>
      <c r="G83" s="109"/>
      <c r="H83" s="109"/>
      <c r="I83" s="110"/>
      <c r="J83" s="110"/>
      <c r="K83" s="109"/>
      <c r="L83" s="109"/>
      <c r="M83" s="109"/>
      <c r="N83" s="109"/>
    </row>
    <row r="84" spans="2:14" s="15" customFormat="1" ht="17" thickBot="1">
      <c r="B84" s="104" t="s">
        <v>473</v>
      </c>
      <c r="C84" s="3"/>
      <c r="D84" s="105"/>
      <c r="E84" s="3"/>
      <c r="F84" s="3"/>
      <c r="G84" s="3"/>
      <c r="H84" s="3"/>
      <c r="I84" s="106"/>
      <c r="J84" s="106"/>
      <c r="K84" s="107"/>
      <c r="L84" s="107"/>
      <c r="M84" s="109"/>
      <c r="N84" s="109"/>
    </row>
    <row r="85" spans="2:14" s="15" customFormat="1" ht="14" outlineLevel="1" thickTop="1">
      <c r="B85" s="117"/>
      <c r="C85" s="109"/>
      <c r="D85" s="109"/>
      <c r="E85" s="109"/>
      <c r="F85" s="109"/>
      <c r="G85" s="109"/>
      <c r="H85" s="109"/>
      <c r="I85" s="110"/>
      <c r="J85" s="110"/>
      <c r="K85" s="109"/>
      <c r="L85" s="109"/>
      <c r="M85" s="109"/>
      <c r="N85" s="109"/>
    </row>
    <row r="86" spans="2:14" s="15" customFormat="1" ht="13" outlineLevel="1">
      <c r="B86" s="117"/>
      <c r="C86" s="109"/>
      <c r="D86" s="109"/>
      <c r="E86" s="109"/>
      <c r="F86" s="109"/>
      <c r="G86" s="109"/>
      <c r="H86" s="109"/>
      <c r="I86" s="110"/>
      <c r="J86" s="110"/>
      <c r="K86" s="109"/>
      <c r="L86" s="109"/>
      <c r="M86" s="109"/>
      <c r="N86" s="109"/>
    </row>
    <row r="87" spans="2:14" s="15" customFormat="1" ht="13" outlineLevel="1">
      <c r="B87" s="117"/>
      <c r="C87" s="152" t="s">
        <v>446</v>
      </c>
      <c r="D87" s="152"/>
      <c r="E87" s="152"/>
      <c r="F87" s="152"/>
      <c r="G87" s="152"/>
      <c r="H87" s="152"/>
      <c r="I87" s="179" t="s">
        <v>469</v>
      </c>
      <c r="J87" s="179"/>
      <c r="K87" s="154" t="s">
        <v>448</v>
      </c>
      <c r="L87" s="154"/>
      <c r="M87" s="109"/>
      <c r="N87" s="109"/>
    </row>
    <row r="88" spans="2:14" s="15" customFormat="1" ht="13" outlineLevel="1">
      <c r="B88" s="117"/>
      <c r="C88" s="112" t="s">
        <v>449</v>
      </c>
      <c r="D88" s="174" t="s">
        <v>450</v>
      </c>
      <c r="E88" s="180"/>
      <c r="F88" s="180"/>
      <c r="G88" s="180"/>
      <c r="H88" s="175"/>
      <c r="I88" s="179"/>
      <c r="J88" s="179"/>
      <c r="K88" s="154"/>
      <c r="L88" s="154"/>
      <c r="M88" s="109"/>
      <c r="N88" s="109"/>
    </row>
    <row r="89" spans="2:14" s="15" customFormat="1" ht="13" outlineLevel="1">
      <c r="B89" s="117"/>
      <c r="C89" s="112" t="s">
        <v>609</v>
      </c>
      <c r="D89" s="112" t="s">
        <v>609</v>
      </c>
      <c r="E89" s="112" t="s">
        <v>612</v>
      </c>
      <c r="F89" s="112" t="s">
        <v>610</v>
      </c>
      <c r="G89" s="112" t="s">
        <v>611</v>
      </c>
      <c r="H89" s="114">
        <v>2018</v>
      </c>
      <c r="I89" s="114">
        <v>2005</v>
      </c>
      <c r="J89" s="114">
        <v>2018</v>
      </c>
      <c r="K89" s="114">
        <v>2005</v>
      </c>
      <c r="L89" s="114">
        <v>2018</v>
      </c>
      <c r="M89" s="109"/>
      <c r="N89" s="109"/>
    </row>
    <row r="90" spans="2:14" s="15" customFormat="1" ht="13" outlineLevel="1">
      <c r="B90" s="117" t="s">
        <v>56</v>
      </c>
      <c r="C90" s="109">
        <v>-34.655057822499593</v>
      </c>
      <c r="D90" s="109">
        <v>-3.220018051119411</v>
      </c>
      <c r="E90" s="109">
        <v>-9.163217569770266</v>
      </c>
      <c r="F90" s="109">
        <v>-1.8636312395819199</v>
      </c>
      <c r="G90" s="109">
        <v>5.0955792510079645</v>
      </c>
      <c r="H90" s="109">
        <v>-2.640816059957372</v>
      </c>
      <c r="I90" s="110">
        <v>1111.9054810899456</v>
      </c>
      <c r="J90" s="110">
        <v>726.57399368668268</v>
      </c>
      <c r="K90" s="109">
        <v>21.890621188979814</v>
      </c>
      <c r="L90" s="109">
        <v>13.981461778069223</v>
      </c>
      <c r="M90" s="109"/>
      <c r="N90" s="109"/>
    </row>
    <row r="91" spans="2:14" s="15" customFormat="1" ht="13" outlineLevel="1">
      <c r="B91" s="117" t="s">
        <v>57</v>
      </c>
      <c r="C91" s="109" t="s">
        <v>539</v>
      </c>
      <c r="D91" s="109" t="s">
        <v>539</v>
      </c>
      <c r="E91" s="109" t="s">
        <v>539</v>
      </c>
      <c r="F91" s="109">
        <v>-1.1758986975303976</v>
      </c>
      <c r="G91" s="109">
        <v>0.43952461233114359</v>
      </c>
      <c r="H91" s="109">
        <v>-2.1693620582018935</v>
      </c>
      <c r="I91" s="110">
        <v>0</v>
      </c>
      <c r="J91" s="110">
        <v>331.73243515212636</v>
      </c>
      <c r="K91" s="109">
        <v>0</v>
      </c>
      <c r="L91" s="109">
        <v>6.3835265271348973</v>
      </c>
      <c r="M91" s="109"/>
      <c r="N91" s="109"/>
    </row>
    <row r="92" spans="2:14" s="15" customFormat="1" ht="13" outlineLevel="1">
      <c r="B92" s="117" t="s">
        <v>58</v>
      </c>
      <c r="C92" s="109">
        <v>8.746912439431803</v>
      </c>
      <c r="D92" s="109">
        <v>0.64710854468756906</v>
      </c>
      <c r="E92" s="109">
        <v>1.2549307374307261</v>
      </c>
      <c r="F92" s="109">
        <v>1.3864984619467169</v>
      </c>
      <c r="G92" s="109">
        <v>-1.5659993697143659</v>
      </c>
      <c r="H92" s="109">
        <v>-0.98442603920149085</v>
      </c>
      <c r="I92" s="110">
        <v>1891.9817150612685</v>
      </c>
      <c r="J92" s="110">
        <v>2057.4716990477377</v>
      </c>
      <c r="K92" s="109">
        <v>37.24835943814567</v>
      </c>
      <c r="L92" s="109">
        <v>39.591923423700088</v>
      </c>
      <c r="M92" s="109"/>
      <c r="N92" s="109"/>
    </row>
    <row r="93" spans="2:14" s="15" customFormat="1" ht="13" outlineLevel="1">
      <c r="B93" s="117" t="s">
        <v>59</v>
      </c>
      <c r="C93" s="109">
        <v>-11.575071974460799</v>
      </c>
      <c r="D93" s="109">
        <v>-0.94181583006903713</v>
      </c>
      <c r="E93" s="109">
        <v>0.85970366066925319</v>
      </c>
      <c r="F93" s="109">
        <v>-3.9449728014820162</v>
      </c>
      <c r="G93" s="109">
        <v>1.1879023863804905</v>
      </c>
      <c r="H93" s="109">
        <v>4.9432981932610458</v>
      </c>
      <c r="I93" s="110">
        <v>157.40649384753777</v>
      </c>
      <c r="J93" s="110">
        <v>139.18657889221006</v>
      </c>
      <c r="K93" s="109">
        <v>3.09893780370995</v>
      </c>
      <c r="L93" s="109">
        <v>2.6783670344810475</v>
      </c>
      <c r="M93" s="109"/>
      <c r="N93" s="109"/>
    </row>
    <row r="94" spans="2:14" s="15" customFormat="1" ht="13" outlineLevel="1">
      <c r="B94" s="117" t="s">
        <v>60</v>
      </c>
      <c r="C94" s="109">
        <v>-4.4578836409575278</v>
      </c>
      <c r="D94" s="109">
        <v>-0.35017795512802818</v>
      </c>
      <c r="E94" s="109">
        <v>-4.006593888218335E-2</v>
      </c>
      <c r="F94" s="109">
        <v>-2.0601875643505352</v>
      </c>
      <c r="G94" s="109">
        <v>2.0366607563057526</v>
      </c>
      <c r="H94" s="109">
        <v>1.0487217215435871</v>
      </c>
      <c r="I94" s="110">
        <v>39.81827411167513</v>
      </c>
      <c r="J94" s="110">
        <v>38.043221783939138</v>
      </c>
      <c r="K94" s="109">
        <v>0.78392162805350152</v>
      </c>
      <c r="L94" s="109">
        <v>0.73206563393201263</v>
      </c>
      <c r="M94" s="109"/>
      <c r="N94" s="109"/>
    </row>
    <row r="95" spans="2:14" s="15" customFormat="1" ht="13" outlineLevel="1">
      <c r="B95" s="117" t="s">
        <v>61</v>
      </c>
      <c r="C95" s="109">
        <v>-52.358827231447677</v>
      </c>
      <c r="D95" s="109">
        <v>-5.5440285948300971</v>
      </c>
      <c r="E95" s="109">
        <v>-10.016769626050037</v>
      </c>
      <c r="F95" s="109">
        <v>15.65528348448353</v>
      </c>
      <c r="G95" s="109">
        <v>-26.922718133683677</v>
      </c>
      <c r="H95" s="109">
        <v>13.630729288899557</v>
      </c>
      <c r="I95" s="110">
        <v>387.26639322202516</v>
      </c>
      <c r="J95" s="110">
        <v>184.49825146944619</v>
      </c>
      <c r="K95" s="109">
        <v>7.6243008577813463</v>
      </c>
      <c r="L95" s="109">
        <v>3.5502994511981334</v>
      </c>
      <c r="M95" s="109"/>
      <c r="N95" s="109"/>
    </row>
    <row r="96" spans="2:14" s="15" customFormat="1" ht="13" outlineLevel="1">
      <c r="B96" s="117" t="s">
        <v>62</v>
      </c>
      <c r="C96" s="109">
        <v>68.754810377577599</v>
      </c>
      <c r="D96" s="109">
        <v>4.1073143555639513</v>
      </c>
      <c r="E96" s="109">
        <v>5.3502949090225238</v>
      </c>
      <c r="F96" s="109">
        <v>2.0726776238212397</v>
      </c>
      <c r="G96" s="109">
        <v>5.4815772337084567</v>
      </c>
      <c r="H96" s="109">
        <v>10.604707975786678</v>
      </c>
      <c r="I96" s="110">
        <v>49.725233968695029</v>
      </c>
      <c r="J96" s="110">
        <v>83.913724293678101</v>
      </c>
      <c r="K96" s="109">
        <v>0.97896474012797907</v>
      </c>
      <c r="L96" s="109">
        <v>1.6147516138231461</v>
      </c>
      <c r="M96" s="109"/>
      <c r="N96" s="109"/>
    </row>
    <row r="97" spans="2:14" s="15" customFormat="1" ht="13" outlineLevel="1">
      <c r="B97" s="117" t="s">
        <v>63</v>
      </c>
      <c r="C97" s="109">
        <v>28.433316451718554</v>
      </c>
      <c r="D97" s="109">
        <v>1.9435663903422773</v>
      </c>
      <c r="E97" s="109">
        <v>-1.7014059034107354</v>
      </c>
      <c r="F97" s="109">
        <v>1.4600135407719206</v>
      </c>
      <c r="G97" s="109">
        <v>9.1831270302092918</v>
      </c>
      <c r="H97" s="109">
        <v>7.9081489309634598</v>
      </c>
      <c r="I97" s="110">
        <v>858.60548419197426</v>
      </c>
      <c r="J97" s="110">
        <v>1102.7354985840886</v>
      </c>
      <c r="K97" s="109">
        <v>16.903781593740234</v>
      </c>
      <c r="L97" s="109">
        <v>21.219936797548133</v>
      </c>
      <c r="M97" s="109"/>
      <c r="N97" s="109"/>
    </row>
    <row r="98" spans="2:14" s="15" customFormat="1" ht="13" outlineLevel="1">
      <c r="B98" s="117" t="s">
        <v>64</v>
      </c>
      <c r="C98" s="109">
        <v>922.55420829701723</v>
      </c>
      <c r="D98" s="109">
        <v>19.582651844059651</v>
      </c>
      <c r="E98" s="109">
        <v>-0.93182363409403113</v>
      </c>
      <c r="F98" s="109">
        <v>13.221008180173776</v>
      </c>
      <c r="G98" s="109">
        <v>79.250401105295154</v>
      </c>
      <c r="H98" s="109">
        <v>11.458247111811524</v>
      </c>
      <c r="I98" s="110">
        <v>2.2034149433935228</v>
      </c>
      <c r="J98" s="110">
        <v>22.531112229915806</v>
      </c>
      <c r="K98" s="109">
        <v>4.3379696087731755E-2</v>
      </c>
      <c r="L98" s="109">
        <v>0.4335661435685787</v>
      </c>
      <c r="M98" s="109"/>
      <c r="N98" s="109"/>
    </row>
    <row r="99" spans="2:14" s="15" customFormat="1" ht="13" outlineLevel="1">
      <c r="B99" s="117" t="s">
        <v>65</v>
      </c>
      <c r="C99" s="109">
        <v>-12.136611807684814</v>
      </c>
      <c r="D99" s="109">
        <v>-0.99034793233252483</v>
      </c>
      <c r="E99" s="109">
        <v>-14.86706252449247</v>
      </c>
      <c r="F99" s="109">
        <v>-16.315877052631265</v>
      </c>
      <c r="G99" s="109">
        <v>68.539422994206205</v>
      </c>
      <c r="H99" s="109">
        <v>13.430735154956871</v>
      </c>
      <c r="I99" s="110">
        <v>580.45675857182994</v>
      </c>
      <c r="J99" s="110">
        <v>510.0089750724967</v>
      </c>
      <c r="K99" s="109">
        <v>11.427733053373776</v>
      </c>
      <c r="L99" s="109">
        <v>9.8141015965447558</v>
      </c>
      <c r="M99" s="109"/>
      <c r="N99" s="109"/>
    </row>
    <row r="100" spans="2:14" s="15" customFormat="1" ht="13" outlineLevel="1">
      <c r="B100" s="117" t="s">
        <v>11</v>
      </c>
      <c r="C100" s="109">
        <v>2.3098584775438722</v>
      </c>
      <c r="D100" s="109">
        <v>0.17581476270747132</v>
      </c>
      <c r="E100" s="109">
        <v>-1.9825950102144163</v>
      </c>
      <c r="F100" s="109">
        <v>0.80191939366103249</v>
      </c>
      <c r="G100" s="109">
        <v>2.8061647556007596</v>
      </c>
      <c r="H100" s="109">
        <v>2.6291255315658915</v>
      </c>
      <c r="I100" s="110">
        <v>5079.3692490083449</v>
      </c>
      <c r="J100" s="110">
        <v>5196.6954902123207</v>
      </c>
      <c r="K100" s="109">
        <v>100</v>
      </c>
      <c r="L100" s="109">
        <v>100</v>
      </c>
      <c r="M100" s="109"/>
      <c r="N100" s="109"/>
    </row>
    <row r="101" spans="2:14" s="15" customFormat="1" ht="13" outlineLevel="1">
      <c r="B101" s="117"/>
      <c r="C101" s="109"/>
      <c r="D101" s="109"/>
      <c r="E101" s="109"/>
      <c r="F101" s="109"/>
      <c r="G101" s="109"/>
      <c r="H101" s="109"/>
      <c r="I101" s="110"/>
      <c r="J101" s="110"/>
      <c r="K101" s="109"/>
      <c r="L101" s="109"/>
      <c r="M101" s="109"/>
      <c r="N101" s="109"/>
    </row>
    <row r="102" spans="2:14" s="15" customFormat="1" ht="13">
      <c r="B102" s="117"/>
      <c r="C102" s="109"/>
      <c r="D102" s="109"/>
      <c r="E102" s="109"/>
      <c r="F102" s="109"/>
      <c r="G102" s="109"/>
      <c r="H102" s="109"/>
      <c r="I102" s="110"/>
      <c r="J102" s="110"/>
      <c r="K102" s="109"/>
      <c r="L102" s="109"/>
      <c r="M102" s="109"/>
      <c r="N102" s="109"/>
    </row>
    <row r="103" spans="2:14" s="15" customFormat="1" ht="13">
      <c r="B103" s="117"/>
      <c r="C103" s="109"/>
      <c r="D103" s="109"/>
      <c r="E103" s="109"/>
      <c r="F103" s="109"/>
      <c r="G103" s="109"/>
      <c r="H103" s="109"/>
      <c r="I103" s="110"/>
      <c r="J103" s="110"/>
      <c r="K103" s="109"/>
      <c r="L103" s="109"/>
      <c r="M103" s="109"/>
      <c r="N103" s="109"/>
    </row>
    <row r="104" spans="2:14" s="15" customFormat="1" ht="17" thickBot="1">
      <c r="B104" s="104" t="s">
        <v>474</v>
      </c>
      <c r="C104" s="3"/>
      <c r="D104" s="105"/>
      <c r="E104" s="3"/>
      <c r="F104" s="3"/>
      <c r="G104" s="3"/>
      <c r="H104" s="3"/>
      <c r="I104" s="106"/>
      <c r="J104" s="106"/>
      <c r="K104" s="107"/>
      <c r="L104" s="107"/>
      <c r="M104" s="109"/>
      <c r="N104" s="109"/>
    </row>
    <row r="105" spans="2:14" s="15" customFormat="1" ht="14" outlineLevel="1" thickTop="1">
      <c r="B105" s="117"/>
      <c r="C105" s="109"/>
      <c r="D105" s="109"/>
      <c r="E105" s="109"/>
      <c r="F105" s="109"/>
      <c r="G105" s="109"/>
      <c r="H105" s="109"/>
      <c r="I105" s="110"/>
      <c r="J105" s="110"/>
      <c r="K105" s="109"/>
      <c r="L105" s="109"/>
      <c r="M105" s="109"/>
      <c r="N105" s="109"/>
    </row>
    <row r="106" spans="2:14" s="15" customFormat="1" ht="13" outlineLevel="1">
      <c r="B106" s="117"/>
      <c r="C106" s="109"/>
      <c r="D106" s="109"/>
      <c r="E106" s="109"/>
      <c r="F106" s="109"/>
      <c r="G106" s="109"/>
      <c r="H106" s="109"/>
      <c r="I106" s="110"/>
      <c r="J106" s="110"/>
      <c r="K106" s="109"/>
      <c r="L106" s="109"/>
      <c r="M106" s="109"/>
      <c r="N106" s="109"/>
    </row>
    <row r="107" spans="2:14" s="15" customFormat="1" ht="13" outlineLevel="1">
      <c r="B107" s="108"/>
      <c r="C107" s="152" t="s">
        <v>446</v>
      </c>
      <c r="D107" s="152"/>
      <c r="E107" s="152"/>
      <c r="F107" s="152"/>
      <c r="G107" s="152"/>
      <c r="H107" s="152"/>
      <c r="I107" s="153" t="s">
        <v>447</v>
      </c>
      <c r="J107" s="153"/>
      <c r="K107" s="154" t="s">
        <v>475</v>
      </c>
      <c r="L107" s="154"/>
      <c r="M107" s="109"/>
    </row>
    <row r="108" spans="2:14" s="15" customFormat="1" ht="13" outlineLevel="1">
      <c r="B108" s="108"/>
      <c r="C108" s="174" t="s">
        <v>449</v>
      </c>
      <c r="D108" s="175"/>
      <c r="E108" s="176" t="s">
        <v>450</v>
      </c>
      <c r="F108" s="177"/>
      <c r="G108" s="177"/>
      <c r="H108" s="178"/>
      <c r="I108" s="153"/>
      <c r="J108" s="153"/>
      <c r="K108" s="154"/>
      <c r="L108" s="154"/>
      <c r="M108" s="109"/>
    </row>
    <row r="109" spans="2:14" s="15" customFormat="1" ht="13" outlineLevel="1">
      <c r="B109" s="118" t="s">
        <v>476</v>
      </c>
      <c r="C109" s="112" t="s">
        <v>452</v>
      </c>
      <c r="D109" s="112" t="s">
        <v>453</v>
      </c>
      <c r="E109" s="113" t="s">
        <v>453</v>
      </c>
      <c r="F109" s="113" t="s">
        <v>454</v>
      </c>
      <c r="G109" s="113" t="s">
        <v>455</v>
      </c>
      <c r="H109" s="113">
        <v>2018</v>
      </c>
      <c r="I109" s="114">
        <v>2005</v>
      </c>
      <c r="J109" s="114">
        <v>2018</v>
      </c>
      <c r="K109" s="114">
        <v>2005</v>
      </c>
      <c r="L109" s="114">
        <v>2018</v>
      </c>
      <c r="M109" s="109"/>
    </row>
    <row r="110" spans="2:14" s="15" customFormat="1" ht="13" outlineLevel="1">
      <c r="B110" s="117" t="s">
        <v>456</v>
      </c>
      <c r="C110" s="109">
        <v>149.94797579785958</v>
      </c>
      <c r="D110" s="109">
        <v>-0.70467806512127584</v>
      </c>
      <c r="E110" s="109">
        <v>-5.4383102956889751E-2</v>
      </c>
      <c r="F110" s="109">
        <v>0.66494547955777694</v>
      </c>
      <c r="G110" s="109">
        <v>2.7044338091143816</v>
      </c>
      <c r="H110" s="109">
        <v>2.8461390232278712</v>
      </c>
      <c r="I110" s="110">
        <v>5078.2710736980416</v>
      </c>
      <c r="J110" s="110">
        <v>5042.4856113542928</v>
      </c>
      <c r="K110" s="109">
        <v>99.978379691326467</v>
      </c>
      <c r="L110" s="109">
        <v>97.031984649755159</v>
      </c>
      <c r="M110" s="109"/>
    </row>
    <row r="111" spans="2:14" s="15" customFormat="1" ht="13" outlineLevel="1">
      <c r="B111" s="117" t="s">
        <v>477</v>
      </c>
      <c r="C111" s="109">
        <v>148.82967114038345</v>
      </c>
      <c r="D111" s="109">
        <v>-1.1060310183042892</v>
      </c>
      <c r="E111" s="109">
        <v>-8.5516722764622521E-2</v>
      </c>
      <c r="F111" s="109">
        <v>0.65736572902939105</v>
      </c>
      <c r="G111" s="109">
        <v>2.5798734824434399</v>
      </c>
      <c r="H111" s="109">
        <v>2.8101752409249952</v>
      </c>
      <c r="I111" s="110">
        <v>5076.0676587546477</v>
      </c>
      <c r="J111" s="110">
        <v>5019.924775938709</v>
      </c>
      <c r="K111" s="109">
        <v>99.934999995238726</v>
      </c>
      <c r="L111" s="109">
        <v>96.597849026085498</v>
      </c>
      <c r="M111" s="109"/>
    </row>
    <row r="112" spans="2:14" s="15" customFormat="1" ht="13" outlineLevel="1">
      <c r="B112" s="123" t="s">
        <v>71</v>
      </c>
      <c r="C112" s="109">
        <v>-12.836718160675925</v>
      </c>
      <c r="D112" s="109">
        <v>-54.911827730186943</v>
      </c>
      <c r="E112" s="109">
        <v>-5.9433658870574835</v>
      </c>
      <c r="F112" s="109">
        <v>-6.1716399757479561</v>
      </c>
      <c r="G112" s="109">
        <v>-8.5626263508620788</v>
      </c>
      <c r="H112" s="109">
        <v>-9.1582712104948065</v>
      </c>
      <c r="I112" s="110">
        <v>1821.9412918450889</v>
      </c>
      <c r="J112" s="110">
        <v>821.48002832197108</v>
      </c>
      <c r="K112" s="109">
        <v>35.869439738030266</v>
      </c>
      <c r="L112" s="109">
        <v>15.807647981926465</v>
      </c>
      <c r="M112" s="109"/>
    </row>
    <row r="113" spans="2:14" s="15" customFormat="1" ht="13" outlineLevel="1">
      <c r="B113" s="123" t="s">
        <v>70</v>
      </c>
      <c r="C113" s="109">
        <v>358.86696088479869</v>
      </c>
      <c r="D113" s="109">
        <v>30.112928416389888</v>
      </c>
      <c r="E113" s="109">
        <v>2.045505385454871</v>
      </c>
      <c r="F113" s="109">
        <v>4.0546581066212894</v>
      </c>
      <c r="G113" s="109">
        <v>4.3038194515754746</v>
      </c>
      <c r="H113" s="109">
        <v>4.7216383545247727</v>
      </c>
      <c r="I113" s="110">
        <v>2378.3381122513674</v>
      </c>
      <c r="J113" s="110">
        <v>3094.5253654933404</v>
      </c>
      <c r="K113" s="109">
        <v>46.823493147612659</v>
      </c>
      <c r="L113" s="109">
        <v>59.547604278078033</v>
      </c>
      <c r="M113" s="109"/>
    </row>
    <row r="114" spans="2:14" s="15" customFormat="1" ht="13" outlineLevel="1">
      <c r="B114" s="123" t="s">
        <v>478</v>
      </c>
      <c r="C114" s="109">
        <v>194.73206793795609</v>
      </c>
      <c r="D114" s="109">
        <v>28.589749086310078</v>
      </c>
      <c r="E114" s="109">
        <v>1.9531124053593363</v>
      </c>
      <c r="F114" s="109">
        <v>1.4663998513631649</v>
      </c>
      <c r="G114" s="109">
        <v>9.1932168780450638</v>
      </c>
      <c r="H114" s="109">
        <v>7.9231604850397277</v>
      </c>
      <c r="I114" s="110">
        <v>857.04134079574783</v>
      </c>
      <c r="J114" s="110">
        <v>1102.0673096951998</v>
      </c>
      <c r="K114" s="109">
        <v>16.872987545905811</v>
      </c>
      <c r="L114" s="109">
        <v>21.206957544222156</v>
      </c>
      <c r="M114" s="109"/>
    </row>
    <row r="115" spans="2:14" s="15" customFormat="1" ht="13" outlineLevel="1">
      <c r="B115" s="123" t="s">
        <v>74</v>
      </c>
      <c r="C115" s="109">
        <v>-73.348434046764197</v>
      </c>
      <c r="D115" s="109">
        <v>81.804969626795469</v>
      </c>
      <c r="E115" s="109">
        <v>4.7055429366391177</v>
      </c>
      <c r="F115" s="109">
        <v>37.504363416770083</v>
      </c>
      <c r="G115" s="109">
        <v>-9.8771132278077101</v>
      </c>
      <c r="H115" s="109">
        <v>-17.823590814196251</v>
      </c>
      <c r="I115" s="110">
        <v>1.0187138624429903</v>
      </c>
      <c r="J115" s="110">
        <v>1.8520724281984335</v>
      </c>
      <c r="K115" s="109">
        <v>2.0055912702977356E-2</v>
      </c>
      <c r="L115" s="109">
        <v>3.5639221858864006E-2</v>
      </c>
      <c r="M115" s="109"/>
    </row>
    <row r="116" spans="2:14" s="15" customFormat="1" ht="13" outlineLevel="1">
      <c r="B116" s="117" t="s">
        <v>5</v>
      </c>
      <c r="C116" s="109" t="s">
        <v>539</v>
      </c>
      <c r="D116" s="109">
        <v>923.90316827194692</v>
      </c>
      <c r="E116" s="109">
        <v>19.59477939947476</v>
      </c>
      <c r="F116" s="109">
        <v>13.294674463568423</v>
      </c>
      <c r="G116" s="109">
        <v>79.134892779506671</v>
      </c>
      <c r="H116" s="109">
        <v>11.526750988402586</v>
      </c>
      <c r="I116" s="110">
        <v>2.2034149433935228</v>
      </c>
      <c r="J116" s="124">
        <v>22.560835415583806</v>
      </c>
      <c r="K116" s="109">
        <v>4.3379696087731748E-2</v>
      </c>
      <c r="L116" s="109">
        <v>0.43413562366965952</v>
      </c>
      <c r="M116" s="109"/>
    </row>
    <row r="117" spans="2:14" s="15" customFormat="1" ht="13" outlineLevel="1">
      <c r="B117" s="117" t="s">
        <v>6</v>
      </c>
      <c r="C117" s="109" t="s">
        <v>539</v>
      </c>
      <c r="D117" s="109">
        <v>13945.080106654283</v>
      </c>
      <c r="E117" s="109">
        <v>46.283105245611324</v>
      </c>
      <c r="F117" s="109">
        <v>6.7125441552606135</v>
      </c>
      <c r="G117" s="109">
        <v>6.3764715941981853</v>
      </c>
      <c r="H117" s="109">
        <v>-3.9849544166041917</v>
      </c>
      <c r="I117" s="110">
        <v>1.0981753103040002</v>
      </c>
      <c r="J117" s="110">
        <v>154.23960204369604</v>
      </c>
      <c r="K117" s="109">
        <v>2.1620308673530653E-2</v>
      </c>
      <c r="L117" s="109">
        <v>2.9680153502448361</v>
      </c>
      <c r="M117" s="109"/>
    </row>
    <row r="118" spans="2:14" s="15" customFormat="1" ht="13" outlineLevel="1">
      <c r="B118" s="117" t="s">
        <v>462</v>
      </c>
      <c r="C118" s="109">
        <v>157.59338706723059</v>
      </c>
      <c r="D118" s="109">
        <v>2.3104436522813323</v>
      </c>
      <c r="E118" s="109">
        <v>0.17585883711364048</v>
      </c>
      <c r="F118" s="109">
        <v>0.80197311015353101</v>
      </c>
      <c r="G118" s="109">
        <v>2.8062694520301745</v>
      </c>
      <c r="H118" s="109">
        <v>2.6294240254245116</v>
      </c>
      <c r="I118" s="110">
        <v>5079.3692490083458</v>
      </c>
      <c r="J118" s="110">
        <v>5196.7252133979891</v>
      </c>
      <c r="K118" s="109">
        <v>100</v>
      </c>
      <c r="L118" s="109">
        <v>100</v>
      </c>
      <c r="M118" s="109"/>
    </row>
    <row r="119" spans="2:14" s="15" customFormat="1" ht="13" outlineLevel="1">
      <c r="B119" s="117" t="s">
        <v>11</v>
      </c>
      <c r="C119" s="109">
        <v>157.67532722046232</v>
      </c>
      <c r="D119" s="109">
        <v>2.3107632839534471</v>
      </c>
      <c r="E119" s="109">
        <v>0.17588291115127053</v>
      </c>
      <c r="F119" s="109">
        <v>0.80062956384001627</v>
      </c>
      <c r="G119" s="109">
        <v>2.8136111513836104</v>
      </c>
      <c r="H119" s="109">
        <v>2.6413684425658577</v>
      </c>
      <c r="I119" s="110">
        <v>5079.3692490083458</v>
      </c>
      <c r="J119" s="110">
        <v>5196.7252133979891</v>
      </c>
      <c r="K119" s="109">
        <v>100</v>
      </c>
      <c r="L119" s="109">
        <v>100</v>
      </c>
      <c r="M119" s="109"/>
    </row>
    <row r="120" spans="2:14" s="15" customFormat="1" ht="13" outlineLevel="1">
      <c r="B120" s="117"/>
      <c r="C120" s="109"/>
      <c r="D120" s="109"/>
      <c r="E120" s="109"/>
      <c r="F120" s="109"/>
      <c r="G120" s="109"/>
      <c r="H120" s="109"/>
      <c r="I120" s="110"/>
      <c r="J120" s="110"/>
      <c r="K120" s="109"/>
      <c r="L120" s="109"/>
      <c r="M120" s="109"/>
      <c r="N120" s="109"/>
    </row>
    <row r="121" spans="2:14" s="15" customFormat="1" ht="13" outlineLevel="1">
      <c r="B121" s="117"/>
      <c r="C121" s="109"/>
      <c r="D121" s="109"/>
      <c r="E121" s="109"/>
      <c r="F121" s="109"/>
      <c r="G121" s="109"/>
      <c r="H121" s="109"/>
      <c r="I121" s="110"/>
      <c r="J121" s="110"/>
      <c r="K121" s="109"/>
      <c r="L121" s="109"/>
      <c r="M121" s="109"/>
      <c r="N121" s="109"/>
    </row>
    <row r="122" spans="2:14" s="15" customFormat="1" ht="13">
      <c r="B122" s="117"/>
      <c r="C122" s="109"/>
      <c r="D122" s="109"/>
      <c r="E122" s="109"/>
      <c r="F122" s="109"/>
      <c r="G122" s="109"/>
      <c r="H122" s="109"/>
      <c r="I122" s="110"/>
      <c r="J122" s="110"/>
      <c r="K122" s="109"/>
      <c r="L122" s="109"/>
      <c r="M122" s="109"/>
      <c r="N122" s="109"/>
    </row>
    <row r="123" spans="2:14" s="15" customFormat="1" ht="13">
      <c r="B123" s="117"/>
      <c r="C123" s="109"/>
      <c r="D123" s="109"/>
      <c r="E123" s="109"/>
      <c r="F123" s="109"/>
      <c r="G123" s="109"/>
      <c r="H123" s="109"/>
      <c r="I123" s="110"/>
      <c r="J123" s="110"/>
      <c r="K123" s="109"/>
      <c r="L123" s="109"/>
      <c r="M123" s="109"/>
      <c r="N123" s="109"/>
    </row>
    <row r="124" spans="2:14" ht="17" thickBot="1">
      <c r="B124" s="104" t="s">
        <v>479</v>
      </c>
      <c r="C124" s="3"/>
      <c r="D124" s="105"/>
      <c r="E124" s="3"/>
      <c r="F124" s="3"/>
      <c r="G124" s="3"/>
      <c r="H124" s="3"/>
      <c r="I124" s="106"/>
      <c r="J124" s="106"/>
      <c r="K124" s="107"/>
      <c r="L124" s="107"/>
      <c r="M124" s="89"/>
      <c r="N124" s="89"/>
    </row>
    <row r="125" spans="2:14" s="15" customFormat="1" ht="14" outlineLevel="1" thickTop="1">
      <c r="B125" s="108"/>
      <c r="C125" s="109"/>
      <c r="D125" s="109"/>
      <c r="E125" s="109"/>
      <c r="F125" s="109"/>
      <c r="G125" s="109"/>
      <c r="H125" s="109"/>
      <c r="I125" s="110"/>
      <c r="J125" s="110"/>
      <c r="K125" s="109"/>
      <c r="L125" s="109"/>
      <c r="M125" s="109"/>
      <c r="N125" s="109"/>
    </row>
    <row r="126" spans="2:14" s="15" customFormat="1" ht="13" outlineLevel="1">
      <c r="B126" s="108"/>
      <c r="C126" s="152" t="s">
        <v>446</v>
      </c>
      <c r="D126" s="152"/>
      <c r="E126" s="152"/>
      <c r="F126" s="152"/>
      <c r="G126" s="152"/>
      <c r="H126" s="152"/>
      <c r="I126" s="153" t="s">
        <v>447</v>
      </c>
      <c r="J126" s="153"/>
      <c r="K126" s="154" t="s">
        <v>448</v>
      </c>
      <c r="L126" s="154"/>
      <c r="M126" s="109"/>
      <c r="N126" s="109"/>
    </row>
    <row r="127" spans="2:14" s="15" customFormat="1" ht="13" outlineLevel="1">
      <c r="B127" s="108"/>
      <c r="C127" s="174" t="s">
        <v>449</v>
      </c>
      <c r="D127" s="175"/>
      <c r="E127" s="176" t="s">
        <v>450</v>
      </c>
      <c r="F127" s="177"/>
      <c r="G127" s="177"/>
      <c r="H127" s="178"/>
      <c r="I127" s="153"/>
      <c r="J127" s="153"/>
      <c r="K127" s="154"/>
      <c r="L127" s="154"/>
      <c r="M127" s="109"/>
      <c r="N127" s="109"/>
    </row>
    <row r="128" spans="2:14" s="15" customFormat="1" ht="13" outlineLevel="1">
      <c r="B128" s="111" t="s">
        <v>480</v>
      </c>
      <c r="C128" s="112" t="s">
        <v>452</v>
      </c>
      <c r="D128" s="112" t="s">
        <v>453</v>
      </c>
      <c r="E128" s="113" t="s">
        <v>453</v>
      </c>
      <c r="F128" s="113" t="s">
        <v>454</v>
      </c>
      <c r="G128" s="113" t="s">
        <v>455</v>
      </c>
      <c r="H128" s="113">
        <v>2018</v>
      </c>
      <c r="I128" s="114">
        <v>2005</v>
      </c>
      <c r="J128" s="114">
        <v>2018</v>
      </c>
      <c r="K128" s="114">
        <v>2005</v>
      </c>
      <c r="L128" s="114">
        <v>2018</v>
      </c>
      <c r="M128" s="115"/>
      <c r="N128" s="115"/>
    </row>
    <row r="129" spans="2:14" s="15" customFormat="1" ht="13" outlineLevel="1">
      <c r="B129" s="108" t="s">
        <v>35</v>
      </c>
      <c r="C129" s="109">
        <v>142.78421346995697</v>
      </c>
      <c r="D129" s="109">
        <v>41.911163844018986</v>
      </c>
      <c r="E129" s="109">
        <v>2.7291232663014586</v>
      </c>
      <c r="F129" s="109">
        <v>1.5685244977652779</v>
      </c>
      <c r="G129" s="109">
        <v>3.4213812671240129</v>
      </c>
      <c r="H129" s="109">
        <v>5.3137492837836335</v>
      </c>
      <c r="I129" s="110">
        <v>659.87971940266664</v>
      </c>
      <c r="J129" s="110">
        <v>936.44298977497101</v>
      </c>
      <c r="K129" s="109">
        <v>31.508784611232059</v>
      </c>
      <c r="L129" s="109">
        <v>40.116207182814804</v>
      </c>
      <c r="M129" s="109"/>
      <c r="N129" s="109"/>
    </row>
    <row r="130" spans="2:14" s="15" customFormat="1" ht="13" outlineLevel="1">
      <c r="B130" s="108" t="s">
        <v>37</v>
      </c>
      <c r="C130" s="109">
        <v>277.81138635530067</v>
      </c>
      <c r="D130" s="109">
        <v>2.6312764292837185</v>
      </c>
      <c r="E130" s="109">
        <v>0.19998847061915015</v>
      </c>
      <c r="F130" s="109">
        <v>-0.82684948526383639</v>
      </c>
      <c r="G130" s="109">
        <v>11.414497458370576</v>
      </c>
      <c r="H130" s="109">
        <v>16.154830370268908</v>
      </c>
      <c r="I130" s="110">
        <v>5.0653999999999995</v>
      </c>
      <c r="J130" s="110">
        <v>5.1986846762489369</v>
      </c>
      <c r="K130" s="109">
        <v>0.24186922688609289</v>
      </c>
      <c r="L130" s="109">
        <v>0.22270604172138891</v>
      </c>
      <c r="M130" s="109"/>
      <c r="N130" s="109"/>
    </row>
    <row r="131" spans="2:14" s="15" customFormat="1" ht="13" outlineLevel="1">
      <c r="B131" s="108" t="s">
        <v>36</v>
      </c>
      <c r="C131" s="109">
        <v>97.338870111057446</v>
      </c>
      <c r="D131" s="109">
        <v>8.8154121991916625</v>
      </c>
      <c r="E131" s="109">
        <v>0.65198387265705815</v>
      </c>
      <c r="F131" s="109">
        <v>-1.6076422557868675</v>
      </c>
      <c r="G131" s="109">
        <v>1.2243187587489102</v>
      </c>
      <c r="H131" s="109">
        <v>2.6180611605229149</v>
      </c>
      <c r="I131" s="110">
        <v>645.9974021999999</v>
      </c>
      <c r="J131" s="110">
        <v>702.94473599999992</v>
      </c>
      <c r="K131" s="109">
        <v>30.845913894369325</v>
      </c>
      <c r="L131" s="109">
        <v>30.113393954950148</v>
      </c>
      <c r="M131" s="109"/>
      <c r="N131" s="109"/>
    </row>
    <row r="132" spans="2:14" s="15" customFormat="1" ht="13" outlineLevel="1">
      <c r="B132" s="108" t="s">
        <v>466</v>
      </c>
      <c r="C132" s="109">
        <v>166.9848268290672</v>
      </c>
      <c r="D132" s="109">
        <v>-11.847725724618851</v>
      </c>
      <c r="E132" s="109">
        <v>-0.96534478358740738</v>
      </c>
      <c r="F132" s="109">
        <v>-1.20068449457853</v>
      </c>
      <c r="G132" s="109">
        <v>3.4213812671240129</v>
      </c>
      <c r="H132" s="109">
        <v>5.3137492837836273</v>
      </c>
      <c r="I132" s="110">
        <v>728.00325745907026</v>
      </c>
      <c r="J132" s="110">
        <v>641.75142824902878</v>
      </c>
      <c r="K132" s="109">
        <v>34.761634826900654</v>
      </c>
      <c r="L132" s="109">
        <v>27.491938683519678</v>
      </c>
      <c r="M132" s="109"/>
      <c r="N132" s="109"/>
    </row>
    <row r="133" spans="2:14" s="15" customFormat="1" ht="13" outlineLevel="1">
      <c r="B133" s="108" t="s">
        <v>53</v>
      </c>
      <c r="C133" s="109">
        <v>29.767441860465127</v>
      </c>
      <c r="D133" s="109">
        <v>-13.263877065749524</v>
      </c>
      <c r="E133" s="109">
        <v>-1.0886443383178679</v>
      </c>
      <c r="F133" s="109">
        <v>0</v>
      </c>
      <c r="G133" s="109">
        <v>0</v>
      </c>
      <c r="H133" s="109">
        <v>0</v>
      </c>
      <c r="I133" s="110">
        <v>55.326429608084815</v>
      </c>
      <c r="J133" s="110">
        <v>47.988</v>
      </c>
      <c r="K133" s="109">
        <v>2.6417974406118598</v>
      </c>
      <c r="L133" s="109">
        <v>2.0557541369939898</v>
      </c>
      <c r="M133" s="109"/>
      <c r="N133" s="109"/>
    </row>
    <row r="134" spans="2:14" s="15" customFormat="1" ht="13" outlineLevel="1">
      <c r="B134" s="108" t="s">
        <v>11</v>
      </c>
      <c r="C134" s="109">
        <v>128.71017615282136</v>
      </c>
      <c r="D134" s="109">
        <v>11.462389131491975</v>
      </c>
      <c r="E134" s="109">
        <v>0.83824011293907041</v>
      </c>
      <c r="F134" s="109">
        <v>-0.27695672362111345</v>
      </c>
      <c r="G134" s="109">
        <v>2.6814563145142412</v>
      </c>
      <c r="H134" s="109">
        <v>4.3955851762996012</v>
      </c>
      <c r="I134" s="110">
        <v>2094.2722086698218</v>
      </c>
      <c r="J134" s="110">
        <v>2334.3258387002484</v>
      </c>
      <c r="K134" s="109">
        <v>100</v>
      </c>
      <c r="L134" s="109">
        <v>100</v>
      </c>
      <c r="M134" s="109"/>
      <c r="N134" s="109"/>
    </row>
    <row r="135" spans="2:14" s="15" customFormat="1" ht="13" outlineLevel="1">
      <c r="B135" s="108"/>
      <c r="C135" s="109"/>
      <c r="D135" s="109"/>
      <c r="E135" s="109"/>
      <c r="F135" s="109"/>
      <c r="G135" s="109"/>
      <c r="H135" s="109"/>
      <c r="I135" s="110"/>
      <c r="J135" s="110"/>
      <c r="K135" s="109"/>
      <c r="L135" s="109"/>
      <c r="M135" s="109"/>
      <c r="N135" s="109"/>
    </row>
    <row r="136" spans="2:14" s="15" customFormat="1" ht="13">
      <c r="B136" s="117"/>
      <c r="C136" s="109"/>
      <c r="D136" s="109"/>
      <c r="E136" s="109"/>
      <c r="F136" s="109"/>
      <c r="G136" s="109"/>
      <c r="H136" s="109"/>
      <c r="I136" s="110"/>
      <c r="J136" s="110"/>
      <c r="K136" s="109"/>
      <c r="L136" s="109"/>
      <c r="M136" s="109"/>
      <c r="N136" s="109"/>
    </row>
    <row r="137" spans="2:14" s="15" customFormat="1" ht="13">
      <c r="B137" s="117"/>
      <c r="C137" s="109"/>
      <c r="D137" s="109"/>
      <c r="E137" s="109"/>
      <c r="F137" s="109"/>
      <c r="G137" s="109"/>
      <c r="H137" s="109"/>
      <c r="I137" s="110"/>
      <c r="J137" s="110"/>
      <c r="K137" s="109"/>
      <c r="L137" s="109"/>
      <c r="M137" s="109"/>
      <c r="N137" s="109"/>
    </row>
    <row r="138" spans="2:14" ht="17" thickBot="1">
      <c r="B138" s="104" t="s">
        <v>481</v>
      </c>
      <c r="C138" s="107"/>
      <c r="D138" s="107"/>
      <c r="E138" s="107"/>
      <c r="F138" s="107"/>
      <c r="G138" s="107"/>
      <c r="H138" s="107"/>
      <c r="I138" s="107"/>
      <c r="J138" s="107"/>
      <c r="K138" s="107"/>
      <c r="L138" s="107"/>
      <c r="M138" s="89"/>
      <c r="N138" s="89"/>
    </row>
    <row r="139" spans="2:14" ht="16" outlineLevel="1" thickTop="1">
      <c r="B139" s="108"/>
      <c r="C139" s="125"/>
      <c r="D139" s="126"/>
      <c r="E139" s="125"/>
      <c r="F139" s="125"/>
      <c r="G139" s="125"/>
      <c r="H139" s="125"/>
      <c r="I139" s="127"/>
      <c r="J139" s="127"/>
      <c r="K139" s="128"/>
      <c r="L139" s="128"/>
      <c r="M139" s="89"/>
      <c r="N139" s="89"/>
    </row>
    <row r="140" spans="2:14" s="15" customFormat="1" ht="13" outlineLevel="1">
      <c r="B140" s="108"/>
      <c r="C140" s="152" t="s">
        <v>446</v>
      </c>
      <c r="D140" s="152"/>
      <c r="E140" s="152"/>
      <c r="F140" s="152"/>
      <c r="G140" s="152"/>
      <c r="H140" s="152"/>
      <c r="I140" s="153" t="s">
        <v>447</v>
      </c>
      <c r="J140" s="153"/>
      <c r="K140" s="154" t="s">
        <v>448</v>
      </c>
      <c r="L140" s="154"/>
      <c r="M140" s="108"/>
      <c r="N140" s="108"/>
    </row>
    <row r="141" spans="2:14" s="15" customFormat="1" ht="13" outlineLevel="1">
      <c r="B141" s="108"/>
      <c r="C141" s="174" t="s">
        <v>449</v>
      </c>
      <c r="D141" s="175"/>
      <c r="E141" s="176" t="s">
        <v>450</v>
      </c>
      <c r="F141" s="177"/>
      <c r="G141" s="177"/>
      <c r="H141" s="178"/>
      <c r="I141" s="153"/>
      <c r="J141" s="153"/>
      <c r="K141" s="154"/>
      <c r="L141" s="154"/>
      <c r="M141" s="108"/>
      <c r="N141" s="108"/>
    </row>
    <row r="142" spans="2:14" s="15" customFormat="1" ht="13" outlineLevel="1">
      <c r="B142" s="111" t="s">
        <v>482</v>
      </c>
      <c r="C142" s="112" t="s">
        <v>452</v>
      </c>
      <c r="D142" s="112" t="s">
        <v>453</v>
      </c>
      <c r="E142" s="113" t="s">
        <v>453</v>
      </c>
      <c r="F142" s="113" t="s">
        <v>454</v>
      </c>
      <c r="G142" s="113" t="s">
        <v>455</v>
      </c>
      <c r="H142" s="113">
        <v>2018</v>
      </c>
      <c r="I142" s="114">
        <v>2005</v>
      </c>
      <c r="J142" s="114">
        <v>2018</v>
      </c>
      <c r="K142" s="114">
        <v>2005</v>
      </c>
      <c r="L142" s="114">
        <v>2018</v>
      </c>
      <c r="M142" s="108"/>
      <c r="N142" s="108"/>
    </row>
    <row r="143" spans="2:14" s="15" customFormat="1" ht="13" outlineLevel="1">
      <c r="B143" s="108" t="s">
        <v>456</v>
      </c>
      <c r="C143" s="109">
        <v>39.752625185175432</v>
      </c>
      <c r="D143" s="109">
        <v>-14.814034217642252</v>
      </c>
      <c r="E143" s="109">
        <v>-1.2257601133016327</v>
      </c>
      <c r="F143" s="109">
        <v>-2.0705995321811499</v>
      </c>
      <c r="G143" s="109">
        <v>1.1119772851145404</v>
      </c>
      <c r="H143" s="109">
        <v>6.3712893232152762E-2</v>
      </c>
      <c r="I143" s="110">
        <v>15305.961583970335</v>
      </c>
      <c r="J143" s="110">
        <v>13038.531197581791</v>
      </c>
      <c r="K143" s="115">
        <v>96.55448081406324</v>
      </c>
      <c r="L143" s="109">
        <v>88.98242806680156</v>
      </c>
      <c r="M143" s="115"/>
      <c r="N143" s="115"/>
    </row>
    <row r="144" spans="2:14" s="15" customFormat="1" ht="13" outlineLevel="1">
      <c r="B144" s="108" t="s">
        <v>457</v>
      </c>
      <c r="C144" s="109">
        <v>-65.240689424348375</v>
      </c>
      <c r="D144" s="109">
        <v>-61.486973272097735</v>
      </c>
      <c r="E144" s="109">
        <v>-7.0769052138311856</v>
      </c>
      <c r="F144" s="109">
        <v>2.9485863469424389</v>
      </c>
      <c r="G144" s="109">
        <v>-20.195577791403853</v>
      </c>
      <c r="H144" s="109">
        <v>-34.069561801568035</v>
      </c>
      <c r="I144" s="110">
        <v>1881.5144212618047</v>
      </c>
      <c r="J144" s="110">
        <v>724.62815194989457</v>
      </c>
      <c r="K144" s="115">
        <v>11.869143084702669</v>
      </c>
      <c r="L144" s="109">
        <v>4.9452788376975754</v>
      </c>
      <c r="M144" s="115"/>
      <c r="N144" s="115"/>
    </row>
    <row r="145" spans="2:14" s="15" customFormat="1" ht="13" outlineLevel="1">
      <c r="B145" s="108" t="s">
        <v>458</v>
      </c>
      <c r="C145" s="109">
        <v>-50.191027872458058</v>
      </c>
      <c r="D145" s="109">
        <v>-13.320942095747878</v>
      </c>
      <c r="E145" s="109">
        <v>-1.0936516515202555</v>
      </c>
      <c r="F145" s="109">
        <v>4.9636463493785143E-2</v>
      </c>
      <c r="G145" s="109">
        <v>-3.6471663209785232</v>
      </c>
      <c r="H145" s="109">
        <v>-1.2936815586308437</v>
      </c>
      <c r="I145" s="110">
        <v>791.37019445269846</v>
      </c>
      <c r="J145" s="110">
        <v>685.95222908664709</v>
      </c>
      <c r="K145" s="115">
        <v>4.9921945666666101</v>
      </c>
      <c r="L145" s="109">
        <v>4.6813321191642512</v>
      </c>
      <c r="M145" s="115"/>
      <c r="N145" s="115"/>
    </row>
    <row r="146" spans="2:14" s="15" customFormat="1" ht="13" outlineLevel="1">
      <c r="B146" s="108" t="s">
        <v>459</v>
      </c>
      <c r="C146" s="109">
        <v>61.653649727242566</v>
      </c>
      <c r="D146" s="109">
        <v>-21.710478792468017</v>
      </c>
      <c r="E146" s="109">
        <v>-1.8651288244755926</v>
      </c>
      <c r="F146" s="109">
        <v>-1.8284014054688491</v>
      </c>
      <c r="G146" s="109">
        <v>2.4275321823028273</v>
      </c>
      <c r="H146" s="109">
        <v>3.2792315450242517</v>
      </c>
      <c r="I146" s="110">
        <v>9129.8215336791764</v>
      </c>
      <c r="J146" s="110">
        <v>7147.6935658195807</v>
      </c>
      <c r="K146" s="115">
        <v>57.593583602918045</v>
      </c>
      <c r="L146" s="109">
        <v>48.77996753821791</v>
      </c>
      <c r="M146" s="115"/>
      <c r="N146" s="115"/>
    </row>
    <row r="147" spans="2:14" s="15" customFormat="1" ht="13" outlineLevel="1">
      <c r="B147" s="108" t="s">
        <v>91</v>
      </c>
      <c r="C147" s="109">
        <v>209.78576166800553</v>
      </c>
      <c r="D147" s="109">
        <v>27.888397931425157</v>
      </c>
      <c r="E147" s="109">
        <v>1.9102297161383675</v>
      </c>
      <c r="F147" s="109">
        <v>-4.3670491664483002</v>
      </c>
      <c r="G147" s="109">
        <v>5.9308947748423879</v>
      </c>
      <c r="H147" s="109">
        <v>3.8187504187582269</v>
      </c>
      <c r="I147" s="110">
        <v>3503.2554345766534</v>
      </c>
      <c r="J147" s="110">
        <v>4480.2572507256682</v>
      </c>
      <c r="K147" s="115">
        <v>22.099559559775898</v>
      </c>
      <c r="L147" s="109">
        <v>30.575849571721829</v>
      </c>
      <c r="M147" s="115"/>
      <c r="N147" s="115"/>
    </row>
    <row r="148" spans="2:14" s="15" customFormat="1" ht="13" outlineLevel="1">
      <c r="B148" s="108" t="s">
        <v>483</v>
      </c>
      <c r="C148" s="109">
        <v>777.05222315126343</v>
      </c>
      <c r="D148" s="109">
        <v>297.23984859036415</v>
      </c>
      <c r="E148" s="109">
        <v>11.193905715201847</v>
      </c>
      <c r="F148" s="109">
        <v>10.861637400911462</v>
      </c>
      <c r="G148" s="109">
        <v>9.0040933266109171</v>
      </c>
      <c r="H148" s="109">
        <v>10.20427590388058</v>
      </c>
      <c r="I148" s="110">
        <v>370.39198582020009</v>
      </c>
      <c r="J148" s="110">
        <v>1471.3445636630058</v>
      </c>
      <c r="K148" s="115">
        <v>2.3365409414076446</v>
      </c>
      <c r="L148" s="109">
        <v>10.041300650636547</v>
      </c>
      <c r="M148" s="115"/>
      <c r="N148" s="115"/>
    </row>
    <row r="149" spans="2:14" s="15" customFormat="1" ht="13" outlineLevel="1">
      <c r="B149" s="129" t="s">
        <v>484</v>
      </c>
      <c r="C149" s="109">
        <v>-0.41755532352939539</v>
      </c>
      <c r="D149" s="109">
        <v>9.9530525290688576</v>
      </c>
      <c r="E149" s="109">
        <v>0.7325415425301518</v>
      </c>
      <c r="F149" s="109">
        <v>6.120904478531819</v>
      </c>
      <c r="G149" s="109">
        <v>-4.8799306415698513</v>
      </c>
      <c r="H149" s="109">
        <v>0.35956132932903118</v>
      </c>
      <c r="I149" s="110">
        <v>54.288359999999997</v>
      </c>
      <c r="J149" s="110">
        <v>59.691708987970003</v>
      </c>
      <c r="K149" s="115">
        <v>0.34246684765866564</v>
      </c>
      <c r="L149" s="109">
        <v>0.40737051748525172</v>
      </c>
      <c r="M149" s="115"/>
      <c r="N149" s="115"/>
    </row>
    <row r="150" spans="2:14" s="15" customFormat="1" ht="13" outlineLevel="1">
      <c r="B150" s="129" t="s">
        <v>23</v>
      </c>
      <c r="C150" s="109" t="s">
        <v>539</v>
      </c>
      <c r="D150" s="109">
        <v>677.0203113888947</v>
      </c>
      <c r="E150" s="109">
        <v>17.083257741914593</v>
      </c>
      <c r="F150" s="109">
        <v>18.486135808811444</v>
      </c>
      <c r="G150" s="109">
        <v>9.5417087206300266</v>
      </c>
      <c r="H150" s="109">
        <v>16.062925146594377</v>
      </c>
      <c r="I150" s="110">
        <v>95.624259999999992</v>
      </c>
      <c r="J150" s="110">
        <v>743.01992281532614</v>
      </c>
      <c r="K150" s="115">
        <v>0.60322579060949044</v>
      </c>
      <c r="L150" s="109">
        <v>5.0707948489149954</v>
      </c>
      <c r="M150" s="115"/>
      <c r="N150" s="115"/>
    </row>
    <row r="151" spans="2:14" s="15" customFormat="1" ht="13" outlineLevel="1">
      <c r="B151" s="129" t="s">
        <v>210</v>
      </c>
      <c r="C151" s="109">
        <v>288.58015622435465</v>
      </c>
      <c r="D151" s="109">
        <v>127.1305321974788</v>
      </c>
      <c r="E151" s="109">
        <v>6.5137828833994993</v>
      </c>
      <c r="F151" s="109">
        <v>6.2208386818762174</v>
      </c>
      <c r="G151" s="109">
        <v>12.904414598874702</v>
      </c>
      <c r="H151" s="109">
        <v>11.042280326521613</v>
      </c>
      <c r="I151" s="110">
        <v>180.41327374369814</v>
      </c>
      <c r="J151" s="110">
        <v>409.77362880895589</v>
      </c>
      <c r="K151" s="115">
        <v>1.1380996798353131</v>
      </c>
      <c r="L151" s="109">
        <v>2.7965306748606591</v>
      </c>
      <c r="M151" s="115"/>
      <c r="N151" s="115"/>
    </row>
    <row r="152" spans="2:14" s="15" customFormat="1" ht="13" outlineLevel="1">
      <c r="B152" s="129" t="s">
        <v>93</v>
      </c>
      <c r="C152" s="109">
        <v>10849.499308442628</v>
      </c>
      <c r="D152" s="109">
        <v>546.08073718916592</v>
      </c>
      <c r="E152" s="109">
        <v>15.432939017077496</v>
      </c>
      <c r="F152" s="109">
        <v>4.4548373826563736</v>
      </c>
      <c r="G152" s="109">
        <v>6.1099323213821277</v>
      </c>
      <c r="H152" s="109">
        <v>-2.8366985217733891</v>
      </c>
      <c r="I152" s="110">
        <v>40.066092076501953</v>
      </c>
      <c r="J152" s="110">
        <v>258.85930305075379</v>
      </c>
      <c r="K152" s="115">
        <v>0.25274862330417547</v>
      </c>
      <c r="L152" s="109">
        <v>1.7666046093756411</v>
      </c>
      <c r="M152" s="115"/>
      <c r="N152" s="115"/>
    </row>
    <row r="153" spans="2:14" s="15" customFormat="1" ht="13" outlineLevel="1">
      <c r="B153" s="116" t="s">
        <v>461</v>
      </c>
      <c r="C153" s="109" t="s">
        <v>539</v>
      </c>
      <c r="D153" s="109" t="s">
        <v>539</v>
      </c>
      <c r="E153" s="109" t="s">
        <v>539</v>
      </c>
      <c r="F153" s="109">
        <v>51.739275037426637</v>
      </c>
      <c r="G153" s="109">
        <v>28.349202949235842</v>
      </c>
      <c r="H153" s="109">
        <v>28.430527521704761</v>
      </c>
      <c r="I153" s="110" t="s">
        <v>539</v>
      </c>
      <c r="J153" s="110">
        <v>145.43710297949829</v>
      </c>
      <c r="K153" s="115" t="s">
        <v>539</v>
      </c>
      <c r="L153" s="109">
        <v>0.99254635035251548</v>
      </c>
      <c r="M153" s="115"/>
      <c r="N153" s="115"/>
    </row>
    <row r="154" spans="2:14" s="15" customFormat="1" ht="13" outlineLevel="1">
      <c r="B154" s="108" t="s">
        <v>485</v>
      </c>
      <c r="C154" s="109" t="s">
        <v>539</v>
      </c>
      <c r="D154" s="109" t="s">
        <v>539</v>
      </c>
      <c r="E154" s="109" t="s">
        <v>539</v>
      </c>
      <c r="F154" s="109">
        <v>7.441225373744853</v>
      </c>
      <c r="G154" s="109" t="s">
        <v>539</v>
      </c>
      <c r="H154" s="109" t="s">
        <v>539</v>
      </c>
      <c r="I154" s="110">
        <v>175.79689999999999</v>
      </c>
      <c r="J154" s="110">
        <v>-2.3847739799999772</v>
      </c>
      <c r="K154" s="115">
        <v>1.1089782445291345</v>
      </c>
      <c r="L154" s="109">
        <v>-1.6275067790633087E-2</v>
      </c>
      <c r="M154" s="115"/>
      <c r="N154" s="115"/>
    </row>
    <row r="155" spans="2:14" s="15" customFormat="1" ht="13" outlineLevel="1">
      <c r="B155" s="108" t="s">
        <v>11</v>
      </c>
      <c r="C155" s="109">
        <v>54.2822405395329</v>
      </c>
      <c r="D155" s="109">
        <v>-7.5650453976676397</v>
      </c>
      <c r="E155" s="109">
        <v>-0.60328811353485001</v>
      </c>
      <c r="F155" s="109">
        <v>-1.189713135606485</v>
      </c>
      <c r="G155" s="109">
        <v>1.8330928947487335</v>
      </c>
      <c r="H155" s="109">
        <v>1.6137166309386239</v>
      </c>
      <c r="I155" s="110">
        <v>15852.150469790533</v>
      </c>
      <c r="J155" s="110">
        <v>14652.928090244295</v>
      </c>
      <c r="K155" s="115">
        <v>100</v>
      </c>
      <c r="L155" s="109">
        <v>100</v>
      </c>
      <c r="M155" s="115"/>
      <c r="N155" s="115"/>
    </row>
    <row r="156" spans="2:14" s="15" customFormat="1" ht="13" outlineLevel="1">
      <c r="B156" s="108"/>
      <c r="C156" s="109"/>
      <c r="D156" s="109"/>
      <c r="E156" s="109"/>
      <c r="F156" s="109"/>
      <c r="G156" s="109"/>
      <c r="H156" s="109"/>
      <c r="I156" s="110"/>
      <c r="J156" s="110"/>
      <c r="K156" s="115"/>
      <c r="L156" s="109"/>
      <c r="M156" s="115"/>
      <c r="N156" s="115"/>
    </row>
    <row r="157" spans="2:14" s="15" customFormat="1" ht="13">
      <c r="B157" s="108"/>
      <c r="C157" s="109"/>
      <c r="D157" s="109"/>
      <c r="E157" s="109"/>
      <c r="F157" s="109"/>
      <c r="G157" s="109"/>
      <c r="H157" s="109"/>
      <c r="I157" s="110"/>
      <c r="J157" s="110"/>
      <c r="K157" s="115"/>
      <c r="L157" s="109"/>
      <c r="M157" s="115"/>
      <c r="N157" s="115"/>
    </row>
    <row r="158" spans="2:14" s="15" customFormat="1" ht="13">
      <c r="B158" s="108"/>
      <c r="C158" s="109"/>
      <c r="D158" s="109"/>
      <c r="E158" s="109"/>
      <c r="F158" s="109"/>
      <c r="G158" s="109"/>
      <c r="H158" s="109"/>
      <c r="I158" s="110"/>
      <c r="J158" s="110"/>
      <c r="K158" s="115"/>
      <c r="L158" s="109"/>
      <c r="M158" s="115"/>
      <c r="N158" s="115"/>
    </row>
    <row r="159" spans="2:14" ht="17" thickBot="1">
      <c r="B159" s="104" t="s">
        <v>486</v>
      </c>
      <c r="C159" s="3"/>
      <c r="D159" s="105"/>
      <c r="E159" s="3"/>
      <c r="F159" s="3"/>
      <c r="G159" s="3"/>
      <c r="H159" s="3"/>
      <c r="I159" s="106"/>
      <c r="J159" s="106"/>
      <c r="K159" s="107"/>
      <c r="L159" s="107"/>
      <c r="M159" s="89"/>
      <c r="N159" s="89"/>
    </row>
    <row r="160" spans="2:14" s="15" customFormat="1" ht="14" outlineLevel="1" thickTop="1">
      <c r="B160" s="108"/>
      <c r="C160" s="109"/>
      <c r="D160" s="109"/>
      <c r="E160" s="109"/>
      <c r="F160" s="109"/>
      <c r="G160" s="109"/>
      <c r="H160" s="109"/>
      <c r="I160" s="110"/>
      <c r="J160" s="110"/>
      <c r="K160" s="115"/>
      <c r="L160" s="109"/>
      <c r="M160" s="115"/>
      <c r="N160" s="115"/>
    </row>
    <row r="161" spans="2:14" s="15" customFormat="1" ht="13" outlineLevel="1">
      <c r="B161" s="108"/>
      <c r="C161" s="152" t="s">
        <v>446</v>
      </c>
      <c r="D161" s="152"/>
      <c r="E161" s="152"/>
      <c r="F161" s="152"/>
      <c r="G161" s="152"/>
      <c r="H161" s="152"/>
      <c r="I161" s="153" t="s">
        <v>447</v>
      </c>
      <c r="J161" s="153"/>
      <c r="K161" s="154" t="s">
        <v>448</v>
      </c>
      <c r="L161" s="154"/>
      <c r="M161" s="115"/>
      <c r="N161" s="115"/>
    </row>
    <row r="162" spans="2:14" s="15" customFormat="1" ht="13" outlineLevel="1">
      <c r="B162" s="108"/>
      <c r="C162" s="174" t="s">
        <v>449</v>
      </c>
      <c r="D162" s="175"/>
      <c r="E162" s="176" t="s">
        <v>450</v>
      </c>
      <c r="F162" s="177"/>
      <c r="G162" s="177"/>
      <c r="H162" s="178"/>
      <c r="I162" s="153"/>
      <c r="J162" s="153"/>
      <c r="K162" s="154"/>
      <c r="L162" s="154"/>
      <c r="M162" s="115"/>
      <c r="N162" s="115"/>
    </row>
    <row r="163" spans="2:14" s="15" customFormat="1" ht="13" outlineLevel="1">
      <c r="B163" s="111" t="s">
        <v>487</v>
      </c>
      <c r="C163" s="112" t="s">
        <v>452</v>
      </c>
      <c r="D163" s="112" t="s">
        <v>453</v>
      </c>
      <c r="E163" s="113" t="s">
        <v>453</v>
      </c>
      <c r="F163" s="113" t="s">
        <v>454</v>
      </c>
      <c r="G163" s="113" t="s">
        <v>455</v>
      </c>
      <c r="H163" s="113">
        <v>2018</v>
      </c>
      <c r="I163" s="114">
        <v>2005</v>
      </c>
      <c r="J163" s="114">
        <v>2018</v>
      </c>
      <c r="K163" s="114">
        <v>2005</v>
      </c>
      <c r="L163" s="114">
        <v>2018</v>
      </c>
      <c r="M163" s="115"/>
      <c r="N163" s="115"/>
    </row>
    <row r="164" spans="2:14" s="15" customFormat="1" ht="13" outlineLevel="1">
      <c r="B164" s="108" t="s">
        <v>35</v>
      </c>
      <c r="C164" s="109">
        <v>38.994725887623147</v>
      </c>
      <c r="D164" s="109">
        <v>-3.0378152917677954</v>
      </c>
      <c r="E164" s="109">
        <v>-0.23701967806398772</v>
      </c>
      <c r="F164" s="109">
        <v>0.25176986865678153</v>
      </c>
      <c r="G164" s="109">
        <v>1.9960283627114883</v>
      </c>
      <c r="H164" s="109">
        <v>1.0021575422186013</v>
      </c>
      <c r="I164" s="110">
        <v>3633.8376771518456</v>
      </c>
      <c r="J164" s="110">
        <v>3523.4484005173072</v>
      </c>
      <c r="K164" s="109">
        <v>22.916802658196243</v>
      </c>
      <c r="L164" s="109">
        <v>23.97206655307356</v>
      </c>
      <c r="M164" s="109"/>
      <c r="N164" s="109"/>
    </row>
    <row r="165" spans="2:14" s="15" customFormat="1" ht="13" outlineLevel="1">
      <c r="B165" s="117" t="s">
        <v>37</v>
      </c>
      <c r="C165" s="109">
        <v>156.79199456163175</v>
      </c>
      <c r="D165" s="109">
        <v>1.7861693430076333</v>
      </c>
      <c r="E165" s="109">
        <v>0.13627775714848411</v>
      </c>
      <c r="F165" s="109">
        <v>0.84105929556277381</v>
      </c>
      <c r="G165" s="109">
        <v>2.7494143856233277</v>
      </c>
      <c r="H165" s="109">
        <v>2.6212404803045577</v>
      </c>
      <c r="I165" s="110">
        <v>5181.07155503584</v>
      </c>
      <c r="J165" s="110">
        <v>5273.614266791179</v>
      </c>
      <c r="K165" s="109">
        <v>32.674435385845882</v>
      </c>
      <c r="L165" s="109">
        <v>35.879461768248305</v>
      </c>
      <c r="M165" s="109"/>
      <c r="N165" s="109"/>
    </row>
    <row r="166" spans="2:14" s="15" customFormat="1" ht="13" outlineLevel="1">
      <c r="B166" s="108" t="s">
        <v>36</v>
      </c>
      <c r="C166" s="109">
        <v>16.47568779554593</v>
      </c>
      <c r="D166" s="109">
        <v>-11.181144203990169</v>
      </c>
      <c r="E166" s="109">
        <v>-0.90793940630184977</v>
      </c>
      <c r="F166" s="109">
        <v>-4.136330627824691</v>
      </c>
      <c r="G166" s="109">
        <v>0.55895257404345866</v>
      </c>
      <c r="H166" s="109">
        <v>2.9295262053212028</v>
      </c>
      <c r="I166" s="110">
        <v>3927.541931089012</v>
      </c>
      <c r="J166" s="110">
        <v>3488.3978041017695</v>
      </c>
      <c r="K166" s="109">
        <v>24.769048967840508</v>
      </c>
      <c r="L166" s="109">
        <v>23.733596981651758</v>
      </c>
      <c r="M166" s="109"/>
      <c r="N166" s="109"/>
    </row>
    <row r="167" spans="2:14" s="15" customFormat="1" ht="13" outlineLevel="1">
      <c r="B167" s="108" t="s">
        <v>466</v>
      </c>
      <c r="C167" s="109">
        <v>43.243032361062795</v>
      </c>
      <c r="D167" s="109">
        <v>-20.114875092834382</v>
      </c>
      <c r="E167" s="109">
        <v>-1.71270601950676</v>
      </c>
      <c r="F167" s="109">
        <v>-3.1611512142534992</v>
      </c>
      <c r="G167" s="109">
        <v>3.0289487581202534</v>
      </c>
      <c r="H167" s="109">
        <v>1.6450785679726607</v>
      </c>
      <c r="I167" s="110">
        <v>2645.9091474576803</v>
      </c>
      <c r="J167" s="110">
        <v>2113.6878273766888</v>
      </c>
      <c r="K167" s="109">
        <v>16.686429931930654</v>
      </c>
      <c r="L167" s="109">
        <v>14.380646318775728</v>
      </c>
      <c r="M167" s="109"/>
      <c r="N167" s="109"/>
    </row>
    <row r="168" spans="2:14" s="15" customFormat="1" ht="13" outlineLevel="1">
      <c r="B168" s="108" t="s">
        <v>467</v>
      </c>
      <c r="C168" s="109">
        <v>-16.820225847130676</v>
      </c>
      <c r="D168" s="109">
        <v>-36.152252936257703</v>
      </c>
      <c r="E168" s="109">
        <v>-3.3924211128510073</v>
      </c>
      <c r="F168" s="109">
        <v>-5.102017959771354</v>
      </c>
      <c r="G168" s="109">
        <v>2.7929415783880307</v>
      </c>
      <c r="H168" s="109">
        <v>2.7615367329888967</v>
      </c>
      <c r="I168" s="110">
        <v>468.29182067539341</v>
      </c>
      <c r="J168" s="110">
        <v>298.99377718501876</v>
      </c>
      <c r="K168" s="109">
        <v>2.9532830561867085</v>
      </c>
      <c r="L168" s="109">
        <v>2.034228378250635</v>
      </c>
      <c r="M168" s="109"/>
      <c r="N168" s="109"/>
    </row>
    <row r="169" spans="2:14" s="15" customFormat="1" ht="13" outlineLevel="1">
      <c r="B169" s="108"/>
      <c r="C169" s="109"/>
      <c r="D169" s="109"/>
      <c r="E169" s="109"/>
      <c r="F169" s="109"/>
      <c r="G169" s="109"/>
      <c r="H169" s="109"/>
      <c r="I169" s="110"/>
      <c r="J169" s="110"/>
      <c r="K169" s="109"/>
      <c r="L169" s="109"/>
      <c r="M169" s="109"/>
      <c r="N169" s="109"/>
    </row>
    <row r="170" spans="2:14" s="15" customFormat="1" ht="13">
      <c r="B170" s="108"/>
      <c r="C170" s="109"/>
      <c r="D170" s="109"/>
      <c r="E170" s="109"/>
      <c r="F170" s="109"/>
      <c r="G170" s="109"/>
      <c r="H170" s="109"/>
      <c r="I170" s="110"/>
      <c r="J170" s="110"/>
      <c r="K170" s="109"/>
      <c r="L170" s="109"/>
      <c r="M170" s="109"/>
      <c r="N170" s="109"/>
    </row>
    <row r="171" spans="2:14" s="15" customFormat="1" ht="13">
      <c r="B171" s="108"/>
      <c r="C171" s="109"/>
      <c r="D171" s="109"/>
      <c r="E171" s="109"/>
      <c r="F171" s="109"/>
      <c r="G171" s="109"/>
      <c r="H171" s="109"/>
      <c r="I171" s="110"/>
      <c r="J171" s="110"/>
      <c r="K171" s="109"/>
      <c r="L171" s="109"/>
      <c r="M171" s="109"/>
      <c r="N171" s="109"/>
    </row>
    <row r="172" spans="2:14" ht="17" thickBot="1">
      <c r="B172" s="104" t="s">
        <v>488</v>
      </c>
      <c r="C172" s="3"/>
      <c r="D172" s="105"/>
      <c r="E172" s="3"/>
      <c r="F172" s="3"/>
      <c r="G172" s="3"/>
      <c r="H172" s="3"/>
      <c r="I172" s="106"/>
      <c r="J172" s="106"/>
      <c r="K172" s="107"/>
      <c r="L172" s="107"/>
      <c r="M172" s="89"/>
      <c r="N172" s="89"/>
    </row>
    <row r="173" spans="2:14" s="15" customFormat="1" ht="14" outlineLevel="1" thickTop="1">
      <c r="C173" s="109"/>
      <c r="D173" s="109"/>
      <c r="E173" s="109"/>
      <c r="F173" s="109"/>
      <c r="G173" s="109"/>
      <c r="H173" s="109"/>
      <c r="I173" s="110"/>
      <c r="J173" s="110"/>
      <c r="K173" s="109"/>
      <c r="L173" s="109"/>
      <c r="M173" s="109"/>
      <c r="N173" s="109"/>
    </row>
    <row r="174" spans="2:14" s="15" customFormat="1" ht="13" outlineLevel="1">
      <c r="C174" s="152" t="s">
        <v>446</v>
      </c>
      <c r="D174" s="152"/>
      <c r="E174" s="152"/>
      <c r="F174" s="152"/>
      <c r="G174" s="152"/>
      <c r="H174" s="152"/>
      <c r="I174" s="153" t="s">
        <v>447</v>
      </c>
      <c r="J174" s="153"/>
      <c r="K174" s="154" t="s">
        <v>448</v>
      </c>
      <c r="L174" s="154"/>
      <c r="M174" s="109"/>
      <c r="N174" s="109"/>
    </row>
    <row r="175" spans="2:14" s="15" customFormat="1" ht="13" outlineLevel="1">
      <c r="B175" s="117"/>
      <c r="C175" s="174" t="s">
        <v>449</v>
      </c>
      <c r="D175" s="175"/>
      <c r="E175" s="176" t="s">
        <v>450</v>
      </c>
      <c r="F175" s="177"/>
      <c r="G175" s="177"/>
      <c r="H175" s="178"/>
      <c r="I175" s="153"/>
      <c r="J175" s="153"/>
      <c r="K175" s="154"/>
      <c r="L175" s="154"/>
      <c r="M175" s="109"/>
      <c r="N175" s="109"/>
    </row>
    <row r="176" spans="2:14" s="15" customFormat="1" ht="13" outlineLevel="1">
      <c r="B176" s="118" t="s">
        <v>489</v>
      </c>
      <c r="C176" s="112" t="s">
        <v>452</v>
      </c>
      <c r="D176" s="112" t="s">
        <v>453</v>
      </c>
      <c r="E176" s="113" t="s">
        <v>453</v>
      </c>
      <c r="F176" s="113" t="s">
        <v>454</v>
      </c>
      <c r="G176" s="113" t="s">
        <v>455</v>
      </c>
      <c r="H176" s="113">
        <v>2018</v>
      </c>
      <c r="I176" s="114">
        <v>2005</v>
      </c>
      <c r="J176" s="114">
        <v>2018</v>
      </c>
      <c r="K176" s="114">
        <v>2005</v>
      </c>
      <c r="L176" s="114">
        <v>2018</v>
      </c>
      <c r="M176" s="109"/>
      <c r="N176" s="109"/>
    </row>
    <row r="177" spans="2:14" s="15" customFormat="1" ht="13" outlineLevel="1">
      <c r="B177" s="108" t="s">
        <v>456</v>
      </c>
      <c r="C177" s="109">
        <v>13.898928078508302</v>
      </c>
      <c r="D177" s="109">
        <v>-27.339184992088235</v>
      </c>
      <c r="E177" s="109">
        <v>-2.4267457853636931</v>
      </c>
      <c r="F177" s="109">
        <v>-4.1020014491652041</v>
      </c>
      <c r="G177" s="109">
        <v>-1.9543868228498962</v>
      </c>
      <c r="H177" s="109">
        <v>-9.3730245989100158</v>
      </c>
      <c r="I177" s="110">
        <v>4756.0845992256236</v>
      </c>
      <c r="J177" s="110">
        <v>3455.8098322631122</v>
      </c>
      <c r="K177" s="109">
        <v>93.045179278954265</v>
      </c>
      <c r="L177" s="109">
        <v>75.7010708960633</v>
      </c>
      <c r="M177" s="109"/>
      <c r="N177" s="109"/>
    </row>
    <row r="178" spans="2:14" s="15" customFormat="1" ht="13" outlineLevel="1">
      <c r="B178" s="108" t="s">
        <v>7</v>
      </c>
      <c r="C178" s="109">
        <v>-60.755265468310327</v>
      </c>
      <c r="D178" s="109">
        <v>-65.648152521363755</v>
      </c>
      <c r="E178" s="109">
        <v>-7.8906211167082745</v>
      </c>
      <c r="F178" s="109">
        <v>5.371623082861654</v>
      </c>
      <c r="G178" s="109">
        <v>-24.310396686614855</v>
      </c>
      <c r="H178" s="109">
        <v>-43.680110774685929</v>
      </c>
      <c r="I178" s="110">
        <v>1422.4835931569385</v>
      </c>
      <c r="J178" s="110">
        <v>488.64939432989598</v>
      </c>
      <c r="K178" s="109">
        <v>27.828613681137671</v>
      </c>
      <c r="L178" s="109">
        <v>10.704085073819385</v>
      </c>
      <c r="M178" s="109"/>
      <c r="N178" s="109"/>
    </row>
    <row r="179" spans="2:14" s="15" customFormat="1" ht="13" outlineLevel="1">
      <c r="B179" s="108" t="s">
        <v>8</v>
      </c>
      <c r="C179" s="109">
        <v>-21.819956748539379</v>
      </c>
      <c r="D179" s="109">
        <v>-4.8984267485000288</v>
      </c>
      <c r="E179" s="109">
        <v>-0.38559829501446652</v>
      </c>
      <c r="F179" s="109">
        <v>2.4449810185515952</v>
      </c>
      <c r="G179" s="109">
        <v>-5.2104574156732859</v>
      </c>
      <c r="H179" s="109">
        <v>-3.3420285998309236</v>
      </c>
      <c r="I179" s="110">
        <v>496.17035588038596</v>
      </c>
      <c r="J179" s="110">
        <v>471.86581444981334</v>
      </c>
      <c r="K179" s="109">
        <v>9.7067784966040662</v>
      </c>
      <c r="L179" s="109">
        <v>10.336433197107221</v>
      </c>
      <c r="M179" s="109"/>
      <c r="N179" s="109"/>
    </row>
    <row r="180" spans="2:14" s="15" customFormat="1" ht="13" outlineLevel="1">
      <c r="B180" s="108" t="s">
        <v>490</v>
      </c>
      <c r="C180" s="109">
        <v>-89.86153623715613</v>
      </c>
      <c r="D180" s="109">
        <v>-95.623545731692815</v>
      </c>
      <c r="E180" s="109">
        <v>-21.391238586675311</v>
      </c>
      <c r="F180" s="109">
        <v>-8.9092131984537133</v>
      </c>
      <c r="G180" s="109">
        <v>-26.149848480928274</v>
      </c>
      <c r="H180" s="109">
        <v>2.2892283384590777</v>
      </c>
      <c r="I180" s="110">
        <v>793.55985458182272</v>
      </c>
      <c r="J180" s="110">
        <v>34.729784127418526</v>
      </c>
      <c r="K180" s="109">
        <v>15.524727829729636</v>
      </c>
      <c r="L180" s="109">
        <v>0.76077156384295963</v>
      </c>
      <c r="M180" s="109"/>
      <c r="N180" s="109"/>
    </row>
    <row r="181" spans="2:14" s="15" customFormat="1" ht="13" outlineLevel="1">
      <c r="B181" s="129" t="s">
        <v>491</v>
      </c>
      <c r="C181" s="109">
        <v>-92.252233736320036</v>
      </c>
      <c r="D181" s="109">
        <v>-96.394718305019509</v>
      </c>
      <c r="E181" s="109">
        <v>-22.554654185721688</v>
      </c>
      <c r="F181" s="109">
        <v>-10.936104706665084</v>
      </c>
      <c r="G181" s="109">
        <v>-23.609344646153431</v>
      </c>
      <c r="H181" s="109">
        <v>0.97968610332363859</v>
      </c>
      <c r="I181" s="110">
        <v>717.51195648925875</v>
      </c>
      <c r="J181" s="110">
        <v>25.868327226603597</v>
      </c>
      <c r="K181" s="109">
        <v>14.036972478833999</v>
      </c>
      <c r="L181" s="109">
        <v>0.56665735916992699</v>
      </c>
      <c r="M181" s="109"/>
      <c r="N181" s="109"/>
    </row>
    <row r="182" spans="2:14" s="15" customFormat="1" ht="13" outlineLevel="1">
      <c r="B182" s="129" t="s">
        <v>492</v>
      </c>
      <c r="C182" s="109">
        <v>13.612614322601482</v>
      </c>
      <c r="D182" s="109">
        <v>-87.878282505416209</v>
      </c>
      <c r="E182" s="109">
        <v>-14.983164569707586</v>
      </c>
      <c r="F182" s="109">
        <v>-6.1841373002714413</v>
      </c>
      <c r="G182" s="109">
        <v>-24.373193570379883</v>
      </c>
      <c r="H182" s="109">
        <v>12.00708224384644</v>
      </c>
      <c r="I182" s="110">
        <v>67.865483431260131</v>
      </c>
      <c r="J182" s="110">
        <v>8.2264621778709284</v>
      </c>
      <c r="K182" s="109">
        <v>1.3276795105248174</v>
      </c>
      <c r="L182" s="109">
        <v>0.18020435926098624</v>
      </c>
      <c r="M182" s="109"/>
      <c r="N182" s="109"/>
    </row>
    <row r="183" spans="2:14" s="15" customFormat="1" ht="13" outlineLevel="1">
      <c r="B183" s="108" t="s">
        <v>5</v>
      </c>
      <c r="C183" s="109">
        <v>191.93361549467903</v>
      </c>
      <c r="D183" s="109">
        <v>20.38749438786628</v>
      </c>
      <c r="E183" s="109">
        <v>1.4375070503302112</v>
      </c>
      <c r="F183" s="109">
        <v>-8.8859955427426751</v>
      </c>
      <c r="G183" s="109">
        <v>9.0107841852899551</v>
      </c>
      <c r="H183" s="109">
        <v>1.531120551750752</v>
      </c>
      <c r="I183" s="110">
        <v>2043.8707956064759</v>
      </c>
      <c r="J183" s="110">
        <v>2460.5648393559841</v>
      </c>
      <c r="K183" s="109">
        <v>39.985059271482868</v>
      </c>
      <c r="L183" s="109">
        <v>53.89978106129373</v>
      </c>
      <c r="M183" s="109"/>
      <c r="N183" s="109"/>
    </row>
    <row r="184" spans="2:14" s="15" customFormat="1" ht="13" outlineLevel="1">
      <c r="B184" s="108" t="s">
        <v>483</v>
      </c>
      <c r="C184" s="109">
        <v>1599.2257649340647</v>
      </c>
      <c r="D184" s="109">
        <v>466.7907216269553</v>
      </c>
      <c r="E184" s="109">
        <v>14.276148513124841</v>
      </c>
      <c r="F184" s="109">
        <v>15.305417158653345</v>
      </c>
      <c r="G184" s="109">
        <v>10.735678881465782</v>
      </c>
      <c r="H184" s="109">
        <v>15.130353305082437</v>
      </c>
      <c r="I184" s="110">
        <v>179.70476035547316</v>
      </c>
      <c r="J184" s="110">
        <v>1018.549908016777</v>
      </c>
      <c r="K184" s="109">
        <v>3.5156358756273884</v>
      </c>
      <c r="L184" s="109">
        <v>22.311794496939285</v>
      </c>
      <c r="M184" s="109"/>
      <c r="N184" s="109"/>
    </row>
    <row r="185" spans="2:14" s="15" customFormat="1" ht="13" outlineLevel="1">
      <c r="B185" s="129" t="s">
        <v>92</v>
      </c>
      <c r="C185" s="109">
        <v>-0.41755532352939539</v>
      </c>
      <c r="D185" s="109">
        <v>9.9530525290688576</v>
      </c>
      <c r="E185" s="109">
        <v>0.7325415425301518</v>
      </c>
      <c r="F185" s="109">
        <v>6.120904478531819</v>
      </c>
      <c r="G185" s="109">
        <v>-4.8799306415698513</v>
      </c>
      <c r="H185" s="109">
        <v>0.35956132932903118</v>
      </c>
      <c r="I185" s="110">
        <v>54.288359999999997</v>
      </c>
      <c r="J185" s="110">
        <v>59.691708987970003</v>
      </c>
      <c r="K185" s="109">
        <v>1.0620648316017858</v>
      </c>
      <c r="L185" s="109">
        <v>1.3075737709347015</v>
      </c>
      <c r="M185" s="109"/>
      <c r="N185" s="109"/>
    </row>
    <row r="186" spans="2:14" s="15" customFormat="1" ht="13" outlineLevel="1">
      <c r="B186" s="129" t="s">
        <v>23</v>
      </c>
      <c r="C186" s="109" t="s">
        <v>539</v>
      </c>
      <c r="D186" s="109">
        <v>677.0203113888947</v>
      </c>
      <c r="E186" s="109">
        <v>17.083257741914593</v>
      </c>
      <c r="F186" s="109">
        <v>18.486135808811444</v>
      </c>
      <c r="G186" s="109">
        <v>9.5417087206300266</v>
      </c>
      <c r="H186" s="109">
        <v>16.062925146594377</v>
      </c>
      <c r="I186" s="110">
        <v>95.624259999999992</v>
      </c>
      <c r="J186" s="110">
        <v>743.01992281532614</v>
      </c>
      <c r="K186" s="109">
        <v>1.8707355240413486</v>
      </c>
      <c r="L186" s="109">
        <v>16.276186070515244</v>
      </c>
      <c r="M186" s="109"/>
      <c r="N186" s="109"/>
    </row>
    <row r="187" spans="2:14" s="15" customFormat="1" ht="13" outlineLevel="1">
      <c r="B187" s="129" t="s">
        <v>93</v>
      </c>
      <c r="C187" s="109" t="s">
        <v>539</v>
      </c>
      <c r="D187" s="109">
        <v>624.48059668807605</v>
      </c>
      <c r="E187" s="109">
        <v>16.454400632851176</v>
      </c>
      <c r="F187" s="109">
        <v>9.180733344248825</v>
      </c>
      <c r="G187" s="109">
        <v>23.185510085260486</v>
      </c>
      <c r="H187" s="109">
        <v>16.651824564331736</v>
      </c>
      <c r="I187" s="110">
        <v>29.792140355473137</v>
      </c>
      <c r="J187" s="110">
        <v>215.8382762134809</v>
      </c>
      <c r="K187" s="109">
        <v>0.58283551998425343</v>
      </c>
      <c r="L187" s="109">
        <v>4.7280346554893438</v>
      </c>
      <c r="M187" s="109"/>
      <c r="N187" s="109"/>
    </row>
    <row r="188" spans="2:14" s="15" customFormat="1" ht="13" outlineLevel="1">
      <c r="B188" s="116" t="s">
        <v>461</v>
      </c>
      <c r="C188" s="109" t="s">
        <v>539</v>
      </c>
      <c r="D188" s="109" t="s">
        <v>539</v>
      </c>
      <c r="E188" s="109" t="s">
        <v>539</v>
      </c>
      <c r="F188" s="109" t="s">
        <v>539</v>
      </c>
      <c r="G188" s="109">
        <v>54.056723894432658</v>
      </c>
      <c r="H188" s="109">
        <v>60.866579548981925</v>
      </c>
      <c r="I188" s="110" t="s">
        <v>539</v>
      </c>
      <c r="J188" s="110">
        <v>90.714163374524205</v>
      </c>
      <c r="K188" s="109" t="s">
        <v>539</v>
      </c>
      <c r="L188" s="109">
        <v>1.9871346069974045</v>
      </c>
      <c r="M188" s="109"/>
      <c r="N188" s="109"/>
    </row>
    <row r="189" spans="2:14" s="15" customFormat="1" ht="13" outlineLevel="1">
      <c r="B189" s="108" t="s">
        <v>462</v>
      </c>
      <c r="C189" s="109">
        <v>23.955281765889335</v>
      </c>
      <c r="D189" s="109">
        <v>-21.416073147424942</v>
      </c>
      <c r="E189" s="109">
        <v>-1.836790778676034</v>
      </c>
      <c r="F189" s="109">
        <v>-3.6955524998474321</v>
      </c>
      <c r="G189" s="109">
        <v>-0.40150671064563825</v>
      </c>
      <c r="H189" s="109">
        <v>-7.2226157785717584</v>
      </c>
      <c r="I189" s="110">
        <v>4785.8767395810964</v>
      </c>
      <c r="J189" s="110">
        <v>3760.9298762868129</v>
      </c>
      <c r="K189" s="109">
        <v>93.628014798938509</v>
      </c>
      <c r="L189" s="109">
        <v>82.384862888553229</v>
      </c>
      <c r="M189" s="109"/>
      <c r="N189" s="109"/>
    </row>
    <row r="190" spans="2:14" s="15" customFormat="1" ht="13" outlineLevel="1">
      <c r="B190" s="108" t="s">
        <v>485</v>
      </c>
      <c r="C190" s="109" t="s">
        <v>539</v>
      </c>
      <c r="D190" s="109" t="s">
        <v>539</v>
      </c>
      <c r="E190" s="109" t="s">
        <v>539</v>
      </c>
      <c r="F190" s="109">
        <v>7.441225373744853</v>
      </c>
      <c r="G190" s="109" t="s">
        <v>539</v>
      </c>
      <c r="H190" s="109" t="s">
        <v>539</v>
      </c>
      <c r="I190" s="110">
        <v>175.79689999999999</v>
      </c>
      <c r="J190" s="110" t="s">
        <v>539</v>
      </c>
      <c r="K190" s="109">
        <v>3.4391848454183549</v>
      </c>
      <c r="L190" s="109" t="s">
        <v>539</v>
      </c>
      <c r="M190" s="109"/>
      <c r="N190" s="109"/>
    </row>
    <row r="191" spans="2:14" s="15" customFormat="1" ht="13" outlineLevel="1">
      <c r="B191" s="108" t="s">
        <v>11</v>
      </c>
      <c r="C191" s="109">
        <v>47.543915787267167</v>
      </c>
      <c r="D191" s="109">
        <v>-10.691639115006751</v>
      </c>
      <c r="E191" s="109">
        <v>-0.86603638533754301</v>
      </c>
      <c r="F191" s="109">
        <v>-1.8083154343940699</v>
      </c>
      <c r="G191" s="109">
        <v>0.48392106692287662</v>
      </c>
      <c r="H191" s="109">
        <v>-3.9802654356963814</v>
      </c>
      <c r="I191" s="110">
        <v>5111.5862595810968</v>
      </c>
      <c r="J191" s="110">
        <v>4565.0739036544137</v>
      </c>
      <c r="K191" s="109">
        <v>100</v>
      </c>
      <c r="L191" s="109">
        <v>100</v>
      </c>
      <c r="M191" s="109"/>
      <c r="N191" s="109"/>
    </row>
    <row r="192" spans="2:14" s="15" customFormat="1" ht="13" outlineLevel="1">
      <c r="B192" s="108"/>
      <c r="C192" s="109"/>
      <c r="D192" s="109"/>
      <c r="E192" s="109"/>
      <c r="F192" s="109"/>
      <c r="G192" s="109"/>
      <c r="H192" s="109"/>
      <c r="I192" s="110"/>
      <c r="J192" s="110"/>
      <c r="K192" s="109"/>
      <c r="L192" s="109"/>
      <c r="M192" s="109"/>
      <c r="N192" s="109"/>
    </row>
    <row r="193" spans="2:14" s="15" customFormat="1" ht="13">
      <c r="B193" s="117"/>
      <c r="C193" s="109"/>
      <c r="D193" s="109"/>
      <c r="E193" s="109"/>
      <c r="F193" s="109"/>
      <c r="G193" s="109"/>
      <c r="H193" s="109"/>
      <c r="I193" s="110"/>
      <c r="J193" s="110"/>
      <c r="K193" s="109"/>
      <c r="L193" s="109"/>
      <c r="M193" s="109"/>
      <c r="N193" s="109"/>
    </row>
    <row r="194" spans="2:14" s="15" customFormat="1" ht="13">
      <c r="B194" s="117"/>
      <c r="C194" s="109"/>
      <c r="D194" s="109"/>
      <c r="E194" s="109"/>
      <c r="F194" s="109"/>
      <c r="G194" s="109"/>
      <c r="H194" s="109"/>
      <c r="I194" s="110"/>
      <c r="J194" s="110"/>
      <c r="K194" s="109"/>
      <c r="L194" s="109"/>
      <c r="M194" s="109"/>
      <c r="N194" s="109"/>
    </row>
    <row r="195" spans="2:14" ht="17" thickBot="1">
      <c r="B195" s="104" t="s">
        <v>493</v>
      </c>
      <c r="C195" s="3"/>
      <c r="D195" s="105"/>
      <c r="E195" s="3"/>
      <c r="F195" s="3"/>
      <c r="G195" s="3"/>
      <c r="H195" s="3"/>
      <c r="I195" s="106"/>
      <c r="J195" s="106"/>
      <c r="K195" s="107"/>
      <c r="L195" s="107"/>
      <c r="M195" s="89"/>
      <c r="N195" s="89"/>
    </row>
    <row r="196" spans="2:14" s="15" customFormat="1" ht="14" outlineLevel="1" thickTop="1">
      <c r="B196" s="108"/>
      <c r="C196" s="109"/>
      <c r="D196" s="109"/>
      <c r="E196" s="109"/>
      <c r="F196" s="109"/>
      <c r="G196" s="109"/>
      <c r="H196" s="109"/>
      <c r="I196" s="110"/>
      <c r="J196" s="110"/>
      <c r="K196" s="109"/>
      <c r="L196" s="109"/>
      <c r="M196" s="109"/>
      <c r="N196" s="109"/>
    </row>
    <row r="197" spans="2:14" s="15" customFormat="1" ht="13" outlineLevel="1">
      <c r="B197" s="108"/>
      <c r="C197" s="152" t="s">
        <v>446</v>
      </c>
      <c r="D197" s="152"/>
      <c r="E197" s="152"/>
      <c r="F197" s="152"/>
      <c r="G197" s="152"/>
      <c r="H197" s="152"/>
      <c r="I197" s="153" t="s">
        <v>494</v>
      </c>
      <c r="J197" s="153"/>
      <c r="K197" s="154" t="s">
        <v>448</v>
      </c>
      <c r="L197" s="154"/>
      <c r="M197" s="109"/>
      <c r="N197" s="109"/>
    </row>
    <row r="198" spans="2:14" s="15" customFormat="1" ht="13" outlineLevel="1">
      <c r="B198" s="108"/>
      <c r="C198" s="174" t="s">
        <v>449</v>
      </c>
      <c r="D198" s="175"/>
      <c r="E198" s="176" t="s">
        <v>450</v>
      </c>
      <c r="F198" s="177"/>
      <c r="G198" s="177"/>
      <c r="H198" s="178"/>
      <c r="I198" s="153"/>
      <c r="J198" s="153"/>
      <c r="K198" s="154"/>
      <c r="L198" s="154"/>
      <c r="M198" s="109"/>
      <c r="N198" s="109"/>
    </row>
    <row r="199" spans="2:14" s="15" customFormat="1" ht="13" outlineLevel="1">
      <c r="B199" s="111" t="s">
        <v>495</v>
      </c>
      <c r="C199" s="112" t="s">
        <v>452</v>
      </c>
      <c r="D199" s="112" t="s">
        <v>453</v>
      </c>
      <c r="E199" s="113" t="s">
        <v>453</v>
      </c>
      <c r="F199" s="113" t="s">
        <v>454</v>
      </c>
      <c r="G199" s="113" t="s">
        <v>455</v>
      </c>
      <c r="H199" s="113">
        <v>2018</v>
      </c>
      <c r="I199" s="114">
        <v>2005</v>
      </c>
      <c r="J199" s="114">
        <v>2018</v>
      </c>
      <c r="K199" s="114">
        <v>2005</v>
      </c>
      <c r="L199" s="114">
        <v>2018</v>
      </c>
      <c r="M199" s="109"/>
      <c r="N199" s="109"/>
    </row>
    <row r="200" spans="2:14" s="15" customFormat="1" ht="13" outlineLevel="1">
      <c r="B200" s="108" t="s">
        <v>7</v>
      </c>
      <c r="C200" s="109">
        <v>-63.64187433640609</v>
      </c>
      <c r="D200" s="109">
        <v>-66.322211977281469</v>
      </c>
      <c r="E200" s="109">
        <v>-8.0309263249607294</v>
      </c>
      <c r="F200" s="109">
        <v>6.5182092393889945</v>
      </c>
      <c r="G200" s="109">
        <v>-23.85920191428562</v>
      </c>
      <c r="H200" s="109">
        <v>-40.962068911054594</v>
      </c>
      <c r="I200" s="110">
        <v>6389</v>
      </c>
      <c r="J200" s="110">
        <v>2151.6738767714874</v>
      </c>
      <c r="K200" s="109">
        <v>23.089503502311587</v>
      </c>
      <c r="L200" s="109">
        <v>6.9704548188112074</v>
      </c>
      <c r="M200" s="109"/>
      <c r="N200" s="109"/>
    </row>
    <row r="201" spans="2:14" s="15" customFormat="1" ht="13" outlineLevel="1">
      <c r="B201" s="108" t="s">
        <v>8</v>
      </c>
      <c r="C201" s="109">
        <v>-6.8723166783360874</v>
      </c>
      <c r="D201" s="109">
        <v>-14.664633037903885</v>
      </c>
      <c r="E201" s="109">
        <v>-1.2124453015936343</v>
      </c>
      <c r="F201" s="109">
        <v>2.9364568123434465</v>
      </c>
      <c r="G201" s="109">
        <v>-6.013142272212912</v>
      </c>
      <c r="H201" s="109">
        <v>-3.4034246523900595</v>
      </c>
      <c r="I201" s="110">
        <v>2450</v>
      </c>
      <c r="J201" s="110">
        <v>2090.7164905713548</v>
      </c>
      <c r="K201" s="109">
        <v>8.8541686618662361</v>
      </c>
      <c r="L201" s="109">
        <v>6.7729803265250439</v>
      </c>
      <c r="M201" s="109"/>
      <c r="N201" s="109"/>
    </row>
    <row r="202" spans="2:14" s="15" customFormat="1" ht="13" outlineLevel="1">
      <c r="B202" s="108" t="s">
        <v>3</v>
      </c>
      <c r="C202" s="109">
        <v>-90.11895346782029</v>
      </c>
      <c r="D202" s="109">
        <v>-95.825701599728859</v>
      </c>
      <c r="E202" s="109">
        <v>-21.676689094744017</v>
      </c>
      <c r="F202" s="109">
        <v>-7.5743867019238635</v>
      </c>
      <c r="G202" s="109">
        <v>-30.020420272792926</v>
      </c>
      <c r="H202" s="109">
        <v>-1.726079639465401</v>
      </c>
      <c r="I202" s="110">
        <v>3340</v>
      </c>
      <c r="J202" s="110">
        <v>139.42156656905567</v>
      </c>
      <c r="K202" s="109">
        <v>12.07058095127887</v>
      </c>
      <c r="L202" s="109">
        <v>0.45166311727299574</v>
      </c>
      <c r="M202" s="109"/>
      <c r="N202" s="109"/>
    </row>
    <row r="203" spans="2:14" s="15" customFormat="1" ht="13" outlineLevel="1">
      <c r="B203" s="108" t="s">
        <v>5</v>
      </c>
      <c r="C203" s="109">
        <v>306.34262962542141</v>
      </c>
      <c r="D203" s="109">
        <v>38.361526123534276</v>
      </c>
      <c r="E203" s="109">
        <v>2.5291446122718941</v>
      </c>
      <c r="F203" s="109">
        <v>-7.3449672995806292</v>
      </c>
      <c r="G203" s="109">
        <v>8.9947890044475898</v>
      </c>
      <c r="H203" s="109">
        <v>2.130810162217522</v>
      </c>
      <c r="I203" s="110">
        <v>11574</v>
      </c>
      <c r="J203" s="110">
        <v>16013.963033537857</v>
      </c>
      <c r="K203" s="109">
        <v>41.82781554793462</v>
      </c>
      <c r="L203" s="109">
        <v>51.878031796750435</v>
      </c>
      <c r="M203" s="109"/>
      <c r="N203" s="109"/>
    </row>
    <row r="204" spans="2:14" s="15" customFormat="1" ht="13" outlineLevel="1">
      <c r="B204" s="108" t="s">
        <v>6</v>
      </c>
      <c r="C204" s="109">
        <v>1363.2500480858282</v>
      </c>
      <c r="D204" s="109">
        <v>444.39407649480859</v>
      </c>
      <c r="E204" s="109">
        <v>13.922294215496267</v>
      </c>
      <c r="F204" s="109">
        <v>16.088048827002943</v>
      </c>
      <c r="G204" s="109">
        <v>9.0642168532523826</v>
      </c>
      <c r="H204" s="109">
        <v>14.830109542322155</v>
      </c>
      <c r="I204" s="110">
        <v>1873.432</v>
      </c>
      <c r="J204" s="110">
        <v>10198.852835158223</v>
      </c>
      <c r="K204" s="109">
        <v>6.7704828181785262</v>
      </c>
      <c r="L204" s="109">
        <v>33.039692333786213</v>
      </c>
      <c r="M204" s="109"/>
      <c r="N204" s="109"/>
    </row>
    <row r="205" spans="2:14" s="15" customFormat="1" ht="13" outlineLevel="1">
      <c r="B205" s="129" t="s">
        <v>92</v>
      </c>
      <c r="C205" s="109">
        <v>-0.41755532352940278</v>
      </c>
      <c r="D205" s="109">
        <v>9.9530525290688576</v>
      </c>
      <c r="E205" s="109">
        <v>0.7325415425301518</v>
      </c>
      <c r="F205" s="109">
        <v>6.120904478531819</v>
      </c>
      <c r="G205" s="109">
        <v>-4.8799306415698513</v>
      </c>
      <c r="H205" s="109">
        <v>0.35956132932902418</v>
      </c>
      <c r="I205" s="110">
        <v>631.26</v>
      </c>
      <c r="J205" s="110">
        <v>694.08963939500006</v>
      </c>
      <c r="K205" s="109">
        <v>2.2813397997917062</v>
      </c>
      <c r="L205" s="109">
        <v>2.248537998178072</v>
      </c>
      <c r="M205" s="109"/>
      <c r="N205" s="109"/>
    </row>
    <row r="206" spans="2:14" s="15" customFormat="1" ht="13" outlineLevel="1">
      <c r="B206" s="129" t="s">
        <v>23</v>
      </c>
      <c r="C206" s="109" t="s">
        <v>539</v>
      </c>
      <c r="D206" s="109">
        <v>677.02031138889458</v>
      </c>
      <c r="E206" s="109">
        <v>17.083257741914593</v>
      </c>
      <c r="F206" s="109">
        <v>18.486135808811444</v>
      </c>
      <c r="G206" s="109">
        <v>9.5417087206300266</v>
      </c>
      <c r="H206" s="109">
        <v>16.062925146594374</v>
      </c>
      <c r="I206" s="110">
        <v>1111.9100000000001</v>
      </c>
      <c r="J206" s="110">
        <v>8639.7665443642582</v>
      </c>
      <c r="K206" s="109">
        <v>4.0183831333941589</v>
      </c>
      <c r="L206" s="109">
        <v>27.988954549622729</v>
      </c>
      <c r="M206" s="109"/>
      <c r="N206" s="109"/>
    </row>
    <row r="207" spans="2:14" s="15" customFormat="1" ht="13" outlineLevel="1">
      <c r="B207" s="129" t="s">
        <v>213</v>
      </c>
      <c r="C207" s="109" t="s">
        <v>539</v>
      </c>
      <c r="D207" s="109" t="s">
        <v>539</v>
      </c>
      <c r="E207" s="109" t="s">
        <v>539</v>
      </c>
      <c r="F207" s="109">
        <v>48.244948055843629</v>
      </c>
      <c r="G207" s="109">
        <v>69.699152807371334</v>
      </c>
      <c r="H207" s="109">
        <v>54.199832392159621</v>
      </c>
      <c r="I207" s="110" t="s">
        <v>539</v>
      </c>
      <c r="J207" s="110">
        <v>16.655762375632886</v>
      </c>
      <c r="K207" s="109" t="s">
        <v>539</v>
      </c>
      <c r="L207" s="130">
        <v>5.3957172769326024E-2</v>
      </c>
      <c r="M207" s="109"/>
      <c r="N207" s="109"/>
    </row>
    <row r="208" spans="2:14" s="15" customFormat="1" ht="13" outlineLevel="1">
      <c r="B208" s="129" t="s">
        <v>93</v>
      </c>
      <c r="C208" s="109" t="s">
        <v>539</v>
      </c>
      <c r="D208" s="109">
        <v>551.25738052795953</v>
      </c>
      <c r="E208" s="109">
        <v>15.503822830917379</v>
      </c>
      <c r="F208" s="109">
        <v>8.7655779585390938</v>
      </c>
      <c r="G208" s="109">
        <v>21.023550107817112</v>
      </c>
      <c r="H208" s="109">
        <v>15.381624369649243</v>
      </c>
      <c r="I208" s="110">
        <v>130.262</v>
      </c>
      <c r="J208" s="110">
        <v>848.34088902333065</v>
      </c>
      <c r="K208" s="109">
        <v>0.47075988499266114</v>
      </c>
      <c r="L208" s="109">
        <v>2.7482426132160858</v>
      </c>
      <c r="M208" s="109"/>
      <c r="N208" s="109"/>
    </row>
    <row r="209" spans="2:14" s="15" customFormat="1" ht="13" outlineLevel="1">
      <c r="B209" s="108" t="s">
        <v>94</v>
      </c>
      <c r="C209" s="109" t="s">
        <v>539</v>
      </c>
      <c r="D209" s="109" t="s">
        <v>539</v>
      </c>
      <c r="E209" s="109" t="s">
        <v>539</v>
      </c>
      <c r="F209" s="109" t="s">
        <v>539</v>
      </c>
      <c r="G209" s="109">
        <v>59.688677713910245</v>
      </c>
      <c r="H209" s="109">
        <v>89.319112848557424</v>
      </c>
      <c r="I209" s="110" t="s">
        <v>539</v>
      </c>
      <c r="J209" s="110">
        <v>301.58822624389103</v>
      </c>
      <c r="K209" s="109" t="s">
        <v>539</v>
      </c>
      <c r="L209" s="109">
        <v>0.97701009786517656</v>
      </c>
      <c r="M209" s="109"/>
      <c r="N209" s="109"/>
    </row>
    <row r="210" spans="2:14" s="15" customFormat="1" ht="13" outlineLevel="1">
      <c r="B210" s="108" t="s">
        <v>95</v>
      </c>
      <c r="C210" s="109" t="s">
        <v>539</v>
      </c>
      <c r="D210" s="109" t="s">
        <v>539</v>
      </c>
      <c r="E210" s="109" t="s">
        <v>539</v>
      </c>
      <c r="F210" s="109">
        <v>7.441225373744853</v>
      </c>
      <c r="G210" s="109" t="s">
        <v>539</v>
      </c>
      <c r="H210" s="109" t="s">
        <v>539</v>
      </c>
      <c r="I210" s="110">
        <v>2044.15</v>
      </c>
      <c r="J210" s="110" t="s">
        <v>539</v>
      </c>
      <c r="K210" s="109">
        <v>7.3874485184301513</v>
      </c>
      <c r="L210" s="109" t="s">
        <v>539</v>
      </c>
      <c r="M210" s="109"/>
      <c r="N210" s="109"/>
    </row>
    <row r="211" spans="2:14" s="15" customFormat="1" ht="13" outlineLevel="1">
      <c r="B211" s="108" t="s">
        <v>11</v>
      </c>
      <c r="C211" s="109">
        <v>117.39527180447413</v>
      </c>
      <c r="D211" s="109">
        <v>11.557053981921525</v>
      </c>
      <c r="E211" s="109">
        <v>0.84482536091310401</v>
      </c>
      <c r="F211" s="109">
        <v>9.002093664438604E-2</v>
      </c>
      <c r="G211" s="109">
        <v>2.367518379049538</v>
      </c>
      <c r="H211" s="109">
        <v>2.918438104359216</v>
      </c>
      <c r="I211" s="110">
        <v>27670.582000000002</v>
      </c>
      <c r="J211" s="110">
        <v>30868.486098851863</v>
      </c>
      <c r="K211" s="109">
        <v>100</v>
      </c>
      <c r="L211" s="109">
        <v>100</v>
      </c>
      <c r="M211" s="109"/>
      <c r="N211" s="109"/>
    </row>
    <row r="212" spans="2:14" s="15" customFormat="1" ht="13" outlineLevel="1">
      <c r="B212" s="108"/>
      <c r="C212" s="109"/>
      <c r="D212" s="109"/>
      <c r="E212" s="109"/>
      <c r="F212" s="109"/>
      <c r="G212" s="109"/>
      <c r="H212" s="109"/>
      <c r="I212" s="110"/>
      <c r="J212" s="110"/>
      <c r="K212" s="109"/>
      <c r="L212" s="109"/>
      <c r="M212" s="109"/>
      <c r="N212" s="109"/>
    </row>
    <row r="213" spans="2:14" s="15" customFormat="1" ht="13">
      <c r="B213" s="108"/>
      <c r="C213" s="109"/>
      <c r="D213" s="109"/>
      <c r="E213" s="109"/>
      <c r="F213" s="109"/>
      <c r="G213" s="109"/>
      <c r="H213" s="109"/>
      <c r="I213" s="110"/>
      <c r="J213" s="110"/>
      <c r="K213" s="109"/>
      <c r="L213" s="109"/>
      <c r="M213" s="109"/>
      <c r="N213" s="109"/>
    </row>
    <row r="214" spans="2:14" s="15" customFormat="1" ht="13">
      <c r="B214" s="108"/>
      <c r="C214" s="109"/>
      <c r="D214" s="109"/>
      <c r="E214" s="109"/>
      <c r="F214" s="109"/>
      <c r="G214" s="109"/>
      <c r="H214" s="109"/>
      <c r="I214" s="110"/>
      <c r="J214" s="110"/>
      <c r="K214" s="109"/>
      <c r="L214" s="109"/>
      <c r="M214" s="109"/>
      <c r="N214" s="109"/>
    </row>
    <row r="215" spans="2:14" ht="17" thickBot="1">
      <c r="B215" s="104" t="s">
        <v>496</v>
      </c>
      <c r="C215" s="3"/>
      <c r="D215" s="105"/>
      <c r="E215" s="3"/>
      <c r="F215" s="3"/>
      <c r="G215" s="3"/>
      <c r="H215" s="3"/>
      <c r="I215" s="106"/>
      <c r="J215" s="106"/>
      <c r="K215" s="107"/>
      <c r="L215" s="107"/>
      <c r="M215" s="89"/>
      <c r="N215" s="89"/>
    </row>
    <row r="216" spans="2:14" s="15" customFormat="1" ht="14" outlineLevel="1" thickTop="1">
      <c r="C216" s="109"/>
      <c r="D216" s="109"/>
      <c r="E216" s="109"/>
      <c r="F216" s="109"/>
      <c r="G216" s="109"/>
      <c r="H216" s="109"/>
      <c r="I216" s="110"/>
      <c r="J216" s="110"/>
      <c r="K216" s="109"/>
      <c r="L216" s="109"/>
      <c r="M216" s="109"/>
      <c r="N216" s="109"/>
    </row>
    <row r="217" spans="2:14" s="15" customFormat="1" ht="13" outlineLevel="1">
      <c r="C217" s="181">
        <v>2017</v>
      </c>
      <c r="D217" s="181"/>
      <c r="E217" s="181"/>
      <c r="F217" s="181"/>
      <c r="G217" s="109"/>
      <c r="H217" s="109"/>
      <c r="I217" s="110"/>
      <c r="J217" s="110"/>
      <c r="K217" s="109"/>
      <c r="L217" s="109"/>
      <c r="M217" s="109"/>
      <c r="N217" s="109"/>
    </row>
    <row r="218" spans="2:14" s="15" customFormat="1" ht="13" outlineLevel="1">
      <c r="C218" s="131" t="s">
        <v>497</v>
      </c>
      <c r="D218" s="131" t="s">
        <v>498</v>
      </c>
      <c r="E218" s="131" t="s">
        <v>499</v>
      </c>
      <c r="F218" s="131" t="s">
        <v>500</v>
      </c>
      <c r="G218" s="109"/>
      <c r="H218" s="109"/>
      <c r="I218" s="110"/>
      <c r="J218" s="110"/>
      <c r="K218" s="109"/>
      <c r="L218" s="109"/>
      <c r="M218" s="109"/>
      <c r="N218" s="109"/>
    </row>
    <row r="219" spans="2:14" s="15" customFormat="1" ht="13" outlineLevel="1">
      <c r="B219" s="15" t="s">
        <v>91</v>
      </c>
      <c r="C219" s="132">
        <v>387</v>
      </c>
      <c r="D219" s="109">
        <v>325.41800000000001</v>
      </c>
      <c r="E219" s="119">
        <v>0.88356164383561642</v>
      </c>
      <c r="F219" s="119">
        <v>0.91844392481820525</v>
      </c>
      <c r="G219" s="109"/>
      <c r="H219" s="109"/>
      <c r="I219" s="110"/>
      <c r="J219" s="110"/>
      <c r="K219" s="109"/>
      <c r="L219" s="109"/>
      <c r="M219" s="109"/>
      <c r="N219" s="109"/>
    </row>
    <row r="220" spans="2:14" s="15" customFormat="1" ht="13" outlineLevel="1">
      <c r="B220" s="15" t="s">
        <v>501</v>
      </c>
      <c r="C220" s="132">
        <v>2</v>
      </c>
      <c r="D220" s="109">
        <v>5.2</v>
      </c>
      <c r="E220" s="119">
        <v>4.5662100456621002E-3</v>
      </c>
      <c r="F220" s="119">
        <v>1.4676226911402159E-2</v>
      </c>
      <c r="G220" s="109"/>
      <c r="H220" s="109"/>
      <c r="I220" s="110"/>
      <c r="J220" s="110"/>
      <c r="K220" s="109"/>
      <c r="L220" s="109"/>
      <c r="M220" s="109"/>
      <c r="N220" s="109"/>
    </row>
    <row r="221" spans="2:14" s="15" customFormat="1" ht="13" outlineLevel="1">
      <c r="B221" s="15" t="s">
        <v>210</v>
      </c>
      <c r="C221" s="132">
        <v>3</v>
      </c>
      <c r="D221" s="109">
        <v>5.45</v>
      </c>
      <c r="E221" s="119">
        <v>6.8493150684931503E-3</v>
      </c>
      <c r="F221" s="119">
        <v>1.5381814743681109E-2</v>
      </c>
      <c r="G221" s="109"/>
      <c r="H221" s="109"/>
      <c r="I221" s="110"/>
      <c r="J221" s="110"/>
      <c r="K221" s="109"/>
      <c r="L221" s="109"/>
      <c r="M221" s="109"/>
      <c r="N221" s="109"/>
    </row>
    <row r="222" spans="2:14" s="15" customFormat="1" ht="13" outlineLevel="1">
      <c r="B222" s="15" t="s">
        <v>502</v>
      </c>
      <c r="C222" s="132">
        <v>23</v>
      </c>
      <c r="D222" s="109">
        <v>8.7185000000000006</v>
      </c>
      <c r="E222" s="119">
        <v>5.2511415525114152E-2</v>
      </c>
      <c r="F222" s="119">
        <v>2.4606670062896099E-2</v>
      </c>
      <c r="G222" s="109"/>
      <c r="H222" s="109"/>
      <c r="I222" s="110"/>
      <c r="J222" s="110"/>
      <c r="K222" s="109"/>
      <c r="L222" s="109"/>
      <c r="M222" s="109"/>
      <c r="N222" s="109"/>
    </row>
    <row r="223" spans="2:14" s="15" customFormat="1" ht="13" outlineLevel="1">
      <c r="B223" s="15" t="s">
        <v>212</v>
      </c>
      <c r="C223" s="132">
        <v>23</v>
      </c>
      <c r="D223" s="109">
        <v>9.5280000000000005</v>
      </c>
      <c r="E223" s="119">
        <v>5.2511415525114152E-2</v>
      </c>
      <c r="F223" s="119">
        <v>2.6891363463815338E-2</v>
      </c>
      <c r="G223" s="109"/>
      <c r="H223" s="109"/>
      <c r="I223" s="110"/>
      <c r="J223" s="110"/>
      <c r="K223" s="109"/>
      <c r="L223" s="109"/>
      <c r="M223" s="109"/>
      <c r="N223" s="109"/>
    </row>
    <row r="224" spans="2:14" s="15" customFormat="1" ht="13" outlineLevel="1">
      <c r="B224" s="15" t="s">
        <v>11</v>
      </c>
      <c r="C224" s="132">
        <v>438</v>
      </c>
      <c r="D224" s="109">
        <v>354.31450000000001</v>
      </c>
      <c r="E224" s="119">
        <v>1</v>
      </c>
      <c r="F224" s="119">
        <v>0.99999999999999989</v>
      </c>
      <c r="G224" s="109"/>
      <c r="H224" s="109"/>
      <c r="I224" s="110"/>
      <c r="J224" s="110"/>
      <c r="K224" s="109"/>
      <c r="L224" s="109"/>
      <c r="M224" s="109"/>
      <c r="N224" s="109"/>
    </row>
    <row r="225" spans="2:14" s="15" customFormat="1" ht="13" outlineLevel="1">
      <c r="C225" s="132"/>
      <c r="D225" s="109"/>
      <c r="E225" s="119"/>
      <c r="F225" s="119"/>
      <c r="G225" s="109"/>
      <c r="H225" s="109"/>
      <c r="I225" s="110"/>
      <c r="J225" s="110"/>
      <c r="K225" s="109"/>
      <c r="L225" s="109"/>
      <c r="M225" s="109"/>
      <c r="N225" s="109"/>
    </row>
    <row r="226" spans="2:14" s="15" customFormat="1" ht="13">
      <c r="B226" s="108"/>
      <c r="C226" s="109"/>
      <c r="D226" s="109"/>
      <c r="E226" s="109"/>
      <c r="F226" s="109"/>
      <c r="G226" s="109"/>
      <c r="H226" s="109"/>
      <c r="I226" s="110"/>
      <c r="J226" s="110"/>
      <c r="K226" s="109"/>
      <c r="L226" s="109"/>
      <c r="M226" s="109"/>
      <c r="N226" s="109"/>
    </row>
    <row r="227" spans="2:14" s="15" customFormat="1" ht="13">
      <c r="B227" s="108"/>
      <c r="C227" s="109"/>
      <c r="D227" s="109"/>
      <c r="E227" s="109"/>
      <c r="F227" s="109"/>
      <c r="G227" s="109"/>
      <c r="H227" s="109"/>
      <c r="I227" s="110"/>
      <c r="J227" s="110"/>
      <c r="K227" s="109"/>
      <c r="L227" s="109"/>
      <c r="M227" s="109"/>
      <c r="N227" s="109"/>
    </row>
    <row r="228" spans="2:14" ht="17" thickBot="1">
      <c r="B228" s="104" t="s">
        <v>503</v>
      </c>
      <c r="C228" s="107"/>
      <c r="D228" s="107"/>
      <c r="E228" s="107"/>
      <c r="F228" s="107"/>
      <c r="G228" s="107"/>
      <c r="H228" s="107"/>
      <c r="I228" s="107"/>
      <c r="J228" s="107"/>
      <c r="K228" s="107"/>
      <c r="L228" s="107"/>
      <c r="M228" s="89"/>
      <c r="N228" s="89"/>
    </row>
    <row r="229" spans="2:14" ht="16" outlineLevel="1" thickTop="1">
      <c r="B229" s="108"/>
      <c r="C229" s="125"/>
      <c r="D229" s="126"/>
      <c r="E229" s="125"/>
      <c r="F229" s="125"/>
      <c r="G229" s="125"/>
      <c r="H229" s="125"/>
      <c r="I229" s="127"/>
      <c r="J229" s="127"/>
      <c r="K229" s="128"/>
      <c r="L229" s="128"/>
      <c r="M229" s="89"/>
      <c r="N229" s="89"/>
    </row>
    <row r="230" spans="2:14" outlineLevel="1">
      <c r="B230" s="89"/>
      <c r="C230" s="89"/>
      <c r="D230" s="155" t="s">
        <v>446</v>
      </c>
      <c r="E230" s="156"/>
      <c r="F230" s="156"/>
      <c r="G230" s="156"/>
      <c r="H230" s="156"/>
      <c r="I230" s="157"/>
      <c r="J230" s="109"/>
      <c r="K230" s="109"/>
      <c r="L230" s="109"/>
      <c r="M230" s="89"/>
      <c r="N230" s="89"/>
    </row>
    <row r="231" spans="2:14" s="15" customFormat="1" ht="13" outlineLevel="1">
      <c r="B231" s="108"/>
      <c r="D231" s="133" t="s">
        <v>449</v>
      </c>
      <c r="E231" s="176" t="s">
        <v>450</v>
      </c>
      <c r="F231" s="177"/>
      <c r="G231" s="177"/>
      <c r="H231" s="177"/>
      <c r="I231" s="178"/>
      <c r="J231" s="109"/>
      <c r="K231" s="109"/>
      <c r="L231" s="109"/>
      <c r="M231" s="134"/>
      <c r="N231" s="134"/>
    </row>
    <row r="232" spans="2:14" s="15" customFormat="1" ht="13" outlineLevel="1">
      <c r="D232" s="112" t="s">
        <v>609</v>
      </c>
      <c r="E232" s="112" t="s">
        <v>609</v>
      </c>
      <c r="F232" s="112" t="s">
        <v>612</v>
      </c>
      <c r="G232" s="112" t="s">
        <v>610</v>
      </c>
      <c r="H232" s="112" t="s">
        <v>611</v>
      </c>
      <c r="I232" s="114">
        <v>2018</v>
      </c>
      <c r="J232" s="109"/>
      <c r="K232" s="109"/>
      <c r="L232" s="109"/>
      <c r="M232" s="134"/>
      <c r="N232" s="134"/>
    </row>
    <row r="233" spans="2:14" s="15" customFormat="1" ht="13" outlineLevel="1">
      <c r="B233" s="108" t="s">
        <v>175</v>
      </c>
      <c r="C233" s="109"/>
      <c r="D233" s="109">
        <v>67.017080737272593</v>
      </c>
      <c r="E233" s="109">
        <v>4.2406740311047519</v>
      </c>
      <c r="F233" s="109">
        <v>0.4270574366221247</v>
      </c>
      <c r="G233" s="109">
        <v>6.7298817278130585</v>
      </c>
      <c r="H233" s="109">
        <v>6.6432333054023518</v>
      </c>
      <c r="I233" s="109">
        <v>8.1697971601751416</v>
      </c>
      <c r="J233" s="109"/>
      <c r="K233" s="109"/>
      <c r="L233" s="109"/>
      <c r="M233" s="117"/>
      <c r="N233" s="117"/>
    </row>
    <row r="234" spans="2:14" s="15" customFormat="1" ht="13" outlineLevel="1">
      <c r="B234" s="108" t="s">
        <v>184</v>
      </c>
      <c r="C234" s="109"/>
      <c r="D234" s="109">
        <v>27.367104530699883</v>
      </c>
      <c r="E234" s="109">
        <v>1.0249375171912378</v>
      </c>
      <c r="F234" s="109">
        <v>-1.669410323375109</v>
      </c>
      <c r="G234" s="109">
        <v>2.1605384710773112</v>
      </c>
      <c r="H234" s="109">
        <v>3.7299568675806638</v>
      </c>
      <c r="I234" s="109">
        <v>1.7205741405789905</v>
      </c>
      <c r="J234" s="109"/>
      <c r="K234" s="109"/>
      <c r="L234" s="109"/>
      <c r="M234" s="117"/>
      <c r="N234" s="117"/>
    </row>
    <row r="235" spans="2:14" s="15" customFormat="1" ht="13" outlineLevel="1">
      <c r="B235" s="108" t="s">
        <v>187</v>
      </c>
      <c r="C235" s="109"/>
      <c r="D235" s="109">
        <v>15.496964036984473</v>
      </c>
      <c r="E235" s="109">
        <v>-0.17393510050230931</v>
      </c>
      <c r="F235" s="109">
        <v>-1.1693721858612949</v>
      </c>
      <c r="G235" s="109">
        <v>-0.99176030703096441</v>
      </c>
      <c r="H235" s="109">
        <v>2.9087497900099679</v>
      </c>
      <c r="I235" s="109">
        <v>4.5230869651826602</v>
      </c>
      <c r="J235" s="109"/>
      <c r="K235" s="109"/>
      <c r="L235" s="109"/>
      <c r="M235" s="117"/>
      <c r="N235" s="117"/>
    </row>
    <row r="236" spans="2:14" s="15" customFormat="1" ht="13" outlineLevel="1">
      <c r="B236" s="108" t="s">
        <v>185</v>
      </c>
      <c r="C236" s="109"/>
      <c r="D236" s="109">
        <v>8.8157589051606919</v>
      </c>
      <c r="E236" s="109">
        <v>-0.60328811353485001</v>
      </c>
      <c r="F236" s="109">
        <v>-1.4556508124780931</v>
      </c>
      <c r="G236" s="109">
        <v>-1.189713135606485</v>
      </c>
      <c r="H236" s="109">
        <v>1.8330928947487335</v>
      </c>
      <c r="I236" s="109">
        <v>1.6137166309386239</v>
      </c>
      <c r="J236" s="109"/>
      <c r="K236" s="109"/>
      <c r="L236" s="109"/>
      <c r="M236" s="117"/>
      <c r="N236" s="117"/>
    </row>
    <row r="237" spans="2:14" s="15" customFormat="1" ht="13" outlineLevel="1">
      <c r="B237" s="108" t="s">
        <v>504</v>
      </c>
      <c r="C237" s="109"/>
      <c r="D237" s="109">
        <v>0.74222177100402176</v>
      </c>
      <c r="E237" s="109">
        <v>-1.5902989461764383</v>
      </c>
      <c r="F237" s="109">
        <v>-2.4952404672181294</v>
      </c>
      <c r="G237" s="109">
        <v>-1.6223585235340621</v>
      </c>
      <c r="H237" s="109">
        <v>-9.0754253968206022E-3</v>
      </c>
      <c r="I237" s="109">
        <v>-1.1592569804040911</v>
      </c>
      <c r="J237" s="109"/>
      <c r="K237" s="109"/>
      <c r="L237" s="109"/>
      <c r="M237" s="117"/>
      <c r="N237" s="117"/>
    </row>
    <row r="238" spans="2:14" s="15" customFormat="1" ht="13" outlineLevel="1">
      <c r="B238" s="108"/>
      <c r="C238" s="115"/>
      <c r="D238" s="115"/>
      <c r="E238" s="115"/>
      <c r="F238" s="115"/>
      <c r="G238" s="115"/>
      <c r="H238" s="115"/>
      <c r="I238" s="135"/>
      <c r="J238" s="135"/>
      <c r="K238" s="115"/>
      <c r="L238" s="115"/>
      <c r="M238" s="108"/>
      <c r="N238" s="108"/>
    </row>
    <row r="239" spans="2:14" s="15" customFormat="1" ht="13">
      <c r="B239" s="108"/>
      <c r="C239" s="109"/>
      <c r="D239" s="109"/>
      <c r="E239" s="109"/>
      <c r="F239" s="109"/>
      <c r="G239" s="109"/>
      <c r="H239" s="109"/>
      <c r="I239" s="110"/>
      <c r="J239" s="110"/>
      <c r="K239" s="109"/>
      <c r="L239" s="109"/>
      <c r="M239" s="109"/>
      <c r="N239" s="109"/>
    </row>
    <row r="240" spans="2:14" s="15" customFormat="1" ht="13">
      <c r="B240" s="108"/>
      <c r="C240" s="109"/>
      <c r="D240" s="109"/>
      <c r="E240" s="109"/>
      <c r="F240" s="109"/>
      <c r="G240" s="109"/>
      <c r="H240" s="109"/>
      <c r="I240" s="110"/>
      <c r="J240" s="110"/>
      <c r="K240" s="109"/>
      <c r="L240" s="109"/>
      <c r="M240" s="109"/>
      <c r="N240" s="109"/>
    </row>
    <row r="241" spans="2:14" ht="17" thickBot="1">
      <c r="B241" s="104" t="s">
        <v>505</v>
      </c>
      <c r="C241" s="3"/>
      <c r="D241" s="105"/>
      <c r="E241" s="3"/>
      <c r="F241" s="3"/>
      <c r="G241" s="3"/>
      <c r="H241" s="3"/>
      <c r="I241" s="106"/>
      <c r="J241" s="106"/>
      <c r="K241" s="107"/>
      <c r="L241" s="107"/>
      <c r="M241" s="89"/>
      <c r="N241" s="89"/>
    </row>
    <row r="242" spans="2:14" s="15" customFormat="1" ht="14" outlineLevel="1" thickTop="1">
      <c r="C242" s="109"/>
      <c r="D242" s="109"/>
      <c r="E242" s="109"/>
      <c r="F242" s="109"/>
      <c r="G242" s="109"/>
      <c r="H242" s="109"/>
      <c r="I242" s="110"/>
      <c r="J242" s="110"/>
      <c r="K242" s="109"/>
      <c r="L242" s="109"/>
      <c r="M242" s="109"/>
      <c r="N242" s="109"/>
    </row>
    <row r="243" spans="2:14" s="15" customFormat="1" ht="13" outlineLevel="1">
      <c r="C243" s="182" t="s">
        <v>506</v>
      </c>
      <c r="D243" s="182"/>
      <c r="E243" s="182"/>
      <c r="F243" s="182"/>
      <c r="G243" s="182"/>
      <c r="H243" s="182"/>
      <c r="I243" s="182"/>
      <c r="J243" s="182"/>
      <c r="K243" s="182"/>
      <c r="L243" s="182"/>
      <c r="M243" s="136" t="s">
        <v>507</v>
      </c>
      <c r="N243" s="109"/>
    </row>
    <row r="244" spans="2:14" s="15" customFormat="1" ht="13" outlineLevel="1">
      <c r="C244" s="114">
        <v>2005</v>
      </c>
      <c r="D244" s="114">
        <v>2010</v>
      </c>
      <c r="E244" s="114">
        <v>2011</v>
      </c>
      <c r="F244" s="114">
        <v>2012</v>
      </c>
      <c r="G244" s="114">
        <v>2013</v>
      </c>
      <c r="H244" s="114">
        <v>2014</v>
      </c>
      <c r="I244" s="114">
        <v>2015</v>
      </c>
      <c r="J244" s="114">
        <v>2016</v>
      </c>
      <c r="K244" s="114">
        <v>2017</v>
      </c>
      <c r="L244" s="114">
        <v>2018</v>
      </c>
      <c r="M244" s="114">
        <v>2020</v>
      </c>
      <c r="N244" s="109"/>
    </row>
    <row r="245" spans="2:14" s="15" customFormat="1" ht="13" outlineLevel="1">
      <c r="B245" s="15" t="s">
        <v>203</v>
      </c>
      <c r="C245" s="137">
        <v>4.1806451375471217E-4</v>
      </c>
      <c r="D245" s="137">
        <v>2.4578360104405995E-2</v>
      </c>
      <c r="E245" s="137">
        <v>3.7994812139696882E-2</v>
      </c>
      <c r="F245" s="137">
        <v>4.0249167287469891E-2</v>
      </c>
      <c r="G245" s="137">
        <v>4.9069669780263274E-2</v>
      </c>
      <c r="H245" s="137">
        <v>5.2472823220757039E-2</v>
      </c>
      <c r="I245" s="137">
        <v>5.872646058339593E-2</v>
      </c>
      <c r="J245" s="137">
        <v>5.1776797300666658E-2</v>
      </c>
      <c r="K245" s="137">
        <v>7.4279067202892166E-2</v>
      </c>
      <c r="L245" s="137">
        <v>7.1796617464112894E-2</v>
      </c>
      <c r="M245" s="119">
        <v>0.1</v>
      </c>
      <c r="N245" s="109"/>
    </row>
    <row r="246" spans="2:14" s="15" customFormat="1" ht="13" outlineLevel="1">
      <c r="B246" s="15" t="s">
        <v>204</v>
      </c>
      <c r="C246" s="137">
        <v>3.4452574764102233E-2</v>
      </c>
      <c r="D246" s="137">
        <v>4.2751088422377938E-2</v>
      </c>
      <c r="E246" s="137">
        <v>4.6441123904446178E-2</v>
      </c>
      <c r="F246" s="137">
        <v>4.8349750190906725E-2</v>
      </c>
      <c r="G246" s="137">
        <v>5.1700936993931086E-2</v>
      </c>
      <c r="H246" s="137">
        <v>6.2580449998474591E-2</v>
      </c>
      <c r="I246" s="137">
        <v>6.2132757884374161E-2</v>
      </c>
      <c r="J246" s="137">
        <v>6.2874835025276063E-2</v>
      </c>
      <c r="K246" s="137">
        <v>6.6519231256086067E-2</v>
      </c>
      <c r="L246" s="137">
        <v>6.4599530930940952E-2</v>
      </c>
      <c r="M246" s="119">
        <v>0.12</v>
      </c>
      <c r="N246" s="109"/>
    </row>
    <row r="247" spans="2:14" s="15" customFormat="1" ht="13" outlineLevel="1">
      <c r="B247" s="15" t="s">
        <v>205</v>
      </c>
      <c r="C247" s="137">
        <v>7.1941360768313575E-2</v>
      </c>
      <c r="D247" s="137">
        <v>0.15641954121845578</v>
      </c>
      <c r="E247" s="137">
        <v>0.18251816518540986</v>
      </c>
      <c r="F247" s="137">
        <v>0.19837534529243939</v>
      </c>
      <c r="G247" s="137">
        <v>0.21250147356373236</v>
      </c>
      <c r="H247" s="137">
        <v>0.23507377346721581</v>
      </c>
      <c r="I247" s="137">
        <v>0.25534093047841711</v>
      </c>
      <c r="J247" s="137">
        <v>0.26842102780298321</v>
      </c>
      <c r="K247" s="137">
        <v>0.30101383948127447</v>
      </c>
      <c r="L247" s="137">
        <v>0.33255411424120818</v>
      </c>
      <c r="M247" s="119">
        <v>0.4</v>
      </c>
      <c r="N247" s="109"/>
    </row>
    <row r="248" spans="2:14" s="15" customFormat="1" ht="13" outlineLevel="1">
      <c r="B248" s="15" t="s">
        <v>206</v>
      </c>
      <c r="C248" s="137">
        <v>2.7996102782552709E-2</v>
      </c>
      <c r="D248" s="137">
        <v>5.7365633446311182E-2</v>
      </c>
      <c r="E248" s="137">
        <v>6.5754238787267924E-2</v>
      </c>
      <c r="F248" s="137">
        <v>7.0676569357775734E-2</v>
      </c>
      <c r="G248" s="137">
        <v>7.5919309972517834E-2</v>
      </c>
      <c r="H248" s="137">
        <v>8.6329621565833889E-2</v>
      </c>
      <c r="I248" s="137">
        <v>9.063679346602678E-2</v>
      </c>
      <c r="J248" s="137">
        <v>9.2211037736014842E-2</v>
      </c>
      <c r="K248" s="137">
        <v>0.10534181120795562</v>
      </c>
      <c r="L248" s="137">
        <v>0.11015089379194988</v>
      </c>
      <c r="M248" s="119">
        <v>0.16</v>
      </c>
      <c r="N248" s="109"/>
    </row>
    <row r="249" spans="2:14" s="15" customFormat="1" ht="13" outlineLevel="1">
      <c r="C249" s="109"/>
      <c r="D249" s="109"/>
      <c r="E249" s="109"/>
      <c r="F249" s="109"/>
      <c r="G249" s="109"/>
      <c r="H249" s="109"/>
      <c r="I249" s="110"/>
      <c r="J249" s="110"/>
      <c r="K249" s="109"/>
      <c r="L249" s="109"/>
      <c r="M249" s="109"/>
      <c r="N249" s="109"/>
    </row>
    <row r="250" spans="2:14" s="15" customFormat="1" ht="13">
      <c r="C250" s="109"/>
      <c r="D250" s="109"/>
      <c r="E250" s="109"/>
      <c r="F250" s="109"/>
      <c r="G250" s="109"/>
      <c r="H250" s="109"/>
      <c r="I250" s="110"/>
      <c r="J250" s="110"/>
      <c r="K250" s="109"/>
      <c r="L250" s="109"/>
      <c r="M250" s="109"/>
      <c r="N250" s="109"/>
    </row>
    <row r="251" spans="2:14" s="15" customFormat="1" ht="13">
      <c r="C251" s="109"/>
      <c r="D251" s="109"/>
      <c r="E251" s="109"/>
      <c r="F251" s="109"/>
      <c r="G251" s="109"/>
      <c r="H251" s="109"/>
      <c r="I251" s="110"/>
      <c r="J251" s="110"/>
      <c r="K251" s="109"/>
      <c r="L251" s="109"/>
      <c r="M251" s="109"/>
      <c r="N251" s="109"/>
    </row>
    <row r="252" spans="2:14" ht="17" thickBot="1">
      <c r="B252" s="104" t="s">
        <v>508</v>
      </c>
      <c r="C252" s="3"/>
      <c r="D252" s="105"/>
      <c r="E252" s="3"/>
      <c r="F252" s="3"/>
      <c r="G252" s="3"/>
      <c r="H252" s="3"/>
      <c r="I252" s="106"/>
      <c r="J252" s="106"/>
      <c r="K252" s="107"/>
      <c r="L252" s="107"/>
      <c r="M252" s="89"/>
      <c r="N252" s="89"/>
    </row>
    <row r="253" spans="2:14" s="15" customFormat="1" ht="14" outlineLevel="1" thickTop="1">
      <c r="C253" s="109"/>
      <c r="D253" s="109"/>
      <c r="E253" s="109"/>
      <c r="F253" s="109"/>
      <c r="G253" s="109"/>
      <c r="H253" s="109"/>
      <c r="I253" s="110"/>
      <c r="J253" s="110"/>
      <c r="K253" s="109"/>
      <c r="L253" s="109"/>
      <c r="M253" s="109"/>
      <c r="N253" s="109"/>
    </row>
    <row r="254" spans="2:14" s="15" customFormat="1" ht="13" outlineLevel="1">
      <c r="C254" s="114">
        <v>2005</v>
      </c>
      <c r="D254" s="114">
        <v>2010</v>
      </c>
      <c r="E254" s="114">
        <v>2011</v>
      </c>
      <c r="F254" s="114">
        <v>2012</v>
      </c>
      <c r="G254" s="114">
        <v>2013</v>
      </c>
      <c r="H254" s="114">
        <v>2014</v>
      </c>
      <c r="I254" s="114">
        <v>2015</v>
      </c>
      <c r="J254" s="114">
        <v>2016</v>
      </c>
      <c r="K254" s="114">
        <v>2017</v>
      </c>
      <c r="L254" s="114">
        <v>2018</v>
      </c>
      <c r="M254" s="109"/>
      <c r="N254" s="109"/>
    </row>
    <row r="255" spans="2:14" s="15" customFormat="1" ht="13" outlineLevel="1">
      <c r="B255" s="15" t="s">
        <v>92</v>
      </c>
      <c r="C255" s="137">
        <v>2.7472818680240929E-2</v>
      </c>
      <c r="D255" s="137">
        <v>2.6316324445136163E-2</v>
      </c>
      <c r="E255" s="137">
        <v>2.7186477127205618E-2</v>
      </c>
      <c r="F255" s="137">
        <v>2.7555225294000944E-2</v>
      </c>
      <c r="G255" s="137">
        <v>2.6500161986037121E-2</v>
      </c>
      <c r="H255" s="137">
        <v>2.6029930444966678E-2</v>
      </c>
      <c r="I255" s="137">
        <v>2.5188841227853392E-2</v>
      </c>
      <c r="J255" s="137">
        <v>2.4758892334197004E-2</v>
      </c>
      <c r="K255" s="137">
        <v>2.3894902057264966E-2</v>
      </c>
      <c r="L255" s="137">
        <v>2.3440987515968896E-2</v>
      </c>
      <c r="M255" s="109"/>
      <c r="N255" s="109"/>
    </row>
    <row r="256" spans="2:14" s="15" customFormat="1" ht="13" outlineLevel="1">
      <c r="B256" s="15" t="s">
        <v>23</v>
      </c>
      <c r="C256" s="137">
        <v>3.9762339591952148E-2</v>
      </c>
      <c r="D256" s="137">
        <v>0.11911099479540617</v>
      </c>
      <c r="E256" s="137">
        <v>0.14316021505709808</v>
      </c>
      <c r="F256" s="137">
        <v>0.15472815674317145</v>
      </c>
      <c r="G256" s="137">
        <v>0.16850984774164751</v>
      </c>
      <c r="H256" s="137">
        <v>0.1896057687345617</v>
      </c>
      <c r="I256" s="137">
        <v>0.21340097291300034</v>
      </c>
      <c r="J256" s="137">
        <v>0.22043637031128671</v>
      </c>
      <c r="K256" s="137">
        <v>0.25224495342999165</v>
      </c>
      <c r="L256" s="137">
        <v>0.28109112886538512</v>
      </c>
      <c r="M256" s="109"/>
      <c r="N256" s="109"/>
    </row>
    <row r="257" spans="2:14" s="15" customFormat="1" ht="13" outlineLevel="1">
      <c r="B257" s="15" t="s">
        <v>210</v>
      </c>
      <c r="C257" s="137">
        <v>2.8512805038601399E-4</v>
      </c>
      <c r="D257" s="137">
        <v>3.8299981543854773E-3</v>
      </c>
      <c r="E257" s="137">
        <v>4.9280759124199569E-3</v>
      </c>
      <c r="F257" s="137">
        <v>8.9160252769431188E-3</v>
      </c>
      <c r="G257" s="137">
        <v>1.0831760898116185E-2</v>
      </c>
      <c r="H257" s="137">
        <v>1.2066564146583211E-2</v>
      </c>
      <c r="I257" s="137">
        <v>9.5154331540908393E-3</v>
      </c>
      <c r="J257" s="137">
        <v>1.5969499300910343E-2</v>
      </c>
      <c r="K257" s="137">
        <v>1.7742540991908719E-2</v>
      </c>
      <c r="L257" s="137">
        <v>2.1518673747039727E-2</v>
      </c>
      <c r="M257" s="109"/>
      <c r="N257" s="109"/>
    </row>
    <row r="258" spans="2:14" s="15" customFormat="1" ht="13" outlineLevel="1">
      <c r="B258" s="15" t="s">
        <v>211</v>
      </c>
      <c r="C258" s="137">
        <v>3.8430145361835161E-3</v>
      </c>
      <c r="D258" s="137">
        <v>6.362950519028656E-3</v>
      </c>
      <c r="E258" s="137">
        <v>6.4499634346763318E-3</v>
      </c>
      <c r="F258" s="137">
        <v>6.2636058354175548E-3</v>
      </c>
      <c r="G258" s="137">
        <v>5.60199472658637E-3</v>
      </c>
      <c r="H258" s="137">
        <v>5.9886632390546528E-3</v>
      </c>
      <c r="I258" s="137">
        <v>6.0881037895635136E-3</v>
      </c>
      <c r="J258" s="137">
        <v>5.5505514316434908E-3</v>
      </c>
      <c r="K258" s="137">
        <v>5.2716957477418622E-3</v>
      </c>
      <c r="L258" s="137">
        <v>4.5079365263164658E-3</v>
      </c>
      <c r="M258" s="109"/>
      <c r="N258" s="109"/>
    </row>
    <row r="259" spans="2:14" s="15" customFormat="1" ht="13" outlineLevel="1">
      <c r="B259" s="15" t="s">
        <v>212</v>
      </c>
      <c r="C259" s="137">
        <v>5.7805990955096603E-4</v>
      </c>
      <c r="D259" s="137">
        <v>7.8265636350756602E-4</v>
      </c>
      <c r="E259" s="137">
        <v>7.7383500766315544E-4</v>
      </c>
      <c r="F259" s="137">
        <v>8.8889640319538444E-4</v>
      </c>
      <c r="G259" s="137">
        <v>1.0325685433543361E-3</v>
      </c>
      <c r="H259" s="137">
        <v>1.2949481879594416E-3</v>
      </c>
      <c r="I259" s="137">
        <v>1.0291316770666137E-3</v>
      </c>
      <c r="J259" s="137">
        <v>1.4969668059179497E-3</v>
      </c>
      <c r="K259" s="137">
        <v>1.4996179429537699E-3</v>
      </c>
      <c r="L259" s="137">
        <v>1.4558158588046687E-3</v>
      </c>
      <c r="M259" s="109"/>
      <c r="N259" s="109"/>
    </row>
    <row r="260" spans="2:14" s="15" customFormat="1" ht="13" outlineLevel="1">
      <c r="B260" s="15" t="s">
        <v>220</v>
      </c>
      <c r="C260" s="137">
        <v>0</v>
      </c>
      <c r="D260" s="137">
        <v>1.6616940991725083E-5</v>
      </c>
      <c r="E260" s="137">
        <v>1.9598646346732285E-5</v>
      </c>
      <c r="F260" s="137">
        <v>2.343573971092696E-5</v>
      </c>
      <c r="G260" s="137">
        <v>2.51396679908379E-5</v>
      </c>
      <c r="H260" s="137">
        <v>8.7898714090129548E-5</v>
      </c>
      <c r="I260" s="137">
        <v>1.1844771684246627E-4</v>
      </c>
      <c r="J260" s="137">
        <v>2.0874761902772953E-4</v>
      </c>
      <c r="K260" s="137">
        <v>3.6012931141347025E-4</v>
      </c>
      <c r="L260" s="137">
        <v>5.3957172769326022E-4</v>
      </c>
      <c r="M260" s="109"/>
      <c r="N260" s="109"/>
    </row>
    <row r="261" spans="2:14" s="15" customFormat="1" ht="13" outlineLevel="1">
      <c r="C261" s="109"/>
      <c r="D261" s="109"/>
      <c r="E261" s="109"/>
      <c r="F261" s="109"/>
      <c r="G261" s="109"/>
      <c r="H261" s="109"/>
      <c r="I261" s="110"/>
      <c r="J261" s="110"/>
      <c r="K261" s="109"/>
      <c r="L261" s="109"/>
      <c r="M261" s="109"/>
      <c r="N261" s="109"/>
    </row>
    <row r="262" spans="2:14" s="15" customFormat="1" ht="13">
      <c r="C262" s="109"/>
      <c r="D262" s="109"/>
      <c r="E262" s="109"/>
      <c r="F262" s="109"/>
      <c r="G262" s="109"/>
      <c r="H262" s="109"/>
      <c r="I262" s="110"/>
      <c r="J262" s="110"/>
      <c r="K262" s="109"/>
      <c r="L262" s="109"/>
      <c r="M262" s="109"/>
      <c r="N262" s="109"/>
    </row>
    <row r="263" spans="2:14" s="15" customFormat="1" ht="13">
      <c r="C263" s="109"/>
      <c r="D263" s="109"/>
      <c r="E263" s="109"/>
      <c r="F263" s="109"/>
      <c r="G263" s="109"/>
      <c r="H263" s="109"/>
      <c r="I263" s="110"/>
      <c r="J263" s="110"/>
      <c r="K263" s="109"/>
      <c r="L263" s="109"/>
      <c r="M263" s="109"/>
      <c r="N263" s="109"/>
    </row>
    <row r="264" spans="2:14" ht="17" thickBot="1">
      <c r="B264" s="104" t="s">
        <v>509</v>
      </c>
      <c r="C264" s="3"/>
      <c r="D264" s="105"/>
      <c r="E264" s="3"/>
      <c r="F264" s="3"/>
      <c r="G264" s="3"/>
      <c r="H264" s="3"/>
      <c r="I264" s="106"/>
      <c r="J264" s="106"/>
      <c r="K264" s="107"/>
      <c r="L264" s="107"/>
      <c r="M264" s="89"/>
      <c r="N264" s="89"/>
    </row>
    <row r="265" spans="2:14" s="15" customFormat="1" ht="14" outlineLevel="1" thickTop="1">
      <c r="M265" s="109"/>
      <c r="N265" s="109"/>
    </row>
    <row r="266" spans="2:14" s="15" customFormat="1" ht="13" outlineLevel="1">
      <c r="B266" s="40" t="s">
        <v>510</v>
      </c>
      <c r="C266" s="114">
        <v>2005</v>
      </c>
      <c r="D266" s="114">
        <v>2010</v>
      </c>
      <c r="E266" s="114">
        <v>2011</v>
      </c>
      <c r="F266" s="114">
        <v>2012</v>
      </c>
      <c r="G266" s="114">
        <v>2013</v>
      </c>
      <c r="H266" s="114">
        <v>2014</v>
      </c>
      <c r="I266" s="114">
        <v>2015</v>
      </c>
      <c r="J266" s="114">
        <v>2016</v>
      </c>
      <c r="K266" s="114">
        <v>2017</v>
      </c>
      <c r="L266" s="114">
        <v>2018</v>
      </c>
      <c r="M266" s="109"/>
      <c r="N266" s="109"/>
    </row>
    <row r="267" spans="2:14" s="15" customFormat="1" ht="14" outlineLevel="1">
      <c r="B267" s="138" t="s">
        <v>511</v>
      </c>
      <c r="C267" s="137">
        <v>0.3059668923630316</v>
      </c>
      <c r="D267" s="137">
        <v>0.24325859117978374</v>
      </c>
      <c r="E267" s="137">
        <v>0.33615860501899392</v>
      </c>
      <c r="F267" s="137">
        <v>0.27839714816480066</v>
      </c>
      <c r="G267" s="137">
        <v>0.27929305105853042</v>
      </c>
      <c r="H267" s="137">
        <v>0.27346086018272081</v>
      </c>
      <c r="I267" s="137">
        <v>0.31697456597664275</v>
      </c>
      <c r="J267" s="137">
        <v>0.26797930467570025</v>
      </c>
      <c r="K267" s="137">
        <v>0.27843701877742322</v>
      </c>
      <c r="L267" s="137">
        <v>0.2820311739727096</v>
      </c>
      <c r="M267" s="109"/>
      <c r="N267" s="109"/>
    </row>
    <row r="268" spans="2:14" s="15" customFormat="1" ht="14" outlineLevel="1">
      <c r="B268" s="138" t="s">
        <v>512</v>
      </c>
      <c r="C268" s="137">
        <v>0.30284740839897795</v>
      </c>
      <c r="D268" s="137">
        <v>0.29489618206233575</v>
      </c>
      <c r="E268" s="137">
        <v>0.30382334322279159</v>
      </c>
      <c r="F268" s="137">
        <v>0.29598231844067718</v>
      </c>
      <c r="G268" s="137">
        <v>0.28827822258692098</v>
      </c>
      <c r="H268" s="137">
        <v>0.28201387725579247</v>
      </c>
      <c r="I268" s="137">
        <v>0.29611208793647426</v>
      </c>
      <c r="J268" s="137">
        <v>0.28358066386117947</v>
      </c>
      <c r="K268" s="137">
        <v>0.28298480055630199</v>
      </c>
      <c r="L268" s="137">
        <v>0.28324195148720677</v>
      </c>
      <c r="M268" s="109"/>
      <c r="N268" s="109"/>
    </row>
    <row r="269" spans="2:14" s="15" customFormat="1" ht="14" outlineLevel="1">
      <c r="B269" s="138" t="s">
        <v>513</v>
      </c>
      <c r="C269" s="137">
        <v>0.30795574288724975</v>
      </c>
      <c r="D269" s="137">
        <v>0.28863029979095611</v>
      </c>
      <c r="E269" s="137">
        <v>0.34038833237674115</v>
      </c>
      <c r="F269" s="137">
        <v>0.38646547619675176</v>
      </c>
      <c r="G269" s="137">
        <v>0.28875852907683563</v>
      </c>
      <c r="H269" s="137">
        <v>0.34133569611101472</v>
      </c>
      <c r="I269" s="137">
        <v>0.38846029420746397</v>
      </c>
      <c r="J269" s="137">
        <v>0.32802799764175489</v>
      </c>
      <c r="K269" s="137">
        <v>0.33312279772074826</v>
      </c>
      <c r="L269" s="137">
        <v>0.33432057848053104</v>
      </c>
      <c r="M269" s="109"/>
      <c r="N269" s="109"/>
    </row>
    <row r="270" spans="2:14" s="15" customFormat="1" ht="14" outlineLevel="1">
      <c r="B270" s="138" t="s">
        <v>514</v>
      </c>
      <c r="C270" s="137">
        <v>0.37096282339309561</v>
      </c>
      <c r="D270" s="137">
        <v>0.36311792217503963</v>
      </c>
      <c r="E270" s="137">
        <v>0.36212654337825889</v>
      </c>
      <c r="F270" s="137">
        <v>0.36574576960998151</v>
      </c>
      <c r="G270" s="137">
        <v>0.3550775370575468</v>
      </c>
      <c r="H270" s="137">
        <v>0.35051983269746334</v>
      </c>
      <c r="I270" s="137">
        <v>0.34910376821047645</v>
      </c>
      <c r="J270" s="137">
        <v>0.35191444993551074</v>
      </c>
      <c r="K270" s="137">
        <v>0.34520330616103395</v>
      </c>
      <c r="L270" s="137">
        <v>0.34852888912011148</v>
      </c>
      <c r="M270" s="109"/>
      <c r="N270" s="109"/>
    </row>
    <row r="271" spans="2:14" s="15" customFormat="1" ht="13" outlineLevel="1">
      <c r="C271" s="109"/>
      <c r="D271" s="109"/>
      <c r="E271" s="109"/>
      <c r="F271" s="109"/>
      <c r="G271" s="109"/>
      <c r="H271" s="109"/>
      <c r="I271" s="110"/>
      <c r="J271" s="110"/>
      <c r="K271" s="109"/>
      <c r="L271" s="109"/>
      <c r="M271" s="109"/>
      <c r="N271" s="109"/>
    </row>
    <row r="272" spans="2:14" s="15" customFormat="1" ht="13">
      <c r="C272" s="109"/>
      <c r="D272" s="109"/>
      <c r="E272" s="109"/>
      <c r="F272" s="109"/>
      <c r="G272" s="109"/>
      <c r="H272" s="109"/>
      <c r="I272" s="110"/>
      <c r="J272" s="110"/>
      <c r="K272" s="109"/>
      <c r="L272" s="109"/>
      <c r="M272" s="109"/>
      <c r="N272" s="109"/>
    </row>
    <row r="273" spans="2:14" s="15" customFormat="1" ht="13">
      <c r="C273" s="109"/>
      <c r="D273" s="109"/>
      <c r="E273" s="109"/>
      <c r="F273" s="109"/>
      <c r="G273" s="109"/>
      <c r="H273" s="109"/>
      <c r="I273" s="110"/>
      <c r="J273" s="110"/>
      <c r="K273" s="109"/>
      <c r="L273" s="109"/>
      <c r="M273" s="109"/>
      <c r="N273" s="109"/>
    </row>
    <row r="274" spans="2:14" ht="17" thickBot="1">
      <c r="B274" s="104" t="s">
        <v>515</v>
      </c>
      <c r="C274" s="3"/>
      <c r="D274" s="105"/>
      <c r="E274" s="3"/>
      <c r="F274" s="3"/>
      <c r="G274" s="3"/>
      <c r="H274" s="3"/>
      <c r="I274" s="106"/>
      <c r="J274" s="106"/>
      <c r="K274" s="107"/>
      <c r="L274" s="107"/>
      <c r="M274" s="89"/>
      <c r="N274" s="89"/>
    </row>
    <row r="275" spans="2:14" ht="16" outlineLevel="1" thickTop="1">
      <c r="B275" s="15"/>
      <c r="C275" s="15"/>
      <c r="D275" s="15"/>
      <c r="E275" s="15"/>
      <c r="F275" s="15"/>
      <c r="G275" s="15"/>
      <c r="H275" s="15"/>
      <c r="I275" s="15"/>
      <c r="J275" s="15"/>
      <c r="K275" s="15"/>
      <c r="L275" s="15"/>
      <c r="M275" s="89"/>
      <c r="N275" s="89"/>
    </row>
    <row r="276" spans="2:14" s="15" customFormat="1" ht="13" outlineLevel="1">
      <c r="C276" s="182" t="s">
        <v>469</v>
      </c>
      <c r="D276" s="182"/>
      <c r="E276" s="182"/>
      <c r="F276" s="182"/>
      <c r="G276" s="182"/>
      <c r="H276" s="182"/>
      <c r="I276" s="182"/>
      <c r="J276" s="182"/>
      <c r="K276" s="182"/>
      <c r="L276" s="182"/>
      <c r="M276" s="109"/>
      <c r="N276" s="109"/>
    </row>
    <row r="277" spans="2:14" s="15" customFormat="1" ht="13" outlineLevel="1">
      <c r="C277" s="114">
        <v>2005</v>
      </c>
      <c r="D277" s="114">
        <v>2010</v>
      </c>
      <c r="E277" s="114">
        <v>2011</v>
      </c>
      <c r="F277" s="114">
        <v>2012</v>
      </c>
      <c r="G277" s="114">
        <v>2013</v>
      </c>
      <c r="H277" s="114">
        <v>2014</v>
      </c>
      <c r="I277" s="114">
        <v>2015</v>
      </c>
      <c r="J277" s="114">
        <v>2016</v>
      </c>
      <c r="K277" s="114">
        <v>2017</v>
      </c>
      <c r="L277" s="114">
        <v>2018</v>
      </c>
      <c r="M277" s="109"/>
      <c r="N277" s="109"/>
    </row>
    <row r="278" spans="2:14" s="15" customFormat="1" ht="13" outlineLevel="1">
      <c r="B278" s="111" t="s">
        <v>516</v>
      </c>
      <c r="C278" s="109"/>
      <c r="D278" s="109"/>
      <c r="E278" s="109"/>
      <c r="F278" s="109"/>
      <c r="G278" s="109"/>
      <c r="H278" s="109"/>
      <c r="I278" s="110"/>
      <c r="J278" s="110"/>
      <c r="K278" s="109"/>
      <c r="L278" s="109"/>
      <c r="M278" s="109"/>
      <c r="N278" s="109"/>
    </row>
    <row r="279" spans="2:14" s="15" customFormat="1" ht="13" outlineLevel="1">
      <c r="B279" s="108" t="s">
        <v>517</v>
      </c>
      <c r="C279" s="109">
        <v>0.76550740512000004</v>
      </c>
      <c r="D279" s="109">
        <v>60.115550379935996</v>
      </c>
      <c r="E279" s="109">
        <v>68.600805491627028</v>
      </c>
      <c r="F279" s="109">
        <v>56.190435108480003</v>
      </c>
      <c r="G279" s="109">
        <v>73.643745468096</v>
      </c>
      <c r="H279" s="109">
        <v>89.566861094879997</v>
      </c>
      <c r="I279" s="109">
        <v>98.275793360159994</v>
      </c>
      <c r="J279" s="109">
        <v>85.726035212256008</v>
      </c>
      <c r="K279" s="109">
        <v>131.037234134112</v>
      </c>
      <c r="L279" s="109">
        <v>126.968349188928</v>
      </c>
      <c r="M279" s="109"/>
      <c r="N279" s="109"/>
    </row>
    <row r="280" spans="2:14" s="15" customFormat="1" ht="13" outlineLevel="1">
      <c r="B280" s="108" t="s">
        <v>518</v>
      </c>
      <c r="C280" s="109">
        <v>8.2944983039999996E-3</v>
      </c>
      <c r="D280" s="109">
        <v>30.154825267535998</v>
      </c>
      <c r="E280" s="109">
        <v>29.073583446720001</v>
      </c>
      <c r="F280" s="109">
        <v>28.592245873295997</v>
      </c>
      <c r="G280" s="109">
        <v>28.550047410671997</v>
      </c>
      <c r="H280" s="109">
        <v>26.613862732319998</v>
      </c>
      <c r="I280" s="109">
        <v>29.856663265055996</v>
      </c>
      <c r="J280" s="109">
        <v>32.755617253871996</v>
      </c>
      <c r="K280" s="109">
        <v>29.603841549936</v>
      </c>
      <c r="L280" s="109">
        <v>27.271252854767997</v>
      </c>
      <c r="M280" s="109"/>
      <c r="N280" s="109"/>
    </row>
    <row r="281" spans="2:14" s="15" customFormat="1" ht="13" outlineLevel="1">
      <c r="B281" s="108" t="s">
        <v>519</v>
      </c>
      <c r="C281" s="109">
        <v>0.2642219685047158</v>
      </c>
      <c r="D281" s="109">
        <v>0.42283729921316782</v>
      </c>
      <c r="E281" s="109">
        <v>0.54961751169107675</v>
      </c>
      <c r="F281" s="109">
        <v>0.61186450594251252</v>
      </c>
      <c r="G281" s="109">
        <v>0.66680450626003085</v>
      </c>
      <c r="H281" s="109">
        <v>0.68834981007032381</v>
      </c>
      <c r="I281" s="109">
        <v>0.7987857435642528</v>
      </c>
      <c r="J281" s="109">
        <v>0.98585277814388894</v>
      </c>
      <c r="K281" s="109">
        <v>1.1428168576939906</v>
      </c>
      <c r="L281" s="109">
        <v>1.3954362840223586</v>
      </c>
      <c r="M281" s="109"/>
      <c r="N281" s="109"/>
    </row>
    <row r="282" spans="2:14" s="15" customFormat="1" ht="13" outlineLevel="1">
      <c r="C282" s="109"/>
      <c r="D282" s="109"/>
      <c r="E282" s="109"/>
      <c r="F282" s="109"/>
      <c r="G282" s="109"/>
      <c r="H282" s="109"/>
      <c r="I282" s="109"/>
      <c r="J282" s="109"/>
      <c r="K282" s="109"/>
      <c r="L282" s="109"/>
      <c r="M282" s="109"/>
      <c r="N282" s="109"/>
    </row>
    <row r="283" spans="2:14" s="15" customFormat="1" ht="13" outlineLevel="1">
      <c r="B283" s="111" t="s">
        <v>520</v>
      </c>
      <c r="C283" s="109"/>
      <c r="D283" s="109"/>
      <c r="E283" s="109"/>
      <c r="F283" s="109"/>
      <c r="G283" s="109"/>
      <c r="H283" s="109"/>
      <c r="I283" s="109"/>
      <c r="J283" s="109"/>
      <c r="K283" s="109"/>
      <c r="L283" s="109"/>
      <c r="M283" s="109"/>
      <c r="N283" s="109"/>
    </row>
    <row r="284" spans="2:14" s="15" customFormat="1" ht="13" outlineLevel="1">
      <c r="B284" s="108" t="s">
        <v>517</v>
      </c>
      <c r="C284" s="109">
        <v>0.76550740512000004</v>
      </c>
      <c r="D284" s="109">
        <v>60.115550379935996</v>
      </c>
      <c r="E284" s="109">
        <v>108.39537032084303</v>
      </c>
      <c r="F284" s="109">
        <v>111.670643235168</v>
      </c>
      <c r="G284" s="109">
        <v>146.99197952774398</v>
      </c>
      <c r="H284" s="109">
        <v>166.52801862739199</v>
      </c>
      <c r="I284" s="109">
        <v>195.701253390528</v>
      </c>
      <c r="J284" s="109">
        <v>172.78508392819199</v>
      </c>
      <c r="K284" s="109">
        <v>262.074468268224</v>
      </c>
      <c r="L284" s="109">
        <v>253.936698377856</v>
      </c>
      <c r="M284" s="109"/>
      <c r="N284" s="109"/>
    </row>
    <row r="285" spans="2:14" s="15" customFormat="1" ht="13" outlineLevel="1">
      <c r="B285" s="108" t="s">
        <v>518</v>
      </c>
      <c r="C285" s="109">
        <v>8.2944983039999996E-3</v>
      </c>
      <c r="D285" s="109">
        <v>30.154825267535998</v>
      </c>
      <c r="E285" s="109">
        <v>29.073583446720001</v>
      </c>
      <c r="F285" s="109">
        <v>28.592245873295997</v>
      </c>
      <c r="G285" s="109">
        <v>28.550048929439996</v>
      </c>
      <c r="H285" s="109">
        <v>26.613862732319998</v>
      </c>
      <c r="I285" s="109">
        <v>29.856663265055996</v>
      </c>
      <c r="J285" s="109">
        <v>32.755617253871996</v>
      </c>
      <c r="K285" s="109">
        <v>29.761764565343995</v>
      </c>
      <c r="L285" s="109">
        <v>29.935255965263998</v>
      </c>
      <c r="M285" s="109"/>
      <c r="N285" s="109"/>
    </row>
    <row r="286" spans="2:14" s="15" customFormat="1" ht="13" outlineLevel="1">
      <c r="B286" s="108" t="s">
        <v>519</v>
      </c>
      <c r="C286" s="109">
        <v>0.6605549212617895</v>
      </c>
      <c r="D286" s="109">
        <v>1.0570932480329196</v>
      </c>
      <c r="E286" s="109">
        <v>1.3803807625789648</v>
      </c>
      <c r="F286" s="109">
        <v>1.5463120790913216</v>
      </c>
      <c r="G286" s="109">
        <v>1.6929735975829232</v>
      </c>
      <c r="H286" s="109">
        <v>1.7761737809808682</v>
      </c>
      <c r="I286" s="109">
        <v>2.1188590780924597</v>
      </c>
      <c r="J286" s="109">
        <v>2.6757921207851036</v>
      </c>
      <c r="K286" s="109">
        <v>3.2469166944708019</v>
      </c>
      <c r="L286" s="109">
        <v>5.168345959188577</v>
      </c>
      <c r="M286" s="109"/>
      <c r="N286" s="109"/>
    </row>
    <row r="287" spans="2:14" s="15" customFormat="1" ht="13" outlineLevel="1">
      <c r="C287" s="109"/>
      <c r="D287" s="109"/>
      <c r="E287" s="109"/>
      <c r="F287" s="109"/>
      <c r="G287" s="109"/>
      <c r="H287" s="109"/>
      <c r="I287" s="109"/>
      <c r="J287" s="109"/>
      <c r="K287" s="109"/>
      <c r="L287" s="109"/>
      <c r="M287" s="109"/>
      <c r="N287" s="109"/>
    </row>
    <row r="288" spans="2:14" s="15" customFormat="1" ht="13" outlineLevel="1">
      <c r="B288" s="16" t="s">
        <v>521</v>
      </c>
      <c r="C288" s="139">
        <v>4206.8393123595179</v>
      </c>
      <c r="D288" s="139">
        <v>3810.2975982517546</v>
      </c>
      <c r="E288" s="139">
        <v>3657.5643186399147</v>
      </c>
      <c r="F288" s="139">
        <v>3525.3769699441377</v>
      </c>
      <c r="G288" s="139">
        <v>3612.9396255557131</v>
      </c>
      <c r="H288" s="139">
        <v>3714.6477581482172</v>
      </c>
      <c r="I288" s="139">
        <v>3876.9027363799414</v>
      </c>
      <c r="J288" s="139">
        <v>4021.4247338192968</v>
      </c>
      <c r="K288" s="139">
        <v>3972.628637379406</v>
      </c>
      <c r="L288" s="139">
        <v>4025.8205819624254</v>
      </c>
      <c r="M288" s="140"/>
      <c r="N288" s="109"/>
    </row>
    <row r="289" spans="2:14" s="15" customFormat="1" ht="13" outlineLevel="1">
      <c r="B289" s="16" t="s">
        <v>522</v>
      </c>
      <c r="C289" s="137">
        <v>4.1806451375471217E-4</v>
      </c>
      <c r="D289" s="137">
        <v>2.4578360104405995E-2</v>
      </c>
      <c r="E289" s="137">
        <v>3.7994812139696882E-2</v>
      </c>
      <c r="F289" s="137">
        <v>4.0249167287469891E-2</v>
      </c>
      <c r="G289" s="137">
        <v>4.9069669780263274E-2</v>
      </c>
      <c r="H289" s="137">
        <v>5.2472823220757039E-2</v>
      </c>
      <c r="I289" s="137">
        <v>5.872646058339593E-2</v>
      </c>
      <c r="J289" s="137">
        <v>5.1776797300666658E-2</v>
      </c>
      <c r="K289" s="137">
        <v>7.4279067202892166E-2</v>
      </c>
      <c r="L289" s="137">
        <v>7.1796617464112894E-2</v>
      </c>
      <c r="M289" s="109"/>
      <c r="N289" s="109"/>
    </row>
    <row r="290" spans="2:14" s="15" customFormat="1" ht="13" outlineLevel="1">
      <c r="C290" s="109"/>
      <c r="D290" s="109"/>
      <c r="E290" s="109"/>
      <c r="F290" s="109"/>
      <c r="G290" s="109"/>
      <c r="H290" s="109"/>
      <c r="I290" s="110"/>
      <c r="J290" s="110"/>
      <c r="K290" s="109"/>
      <c r="L290" s="109"/>
      <c r="M290" s="109"/>
      <c r="N290" s="109"/>
    </row>
    <row r="291" spans="2:14" s="15" customFormat="1" ht="13">
      <c r="C291" s="109"/>
      <c r="D291" s="109"/>
      <c r="E291" s="109"/>
      <c r="F291" s="109"/>
      <c r="G291" s="109"/>
      <c r="H291" s="109"/>
      <c r="I291" s="110"/>
      <c r="J291" s="110"/>
      <c r="K291" s="109"/>
      <c r="L291" s="109"/>
      <c r="M291" s="109"/>
      <c r="N291" s="109"/>
    </row>
    <row r="292" spans="2:14" s="15" customFormat="1" ht="13">
      <c r="B292" s="108"/>
      <c r="C292" s="109"/>
      <c r="D292" s="109"/>
      <c r="E292" s="109"/>
      <c r="F292" s="109"/>
      <c r="G292" s="109"/>
      <c r="H292" s="109"/>
      <c r="I292" s="110"/>
      <c r="J292" s="110"/>
      <c r="K292" s="109"/>
      <c r="L292" s="109"/>
      <c r="M292" s="137"/>
      <c r="N292" s="109"/>
    </row>
    <row r="293" spans="2:14" ht="17" thickBot="1">
      <c r="B293" s="104" t="s">
        <v>523</v>
      </c>
      <c r="C293" s="3"/>
      <c r="D293" s="105"/>
      <c r="E293" s="3"/>
      <c r="F293" s="3"/>
      <c r="G293" s="3"/>
      <c r="H293" s="3"/>
      <c r="I293" s="106"/>
      <c r="J293" s="106"/>
      <c r="K293" s="107"/>
      <c r="L293" s="107"/>
      <c r="M293" s="89"/>
      <c r="N293" s="89"/>
    </row>
    <row r="294" spans="2:14" s="15" customFormat="1" ht="14" outlineLevel="1" thickTop="1">
      <c r="B294" s="108"/>
      <c r="C294" s="109"/>
      <c r="D294" s="109"/>
      <c r="E294" s="109"/>
      <c r="F294" s="109"/>
      <c r="G294" s="109"/>
      <c r="H294" s="109"/>
      <c r="I294" s="110"/>
      <c r="J294" s="110"/>
      <c r="K294" s="109"/>
      <c r="L294" s="109"/>
      <c r="M294" s="109"/>
      <c r="N294" s="109"/>
    </row>
    <row r="295" spans="2:14" s="15" customFormat="1" ht="13" outlineLevel="1">
      <c r="B295" s="108"/>
      <c r="C295" s="152" t="s">
        <v>446</v>
      </c>
      <c r="D295" s="152"/>
      <c r="E295" s="152"/>
      <c r="F295" s="152"/>
      <c r="G295" s="152"/>
      <c r="H295" s="152"/>
      <c r="I295" s="153" t="s">
        <v>447</v>
      </c>
      <c r="J295" s="153"/>
      <c r="K295" s="154" t="s">
        <v>448</v>
      </c>
      <c r="L295" s="154"/>
      <c r="M295" s="109"/>
      <c r="N295" s="109"/>
    </row>
    <row r="296" spans="2:14" s="15" customFormat="1" ht="13" outlineLevel="1">
      <c r="B296" s="117"/>
      <c r="C296" s="174" t="s">
        <v>449</v>
      </c>
      <c r="D296" s="175"/>
      <c r="E296" s="176" t="s">
        <v>450</v>
      </c>
      <c r="F296" s="177"/>
      <c r="G296" s="177"/>
      <c r="H296" s="178"/>
      <c r="I296" s="153"/>
      <c r="J296" s="153"/>
      <c r="K296" s="154"/>
      <c r="L296" s="154"/>
      <c r="M296" s="109"/>
      <c r="N296" s="109"/>
    </row>
    <row r="297" spans="2:14" s="15" customFormat="1" ht="13" outlineLevel="1">
      <c r="B297" s="118" t="s">
        <v>178</v>
      </c>
      <c r="C297" s="112" t="s">
        <v>452</v>
      </c>
      <c r="D297" s="112" t="s">
        <v>453</v>
      </c>
      <c r="E297" s="113" t="s">
        <v>453</v>
      </c>
      <c r="F297" s="113" t="s">
        <v>454</v>
      </c>
      <c r="G297" s="113" t="s">
        <v>455</v>
      </c>
      <c r="H297" s="113">
        <v>2018</v>
      </c>
      <c r="I297" s="114">
        <v>2005</v>
      </c>
      <c r="J297" s="114">
        <v>2018</v>
      </c>
      <c r="K297" s="114">
        <v>2005</v>
      </c>
      <c r="L297" s="114">
        <v>2018</v>
      </c>
      <c r="M297" s="115"/>
      <c r="N297" s="115"/>
    </row>
    <row r="298" spans="2:14" s="15" customFormat="1" ht="13" outlineLevel="1">
      <c r="B298" s="117" t="s">
        <v>35</v>
      </c>
      <c r="C298" s="109">
        <v>2.7791967174624692</v>
      </c>
      <c r="D298" s="109">
        <v>-22.823154928479784</v>
      </c>
      <c r="E298" s="109">
        <v>-1.9731255685939808</v>
      </c>
      <c r="F298" s="109">
        <v>-0.97979401200046778</v>
      </c>
      <c r="G298" s="109">
        <v>-0.859647902178029</v>
      </c>
      <c r="H298" s="109">
        <v>-3.4514466077814623</v>
      </c>
      <c r="I298" s="110">
        <v>10519.341934286829</v>
      </c>
      <c r="J298" s="110">
        <v>8118.4962271680042</v>
      </c>
      <c r="K298" s="109">
        <v>22.458528413770789</v>
      </c>
      <c r="L298" s="109">
        <v>21.251995777821005</v>
      </c>
      <c r="M298" s="109"/>
      <c r="N298" s="109"/>
    </row>
    <row r="299" spans="2:14" s="15" customFormat="1" ht="13" outlineLevel="1">
      <c r="B299" s="117" t="s">
        <v>37</v>
      </c>
      <c r="C299" s="109">
        <v>152.79257208579048</v>
      </c>
      <c r="D299" s="109">
        <v>-0.14198482102151158</v>
      </c>
      <c r="E299" s="109">
        <v>-1.0929073116561216E-2</v>
      </c>
      <c r="F299" s="109">
        <v>0.7424448062641309</v>
      </c>
      <c r="G299" s="109">
        <v>2.7501613897473742</v>
      </c>
      <c r="H299" s="109">
        <v>2.9071380445270347</v>
      </c>
      <c r="I299" s="110">
        <v>15298.690694718485</v>
      </c>
      <c r="J299" s="110">
        <v>15276.968876116955</v>
      </c>
      <c r="K299" s="109">
        <v>32.662316883239498</v>
      </c>
      <c r="L299" s="109">
        <v>39.990913214526991</v>
      </c>
      <c r="M299" s="109"/>
      <c r="N299" s="109"/>
    </row>
    <row r="300" spans="2:14" s="15" customFormat="1" ht="13" outlineLevel="1">
      <c r="B300" s="117" t="s">
        <v>36</v>
      </c>
      <c r="C300" s="109">
        <v>-15.331561056958151</v>
      </c>
      <c r="D300" s="109">
        <v>-23.040687824521921</v>
      </c>
      <c r="E300" s="109">
        <v>-1.9944072214354791</v>
      </c>
      <c r="F300" s="109">
        <v>-4.6454171814371055</v>
      </c>
      <c r="G300" s="109">
        <v>-1.5682689311550591</v>
      </c>
      <c r="H300" s="109">
        <v>4.0397473397327327E-2</v>
      </c>
      <c r="I300" s="110">
        <v>11842.54172202991</v>
      </c>
      <c r="J300" s="110">
        <v>9113.9386533682355</v>
      </c>
      <c r="K300" s="109">
        <v>25.283526423699836</v>
      </c>
      <c r="L300" s="109">
        <v>23.857790945635085</v>
      </c>
      <c r="M300" s="109"/>
      <c r="N300" s="109"/>
    </row>
    <row r="301" spans="2:14" s="15" customFormat="1" ht="13" outlineLevel="1">
      <c r="B301" s="117" t="s">
        <v>466</v>
      </c>
      <c r="C301" s="109">
        <v>2.7600768211453346</v>
      </c>
      <c r="D301" s="109">
        <v>-37.403132192544454</v>
      </c>
      <c r="E301" s="109">
        <v>-3.5393464192846502</v>
      </c>
      <c r="F301" s="109">
        <v>-4.0935974375695405</v>
      </c>
      <c r="G301" s="109">
        <v>-0.31267224495790114</v>
      </c>
      <c r="H301" s="109">
        <v>-3.5794420375226532</v>
      </c>
      <c r="I301" s="110">
        <v>7764.3646274016173</v>
      </c>
      <c r="J301" s="110">
        <v>4860.2490619034288</v>
      </c>
      <c r="K301" s="109">
        <v>16.576721689311462</v>
      </c>
      <c r="L301" s="109">
        <v>12.722798613501491</v>
      </c>
      <c r="M301" s="109"/>
      <c r="N301" s="109"/>
    </row>
    <row r="302" spans="2:14" s="15" customFormat="1" ht="13" outlineLevel="1">
      <c r="B302" s="117" t="s">
        <v>33</v>
      </c>
      <c r="C302" s="109">
        <v>-26.589833191330612</v>
      </c>
      <c r="D302" s="109">
        <v>-41.19992486711218</v>
      </c>
      <c r="E302" s="109">
        <v>-4.0025190405555744</v>
      </c>
      <c r="F302" s="109">
        <v>-5.5529154924050523</v>
      </c>
      <c r="G302" s="109">
        <v>1.6954099603157191</v>
      </c>
      <c r="H302" s="109">
        <v>1.1570695166505742</v>
      </c>
      <c r="I302" s="110">
        <v>1414.0245568441892</v>
      </c>
      <c r="J302" s="110">
        <v>831.44750182186726</v>
      </c>
      <c r="K302" s="109">
        <v>3.0189065899784224</v>
      </c>
      <c r="L302" s="109">
        <v>2.1765014485154213</v>
      </c>
      <c r="M302" s="109"/>
      <c r="N302" s="109"/>
    </row>
    <row r="303" spans="2:14" s="15" customFormat="1" ht="13" outlineLevel="1">
      <c r="B303" s="117" t="s">
        <v>11</v>
      </c>
      <c r="C303" s="109">
        <v>24.967489206549562</v>
      </c>
      <c r="D303" s="109">
        <v>-18.441619034537652</v>
      </c>
      <c r="E303" s="109">
        <v>-1.5558548714144083</v>
      </c>
      <c r="F303" s="109">
        <v>-1.940172802553064</v>
      </c>
      <c r="G303" s="109">
        <v>0.46993665271792828</v>
      </c>
      <c r="H303" s="109">
        <v>-6.9123016823644051E-2</v>
      </c>
      <c r="I303" s="110">
        <v>46838.963535281029</v>
      </c>
      <c r="J303" s="110">
        <v>38201.100320378493</v>
      </c>
      <c r="K303" s="109">
        <v>100</v>
      </c>
      <c r="L303" s="109">
        <v>100</v>
      </c>
      <c r="M303" s="109"/>
      <c r="N303" s="109"/>
    </row>
    <row r="304" spans="2:14" s="15" customFormat="1" ht="13" outlineLevel="1">
      <c r="B304" s="117"/>
      <c r="C304" s="109"/>
      <c r="D304" s="109"/>
      <c r="E304" s="109"/>
      <c r="F304" s="109"/>
      <c r="G304" s="109"/>
      <c r="H304" s="109"/>
      <c r="I304" s="110"/>
      <c r="J304" s="110"/>
      <c r="K304" s="109"/>
      <c r="L304" s="109"/>
      <c r="M304" s="109"/>
      <c r="N304" s="109"/>
    </row>
    <row r="305" spans="2:14" s="15" customFormat="1" ht="13">
      <c r="B305" s="117"/>
      <c r="C305" s="109"/>
      <c r="D305" s="109"/>
      <c r="E305" s="109"/>
      <c r="F305" s="109"/>
      <c r="G305" s="109"/>
      <c r="H305" s="109"/>
      <c r="I305" s="110"/>
      <c r="J305" s="110"/>
      <c r="K305" s="109"/>
      <c r="L305" s="109"/>
      <c r="M305" s="109"/>
      <c r="N305" s="109"/>
    </row>
    <row r="306" spans="2:14" s="15" customFormat="1" ht="13">
      <c r="B306" s="117"/>
      <c r="C306" s="109"/>
      <c r="D306" s="109"/>
      <c r="E306" s="109"/>
      <c r="F306" s="109"/>
      <c r="G306" s="109"/>
      <c r="H306" s="109"/>
      <c r="I306" s="110"/>
      <c r="J306" s="110"/>
      <c r="K306" s="109"/>
      <c r="L306" s="109"/>
      <c r="M306" s="109"/>
      <c r="N306" s="109"/>
    </row>
    <row r="307" spans="2:14" ht="17" thickBot="1">
      <c r="B307" s="104" t="s">
        <v>524</v>
      </c>
      <c r="C307" s="3"/>
      <c r="D307" s="105"/>
      <c r="E307" s="3"/>
      <c r="F307" s="3"/>
      <c r="G307" s="3"/>
      <c r="H307" s="3"/>
      <c r="I307" s="106"/>
      <c r="J307" s="106"/>
      <c r="K307" s="107"/>
      <c r="L307" s="107"/>
      <c r="M307" s="89"/>
      <c r="N307" s="89"/>
    </row>
    <row r="308" spans="2:14" s="15" customFormat="1" ht="14" outlineLevel="1" thickTop="1">
      <c r="B308" s="117"/>
      <c r="C308" s="109"/>
      <c r="D308" s="109"/>
      <c r="E308" s="109"/>
      <c r="F308" s="109"/>
      <c r="G308" s="109"/>
      <c r="H308" s="109"/>
      <c r="I308" s="110"/>
      <c r="J308" s="110"/>
      <c r="K308" s="109"/>
      <c r="L308" s="109"/>
      <c r="M308" s="109"/>
      <c r="N308" s="109"/>
    </row>
    <row r="309" spans="2:14" s="15" customFormat="1" ht="13" outlineLevel="1">
      <c r="B309" s="117"/>
      <c r="C309" s="152" t="s">
        <v>446</v>
      </c>
      <c r="D309" s="152"/>
      <c r="E309" s="152"/>
      <c r="F309" s="152"/>
      <c r="G309" s="152"/>
      <c r="H309" s="152"/>
      <c r="I309" s="153" t="s">
        <v>447</v>
      </c>
      <c r="J309" s="153"/>
      <c r="K309" s="154" t="s">
        <v>448</v>
      </c>
      <c r="L309" s="154"/>
      <c r="M309" s="109"/>
      <c r="N309" s="109"/>
    </row>
    <row r="310" spans="2:14" s="15" customFormat="1" ht="13" outlineLevel="1">
      <c r="B310" s="117"/>
      <c r="C310" s="174" t="s">
        <v>449</v>
      </c>
      <c r="D310" s="175"/>
      <c r="E310" s="176" t="s">
        <v>450</v>
      </c>
      <c r="F310" s="177"/>
      <c r="G310" s="177"/>
      <c r="H310" s="178"/>
      <c r="I310" s="153"/>
      <c r="J310" s="153"/>
      <c r="K310" s="154"/>
      <c r="L310" s="154"/>
      <c r="M310" s="109"/>
      <c r="N310" s="109"/>
    </row>
    <row r="311" spans="2:14" ht="17" outlineLevel="1">
      <c r="B311" s="141" t="s">
        <v>525</v>
      </c>
      <c r="C311" s="112" t="s">
        <v>452</v>
      </c>
      <c r="D311" s="112" t="s">
        <v>453</v>
      </c>
      <c r="E311" s="113" t="s">
        <v>453</v>
      </c>
      <c r="F311" s="113" t="s">
        <v>454</v>
      </c>
      <c r="G311" s="113" t="s">
        <v>455</v>
      </c>
      <c r="H311" s="113">
        <v>2018</v>
      </c>
      <c r="I311" s="114">
        <v>2005</v>
      </c>
      <c r="J311" s="114">
        <v>2018</v>
      </c>
      <c r="K311" s="114">
        <v>2005</v>
      </c>
      <c r="L311" s="114">
        <v>2018</v>
      </c>
      <c r="M311" s="89"/>
      <c r="N311" s="89"/>
    </row>
    <row r="312" spans="2:14" outlineLevel="1">
      <c r="B312" s="89" t="s">
        <v>37</v>
      </c>
      <c r="C312" s="109">
        <v>153.01769364924974</v>
      </c>
      <c r="D312" s="109">
        <v>-4.570296222643367E-2</v>
      </c>
      <c r="E312" s="109">
        <v>-3.5163542681515558E-3</v>
      </c>
      <c r="F312" s="109">
        <v>0.74906618839321037</v>
      </c>
      <c r="G312" s="109">
        <v>2.748989125816137</v>
      </c>
      <c r="H312" s="109">
        <v>2.9134346689809179</v>
      </c>
      <c r="I312" s="110">
        <v>15261.263376374738</v>
      </c>
      <c r="J312" s="110">
        <v>15254.288526938557</v>
      </c>
      <c r="K312" s="109">
        <v>32.686639809345721</v>
      </c>
      <c r="L312" s="109">
        <v>39.807621842959847</v>
      </c>
      <c r="M312" s="89"/>
      <c r="N312" s="89"/>
    </row>
    <row r="313" spans="2:14" outlineLevel="1">
      <c r="B313" s="89" t="s">
        <v>40</v>
      </c>
      <c r="C313" s="109">
        <v>-3.0054266466516126</v>
      </c>
      <c r="D313" s="109">
        <v>-32.769901810696858</v>
      </c>
      <c r="E313" s="109">
        <v>-3.0080540360545305</v>
      </c>
      <c r="F313" s="109">
        <v>-2.2889463715803915</v>
      </c>
      <c r="G313" s="109">
        <v>-4.8043590298704864</v>
      </c>
      <c r="H313" s="109">
        <v>-12.553996632136732</v>
      </c>
      <c r="I313" s="110">
        <v>15324.838617223311</v>
      </c>
      <c r="J313" s="110">
        <v>10302.904049711478</v>
      </c>
      <c r="K313" s="109">
        <v>32.822805534761784</v>
      </c>
      <c r="L313" s="109">
        <v>26.886479010209563</v>
      </c>
      <c r="M313" s="89"/>
      <c r="N313" s="89"/>
    </row>
    <row r="314" spans="2:14" outlineLevel="1">
      <c r="B314" s="89" t="s">
        <v>526</v>
      </c>
      <c r="C314" s="109">
        <v>-8.1976594814931367</v>
      </c>
      <c r="D314" s="109">
        <v>-20.745031513109531</v>
      </c>
      <c r="E314" s="109">
        <v>-1.7725640977576895</v>
      </c>
      <c r="F314" s="109">
        <v>-3.9324058494865199</v>
      </c>
      <c r="G314" s="109">
        <v>2.3937596638692771</v>
      </c>
      <c r="H314" s="109">
        <v>6.8828387755318534</v>
      </c>
      <c r="I314" s="110">
        <v>16103.504112720835</v>
      </c>
      <c r="J314" s="110">
        <v>12762.827109822008</v>
      </c>
      <c r="K314" s="109">
        <v>34.490554655892495</v>
      </c>
      <c r="L314" s="109">
        <v>33.305899146830598</v>
      </c>
      <c r="M314" s="89"/>
      <c r="N314" s="89"/>
    </row>
    <row r="315" spans="2:14" outlineLevel="1">
      <c r="B315" s="89" t="s">
        <v>11</v>
      </c>
      <c r="C315" s="109">
        <v>25.419026780284852</v>
      </c>
      <c r="D315" s="109">
        <v>-17.926016340313733</v>
      </c>
      <c r="E315" s="109">
        <v>-1.5081207190865031</v>
      </c>
      <c r="F315" s="109">
        <v>-1.7947867368760639</v>
      </c>
      <c r="G315" s="109">
        <v>0.37358028089147233</v>
      </c>
      <c r="H315" s="109">
        <v>-0.58475306446603448</v>
      </c>
      <c r="I315" s="110">
        <v>46689.606106318883</v>
      </c>
      <c r="J315" s="110">
        <v>38320.019686472042</v>
      </c>
      <c r="K315" s="109">
        <v>100</v>
      </c>
      <c r="L315" s="109">
        <v>100</v>
      </c>
      <c r="M315" s="89"/>
      <c r="N315" s="89"/>
    </row>
    <row r="316" spans="2:14" s="15" customFormat="1" ht="13" outlineLevel="1">
      <c r="B316" s="117"/>
      <c r="C316" s="109"/>
      <c r="D316" s="109"/>
      <c r="E316" s="109"/>
      <c r="F316" s="109"/>
      <c r="G316" s="109"/>
      <c r="H316" s="109"/>
      <c r="I316" s="110"/>
      <c r="J316" s="110"/>
      <c r="K316" s="109"/>
      <c r="L316" s="109"/>
      <c r="M316" s="109"/>
      <c r="N316" s="109"/>
    </row>
    <row r="317" spans="2:14" s="15" customFormat="1" ht="13">
      <c r="B317" s="117"/>
      <c r="C317" s="109"/>
      <c r="D317" s="109"/>
      <c r="E317" s="109"/>
      <c r="F317" s="109"/>
      <c r="G317" s="109"/>
      <c r="H317" s="109"/>
      <c r="I317" s="110"/>
      <c r="J317" s="110"/>
      <c r="K317" s="109"/>
      <c r="L317" s="109"/>
      <c r="M317" s="109"/>
      <c r="N317" s="109"/>
    </row>
    <row r="318" spans="2:14" s="15" customFormat="1" ht="13">
      <c r="B318" s="117"/>
      <c r="C318" s="109"/>
      <c r="D318" s="109"/>
      <c r="E318" s="109"/>
      <c r="F318" s="109"/>
      <c r="G318" s="109"/>
      <c r="H318" s="109"/>
      <c r="I318" s="110"/>
      <c r="J318" s="110"/>
      <c r="K318" s="109"/>
      <c r="L318" s="109"/>
      <c r="M318" s="109"/>
      <c r="N318" s="109"/>
    </row>
    <row r="319" spans="2:14" ht="17" thickBot="1">
      <c r="B319" s="104" t="s">
        <v>527</v>
      </c>
      <c r="C319" s="3"/>
      <c r="D319" s="105"/>
      <c r="E319" s="3"/>
      <c r="F319" s="3"/>
      <c r="G319" s="3"/>
      <c r="H319" s="3"/>
      <c r="I319" s="106"/>
      <c r="J319" s="106"/>
      <c r="K319" s="107"/>
      <c r="L319" s="107"/>
      <c r="M319" s="89"/>
      <c r="N319" s="89"/>
    </row>
    <row r="320" spans="2:14" s="15" customFormat="1" ht="14" outlineLevel="1" thickTop="1">
      <c r="B320" s="117"/>
      <c r="C320" s="109"/>
      <c r="D320" s="109"/>
      <c r="E320" s="109"/>
      <c r="F320" s="109"/>
      <c r="G320" s="109"/>
      <c r="H320" s="109"/>
      <c r="I320" s="110"/>
      <c r="J320" s="110"/>
      <c r="K320" s="109"/>
      <c r="L320" s="109"/>
      <c r="M320" s="109"/>
      <c r="N320" s="109"/>
    </row>
    <row r="321" spans="2:14" s="15" customFormat="1" ht="13" outlineLevel="1">
      <c r="B321" s="117"/>
      <c r="D321" s="155" t="s">
        <v>446</v>
      </c>
      <c r="E321" s="156"/>
      <c r="F321" s="156"/>
      <c r="G321" s="156"/>
      <c r="H321" s="157"/>
      <c r="I321" s="153" t="s">
        <v>447</v>
      </c>
      <c r="J321" s="153"/>
      <c r="K321" s="154" t="s">
        <v>448</v>
      </c>
      <c r="L321" s="154"/>
      <c r="M321" s="109"/>
      <c r="N321" s="109"/>
    </row>
    <row r="322" spans="2:14" s="15" customFormat="1" ht="13" outlineLevel="1">
      <c r="B322" s="117"/>
      <c r="C322" s="109"/>
      <c r="D322" s="112" t="s">
        <v>449</v>
      </c>
      <c r="E322" s="176" t="s">
        <v>450</v>
      </c>
      <c r="F322" s="177"/>
      <c r="G322" s="177"/>
      <c r="H322" s="178"/>
      <c r="I322" s="153"/>
      <c r="J322" s="153"/>
      <c r="K322" s="154"/>
      <c r="L322" s="154"/>
      <c r="M322" s="109"/>
      <c r="N322" s="109"/>
    </row>
    <row r="323" spans="2:14" s="15" customFormat="1" ht="13" outlineLevel="1">
      <c r="B323" s="141" t="s">
        <v>528</v>
      </c>
      <c r="C323" s="109"/>
      <c r="D323" s="112" t="s">
        <v>453</v>
      </c>
      <c r="E323" s="113" t="s">
        <v>453</v>
      </c>
      <c r="F323" s="113" t="s">
        <v>454</v>
      </c>
      <c r="G323" s="113" t="s">
        <v>455</v>
      </c>
      <c r="H323" s="113">
        <v>2018</v>
      </c>
      <c r="I323" s="114">
        <v>2005</v>
      </c>
      <c r="J323" s="114">
        <v>2018</v>
      </c>
      <c r="K323" s="114">
        <v>2005</v>
      </c>
      <c r="L323" s="114">
        <v>2018</v>
      </c>
      <c r="M323" s="134"/>
      <c r="N323" s="134"/>
    </row>
    <row r="324" spans="2:14" s="15" customFormat="1" ht="17" outlineLevel="1">
      <c r="B324" s="89" t="s">
        <v>529</v>
      </c>
      <c r="C324" s="109"/>
      <c r="D324" s="109">
        <v>-23.056155819861406</v>
      </c>
      <c r="E324" s="109">
        <v>-1.9959225983011253</v>
      </c>
      <c r="F324" s="109">
        <v>-1.0597638033892576</v>
      </c>
      <c r="G324" s="109">
        <v>-1.2494873470833889</v>
      </c>
      <c r="H324" s="109">
        <v>-5.461705712855804</v>
      </c>
      <c r="I324" s="110">
        <v>22033.499970519893</v>
      </c>
      <c r="J324" s="110">
        <v>16953.42188474771</v>
      </c>
      <c r="K324" s="109">
        <v>47.040963991279092</v>
      </c>
      <c r="L324" s="109">
        <v>44.37940724891596</v>
      </c>
      <c r="M324" s="109"/>
      <c r="N324" s="109"/>
    </row>
    <row r="325" spans="2:14" s="15" customFormat="1" outlineLevel="1">
      <c r="B325" s="15" t="s">
        <v>530</v>
      </c>
      <c r="C325" s="109"/>
      <c r="D325" s="109">
        <v>-14.342747999213262</v>
      </c>
      <c r="E325" s="109">
        <v>-1.1838314903601321</v>
      </c>
      <c r="F325" s="109">
        <v>-2.6755289063679077</v>
      </c>
      <c r="G325" s="109">
        <v>1.9317157626736359</v>
      </c>
      <c r="H325" s="109">
        <v>4.6958954916985025</v>
      </c>
      <c r="I325" s="110">
        <v>24805.463564761136</v>
      </c>
      <c r="J325" s="110">
        <v>21247.678435630783</v>
      </c>
      <c r="K325" s="109">
        <v>52.959036008720908</v>
      </c>
      <c r="L325" s="109">
        <v>55.62059275108404</v>
      </c>
      <c r="M325" s="109"/>
      <c r="N325" s="109"/>
    </row>
    <row r="326" spans="2:14" s="15" customFormat="1" outlineLevel="1">
      <c r="B326" s="15" t="s">
        <v>531</v>
      </c>
      <c r="C326" s="109"/>
      <c r="D326" s="109">
        <v>-18.811809368664751</v>
      </c>
      <c r="E326" s="109">
        <v>-1.5902989461764383</v>
      </c>
      <c r="F326" s="109">
        <v>-1.6223585235340621</v>
      </c>
      <c r="G326" s="109">
        <v>-9.0754253968206022E-3</v>
      </c>
      <c r="H326" s="109">
        <v>-1.1592569804040911</v>
      </c>
      <c r="I326" s="110">
        <v>47543.087971343513</v>
      </c>
      <c r="J326" s="110">
        <v>38599.37289419779</v>
      </c>
      <c r="K326" s="109">
        <v>100</v>
      </c>
      <c r="L326" s="109">
        <v>100</v>
      </c>
      <c r="M326" s="109"/>
      <c r="N326" s="109"/>
    </row>
    <row r="327" spans="2:14" s="15" customFormat="1" ht="13" outlineLevel="1">
      <c r="B327" s="117"/>
      <c r="C327" s="109"/>
      <c r="D327" s="109"/>
      <c r="E327" s="109"/>
      <c r="F327" s="109"/>
      <c r="G327" s="109"/>
      <c r="H327" s="109"/>
      <c r="I327" s="110"/>
      <c r="J327" s="110"/>
      <c r="K327" s="109"/>
      <c r="L327" s="109"/>
      <c r="M327" s="109"/>
      <c r="N327" s="109"/>
    </row>
    <row r="328" spans="2:14" s="15" customFormat="1" ht="13">
      <c r="M328" s="109"/>
      <c r="N328" s="109"/>
    </row>
    <row r="329" spans="2:14" s="15" customFormat="1" ht="13">
      <c r="M329" s="109"/>
      <c r="N329" s="109"/>
    </row>
    <row r="330" spans="2:14" ht="17" thickBot="1">
      <c r="B330" s="104" t="s">
        <v>532</v>
      </c>
      <c r="C330" s="3"/>
      <c r="D330" s="105"/>
      <c r="E330" s="3"/>
      <c r="F330" s="3"/>
      <c r="G330" s="3"/>
      <c r="H330" s="3"/>
      <c r="I330" s="106"/>
      <c r="J330" s="106"/>
      <c r="K330" s="107"/>
      <c r="L330" s="107"/>
      <c r="M330" s="89"/>
      <c r="N330" s="89"/>
    </row>
    <row r="331" spans="2:14" s="15" customFormat="1" ht="14" outlineLevel="1" thickTop="1">
      <c r="M331" s="109"/>
      <c r="N331" s="109"/>
    </row>
    <row r="332" spans="2:14" s="15" customFormat="1" ht="13" outlineLevel="1">
      <c r="M332" s="109"/>
      <c r="N332" s="109"/>
    </row>
    <row r="333" spans="2:14" s="15" customFormat="1" ht="13" outlineLevel="1">
      <c r="C333" s="142" t="s">
        <v>533</v>
      </c>
      <c r="D333" s="142" t="s">
        <v>534</v>
      </c>
      <c r="E333" s="142" t="s">
        <v>535</v>
      </c>
      <c r="F333" s="142" t="s">
        <v>536</v>
      </c>
      <c r="M333" s="109"/>
      <c r="N333" s="109"/>
    </row>
    <row r="334" spans="2:14" s="15" customFormat="1" outlineLevel="1">
      <c r="B334" s="15" t="s">
        <v>537</v>
      </c>
      <c r="C334" s="15">
        <v>140</v>
      </c>
      <c r="D334" s="15">
        <v>108.3</v>
      </c>
      <c r="E334" s="15">
        <v>65</v>
      </c>
      <c r="F334" s="143">
        <v>0.67</v>
      </c>
      <c r="M334" s="109"/>
      <c r="N334" s="109"/>
    </row>
    <row r="335" spans="2:14" s="15" customFormat="1" outlineLevel="1">
      <c r="B335" s="15" t="s">
        <v>538</v>
      </c>
      <c r="C335" s="15">
        <v>183</v>
      </c>
      <c r="D335" s="15">
        <v>13.2</v>
      </c>
      <c r="E335" s="15">
        <v>42</v>
      </c>
      <c r="F335" s="144" t="s">
        <v>539</v>
      </c>
      <c r="M335" s="109"/>
      <c r="N335" s="109"/>
    </row>
    <row r="336" spans="2:14" s="15" customFormat="1" ht="13" outlineLevel="1">
      <c r="M336" s="109"/>
      <c r="N336" s="109"/>
    </row>
    <row r="337" spans="2:21" s="15" customFormat="1" ht="13" outlineLevel="1">
      <c r="M337" s="109"/>
      <c r="N337" s="109"/>
    </row>
    <row r="338" spans="2:21" s="15" customFormat="1" ht="13" outlineLevel="1">
      <c r="M338" s="109"/>
      <c r="N338" s="109"/>
    </row>
    <row r="339" spans="2:21" s="15" customFormat="1" ht="13">
      <c r="M339" s="109"/>
      <c r="N339" s="109"/>
    </row>
    <row r="340" spans="2:21" s="15" customFormat="1" ht="13">
      <c r="M340" s="109"/>
      <c r="N340" s="109"/>
    </row>
    <row r="341" spans="2:21" ht="17" thickBot="1">
      <c r="B341" s="104" t="s">
        <v>540</v>
      </c>
      <c r="C341" s="3"/>
      <c r="D341" s="105"/>
      <c r="E341" s="3"/>
      <c r="F341" s="3"/>
      <c r="G341" s="3"/>
      <c r="H341" s="3"/>
      <c r="I341" s="106"/>
      <c r="J341" s="106"/>
      <c r="K341" s="107"/>
      <c r="L341" s="107"/>
      <c r="M341" s="89"/>
      <c r="N341" s="89"/>
      <c r="O341" s="89"/>
      <c r="P341" s="89"/>
      <c r="Q341" s="89"/>
      <c r="R341" s="89"/>
      <c r="S341" s="89"/>
      <c r="T341" s="89"/>
      <c r="U341" s="89"/>
    </row>
    <row r="342" spans="2:21" s="15" customFormat="1" ht="14" outlineLevel="1" thickTop="1">
      <c r="M342" s="109"/>
      <c r="N342" s="109"/>
    </row>
    <row r="343" spans="2:21" s="15" customFormat="1" ht="13" outlineLevel="1">
      <c r="B343" s="40" t="s">
        <v>541</v>
      </c>
      <c r="C343" s="15" t="s">
        <v>88</v>
      </c>
      <c r="D343" s="15" t="s">
        <v>2</v>
      </c>
      <c r="E343" s="142" t="s">
        <v>280</v>
      </c>
      <c r="F343" s="142" t="s">
        <v>325</v>
      </c>
      <c r="G343" s="142" t="s">
        <v>326</v>
      </c>
      <c r="H343" s="142" t="s">
        <v>327</v>
      </c>
      <c r="I343" s="142" t="s">
        <v>328</v>
      </c>
      <c r="J343" s="142" t="s">
        <v>329</v>
      </c>
      <c r="K343" s="142" t="s">
        <v>330</v>
      </c>
      <c r="L343" s="142" t="s">
        <v>331</v>
      </c>
      <c r="M343" s="131" t="s">
        <v>272</v>
      </c>
      <c r="N343" s="131" t="s">
        <v>332</v>
      </c>
      <c r="O343" s="142" t="s">
        <v>333</v>
      </c>
      <c r="P343" s="142" t="s">
        <v>334</v>
      </c>
      <c r="Q343" s="142" t="s">
        <v>335</v>
      </c>
      <c r="R343" s="142" t="s">
        <v>336</v>
      </c>
      <c r="S343" s="142" t="s">
        <v>337</v>
      </c>
      <c r="T343" s="142" t="s">
        <v>338</v>
      </c>
      <c r="U343" s="142" t="s">
        <v>279</v>
      </c>
    </row>
    <row r="344" spans="2:21" s="15" customFormat="1" ht="13" outlineLevel="1">
      <c r="B344" s="40" t="s">
        <v>542</v>
      </c>
      <c r="E344" s="71">
        <v>111.2022897842</v>
      </c>
      <c r="F344" s="71">
        <v>96.755378739400001</v>
      </c>
      <c r="G344" s="71">
        <v>104.5166864241</v>
      </c>
      <c r="H344" s="71">
        <v>87.484975502500006</v>
      </c>
      <c r="I344" s="71">
        <v>97.205473025299995</v>
      </c>
      <c r="J344" s="71">
        <v>93.288806711199996</v>
      </c>
      <c r="K344" s="71">
        <v>94.483529128399994</v>
      </c>
      <c r="L344" s="71">
        <v>98.156924697199997</v>
      </c>
      <c r="M344" s="71">
        <v>89.989576449799998</v>
      </c>
      <c r="N344" s="71">
        <v>84.901813917499993</v>
      </c>
      <c r="O344" s="71">
        <v>109.1613574691</v>
      </c>
      <c r="P344" s="71">
        <v>100.18945271379999</v>
      </c>
      <c r="Q344" s="71">
        <v>99.524184394100004</v>
      </c>
      <c r="R344" s="71">
        <v>96.486771700999995</v>
      </c>
      <c r="S344" s="71">
        <v>131.02467824070001</v>
      </c>
      <c r="T344" s="71">
        <v>130.12056702749999</v>
      </c>
      <c r="U344" s="71">
        <v>97.965538628399997</v>
      </c>
    </row>
    <row r="345" spans="2:21" s="15" customFormat="1" ht="13" outlineLevel="1">
      <c r="B345" s="40" t="s">
        <v>543</v>
      </c>
      <c r="E345" s="71">
        <v>97.4130773742</v>
      </c>
      <c r="F345" s="71">
        <v>92.060303272499993</v>
      </c>
      <c r="G345" s="71">
        <v>93.004973097399997</v>
      </c>
      <c r="H345" s="71">
        <v>85.193499513199995</v>
      </c>
      <c r="I345" s="71">
        <v>92.8419035581</v>
      </c>
      <c r="J345" s="71">
        <v>90.317653041499995</v>
      </c>
      <c r="K345" s="71">
        <v>89.677306141599999</v>
      </c>
      <c r="L345" s="71">
        <v>93.786892509500007</v>
      </c>
      <c r="M345" s="71">
        <v>94.816203890599994</v>
      </c>
      <c r="N345" s="71">
        <v>82.031570039299993</v>
      </c>
      <c r="O345" s="71">
        <v>101.4329402628</v>
      </c>
      <c r="P345" s="71">
        <v>93.373208493700005</v>
      </c>
      <c r="Q345" s="71">
        <v>95.503873356900002</v>
      </c>
      <c r="R345" s="71">
        <v>91.621661476599996</v>
      </c>
      <c r="S345" s="71">
        <v>115.97156863230001</v>
      </c>
      <c r="T345" s="71">
        <v>116.7314676841</v>
      </c>
      <c r="U345" s="71">
        <v>91.556578157399997</v>
      </c>
    </row>
    <row r="346" spans="2:21" s="15" customFormat="1" ht="13" outlineLevel="1">
      <c r="M346" s="109"/>
      <c r="N346" s="109"/>
    </row>
    <row r="347" spans="2:21" s="15" customFormat="1" ht="13">
      <c r="M347" s="109"/>
      <c r="N347" s="109"/>
    </row>
    <row r="348" spans="2:21" s="15" customFormat="1" ht="13">
      <c r="M348" s="109"/>
      <c r="N348" s="109"/>
    </row>
    <row r="349" spans="2:21" ht="17" thickBot="1">
      <c r="B349" s="104" t="s">
        <v>544</v>
      </c>
      <c r="C349" s="3"/>
      <c r="D349" s="105"/>
      <c r="E349" s="3"/>
      <c r="F349" s="3"/>
      <c r="G349" s="3"/>
      <c r="H349" s="3"/>
      <c r="I349" s="106"/>
      <c r="J349" s="106"/>
      <c r="K349" s="107"/>
      <c r="L349" s="107"/>
      <c r="M349" s="89"/>
      <c r="N349" s="89"/>
      <c r="O349" s="89"/>
      <c r="P349" s="89"/>
      <c r="Q349" s="89"/>
      <c r="R349" s="89"/>
      <c r="S349" s="89"/>
      <c r="T349" s="89"/>
      <c r="U349" s="89"/>
    </row>
    <row r="350" spans="2:21" s="15" customFormat="1" ht="14" outlineLevel="1" thickTop="1">
      <c r="M350" s="109"/>
      <c r="N350" s="109"/>
    </row>
    <row r="351" spans="2:21" s="15" customFormat="1" ht="13" outlineLevel="1">
      <c r="M351" s="109"/>
      <c r="N351" s="109"/>
    </row>
    <row r="352" spans="2:21" s="15" customFormat="1" ht="13" outlineLevel="1">
      <c r="B352" s="40" t="s">
        <v>541</v>
      </c>
      <c r="C352" s="15" t="s">
        <v>88</v>
      </c>
      <c r="D352" s="15" t="s">
        <v>2</v>
      </c>
      <c r="E352" s="142" t="s">
        <v>280</v>
      </c>
      <c r="F352" s="142" t="s">
        <v>325</v>
      </c>
      <c r="G352" s="142" t="s">
        <v>326</v>
      </c>
      <c r="H352" s="142" t="s">
        <v>327</v>
      </c>
      <c r="I352" s="142" t="s">
        <v>328</v>
      </c>
      <c r="J352" s="142" t="s">
        <v>329</v>
      </c>
      <c r="K352" s="142" t="s">
        <v>330</v>
      </c>
      <c r="L352" s="142" t="s">
        <v>331</v>
      </c>
      <c r="M352" s="131" t="s">
        <v>272</v>
      </c>
      <c r="N352" s="131" t="s">
        <v>332</v>
      </c>
      <c r="O352" s="142" t="s">
        <v>333</v>
      </c>
      <c r="P352" s="142" t="s">
        <v>334</v>
      </c>
      <c r="Q352" s="142" t="s">
        <v>335</v>
      </c>
      <c r="R352" s="142" t="s">
        <v>336</v>
      </c>
      <c r="S352" s="142" t="s">
        <v>337</v>
      </c>
      <c r="T352" s="142" t="s">
        <v>338</v>
      </c>
      <c r="U352" s="142" t="s">
        <v>279</v>
      </c>
    </row>
    <row r="353" spans="2:21" s="15" customFormat="1" ht="13" outlineLevel="1">
      <c r="B353" s="40" t="s">
        <v>542</v>
      </c>
      <c r="E353" s="71">
        <v>119.28655319400001</v>
      </c>
      <c r="F353" s="71">
        <v>107.95802996899999</v>
      </c>
      <c r="G353" s="71">
        <v>125.3537250231</v>
      </c>
      <c r="H353" s="71">
        <v>111.6496477133</v>
      </c>
      <c r="I353" s="71">
        <v>111.21927026660001</v>
      </c>
      <c r="J353" s="71">
        <v>126.89443425970001</v>
      </c>
      <c r="K353" s="71">
        <v>110.98878953889999</v>
      </c>
      <c r="L353" s="71">
        <v>118.9460014517</v>
      </c>
      <c r="M353" s="71">
        <v>107.7000586714</v>
      </c>
      <c r="N353" s="71">
        <v>107.5302434422</v>
      </c>
      <c r="O353" s="71">
        <v>108.87870104850001</v>
      </c>
      <c r="P353" s="71">
        <v>110.9980907732</v>
      </c>
      <c r="Q353" s="71">
        <v>115.7480217264</v>
      </c>
      <c r="R353" s="71">
        <v>111.4253039278</v>
      </c>
      <c r="S353" s="71">
        <v>120.1393910873</v>
      </c>
      <c r="T353" s="71">
        <v>116.9722094544</v>
      </c>
      <c r="U353" s="71">
        <v>116.0482707083</v>
      </c>
    </row>
    <row r="354" spans="2:21" s="15" customFormat="1" ht="13" outlineLevel="1">
      <c r="B354" s="40" t="s">
        <v>543</v>
      </c>
      <c r="E354" s="71">
        <v>106.9637316367</v>
      </c>
      <c r="F354" s="71">
        <v>102.71934345290001</v>
      </c>
      <c r="G354" s="71">
        <v>111.5469713239</v>
      </c>
      <c r="H354" s="71">
        <v>108.7252314295</v>
      </c>
      <c r="I354" s="71">
        <v>106.2266191658</v>
      </c>
      <c r="J354" s="71">
        <v>122.8529755113</v>
      </c>
      <c r="K354" s="71">
        <v>105.34297088149999</v>
      </c>
      <c r="L354" s="71">
        <v>113.6504213737</v>
      </c>
      <c r="M354" s="71">
        <v>113.4765950111</v>
      </c>
      <c r="N354" s="71">
        <v>103.8950087079</v>
      </c>
      <c r="O354" s="71">
        <v>101.170295381</v>
      </c>
      <c r="P354" s="71">
        <v>103.4464965267</v>
      </c>
      <c r="Q354" s="71">
        <v>111.0723436275</v>
      </c>
      <c r="R354" s="71">
        <v>105.8069546366</v>
      </c>
      <c r="S354" s="71">
        <v>106.3368658943</v>
      </c>
      <c r="T354" s="71">
        <v>104.9360450833</v>
      </c>
      <c r="U354" s="71">
        <v>108.45632776479999</v>
      </c>
    </row>
    <row r="355" spans="2:21" s="15" customFormat="1" ht="13" outlineLevel="1">
      <c r="M355" s="109"/>
      <c r="N355" s="109"/>
    </row>
    <row r="356" spans="2:21" s="15" customFormat="1" ht="13">
      <c r="M356" s="109"/>
      <c r="N356" s="109"/>
    </row>
    <row r="357" spans="2:21" s="15" customFormat="1" ht="13">
      <c r="M357" s="109"/>
      <c r="N357" s="109"/>
    </row>
    <row r="358" spans="2:21" ht="17" thickBot="1">
      <c r="B358" s="104" t="s">
        <v>545</v>
      </c>
      <c r="C358" s="3"/>
      <c r="D358" s="105"/>
      <c r="E358" s="3"/>
      <c r="F358" s="3"/>
      <c r="G358" s="3"/>
      <c r="H358" s="3"/>
      <c r="I358" s="106"/>
      <c r="J358" s="106"/>
      <c r="K358" s="107"/>
      <c r="L358" s="107"/>
      <c r="M358" s="89"/>
      <c r="N358" s="89"/>
      <c r="O358" s="89"/>
      <c r="P358" s="89"/>
      <c r="Q358" s="89"/>
      <c r="R358" s="89"/>
      <c r="S358" s="89"/>
      <c r="T358" s="89"/>
      <c r="U358" s="89"/>
    </row>
    <row r="359" spans="2:21" s="15" customFormat="1" ht="14" outlineLevel="1" thickTop="1">
      <c r="M359" s="109"/>
      <c r="N359" s="109"/>
    </row>
    <row r="360" spans="2:21" s="15" customFormat="1" ht="13" outlineLevel="1">
      <c r="M360" s="109"/>
      <c r="N360" s="109"/>
    </row>
    <row r="361" spans="2:21" s="15" customFormat="1" ht="13" outlineLevel="1">
      <c r="B361" s="40" t="s">
        <v>541</v>
      </c>
      <c r="C361" s="15" t="s">
        <v>88</v>
      </c>
      <c r="D361" s="15" t="s">
        <v>2</v>
      </c>
      <c r="E361" s="142" t="s">
        <v>280</v>
      </c>
      <c r="F361" s="142" t="s">
        <v>325</v>
      </c>
      <c r="G361" s="142" t="s">
        <v>326</v>
      </c>
      <c r="H361" s="142" t="s">
        <v>327</v>
      </c>
      <c r="I361" s="142" t="s">
        <v>328</v>
      </c>
      <c r="J361" s="142" t="s">
        <v>329</v>
      </c>
      <c r="K361" s="142" t="s">
        <v>330</v>
      </c>
      <c r="L361" s="142" t="s">
        <v>331</v>
      </c>
      <c r="M361" s="131" t="s">
        <v>272</v>
      </c>
      <c r="N361" s="131" t="s">
        <v>332</v>
      </c>
      <c r="O361" s="142" t="s">
        <v>333</v>
      </c>
      <c r="P361" s="142" t="s">
        <v>334</v>
      </c>
      <c r="Q361" s="142" t="s">
        <v>335</v>
      </c>
      <c r="R361" s="142" t="s">
        <v>336</v>
      </c>
      <c r="S361" s="142" t="s">
        <v>337</v>
      </c>
      <c r="T361" s="142" t="s">
        <v>338</v>
      </c>
      <c r="U361" s="142" t="s">
        <v>279</v>
      </c>
    </row>
    <row r="362" spans="2:21" s="15" customFormat="1" ht="13" outlineLevel="1">
      <c r="B362" s="40" t="s">
        <v>542</v>
      </c>
      <c r="E362" s="71">
        <v>99.569387546000002</v>
      </c>
      <c r="F362" s="71">
        <v>88.292968398799999</v>
      </c>
      <c r="G362" s="71">
        <v>93.686050869400006</v>
      </c>
      <c r="H362" s="71">
        <v>94.547785665899994</v>
      </c>
      <c r="I362" s="71">
        <v>121.291129189</v>
      </c>
      <c r="J362" s="71">
        <v>100.9036967797</v>
      </c>
      <c r="K362" s="71">
        <v>85.625284436200005</v>
      </c>
      <c r="L362" s="71">
        <v>94.951923076900002</v>
      </c>
      <c r="M362" s="71">
        <v>106.69232129</v>
      </c>
      <c r="N362" s="71">
        <v>83.994623016800006</v>
      </c>
      <c r="O362" s="71">
        <v>73.734769883499993</v>
      </c>
      <c r="P362" s="71">
        <v>94.823901155900003</v>
      </c>
      <c r="Q362" s="71">
        <v>71.173922444699997</v>
      </c>
      <c r="R362" s="71">
        <v>89.718390903200003</v>
      </c>
      <c r="S362" s="71">
        <v>0</v>
      </c>
      <c r="T362" s="71">
        <v>95.161794810499998</v>
      </c>
      <c r="U362" s="71">
        <v>95.396585042699996</v>
      </c>
    </row>
    <row r="363" spans="2:21" s="15" customFormat="1" ht="13" outlineLevel="1">
      <c r="B363" s="40" t="s">
        <v>543</v>
      </c>
      <c r="E363" s="71">
        <v>86.782405157100001</v>
      </c>
      <c r="F363" s="71">
        <v>84.008533205299997</v>
      </c>
      <c r="G363" s="71">
        <v>83.367249181099993</v>
      </c>
      <c r="H363" s="71">
        <v>92.071314941099999</v>
      </c>
      <c r="I363" s="71">
        <v>115.84635070580001</v>
      </c>
      <c r="J363" s="71">
        <v>97.690016601500005</v>
      </c>
      <c r="K363" s="71">
        <v>81.269665905500005</v>
      </c>
      <c r="L363" s="71">
        <v>90.7245803661</v>
      </c>
      <c r="M363" s="71">
        <v>112.4148072265</v>
      </c>
      <c r="N363" s="71">
        <v>81.155048202200007</v>
      </c>
      <c r="O363" s="71">
        <v>68.514487931299996</v>
      </c>
      <c r="P363" s="71">
        <v>88.372694460299996</v>
      </c>
      <c r="Q363" s="71">
        <v>68.298829242899998</v>
      </c>
      <c r="R363" s="71">
        <v>85.194559779000002</v>
      </c>
      <c r="S363" s="71">
        <v>0</v>
      </c>
      <c r="T363" s="71">
        <v>85.369870647300004</v>
      </c>
      <c r="U363" s="71">
        <v>89.155686955799993</v>
      </c>
    </row>
    <row r="364" spans="2:21" s="15" customFormat="1" ht="13" outlineLevel="1">
      <c r="M364" s="109"/>
      <c r="N364" s="109"/>
    </row>
    <row r="365" spans="2:21" s="15" customFormat="1" ht="13">
      <c r="M365" s="109"/>
      <c r="N365" s="109"/>
    </row>
    <row r="366" spans="2:21" s="15" customFormat="1" ht="13">
      <c r="M366" s="109"/>
      <c r="N366" s="109"/>
    </row>
    <row r="367" spans="2:21" ht="17" thickBot="1">
      <c r="B367" s="104" t="s">
        <v>546</v>
      </c>
      <c r="C367" s="3"/>
      <c r="D367" s="105"/>
      <c r="E367" s="3"/>
      <c r="F367" s="3"/>
      <c r="G367" s="3"/>
      <c r="H367" s="3"/>
      <c r="I367" s="106"/>
      <c r="J367" s="106"/>
      <c r="K367" s="107"/>
      <c r="L367" s="107"/>
      <c r="M367" s="89"/>
      <c r="N367" s="89"/>
      <c r="O367" s="89"/>
      <c r="P367" s="89"/>
      <c r="Q367" s="89"/>
      <c r="R367" s="89"/>
      <c r="S367" s="89"/>
      <c r="T367" s="89"/>
      <c r="U367" s="89"/>
    </row>
    <row r="368" spans="2:21" s="15" customFormat="1" ht="14" outlineLevel="1" thickTop="1">
      <c r="M368" s="109"/>
      <c r="N368" s="109"/>
    </row>
    <row r="369" spans="2:14" s="15" customFormat="1" ht="13" outlineLevel="1">
      <c r="C369" s="152" t="s">
        <v>446</v>
      </c>
      <c r="D369" s="152"/>
      <c r="E369" s="152"/>
      <c r="F369" s="152"/>
      <c r="G369" s="152"/>
      <c r="H369" s="152"/>
      <c r="I369" s="153" t="s">
        <v>447</v>
      </c>
      <c r="J369" s="153"/>
      <c r="K369" s="154" t="s">
        <v>448</v>
      </c>
      <c r="L369" s="154"/>
      <c r="M369" s="109"/>
      <c r="N369" s="109"/>
    </row>
    <row r="370" spans="2:14" s="15" customFormat="1" ht="13" outlineLevel="1">
      <c r="C370" s="174" t="s">
        <v>449</v>
      </c>
      <c r="D370" s="175"/>
      <c r="E370" s="176" t="s">
        <v>450</v>
      </c>
      <c r="F370" s="177"/>
      <c r="G370" s="177"/>
      <c r="H370" s="178"/>
      <c r="I370" s="153"/>
      <c r="J370" s="153"/>
      <c r="K370" s="154"/>
      <c r="L370" s="154"/>
      <c r="M370" s="109"/>
      <c r="N370" s="109"/>
    </row>
    <row r="371" spans="2:14" s="15" customFormat="1" ht="13" outlineLevel="1">
      <c r="B371" s="111" t="s">
        <v>547</v>
      </c>
      <c r="C371" s="112" t="s">
        <v>452</v>
      </c>
      <c r="D371" s="112" t="s">
        <v>453</v>
      </c>
      <c r="E371" s="113" t="s">
        <v>453</v>
      </c>
      <c r="F371" s="113" t="s">
        <v>454</v>
      </c>
      <c r="G371" s="113" t="s">
        <v>455</v>
      </c>
      <c r="H371" s="113">
        <v>2018</v>
      </c>
      <c r="I371" s="114">
        <v>2005</v>
      </c>
      <c r="J371" s="114">
        <v>2018</v>
      </c>
      <c r="K371" s="114">
        <v>2005</v>
      </c>
      <c r="L371" s="114">
        <v>2018</v>
      </c>
      <c r="M371" s="115"/>
      <c r="N371" s="115"/>
    </row>
    <row r="372" spans="2:14" s="15" customFormat="1" ht="13" outlineLevel="1">
      <c r="B372" s="108" t="s">
        <v>456</v>
      </c>
      <c r="C372" s="109">
        <v>11.075381273419172</v>
      </c>
      <c r="D372" s="109">
        <v>-22.00675905264119</v>
      </c>
      <c r="E372" s="109">
        <v>-1.8937467946952835</v>
      </c>
      <c r="F372" s="109">
        <v>-0.37681226826256076</v>
      </c>
      <c r="G372" s="109">
        <v>2.925288816794458</v>
      </c>
      <c r="H372" s="109">
        <v>4.8189066210139853</v>
      </c>
      <c r="I372" s="110">
        <v>1809.8383257030005</v>
      </c>
      <c r="J372" s="110">
        <v>1411.5515661231857</v>
      </c>
      <c r="K372" s="109">
        <v>68.734185211442366</v>
      </c>
      <c r="L372" s="109">
        <v>54.26809246755672</v>
      </c>
      <c r="M372" s="109"/>
      <c r="N372" s="109"/>
    </row>
    <row r="373" spans="2:14" s="15" customFormat="1" ht="13" outlineLevel="1">
      <c r="B373" s="108" t="s">
        <v>7</v>
      </c>
      <c r="C373" s="109">
        <v>-51.230128406224331</v>
      </c>
      <c r="D373" s="109">
        <v>-50.199288278582713</v>
      </c>
      <c r="E373" s="109">
        <v>-5.221369981283674</v>
      </c>
      <c r="F373" s="109">
        <v>-3.1300691017927429</v>
      </c>
      <c r="G373" s="109">
        <v>-0.14155983454393617</v>
      </c>
      <c r="H373" s="109">
        <v>3.0867879942319392</v>
      </c>
      <c r="I373" s="110">
        <v>211.69285670000002</v>
      </c>
      <c r="J373" s="110">
        <v>105.42454930000001</v>
      </c>
      <c r="K373" s="109">
        <v>8.0396883045921932</v>
      </c>
      <c r="L373" s="109">
        <v>4.053120925278054</v>
      </c>
      <c r="M373" s="109"/>
      <c r="N373" s="109"/>
    </row>
    <row r="374" spans="2:14" s="15" customFormat="1" ht="13" outlineLevel="1">
      <c r="B374" s="108" t="s">
        <v>8</v>
      </c>
      <c r="C374" s="109" t="s">
        <v>539</v>
      </c>
      <c r="D374" s="109">
        <v>123.05803033734935</v>
      </c>
      <c r="E374" s="109">
        <v>6.3656440394024516</v>
      </c>
      <c r="F374" s="109">
        <v>12.667060344535042</v>
      </c>
      <c r="G374" s="109">
        <v>0.98402438546423276</v>
      </c>
      <c r="H374" s="109">
        <v>14.270548613822728</v>
      </c>
      <c r="I374" s="110">
        <v>0.37194972191999992</v>
      </c>
      <c r="J374" s="110">
        <v>0.82966372355999995</v>
      </c>
      <c r="K374" s="109">
        <v>1.4125936395928195E-2</v>
      </c>
      <c r="L374" s="109">
        <v>3.1897005215891804E-2</v>
      </c>
      <c r="M374" s="109"/>
      <c r="N374" s="109"/>
    </row>
    <row r="375" spans="2:14" s="15" customFormat="1" ht="13" outlineLevel="1">
      <c r="B375" s="129" t="s">
        <v>548</v>
      </c>
      <c r="C375" s="109" t="s">
        <v>539</v>
      </c>
      <c r="D375" s="109" t="s">
        <v>539</v>
      </c>
      <c r="E375" s="109" t="s">
        <v>539</v>
      </c>
      <c r="F375" s="109" t="s">
        <v>539</v>
      </c>
      <c r="G375" s="109" t="s">
        <v>539</v>
      </c>
      <c r="H375" s="109" t="s">
        <v>539</v>
      </c>
      <c r="I375" s="110" t="s">
        <v>539</v>
      </c>
      <c r="J375" s="110" t="s">
        <v>539</v>
      </c>
      <c r="K375" s="109">
        <v>0</v>
      </c>
      <c r="L375" s="109">
        <v>0</v>
      </c>
      <c r="M375" s="109"/>
      <c r="N375" s="109"/>
    </row>
    <row r="376" spans="2:14" s="15" customFormat="1" ht="13" outlineLevel="1">
      <c r="B376" s="108" t="s">
        <v>3</v>
      </c>
      <c r="C376" s="109">
        <v>-25.950975075687683</v>
      </c>
      <c r="D376" s="109">
        <v>-54.623785731829379</v>
      </c>
      <c r="E376" s="109">
        <v>-5.8972806217904017</v>
      </c>
      <c r="F376" s="109">
        <v>-9.3173380830465788</v>
      </c>
      <c r="G376" s="109">
        <v>3.5459393006539885</v>
      </c>
      <c r="H376" s="109">
        <v>7.3837440935795158</v>
      </c>
      <c r="I376" s="110">
        <v>1136.2188959155599</v>
      </c>
      <c r="J376" s="110">
        <v>515.57312076608696</v>
      </c>
      <c r="K376" s="109">
        <v>43.151412434735128</v>
      </c>
      <c r="L376" s="109">
        <v>19.821571144131379</v>
      </c>
      <c r="M376" s="109"/>
      <c r="N376" s="109"/>
    </row>
    <row r="377" spans="2:14" s="15" customFormat="1" ht="13" outlineLevel="1">
      <c r="B377" s="108" t="s">
        <v>5</v>
      </c>
      <c r="C377" s="109">
        <v>120.36036567502586</v>
      </c>
      <c r="D377" s="109">
        <v>71.100925514536556</v>
      </c>
      <c r="E377" s="109">
        <v>4.2179411036437742</v>
      </c>
      <c r="F377" s="109">
        <v>10.589893052628652</v>
      </c>
      <c r="G377" s="109">
        <v>2.9621557427344181</v>
      </c>
      <c r="H377" s="109">
        <v>3.4291225926499789</v>
      </c>
      <c r="I377" s="110">
        <v>461.5546233655204</v>
      </c>
      <c r="J377" s="110">
        <v>789.72423233353879</v>
      </c>
      <c r="K377" s="109">
        <v>17.528958535719116</v>
      </c>
      <c r="L377" s="109">
        <v>30.3615033929314</v>
      </c>
      <c r="M377" s="109"/>
      <c r="N377" s="109"/>
    </row>
    <row r="378" spans="2:14" s="15" customFormat="1" ht="13" outlineLevel="1">
      <c r="B378" s="108" t="s">
        <v>6</v>
      </c>
      <c r="C378" s="109">
        <v>214.63094139403799</v>
      </c>
      <c r="D378" s="109">
        <v>21.406352528874248</v>
      </c>
      <c r="E378" s="109">
        <v>1.5032875297554371</v>
      </c>
      <c r="F378" s="109">
        <v>3.2080803476841169</v>
      </c>
      <c r="G378" s="109">
        <v>3.571352862375643</v>
      </c>
      <c r="H378" s="109">
        <v>3.4726997685893206</v>
      </c>
      <c r="I378" s="110">
        <v>163.379765155</v>
      </c>
      <c r="J378" s="110">
        <v>198.35341364492615</v>
      </c>
      <c r="K378" s="109">
        <v>6.2048498357463595</v>
      </c>
      <c r="L378" s="109">
        <v>7.6258364563345937</v>
      </c>
      <c r="M378" s="109"/>
      <c r="N378" s="109"/>
    </row>
    <row r="379" spans="2:14" s="15" customFormat="1" ht="13" outlineLevel="1">
      <c r="B379" s="116" t="s">
        <v>461</v>
      </c>
      <c r="C379" s="109" t="s">
        <v>539</v>
      </c>
      <c r="D379" s="109" t="s">
        <v>539</v>
      </c>
      <c r="E379" s="109" t="s">
        <v>539</v>
      </c>
      <c r="F379" s="109">
        <v>38.752215977333094</v>
      </c>
      <c r="G379" s="109">
        <v>7.5609688653684559</v>
      </c>
      <c r="H379" s="109">
        <v>-3.7430823873867078</v>
      </c>
      <c r="I379" s="110" t="s">
        <v>539</v>
      </c>
      <c r="J379" s="110">
        <v>54.722939604974094</v>
      </c>
      <c r="K379" s="109">
        <v>0</v>
      </c>
      <c r="L379" s="109">
        <v>2.1038618905971234</v>
      </c>
      <c r="M379" s="109"/>
      <c r="N379" s="109"/>
    </row>
    <row r="380" spans="2:14" s="15" customFormat="1" ht="13" outlineLevel="1">
      <c r="B380" s="108" t="s">
        <v>462</v>
      </c>
      <c r="C380" s="109">
        <v>24.798897201899301</v>
      </c>
      <c r="D380" s="109">
        <v>-15.638928758793833</v>
      </c>
      <c r="E380" s="109">
        <v>-1.2996660736171006</v>
      </c>
      <c r="F380" s="109">
        <v>0.49274036062112447</v>
      </c>
      <c r="G380" s="109">
        <v>3.141854978356573</v>
      </c>
      <c r="H380" s="109">
        <v>4.3519948226130003</v>
      </c>
      <c r="I380" s="110">
        <v>1973.2180908580003</v>
      </c>
      <c r="J380" s="110">
        <v>1664.6279193730859</v>
      </c>
      <c r="K380" s="109">
        <v>74.939035047188725</v>
      </c>
      <c r="L380" s="109">
        <v>63.99779081448844</v>
      </c>
      <c r="M380" s="109"/>
      <c r="N380" s="109"/>
    </row>
    <row r="381" spans="2:14" s="15" customFormat="1" ht="13" outlineLevel="1">
      <c r="B381" s="108" t="s">
        <v>40</v>
      </c>
      <c r="C381" s="109">
        <v>142.78421346995697</v>
      </c>
      <c r="D381" s="109">
        <v>41.911163844018986</v>
      </c>
      <c r="E381" s="109">
        <v>2.7291232663014586</v>
      </c>
      <c r="F381" s="109">
        <v>1.5685244977652779</v>
      </c>
      <c r="G381" s="109">
        <v>3.4213812671240129</v>
      </c>
      <c r="H381" s="109">
        <v>5.3137492837836335</v>
      </c>
      <c r="I381" s="110">
        <v>659.87971940266664</v>
      </c>
      <c r="J381" s="110">
        <v>936.44298977497101</v>
      </c>
      <c r="K381" s="109">
        <v>25.060964952811265</v>
      </c>
      <c r="L381" s="109">
        <v>36.002209185511575</v>
      </c>
      <c r="M381" s="109"/>
      <c r="N381" s="109"/>
    </row>
    <row r="382" spans="2:14" s="15" customFormat="1" ht="13" outlineLevel="1">
      <c r="B382" s="108" t="s">
        <v>11</v>
      </c>
      <c r="C382" s="109">
        <v>51.263901258328445</v>
      </c>
      <c r="D382" s="109">
        <v>-1.2163202212925042</v>
      </c>
      <c r="E382" s="109">
        <v>-9.4092469131479284E-2</v>
      </c>
      <c r="F382" s="109">
        <v>0.87018078653970932</v>
      </c>
      <c r="G382" s="109">
        <v>3.2421423111201442</v>
      </c>
      <c r="H382" s="109">
        <v>4.6962173405176717</v>
      </c>
      <c r="I382" s="110">
        <v>2633.0978102606673</v>
      </c>
      <c r="J382" s="110">
        <v>2601.0709091480567</v>
      </c>
      <c r="K382" s="109">
        <v>100</v>
      </c>
      <c r="L382" s="109">
        <v>100</v>
      </c>
      <c r="M382" s="109"/>
      <c r="N382" s="109"/>
    </row>
    <row r="383" spans="2:14" s="15" customFormat="1" ht="13" outlineLevel="1">
      <c r="B383" s="108"/>
      <c r="C383" s="109"/>
      <c r="D383" s="109"/>
      <c r="E383" s="109"/>
      <c r="F383" s="109"/>
      <c r="G383" s="109"/>
      <c r="H383" s="109"/>
      <c r="I383" s="110"/>
      <c r="J383" s="110"/>
      <c r="K383" s="109"/>
      <c r="L383" s="109"/>
      <c r="M383" s="109"/>
      <c r="N383" s="109"/>
    </row>
    <row r="384" spans="2:14" s="15" customFormat="1" ht="13">
      <c r="C384" s="109"/>
      <c r="D384" s="109"/>
      <c r="E384" s="109"/>
      <c r="F384" s="109"/>
      <c r="G384" s="109"/>
      <c r="H384" s="109"/>
      <c r="I384" s="110"/>
      <c r="J384" s="110"/>
      <c r="K384" s="109"/>
      <c r="L384" s="109"/>
      <c r="M384" s="109"/>
      <c r="N384" s="109"/>
    </row>
    <row r="385" spans="2:14" s="15" customFormat="1" ht="13">
      <c r="B385" s="108"/>
      <c r="C385" s="109"/>
      <c r="D385" s="109"/>
      <c r="E385" s="109"/>
      <c r="F385" s="109"/>
      <c r="G385" s="109"/>
      <c r="H385" s="109"/>
      <c r="I385" s="110"/>
      <c r="J385" s="110"/>
      <c r="K385" s="109"/>
      <c r="L385" s="109"/>
      <c r="M385" s="109"/>
      <c r="N385" s="109"/>
    </row>
    <row r="386" spans="2:14" ht="17" thickBot="1">
      <c r="B386" s="104" t="s">
        <v>549</v>
      </c>
      <c r="C386" s="3"/>
      <c r="D386" s="105"/>
      <c r="E386" s="3"/>
      <c r="F386" s="3"/>
      <c r="G386" s="3"/>
      <c r="H386" s="3"/>
      <c r="I386" s="106"/>
      <c r="J386" s="106"/>
      <c r="K386" s="107"/>
      <c r="L386" s="107"/>
      <c r="M386" s="89"/>
      <c r="N386" s="89"/>
    </row>
    <row r="387" spans="2:14" s="15" customFormat="1" ht="14" outlineLevel="1" thickTop="1">
      <c r="B387" s="108"/>
      <c r="C387" s="109"/>
      <c r="D387" s="109"/>
      <c r="E387" s="109"/>
      <c r="F387" s="109"/>
      <c r="G387" s="109"/>
      <c r="H387" s="109"/>
      <c r="I387" s="110"/>
      <c r="J387" s="110"/>
      <c r="K387" s="109"/>
      <c r="L387" s="109"/>
      <c r="M387" s="109"/>
      <c r="N387" s="109"/>
    </row>
    <row r="388" spans="2:14" s="15" customFormat="1" ht="13" outlineLevel="1">
      <c r="B388" s="108"/>
      <c r="C388" s="152" t="s">
        <v>446</v>
      </c>
      <c r="D388" s="152"/>
      <c r="E388" s="152"/>
      <c r="F388" s="152"/>
      <c r="G388" s="152"/>
      <c r="H388" s="152"/>
      <c r="I388" s="153" t="s">
        <v>447</v>
      </c>
      <c r="J388" s="153"/>
      <c r="K388" s="154" t="s">
        <v>448</v>
      </c>
      <c r="L388" s="154"/>
      <c r="M388" s="109"/>
      <c r="N388" s="109"/>
    </row>
    <row r="389" spans="2:14" s="15" customFormat="1" ht="13" outlineLevel="1">
      <c r="B389" s="108"/>
      <c r="C389" s="174" t="s">
        <v>449</v>
      </c>
      <c r="D389" s="175"/>
      <c r="E389" s="176" t="s">
        <v>450</v>
      </c>
      <c r="F389" s="177"/>
      <c r="G389" s="177"/>
      <c r="H389" s="178"/>
      <c r="I389" s="153"/>
      <c r="J389" s="153"/>
      <c r="K389" s="154"/>
      <c r="L389" s="154"/>
      <c r="M389" s="109"/>
      <c r="N389" s="109"/>
    </row>
    <row r="390" spans="2:14" s="15" customFormat="1" ht="13" outlineLevel="1">
      <c r="B390" s="111" t="s">
        <v>550</v>
      </c>
      <c r="C390" s="112" t="s">
        <v>452</v>
      </c>
      <c r="D390" s="112" t="s">
        <v>453</v>
      </c>
      <c r="E390" s="113" t="s">
        <v>453</v>
      </c>
      <c r="F390" s="113" t="s">
        <v>454</v>
      </c>
      <c r="G390" s="113" t="s">
        <v>455</v>
      </c>
      <c r="H390" s="113">
        <v>2018</v>
      </c>
      <c r="I390" s="114">
        <v>2005</v>
      </c>
      <c r="J390" s="114">
        <v>2018</v>
      </c>
      <c r="K390" s="114">
        <v>2005</v>
      </c>
      <c r="L390" s="114">
        <v>2018</v>
      </c>
      <c r="M390" s="115"/>
      <c r="N390" s="115"/>
    </row>
    <row r="391" spans="2:14" s="15" customFormat="1" ht="13" outlineLevel="1">
      <c r="B391" s="108" t="s">
        <v>7</v>
      </c>
      <c r="C391" s="109">
        <v>-51.230128406224331</v>
      </c>
      <c r="D391" s="109">
        <v>-50.199288278582735</v>
      </c>
      <c r="E391" s="109">
        <v>-5.2213699812836856</v>
      </c>
      <c r="F391" s="109">
        <v>-3.1062806274994359</v>
      </c>
      <c r="G391" s="109">
        <v>-0.18241706699702043</v>
      </c>
      <c r="H391" s="109">
        <v>3.0867879942319347</v>
      </c>
      <c r="I391" s="110">
        <v>838.45460720025585</v>
      </c>
      <c r="J391" s="110">
        <v>417.55636184674097</v>
      </c>
      <c r="K391" s="109">
        <v>7.9705994199826327</v>
      </c>
      <c r="L391" s="109">
        <v>5.1432722287831645</v>
      </c>
      <c r="M391" s="109"/>
      <c r="N391" s="109"/>
    </row>
    <row r="392" spans="2:14" s="15" customFormat="1" ht="13" outlineLevel="1">
      <c r="B392" s="108" t="s">
        <v>490</v>
      </c>
      <c r="C392" s="109">
        <v>-24.88098956701635</v>
      </c>
      <c r="D392" s="109">
        <v>-55.433248596567921</v>
      </c>
      <c r="E392" s="109">
        <v>-6.0274862145995094</v>
      </c>
      <c r="F392" s="109">
        <v>-8.8605736900656318</v>
      </c>
      <c r="G392" s="109">
        <v>3.4659699733973204</v>
      </c>
      <c r="H392" s="109">
        <v>7.2698786779609934</v>
      </c>
      <c r="I392" s="110">
        <v>3705.6552561782232</v>
      </c>
      <c r="J392" s="110">
        <v>1651.4901658891631</v>
      </c>
      <c r="K392" s="109">
        <v>35.227063435403508</v>
      </c>
      <c r="L392" s="109">
        <v>20.34231610975641</v>
      </c>
      <c r="M392" s="109"/>
      <c r="N392" s="109"/>
    </row>
    <row r="393" spans="2:14" s="15" customFormat="1" ht="13" outlineLevel="1">
      <c r="B393" s="129" t="s">
        <v>478</v>
      </c>
      <c r="C393" s="109">
        <v>460.48334850000015</v>
      </c>
      <c r="D393" s="109">
        <v>-23.954865853008069</v>
      </c>
      <c r="E393" s="109">
        <v>-2.0844543375192148</v>
      </c>
      <c r="F393" s="109">
        <v>-5.1768308706122701</v>
      </c>
      <c r="G393" s="109">
        <v>3.2247853509640656</v>
      </c>
      <c r="H393" s="109">
        <v>10.23826021147846</v>
      </c>
      <c r="I393" s="110">
        <v>372.07479050729978</v>
      </c>
      <c r="J393" s="110">
        <v>282.94477356841531</v>
      </c>
      <c r="K393" s="109">
        <v>3.537053865456699</v>
      </c>
      <c r="L393" s="109">
        <v>3.4851869810761209</v>
      </c>
      <c r="M393" s="109"/>
      <c r="N393" s="109"/>
    </row>
    <row r="394" spans="2:14" s="15" customFormat="1" ht="13" outlineLevel="1">
      <c r="B394" s="129" t="s">
        <v>491</v>
      </c>
      <c r="C394" s="109">
        <v>-93.044212296642144</v>
      </c>
      <c r="D394" s="109">
        <v>-93.788491171983324</v>
      </c>
      <c r="E394" s="109">
        <v>-19.245076842762753</v>
      </c>
      <c r="F394" s="109">
        <v>-33.385027830412106</v>
      </c>
      <c r="G394" s="109">
        <v>-10.469684360469945</v>
      </c>
      <c r="H394" s="109">
        <v>-2.2974605993110249</v>
      </c>
      <c r="I394" s="110">
        <v>1502.2356570911963</v>
      </c>
      <c r="J394" s="110">
        <v>93.311500457833958</v>
      </c>
      <c r="K394" s="109">
        <v>14.28069993803317</v>
      </c>
      <c r="L394" s="109">
        <v>1.1493692655244854</v>
      </c>
      <c r="M394" s="109"/>
      <c r="N394" s="109"/>
    </row>
    <row r="395" spans="2:14" s="15" customFormat="1" ht="13" outlineLevel="1">
      <c r="B395" s="129" t="s">
        <v>74</v>
      </c>
      <c r="C395" s="109">
        <v>104.69586568136788</v>
      </c>
      <c r="D395" s="109">
        <v>22.669782016774299</v>
      </c>
      <c r="E395" s="109">
        <v>1.5841541448200269</v>
      </c>
      <c r="F395" s="109">
        <v>0.60026767314502738</v>
      </c>
      <c r="G395" s="109">
        <v>6.1097377283508614</v>
      </c>
      <c r="H395" s="109">
        <v>8.965182128973284</v>
      </c>
      <c r="I395" s="110">
        <v>274.83133891285678</v>
      </c>
      <c r="J395" s="110">
        <v>337.13500435818361</v>
      </c>
      <c r="K395" s="109">
        <v>2.6126286285748472</v>
      </c>
      <c r="L395" s="109">
        <v>4.1526779704594041</v>
      </c>
      <c r="M395" s="109"/>
      <c r="N395" s="109"/>
    </row>
    <row r="396" spans="2:14" s="15" customFormat="1" ht="13" outlineLevel="1">
      <c r="B396" s="129" t="s">
        <v>492</v>
      </c>
      <c r="C396" s="109">
        <v>-16.136632730284191</v>
      </c>
      <c r="D396" s="109">
        <v>-37.51837673332497</v>
      </c>
      <c r="E396" s="109">
        <v>-3.5530187928030199</v>
      </c>
      <c r="F396" s="109">
        <v>-7.3307686540925783</v>
      </c>
      <c r="G396" s="109">
        <v>4.9843067706263344</v>
      </c>
      <c r="H396" s="109">
        <v>6.3352744383633182</v>
      </c>
      <c r="I396" s="110">
        <v>609.27166562704008</v>
      </c>
      <c r="J396" s="110">
        <v>380.68282678768315</v>
      </c>
      <c r="K396" s="109">
        <v>5.7919180632504679</v>
      </c>
      <c r="L396" s="109">
        <v>4.6890805407256773</v>
      </c>
      <c r="M396" s="109"/>
      <c r="N396" s="109"/>
    </row>
    <row r="397" spans="2:14" s="15" customFormat="1" ht="13" outlineLevel="1">
      <c r="B397" s="129" t="s">
        <v>551</v>
      </c>
      <c r="C397" s="109">
        <v>201.85732283097047</v>
      </c>
      <c r="D397" s="109">
        <v>-40.952620338574384</v>
      </c>
      <c r="E397" s="109">
        <v>-3.9715213679324401</v>
      </c>
      <c r="F397" s="109">
        <v>11.498794195017981</v>
      </c>
      <c r="G397" s="109">
        <v>4.2089952661185759</v>
      </c>
      <c r="H397" s="109">
        <v>7.1966468797430485</v>
      </c>
      <c r="I397" s="110">
        <v>944.01489771983051</v>
      </c>
      <c r="J397" s="110">
        <v>557.416060717047</v>
      </c>
      <c r="K397" s="109">
        <v>8.9740870067442202</v>
      </c>
      <c r="L397" s="109">
        <v>6.8660013519707181</v>
      </c>
      <c r="M397" s="109"/>
      <c r="N397" s="109"/>
    </row>
    <row r="398" spans="2:14" s="15" customFormat="1" ht="13" outlineLevel="1">
      <c r="B398" s="108" t="s">
        <v>91</v>
      </c>
      <c r="C398" s="109">
        <v>123.78251422245685</v>
      </c>
      <c r="D398" s="109">
        <v>68.058435863283634</v>
      </c>
      <c r="E398" s="109">
        <v>4.0742048159723376</v>
      </c>
      <c r="F398" s="109">
        <v>10.509109350690981</v>
      </c>
      <c r="G398" s="109">
        <v>2.2831288568381236</v>
      </c>
      <c r="H398" s="109">
        <v>3.5310252865571692</v>
      </c>
      <c r="I398" s="110">
        <v>1097.6874078794667</v>
      </c>
      <c r="J398" s="110">
        <v>1844.7562883504543</v>
      </c>
      <c r="K398" s="109">
        <v>10.434943694544764</v>
      </c>
      <c r="L398" s="109">
        <v>22.722881636344187</v>
      </c>
      <c r="M398" s="109"/>
      <c r="N398" s="109"/>
    </row>
    <row r="399" spans="2:14" s="15" customFormat="1" ht="13" outlineLevel="1">
      <c r="B399" s="116" t="s">
        <v>461</v>
      </c>
      <c r="C399" s="109" t="s">
        <v>539</v>
      </c>
      <c r="D399" s="109" t="s">
        <v>539</v>
      </c>
      <c r="E399" s="109" t="s">
        <v>539</v>
      </c>
      <c r="F399" s="109">
        <v>40.888846371368025</v>
      </c>
      <c r="G399" s="109">
        <v>7.5609688653684559</v>
      </c>
      <c r="H399" s="109">
        <v>-3.7430823873867021</v>
      </c>
      <c r="I399" s="110" t="s">
        <v>539</v>
      </c>
      <c r="J399" s="110">
        <v>115.3436265145336</v>
      </c>
      <c r="K399" s="109">
        <v>0</v>
      </c>
      <c r="L399" s="109">
        <v>1.420751125418324</v>
      </c>
      <c r="M399" s="109"/>
      <c r="N399" s="109"/>
    </row>
    <row r="400" spans="2:14" s="15" customFormat="1" ht="13" outlineLevel="1">
      <c r="B400" s="108" t="s">
        <v>552</v>
      </c>
      <c r="C400" s="109">
        <v>3.9711079217316261</v>
      </c>
      <c r="D400" s="109">
        <v>-28.537456741083766</v>
      </c>
      <c r="E400" s="109">
        <v>-2.5514757087494844</v>
      </c>
      <c r="F400" s="109">
        <v>-1.0194722819965252</v>
      </c>
      <c r="G400" s="109">
        <v>2.6253770823202016</v>
      </c>
      <c r="H400" s="109">
        <v>4.7593318922364407</v>
      </c>
      <c r="I400" s="110">
        <v>5643.6108317744656</v>
      </c>
      <c r="J400" s="110">
        <v>4033.0678320217098</v>
      </c>
      <c r="K400" s="109">
        <v>53.649846796781411</v>
      </c>
      <c r="L400" s="109">
        <v>49.677523018675778</v>
      </c>
      <c r="M400" s="109"/>
      <c r="N400" s="109"/>
    </row>
    <row r="401" spans="2:15" s="15" customFormat="1" ht="13" outlineLevel="1">
      <c r="B401" s="108" t="s">
        <v>40</v>
      </c>
      <c r="C401" s="109">
        <v>1.6290662999766261</v>
      </c>
      <c r="D401" s="109">
        <v>-16.208906741367294</v>
      </c>
      <c r="E401" s="109">
        <v>-1.351123648154251</v>
      </c>
      <c r="F401" s="109">
        <v>-0.94753872544908191</v>
      </c>
      <c r="G401" s="109">
        <v>-3.878028656528143</v>
      </c>
      <c r="H401" s="109">
        <v>-10.385213163972432</v>
      </c>
      <c r="I401" s="110">
        <v>4875.7311025123627</v>
      </c>
      <c r="J401" s="110">
        <v>4085.4283951462944</v>
      </c>
      <c r="K401" s="109">
        <v>46.350153203218589</v>
      </c>
      <c r="L401" s="109">
        <v>50.322476981324229</v>
      </c>
      <c r="M401" s="109"/>
      <c r="N401" s="109"/>
    </row>
    <row r="402" spans="2:15" s="15" customFormat="1" ht="13" outlineLevel="1">
      <c r="B402" s="108" t="s">
        <v>11</v>
      </c>
      <c r="C402" s="109">
        <v>2.7791967174624692</v>
      </c>
      <c r="D402" s="109">
        <v>-22.823154928479784</v>
      </c>
      <c r="E402" s="109">
        <v>-1.9731255685939808</v>
      </c>
      <c r="F402" s="109">
        <v>-0.97979401200046778</v>
      </c>
      <c r="G402" s="109">
        <v>-0.859647902178029</v>
      </c>
      <c r="H402" s="109">
        <v>-3.4514466077814623</v>
      </c>
      <c r="I402" s="110">
        <v>10519.341934286829</v>
      </c>
      <c r="J402" s="110">
        <v>8118.4962271680042</v>
      </c>
      <c r="K402" s="109">
        <v>100</v>
      </c>
      <c r="L402" s="109">
        <v>100</v>
      </c>
      <c r="M402" s="109"/>
      <c r="N402" s="109"/>
    </row>
    <row r="403" spans="2:15" s="15" customFormat="1" ht="13" outlineLevel="1">
      <c r="B403" s="108"/>
      <c r="C403" s="109"/>
      <c r="D403" s="109"/>
      <c r="E403" s="109"/>
      <c r="F403" s="109"/>
      <c r="G403" s="109"/>
      <c r="H403" s="109"/>
      <c r="I403" s="110"/>
      <c r="J403" s="110"/>
      <c r="K403" s="109"/>
      <c r="L403" s="109"/>
      <c r="M403" s="109"/>
      <c r="N403" s="109"/>
    </row>
    <row r="404" spans="2:15" s="15" customFormat="1" ht="13">
      <c r="B404" s="108"/>
      <c r="C404" s="109"/>
      <c r="D404" s="109"/>
      <c r="E404" s="109"/>
      <c r="F404" s="109"/>
      <c r="G404" s="109"/>
      <c r="H404" s="109"/>
      <c r="I404" s="110"/>
      <c r="J404" s="110"/>
      <c r="K404" s="109"/>
      <c r="L404" s="109"/>
      <c r="M404" s="109"/>
      <c r="N404" s="109"/>
    </row>
    <row r="405" spans="2:15" s="15" customFormat="1" ht="13">
      <c r="B405" s="108"/>
      <c r="C405" s="109"/>
      <c r="D405" s="109"/>
      <c r="E405" s="109"/>
      <c r="F405" s="109"/>
      <c r="G405" s="109"/>
      <c r="H405" s="109"/>
      <c r="I405" s="110"/>
      <c r="J405" s="110"/>
      <c r="K405" s="109"/>
      <c r="L405" s="109"/>
      <c r="M405" s="109"/>
      <c r="N405" s="109"/>
    </row>
    <row r="406" spans="2:15" ht="17" thickBot="1">
      <c r="B406" s="104" t="s">
        <v>553</v>
      </c>
      <c r="C406" s="3"/>
      <c r="D406" s="105"/>
      <c r="E406" s="3"/>
      <c r="F406" s="3"/>
      <c r="G406" s="3"/>
      <c r="H406" s="3"/>
      <c r="I406" s="106"/>
      <c r="J406" s="106"/>
      <c r="K406" s="107"/>
      <c r="L406" s="107"/>
      <c r="M406" s="89"/>
      <c r="N406" s="89"/>
      <c r="O406" s="89"/>
    </row>
    <row r="407" spans="2:15" s="15" customFormat="1" ht="14" outlineLevel="1" thickTop="1">
      <c r="B407" s="108"/>
      <c r="C407" s="109"/>
      <c r="D407" s="109"/>
      <c r="E407" s="109"/>
      <c r="F407" s="109"/>
      <c r="G407" s="109"/>
      <c r="H407" s="109"/>
      <c r="I407" s="110"/>
      <c r="J407" s="110"/>
      <c r="K407" s="109"/>
      <c r="L407" s="109"/>
      <c r="M407" s="109"/>
      <c r="N407" s="109"/>
    </row>
    <row r="408" spans="2:15" s="15" customFormat="1" ht="13" outlineLevel="1">
      <c r="B408" s="108"/>
      <c r="C408" s="152" t="s">
        <v>446</v>
      </c>
      <c r="D408" s="152"/>
      <c r="E408" s="152"/>
      <c r="F408" s="152"/>
      <c r="G408" s="152"/>
      <c r="H408" s="152"/>
      <c r="I408" s="153" t="s">
        <v>447</v>
      </c>
      <c r="J408" s="153"/>
      <c r="K408" s="154" t="s">
        <v>448</v>
      </c>
      <c r="L408" s="154"/>
      <c r="M408" s="109"/>
      <c r="N408" s="154" t="s">
        <v>475</v>
      </c>
      <c r="O408" s="154"/>
    </row>
    <row r="409" spans="2:15" s="15" customFormat="1" ht="13" outlineLevel="1">
      <c r="B409" s="108"/>
      <c r="C409" s="174" t="s">
        <v>449</v>
      </c>
      <c r="D409" s="175"/>
      <c r="E409" s="176" t="s">
        <v>450</v>
      </c>
      <c r="F409" s="177"/>
      <c r="G409" s="177"/>
      <c r="H409" s="178"/>
      <c r="I409" s="153"/>
      <c r="J409" s="153"/>
      <c r="K409" s="154"/>
      <c r="L409" s="154"/>
      <c r="M409" s="109"/>
      <c r="N409" s="154"/>
      <c r="O409" s="154"/>
    </row>
    <row r="410" spans="2:15" s="15" customFormat="1" ht="13" outlineLevel="1">
      <c r="B410" s="118" t="s">
        <v>476</v>
      </c>
      <c r="C410" s="112" t="s">
        <v>452</v>
      </c>
      <c r="D410" s="112" t="s">
        <v>453</v>
      </c>
      <c r="E410" s="113" t="s">
        <v>453</v>
      </c>
      <c r="F410" s="113" t="s">
        <v>454</v>
      </c>
      <c r="G410" s="113" t="s">
        <v>455</v>
      </c>
      <c r="H410" s="113">
        <v>2018</v>
      </c>
      <c r="I410" s="114">
        <v>2005</v>
      </c>
      <c r="J410" s="114">
        <v>2018</v>
      </c>
      <c r="K410" s="114">
        <v>2005</v>
      </c>
      <c r="L410" s="114">
        <v>2018</v>
      </c>
      <c r="M410" s="109"/>
      <c r="N410" s="114">
        <v>2005</v>
      </c>
      <c r="O410" s="114">
        <v>2018</v>
      </c>
    </row>
    <row r="411" spans="2:15" s="15" customFormat="1" ht="13" outlineLevel="1">
      <c r="B411" s="117" t="s">
        <v>456</v>
      </c>
      <c r="C411" s="109">
        <v>149.94797579785958</v>
      </c>
      <c r="D411" s="109">
        <v>-0.70467806512127584</v>
      </c>
      <c r="E411" s="109">
        <v>-5.4383102956889751E-2</v>
      </c>
      <c r="F411" s="109">
        <v>0.66494547955777694</v>
      </c>
      <c r="G411" s="109">
        <v>2.7044338091143816</v>
      </c>
      <c r="H411" s="109">
        <v>2.8461390232278712</v>
      </c>
      <c r="I411" s="110">
        <v>5078.2710736980416</v>
      </c>
      <c r="J411" s="110">
        <v>5042.4856113542928</v>
      </c>
      <c r="K411" s="109">
        <v>99.87877560169828</v>
      </c>
      <c r="L411" s="109">
        <v>96.935013086620316</v>
      </c>
      <c r="M411" s="109"/>
      <c r="N411" s="109">
        <v>99.978379691326467</v>
      </c>
      <c r="O411" s="109">
        <v>97.031984649755159</v>
      </c>
    </row>
    <row r="412" spans="2:15" s="15" customFormat="1" ht="13" outlineLevel="1">
      <c r="B412" s="117" t="s">
        <v>477</v>
      </c>
      <c r="C412" s="109">
        <v>148.82967114038345</v>
      </c>
      <c r="D412" s="109">
        <v>-1.1060310183042892</v>
      </c>
      <c r="E412" s="109">
        <v>-8.5516722764622521E-2</v>
      </c>
      <c r="F412" s="109">
        <v>0.65736572902939105</v>
      </c>
      <c r="G412" s="109">
        <v>2.5798734824434399</v>
      </c>
      <c r="H412" s="109">
        <v>2.8101752409249952</v>
      </c>
      <c r="I412" s="110">
        <v>5076.0676587546477</v>
      </c>
      <c r="J412" s="110">
        <v>5019.924775938709</v>
      </c>
      <c r="K412" s="109">
        <v>99.835439122905626</v>
      </c>
      <c r="L412" s="109">
        <v>96.501311328239424</v>
      </c>
      <c r="M412" s="109"/>
      <c r="N412" s="109">
        <v>99.934999995238726</v>
      </c>
      <c r="O412" s="109">
        <v>96.597849026085498</v>
      </c>
    </row>
    <row r="413" spans="2:15" s="15" customFormat="1" ht="13" outlineLevel="1">
      <c r="B413" s="123" t="s">
        <v>71</v>
      </c>
      <c r="C413" s="109">
        <v>-12.836718160675925</v>
      </c>
      <c r="D413" s="109">
        <v>-54.911827730186943</v>
      </c>
      <c r="E413" s="109">
        <v>-5.9433658870574835</v>
      </c>
      <c r="F413" s="109">
        <v>-6.1716399757479561</v>
      </c>
      <c r="G413" s="109">
        <v>-8.5626263508620788</v>
      </c>
      <c r="H413" s="109">
        <v>-9.1582712104948065</v>
      </c>
      <c r="I413" s="110">
        <v>1821.9412918450889</v>
      </c>
      <c r="J413" s="110">
        <v>821.48002832197108</v>
      </c>
      <c r="K413" s="109">
        <v>35.833704583073661</v>
      </c>
      <c r="L413" s="109">
        <v>15.791850177317752</v>
      </c>
      <c r="M413" s="109"/>
      <c r="N413" s="109">
        <v>35.869439738030266</v>
      </c>
      <c r="O413" s="109">
        <v>15.807647981926465</v>
      </c>
    </row>
    <row r="414" spans="2:15" s="15" customFormat="1" ht="13" outlineLevel="1">
      <c r="B414" s="123" t="s">
        <v>70</v>
      </c>
      <c r="C414" s="109">
        <v>358.86696088479869</v>
      </c>
      <c r="D414" s="109">
        <v>30.112928416389888</v>
      </c>
      <c r="E414" s="109">
        <v>2.045505385454871</v>
      </c>
      <c r="F414" s="109">
        <v>4.0546581066212894</v>
      </c>
      <c r="G414" s="109">
        <v>4.3038194515754746</v>
      </c>
      <c r="H414" s="109">
        <v>4.7216383545247727</v>
      </c>
      <c r="I414" s="110">
        <v>2378.3381122513674</v>
      </c>
      <c r="J414" s="110">
        <v>3094.5253654933404</v>
      </c>
      <c r="K414" s="109">
        <v>46.776844948046126</v>
      </c>
      <c r="L414" s="109">
        <v>59.488093753907847</v>
      </c>
      <c r="M414" s="109"/>
      <c r="N414" s="109">
        <v>46.823493147612659</v>
      </c>
      <c r="O414" s="109">
        <v>59.547604278078033</v>
      </c>
    </row>
    <row r="415" spans="2:15" s="15" customFormat="1" ht="13" outlineLevel="1">
      <c r="B415" s="123" t="s">
        <v>478</v>
      </c>
      <c r="C415" s="109">
        <v>194.73206793795609</v>
      </c>
      <c r="D415" s="109">
        <v>28.589749086310078</v>
      </c>
      <c r="E415" s="109">
        <v>1.9531124053593363</v>
      </c>
      <c r="F415" s="109">
        <v>1.4663998513631649</v>
      </c>
      <c r="G415" s="109">
        <v>9.1932168780450638</v>
      </c>
      <c r="H415" s="109">
        <v>7.9231604850397277</v>
      </c>
      <c r="I415" s="110">
        <v>857.04134079574783</v>
      </c>
      <c r="J415" s="110">
        <v>1102.0673096951998</v>
      </c>
      <c r="K415" s="109">
        <v>16.856177725932671</v>
      </c>
      <c r="L415" s="109">
        <v>21.18576379218441</v>
      </c>
      <c r="M415" s="109"/>
      <c r="N415" s="109">
        <v>16.872987545905811</v>
      </c>
      <c r="O415" s="109">
        <v>21.206957544222156</v>
      </c>
    </row>
    <row r="416" spans="2:15" s="84" customFormat="1" ht="13" outlineLevel="1">
      <c r="B416" s="123" t="s">
        <v>74</v>
      </c>
      <c r="C416" s="109">
        <v>-73.348434046764197</v>
      </c>
      <c r="D416" s="109">
        <v>81.804969626795469</v>
      </c>
      <c r="E416" s="109">
        <v>4.7055429366391177</v>
      </c>
      <c r="F416" s="109">
        <v>37.504363416770083</v>
      </c>
      <c r="G416" s="109">
        <v>-9.8771132278077101</v>
      </c>
      <c r="H416" s="109">
        <v>-17.823590814196251</v>
      </c>
      <c r="I416" s="110">
        <v>1.0187138624429903</v>
      </c>
      <c r="J416" s="110">
        <v>1.8520724281984335</v>
      </c>
      <c r="K416" s="109">
        <v>2.0035931873795987E-2</v>
      </c>
      <c r="L416" s="109">
        <v>3.5603604829437703E-2</v>
      </c>
      <c r="M416" s="109"/>
      <c r="N416" s="109">
        <v>2.0055912702977356E-2</v>
      </c>
      <c r="O416" s="109">
        <v>3.5639221858864006E-2</v>
      </c>
    </row>
    <row r="417" spans="2:15" s="15" customFormat="1" ht="13" outlineLevel="1">
      <c r="B417" s="117" t="s">
        <v>5</v>
      </c>
      <c r="C417" s="109" t="s">
        <v>539</v>
      </c>
      <c r="D417" s="109">
        <v>923.90316827194692</v>
      </c>
      <c r="E417" s="109">
        <v>19.59477939947476</v>
      </c>
      <c r="F417" s="109">
        <v>13.294674463568423</v>
      </c>
      <c r="G417" s="109">
        <v>79.134892779506671</v>
      </c>
      <c r="H417" s="109">
        <v>11.526750988402586</v>
      </c>
      <c r="I417" s="110">
        <v>2.2034149433935228</v>
      </c>
      <c r="J417" s="124">
        <v>22.560835415583806</v>
      </c>
      <c r="K417" s="109">
        <v>4.3336478792647494E-2</v>
      </c>
      <c r="L417" s="145">
        <v>0.43370175838089192</v>
      </c>
      <c r="M417" s="109"/>
      <c r="N417" s="109">
        <v>4.3379696087731748E-2</v>
      </c>
      <c r="O417" s="109">
        <v>0.43413562366965952</v>
      </c>
    </row>
    <row r="418" spans="2:15" s="15" customFormat="1" ht="13" outlineLevel="1">
      <c r="B418" s="117" t="s">
        <v>6</v>
      </c>
      <c r="C418" s="109" t="s">
        <v>539</v>
      </c>
      <c r="D418" s="109">
        <v>13945.080106654283</v>
      </c>
      <c r="E418" s="109">
        <v>46.283105245611324</v>
      </c>
      <c r="F418" s="109">
        <v>6.7125441552606135</v>
      </c>
      <c r="G418" s="109">
        <v>6.3764715941981853</v>
      </c>
      <c r="H418" s="109">
        <v>-3.9849544166041917</v>
      </c>
      <c r="I418" s="110">
        <v>1.0981753103040002</v>
      </c>
      <c r="J418" s="110">
        <v>154.23960204369604</v>
      </c>
      <c r="K418" s="109">
        <v>2.1598769305023621E-2</v>
      </c>
      <c r="L418" s="109">
        <v>2.9650491830685146</v>
      </c>
      <c r="M418" s="130"/>
      <c r="N418" s="109">
        <v>2.1620308673530653E-2</v>
      </c>
      <c r="O418" s="109">
        <v>2.9680153502448361</v>
      </c>
    </row>
    <row r="419" spans="2:15" s="15" customFormat="1" ht="13" outlineLevel="1">
      <c r="B419" s="117" t="s">
        <v>462</v>
      </c>
      <c r="C419" s="109">
        <v>157.59338706723059</v>
      </c>
      <c r="D419" s="109">
        <v>2.3104436522813323</v>
      </c>
      <c r="E419" s="109">
        <v>0.17585883711364048</v>
      </c>
      <c r="F419" s="109">
        <v>0.80197311015353101</v>
      </c>
      <c r="G419" s="109">
        <v>2.8062694520301745</v>
      </c>
      <c r="H419" s="109">
        <v>2.6294240254245116</v>
      </c>
      <c r="I419" s="110">
        <v>5079.3692490083458</v>
      </c>
      <c r="J419" s="110">
        <v>5196.7252133979891</v>
      </c>
      <c r="K419" s="109">
        <v>99.900374371003309</v>
      </c>
      <c r="L419" s="109">
        <v>99.900062269688846</v>
      </c>
      <c r="M419" s="109"/>
      <c r="N419" s="109">
        <v>100</v>
      </c>
      <c r="O419" s="109">
        <v>100</v>
      </c>
    </row>
    <row r="420" spans="2:15" s="15" customFormat="1" ht="13" outlineLevel="1">
      <c r="B420" s="117" t="s">
        <v>40</v>
      </c>
      <c r="C420" s="109">
        <v>277.81138635530067</v>
      </c>
      <c r="D420" s="109">
        <v>2.6312764292837185</v>
      </c>
      <c r="E420" s="109">
        <v>0.19998847061915015</v>
      </c>
      <c r="F420" s="109">
        <v>-0.82684948526383639</v>
      </c>
      <c r="G420" s="109">
        <v>11.414497458370576</v>
      </c>
      <c r="H420" s="109">
        <v>16.154830370268908</v>
      </c>
      <c r="I420" s="110">
        <v>5.0653999999999995</v>
      </c>
      <c r="J420" s="110">
        <v>5.1986846762489369</v>
      </c>
      <c r="K420" s="109">
        <v>9.9625628996685811E-2</v>
      </c>
      <c r="L420" s="109">
        <v>9.9937730311154674E-2</v>
      </c>
      <c r="M420" s="109"/>
      <c r="N420" s="109">
        <v>9.9724980635911176E-2</v>
      </c>
      <c r="O420" s="109">
        <v>0.1000377057237103</v>
      </c>
    </row>
    <row r="421" spans="2:15" s="15" customFormat="1" ht="13" outlineLevel="1">
      <c r="B421" s="117" t="s">
        <v>11</v>
      </c>
      <c r="C421" s="109">
        <v>157.67532722046232</v>
      </c>
      <c r="D421" s="109">
        <v>2.3107632839534471</v>
      </c>
      <c r="E421" s="109">
        <v>0.17588291115127053</v>
      </c>
      <c r="F421" s="109">
        <v>0.80062956384001627</v>
      </c>
      <c r="G421" s="109">
        <v>2.8136111513836104</v>
      </c>
      <c r="H421" s="109">
        <v>2.6413684425658577</v>
      </c>
      <c r="I421" s="110">
        <v>5084.4346490083462</v>
      </c>
      <c r="J421" s="110">
        <v>5201.9238980742384</v>
      </c>
      <c r="K421" s="109">
        <v>100</v>
      </c>
      <c r="L421" s="109">
        <v>100</v>
      </c>
      <c r="M421" s="109"/>
      <c r="N421" s="109">
        <v>100.09972498063591</v>
      </c>
      <c r="O421" s="109">
        <v>100.10003770572372</v>
      </c>
    </row>
    <row r="422" spans="2:15" s="15" customFormat="1" ht="13">
      <c r="B422" s="117"/>
      <c r="C422" s="109"/>
      <c r="D422" s="109"/>
      <c r="E422" s="109"/>
      <c r="F422" s="109"/>
      <c r="G422" s="109"/>
      <c r="H422" s="109"/>
      <c r="I422" s="110"/>
      <c r="J422" s="110"/>
      <c r="K422" s="109"/>
      <c r="L422" s="109"/>
      <c r="M422" s="109"/>
      <c r="N422" s="109"/>
    </row>
    <row r="423" spans="2:15" s="15" customFormat="1" ht="13">
      <c r="B423" s="117"/>
      <c r="C423" s="109"/>
      <c r="D423" s="109"/>
      <c r="E423" s="109"/>
      <c r="F423" s="109"/>
      <c r="G423" s="109"/>
      <c r="H423" s="109"/>
      <c r="I423" s="110"/>
      <c r="J423" s="110"/>
      <c r="K423" s="109"/>
      <c r="L423" s="109"/>
      <c r="M423" s="109"/>
      <c r="N423" s="109"/>
    </row>
    <row r="424" spans="2:15" ht="17" thickBot="1">
      <c r="B424" s="104" t="s">
        <v>554</v>
      </c>
      <c r="C424" s="3"/>
      <c r="D424" s="105"/>
      <c r="E424" s="3"/>
      <c r="F424" s="3"/>
      <c r="G424" s="3"/>
      <c r="H424" s="3"/>
      <c r="I424" s="106"/>
      <c r="J424" s="106"/>
      <c r="K424" s="107"/>
      <c r="L424" s="107"/>
      <c r="M424" s="89"/>
      <c r="N424" s="89"/>
      <c r="O424" s="89"/>
    </row>
    <row r="425" spans="2:15" s="15" customFormat="1" ht="14" outlineLevel="1" thickTop="1">
      <c r="B425" s="117"/>
      <c r="C425" s="109"/>
      <c r="D425" s="109"/>
      <c r="E425" s="109"/>
      <c r="F425" s="109"/>
      <c r="G425" s="109"/>
      <c r="H425" s="109"/>
      <c r="I425" s="110"/>
      <c r="J425" s="110"/>
      <c r="K425" s="109"/>
      <c r="L425" s="109"/>
      <c r="M425" s="109"/>
      <c r="N425" s="109"/>
    </row>
    <row r="426" spans="2:15" s="15" customFormat="1" ht="13" outlineLevel="1">
      <c r="B426" s="117"/>
      <c r="C426" s="152" t="s">
        <v>446</v>
      </c>
      <c r="D426" s="152"/>
      <c r="E426" s="152"/>
      <c r="F426" s="152"/>
      <c r="G426" s="152"/>
      <c r="H426" s="152"/>
      <c r="I426" s="153" t="s">
        <v>447</v>
      </c>
      <c r="J426" s="153"/>
      <c r="K426" s="154" t="s">
        <v>448</v>
      </c>
      <c r="L426" s="154"/>
      <c r="M426" s="109"/>
      <c r="N426" s="109"/>
    </row>
    <row r="427" spans="2:15" s="15" customFormat="1" ht="13" outlineLevel="1">
      <c r="B427" s="117"/>
      <c r="C427" s="174" t="s">
        <v>449</v>
      </c>
      <c r="D427" s="175"/>
      <c r="E427" s="176" t="s">
        <v>450</v>
      </c>
      <c r="F427" s="177"/>
      <c r="G427" s="177"/>
      <c r="H427" s="178"/>
      <c r="I427" s="153"/>
      <c r="J427" s="153"/>
      <c r="K427" s="154"/>
      <c r="L427" s="154"/>
      <c r="M427" s="109"/>
      <c r="N427" s="109"/>
    </row>
    <row r="428" spans="2:15" s="15" customFormat="1" ht="13" outlineLevel="1">
      <c r="B428" s="118" t="s">
        <v>555</v>
      </c>
      <c r="C428" s="112" t="s">
        <v>452</v>
      </c>
      <c r="D428" s="112" t="s">
        <v>453</v>
      </c>
      <c r="E428" s="113" t="s">
        <v>453</v>
      </c>
      <c r="F428" s="113" t="s">
        <v>454</v>
      </c>
      <c r="G428" s="113" t="s">
        <v>455</v>
      </c>
      <c r="H428" s="113">
        <v>2018</v>
      </c>
      <c r="I428" s="114">
        <v>2005</v>
      </c>
      <c r="J428" s="114">
        <v>2018</v>
      </c>
      <c r="K428" s="114">
        <v>2005</v>
      </c>
      <c r="L428" s="114">
        <v>2018</v>
      </c>
      <c r="M428" s="109"/>
      <c r="N428" s="109"/>
    </row>
    <row r="429" spans="2:15" s="15" customFormat="1" ht="13" outlineLevel="1">
      <c r="B429" s="117" t="s">
        <v>477</v>
      </c>
      <c r="C429" s="109">
        <v>152.14356038243955</v>
      </c>
      <c r="D429" s="109">
        <v>-0.35681372028328062</v>
      </c>
      <c r="E429" s="109">
        <v>-2.7492513867322099E-2</v>
      </c>
      <c r="F429" s="109">
        <v>0.74314231068353109</v>
      </c>
      <c r="G429" s="109">
        <v>2.6532866196921079</v>
      </c>
      <c r="H429" s="109">
        <v>2.885563629220298</v>
      </c>
      <c r="I429" s="110">
        <v>15256.023128059034</v>
      </c>
      <c r="J429" s="110">
        <v>15201.587544368529</v>
      </c>
      <c r="K429" s="109">
        <v>99.721103148557802</v>
      </c>
      <c r="L429" s="109">
        <v>99.506568794112866</v>
      </c>
      <c r="M429" s="109"/>
      <c r="N429" s="109"/>
    </row>
    <row r="430" spans="2:15" s="15" customFormat="1" ht="13" outlineLevel="1">
      <c r="B430" s="123" t="s">
        <v>71</v>
      </c>
      <c r="C430" s="109">
        <v>-12.83671816067592</v>
      </c>
      <c r="D430" s="109">
        <v>-54.911827730186943</v>
      </c>
      <c r="E430" s="109">
        <v>-5.9433658870574835</v>
      </c>
      <c r="F430" s="109">
        <v>-6.1716399757479561</v>
      </c>
      <c r="G430" s="109">
        <v>-8.5626263508620681</v>
      </c>
      <c r="H430" s="109">
        <v>-9.1582712104947959</v>
      </c>
      <c r="I430" s="110">
        <v>5336.6214189676339</v>
      </c>
      <c r="J430" s="110">
        <v>2406.1850587718686</v>
      </c>
      <c r="K430" s="109">
        <v>34.882863674144204</v>
      </c>
      <c r="L430" s="109">
        <v>15.750408855866334</v>
      </c>
      <c r="M430" s="109"/>
      <c r="N430" s="109"/>
    </row>
    <row r="431" spans="2:15" s="15" customFormat="1" ht="13" outlineLevel="1">
      <c r="B431" s="129" t="s">
        <v>70</v>
      </c>
      <c r="C431" s="109">
        <v>358.86696088479874</v>
      </c>
      <c r="D431" s="109">
        <v>30.112928416389884</v>
      </c>
      <c r="E431" s="109">
        <v>2.045505385454871</v>
      </c>
      <c r="F431" s="109">
        <v>4.0546581066212894</v>
      </c>
      <c r="G431" s="109">
        <v>4.3038194515754746</v>
      </c>
      <c r="H431" s="109">
        <v>4.7216383545247593</v>
      </c>
      <c r="I431" s="110">
        <v>7298.607943271214</v>
      </c>
      <c r="J431" s="110">
        <v>9496.4325286214207</v>
      </c>
      <c r="K431" s="109">
        <v>47.707402475892188</v>
      </c>
      <c r="L431" s="109">
        <v>62.161758694602973</v>
      </c>
      <c r="M431" s="109"/>
      <c r="N431" s="109"/>
    </row>
    <row r="432" spans="2:15" s="15" customFormat="1" ht="13" outlineLevel="1">
      <c r="B432" s="129" t="s">
        <v>478</v>
      </c>
      <c r="C432" s="109">
        <v>194.73206793795609</v>
      </c>
      <c r="D432" s="109">
        <v>28.589749086310078</v>
      </c>
      <c r="E432" s="109">
        <v>1.9531124053593363</v>
      </c>
      <c r="F432" s="109">
        <v>1.4663998513631649</v>
      </c>
      <c r="G432" s="109">
        <v>9.1932168780450638</v>
      </c>
      <c r="H432" s="109">
        <v>7.923160485039725</v>
      </c>
      <c r="I432" s="110">
        <v>2561.6593034809925</v>
      </c>
      <c r="J432" s="110">
        <v>3294.0312707923267</v>
      </c>
      <c r="K432" s="109">
        <v>16.744304166926817</v>
      </c>
      <c r="L432" s="109">
        <v>21.562073586089493</v>
      </c>
      <c r="M432" s="109"/>
      <c r="N432" s="109"/>
    </row>
    <row r="433" spans="2:26" s="15" customFormat="1" ht="13" outlineLevel="1">
      <c r="B433" s="129" t="s">
        <v>74</v>
      </c>
      <c r="C433" s="109">
        <v>-73.348434046764211</v>
      </c>
      <c r="D433" s="109">
        <v>81.804969626795483</v>
      </c>
      <c r="E433" s="109">
        <v>4.7055429366391177</v>
      </c>
      <c r="F433" s="109">
        <v>37.504363416770083</v>
      </c>
      <c r="G433" s="109">
        <v>-9.8771132278077101</v>
      </c>
      <c r="H433" s="109">
        <v>-17.823590814196237</v>
      </c>
      <c r="I433" s="110">
        <v>2.7164747988190832</v>
      </c>
      <c r="J433" s="110">
        <v>4.9386861829125879</v>
      </c>
      <c r="K433" s="109">
        <v>1.7756256747885505E-2</v>
      </c>
      <c r="L433" s="109">
        <v>3.2327657554067656E-2</v>
      </c>
      <c r="M433" s="109"/>
      <c r="N433" s="109"/>
    </row>
    <row r="434" spans="2:26" s="15" customFormat="1" ht="13" outlineLevel="1">
      <c r="B434" s="146" t="s">
        <v>91</v>
      </c>
      <c r="C434" s="109" t="s">
        <v>539</v>
      </c>
      <c r="D434" s="109">
        <v>905.69628374467527</v>
      </c>
      <c r="E434" s="109">
        <v>19.429835538238137</v>
      </c>
      <c r="F434" s="109">
        <v>13.211914972982463</v>
      </c>
      <c r="G434" s="109">
        <v>77.953513004365178</v>
      </c>
      <c r="H434" s="109">
        <v>11.636631804207189</v>
      </c>
      <c r="I434" s="110">
        <v>5.2402483157039041</v>
      </c>
      <c r="J434" s="110">
        <v>52.700982570027101</v>
      </c>
      <c r="K434" s="109">
        <v>3.4252920202596016E-2</v>
      </c>
      <c r="L434" s="109">
        <v>0.34497015080273208</v>
      </c>
      <c r="M434" s="109"/>
      <c r="N434" s="109"/>
    </row>
    <row r="435" spans="2:26" s="15" customFormat="1" ht="13" outlineLevel="1">
      <c r="B435" s="108" t="s">
        <v>40</v>
      </c>
      <c r="C435" s="109">
        <v>58.151215369446888</v>
      </c>
      <c r="D435" s="109">
        <v>-39.401618437920625</v>
      </c>
      <c r="E435" s="109">
        <v>-3.7798049977424641</v>
      </c>
      <c r="F435" s="109">
        <v>-3.283574321764926</v>
      </c>
      <c r="G435" s="109">
        <v>3.5509388941525888</v>
      </c>
      <c r="H435" s="109">
        <v>-1.1601957541415513</v>
      </c>
      <c r="I435" s="110">
        <v>37.427318343747103</v>
      </c>
      <c r="J435" s="110">
        <v>22.680349178397996</v>
      </c>
      <c r="K435" s="109">
        <v>0.24464393123960607</v>
      </c>
      <c r="L435" s="109">
        <v>0.14846105508439583</v>
      </c>
      <c r="M435" s="109"/>
      <c r="N435" s="109"/>
    </row>
    <row r="436" spans="2:26" s="15" customFormat="1" ht="13" outlineLevel="1">
      <c r="B436" s="108" t="s">
        <v>11</v>
      </c>
      <c r="C436" s="109">
        <v>152.79257208579048</v>
      </c>
      <c r="D436" s="109">
        <v>-0.14198482102151158</v>
      </c>
      <c r="E436" s="109">
        <v>-1.0929073116561216E-2</v>
      </c>
      <c r="F436" s="109">
        <v>0.7424448062641309</v>
      </c>
      <c r="G436" s="109">
        <v>2.7501613897473742</v>
      </c>
      <c r="H436" s="109">
        <v>2.9071380445270347</v>
      </c>
      <c r="I436" s="110">
        <v>15298.690694718485</v>
      </c>
      <c r="J436" s="110">
        <v>15276.968876116955</v>
      </c>
      <c r="K436" s="109">
        <v>100</v>
      </c>
      <c r="L436" s="109">
        <v>100</v>
      </c>
      <c r="M436" s="109"/>
      <c r="N436" s="109"/>
    </row>
    <row r="437" spans="2:26" s="15" customFormat="1" ht="13" outlineLevel="1">
      <c r="B437" s="108"/>
      <c r="C437" s="109"/>
      <c r="D437" s="109"/>
      <c r="E437" s="109"/>
      <c r="F437" s="109"/>
      <c r="G437" s="109"/>
      <c r="H437" s="109"/>
      <c r="I437" s="110"/>
      <c r="J437" s="110"/>
      <c r="K437" s="109"/>
      <c r="L437" s="109"/>
      <c r="M437" s="109"/>
      <c r="N437" s="109"/>
    </row>
    <row r="438" spans="2:26" s="15" customFormat="1" ht="13">
      <c r="B438" s="108"/>
      <c r="C438" s="109"/>
      <c r="D438" s="109"/>
      <c r="E438" s="109"/>
      <c r="F438" s="109"/>
      <c r="G438" s="109"/>
      <c r="H438" s="109"/>
      <c r="I438" s="110"/>
      <c r="J438" s="110"/>
      <c r="K438" s="109"/>
      <c r="L438" s="109"/>
      <c r="M438" s="109"/>
      <c r="N438" s="109"/>
    </row>
    <row r="439" spans="2:26" s="15" customFormat="1" ht="13">
      <c r="B439" s="108"/>
      <c r="C439" s="109"/>
      <c r="D439" s="109"/>
      <c r="E439" s="109"/>
      <c r="F439" s="109"/>
      <c r="G439" s="109"/>
      <c r="H439" s="109"/>
      <c r="I439" s="110"/>
      <c r="J439" s="110"/>
      <c r="K439" s="109"/>
      <c r="L439" s="109"/>
      <c r="M439" s="109"/>
      <c r="N439" s="109"/>
    </row>
    <row r="440" spans="2:26" ht="17" thickBot="1">
      <c r="B440" s="104" t="s">
        <v>556</v>
      </c>
      <c r="C440" s="3"/>
      <c r="D440" s="105"/>
      <c r="E440" s="3"/>
      <c r="F440" s="3"/>
      <c r="G440" s="3"/>
      <c r="H440" s="3"/>
      <c r="I440" s="106"/>
      <c r="J440" s="106"/>
      <c r="K440" s="107"/>
      <c r="L440" s="107"/>
      <c r="M440" s="89"/>
      <c r="N440" s="89"/>
      <c r="O440" s="15"/>
      <c r="P440" s="15"/>
      <c r="Q440" s="15"/>
      <c r="R440" s="15"/>
      <c r="S440" s="15"/>
      <c r="T440" s="15"/>
      <c r="U440" s="15"/>
      <c r="V440" s="15"/>
      <c r="W440" s="15"/>
      <c r="X440" s="15"/>
      <c r="Y440" s="15"/>
      <c r="Z440" s="15"/>
    </row>
    <row r="441" spans="2:26" s="15" customFormat="1" ht="14" thickTop="1">
      <c r="C441" s="109"/>
      <c r="D441" s="109"/>
      <c r="E441" s="109"/>
      <c r="F441" s="109"/>
      <c r="G441" s="109"/>
      <c r="H441" s="109"/>
      <c r="I441" s="110"/>
      <c r="J441" s="110"/>
      <c r="K441" s="109"/>
      <c r="L441" s="109"/>
      <c r="M441" s="109"/>
      <c r="N441" s="109"/>
    </row>
    <row r="442" spans="2:26" s="15" customFormat="1" ht="13" outlineLevel="1">
      <c r="C442" s="109"/>
      <c r="D442" s="152" t="s">
        <v>446</v>
      </c>
      <c r="E442" s="152"/>
      <c r="F442" s="152"/>
      <c r="G442" s="152"/>
      <c r="H442" s="152"/>
      <c r="I442" s="152"/>
      <c r="J442" s="179" t="s">
        <v>469</v>
      </c>
      <c r="K442" s="179"/>
      <c r="L442" s="154" t="s">
        <v>448</v>
      </c>
      <c r="M442" s="154"/>
      <c r="N442" s="109"/>
    </row>
    <row r="443" spans="2:26" s="15" customFormat="1" ht="13" outlineLevel="1">
      <c r="D443" s="112" t="s">
        <v>449</v>
      </c>
      <c r="E443" s="174" t="s">
        <v>450</v>
      </c>
      <c r="F443" s="180"/>
      <c r="G443" s="180"/>
      <c r="H443" s="180"/>
      <c r="I443" s="175"/>
      <c r="J443" s="179"/>
      <c r="K443" s="179"/>
      <c r="L443" s="154"/>
      <c r="M443" s="154"/>
      <c r="N443" s="109"/>
    </row>
    <row r="444" spans="2:26" s="15" customFormat="1" ht="13" outlineLevel="1">
      <c r="D444" s="112" t="s">
        <v>453</v>
      </c>
      <c r="E444" s="112" t="s">
        <v>453</v>
      </c>
      <c r="F444" s="112" t="s">
        <v>557</v>
      </c>
      <c r="G444" s="112" t="s">
        <v>454</v>
      </c>
      <c r="H444" s="112" t="s">
        <v>455</v>
      </c>
      <c r="I444" s="114">
        <v>2018</v>
      </c>
      <c r="J444" s="114">
        <v>2005</v>
      </c>
      <c r="K444" s="114">
        <v>2018</v>
      </c>
      <c r="L444" s="114">
        <v>2005</v>
      </c>
      <c r="M444" s="114">
        <v>2018</v>
      </c>
      <c r="N444" s="109"/>
    </row>
    <row r="445" spans="2:26" s="15" customFormat="1" ht="13" outlineLevel="1">
      <c r="D445" s="109"/>
      <c r="E445" s="109"/>
      <c r="F445" s="109"/>
      <c r="G445" s="109"/>
      <c r="H445" s="109"/>
      <c r="I445" s="109"/>
      <c r="J445" s="109"/>
      <c r="K445" s="109"/>
      <c r="L445" s="109"/>
      <c r="M445" s="109"/>
      <c r="N445" s="109"/>
    </row>
    <row r="446" spans="2:26" s="15" customFormat="1" ht="13" outlineLevel="1">
      <c r="B446" s="147" t="s">
        <v>558</v>
      </c>
      <c r="D446" s="109">
        <v>-34.655057822499593</v>
      </c>
      <c r="E446" s="109">
        <v>-3.220018051119411</v>
      </c>
      <c r="F446" s="109">
        <v>-9.163217569770266</v>
      </c>
      <c r="G446" s="109">
        <v>-1.8636312395819199</v>
      </c>
      <c r="H446" s="109">
        <v>5.0955792510079645</v>
      </c>
      <c r="I446" s="109">
        <v>-2.640816059957372</v>
      </c>
      <c r="J446" s="110">
        <v>1111.9054810899456</v>
      </c>
      <c r="K446" s="110">
        <v>726.57399368668268</v>
      </c>
      <c r="L446" s="109">
        <v>21.868812519929012</v>
      </c>
      <c r="M446" s="109">
        <v>13.967488942664751</v>
      </c>
      <c r="N446" s="109"/>
    </row>
    <row r="447" spans="2:26" s="15" customFormat="1" ht="13" outlineLevel="1">
      <c r="B447" s="147" t="s">
        <v>559</v>
      </c>
      <c r="D447" s="109" t="s">
        <v>539</v>
      </c>
      <c r="E447" s="109" t="s">
        <v>539</v>
      </c>
      <c r="F447" s="109" t="s">
        <v>539</v>
      </c>
      <c r="G447" s="109">
        <v>-1.1758986975303976</v>
      </c>
      <c r="H447" s="109">
        <v>0.43952461233114359</v>
      </c>
      <c r="I447" s="109">
        <v>-2.1693620582018935</v>
      </c>
      <c r="J447" s="110" t="s">
        <v>539</v>
      </c>
      <c r="K447" s="110">
        <v>331.73243515212636</v>
      </c>
      <c r="L447" s="109" t="s">
        <v>539</v>
      </c>
      <c r="M447" s="109">
        <v>6.3771469391576474</v>
      </c>
      <c r="N447" s="109"/>
    </row>
    <row r="448" spans="2:26" s="15" customFormat="1" ht="13" outlineLevel="1">
      <c r="B448" s="147" t="s">
        <v>560</v>
      </c>
      <c r="D448" s="109">
        <v>8.8004525287564128</v>
      </c>
      <c r="E448" s="109">
        <v>0.65091939105532681</v>
      </c>
      <c r="F448" s="109">
        <v>1.2549307374307261</v>
      </c>
      <c r="G448" s="109">
        <v>1.3886550943167375</v>
      </c>
      <c r="H448" s="109">
        <v>-1.5533379864184682</v>
      </c>
      <c r="I448" s="109">
        <v>-0.96478580572177053</v>
      </c>
      <c r="J448" s="110">
        <v>1891.9817150612685</v>
      </c>
      <c r="K448" s="110">
        <v>2058.4846677479868</v>
      </c>
      <c r="L448" s="109">
        <v>37.21125052576447</v>
      </c>
      <c r="M448" s="109">
        <v>39.571829001924705</v>
      </c>
      <c r="N448" s="109"/>
    </row>
    <row r="449" spans="2:14" s="15" customFormat="1" ht="13" outlineLevel="1">
      <c r="B449" s="147" t="s">
        <v>561</v>
      </c>
      <c r="D449" s="109">
        <v>-11.575071974460799</v>
      </c>
      <c r="E449" s="109">
        <v>-0.94181583006903713</v>
      </c>
      <c r="F449" s="109">
        <v>0.85970366066925319</v>
      </c>
      <c r="G449" s="109">
        <v>-3.9449728014820162</v>
      </c>
      <c r="H449" s="109">
        <v>1.1879023863804905</v>
      </c>
      <c r="I449" s="109">
        <v>4.9432981932610458</v>
      </c>
      <c r="J449" s="110">
        <v>157.40649384753777</v>
      </c>
      <c r="K449" s="110">
        <v>139.18657889221006</v>
      </c>
      <c r="L449" s="109">
        <v>3.0958504674307878</v>
      </c>
      <c r="M449" s="109">
        <v>2.6756903199629511</v>
      </c>
      <c r="N449" s="109"/>
    </row>
    <row r="450" spans="2:14" s="15" customFormat="1" ht="13" outlineLevel="1">
      <c r="B450" s="147" t="s">
        <v>60</v>
      </c>
      <c r="D450" s="109">
        <v>-5.9147037408986138</v>
      </c>
      <c r="E450" s="109">
        <v>-0.46788972465103829</v>
      </c>
      <c r="F450" s="109">
        <v>-0.55273546498999515</v>
      </c>
      <c r="G450" s="109">
        <v>-2.0609108258022757</v>
      </c>
      <c r="H450" s="109">
        <v>2.390362734502105</v>
      </c>
      <c r="I450" s="109">
        <v>1.7238895860712578</v>
      </c>
      <c r="J450" s="110">
        <v>44.883674111675127</v>
      </c>
      <c r="K450" s="110">
        <v>42.228937759939136</v>
      </c>
      <c r="L450" s="109">
        <v>0.88276627019739806</v>
      </c>
      <c r="M450" s="109">
        <v>0.81179924735481057</v>
      </c>
      <c r="N450" s="109"/>
    </row>
    <row r="451" spans="2:14" s="15" customFormat="1" ht="13" outlineLevel="1">
      <c r="B451" s="148" t="s">
        <v>63</v>
      </c>
      <c r="D451" s="109">
        <v>28.433316451718554</v>
      </c>
      <c r="E451" s="109">
        <v>1.9435663903422773</v>
      </c>
      <c r="F451" s="109">
        <v>-1.7014059034107354</v>
      </c>
      <c r="G451" s="109">
        <v>1.4600135407719206</v>
      </c>
      <c r="H451" s="109">
        <v>9.1831270302092918</v>
      </c>
      <c r="I451" s="109">
        <v>7.9081489309634598</v>
      </c>
      <c r="J451" s="110">
        <v>858.60548419197426</v>
      </c>
      <c r="K451" s="110">
        <v>1102.7354985840886</v>
      </c>
      <c r="L451" s="109">
        <v>16.886941095003248</v>
      </c>
      <c r="M451" s="109">
        <v>21.198729953165774</v>
      </c>
      <c r="N451" s="109"/>
    </row>
    <row r="452" spans="2:14" s="15" customFormat="1" ht="13" outlineLevel="1">
      <c r="B452" s="147" t="s">
        <v>61</v>
      </c>
      <c r="D452" s="109">
        <v>-52.358827231447677</v>
      </c>
      <c r="E452" s="109">
        <v>-5.5440285948300971</v>
      </c>
      <c r="F452" s="109">
        <v>-10.016769626050037</v>
      </c>
      <c r="G452" s="109">
        <v>15.65528348448353</v>
      </c>
      <c r="H452" s="109">
        <v>-26.922718133683677</v>
      </c>
      <c r="I452" s="109">
        <v>13.630729288899557</v>
      </c>
      <c r="J452" s="110">
        <v>387.26639322202516</v>
      </c>
      <c r="K452" s="110">
        <v>184.49825146944619</v>
      </c>
      <c r="L452" s="109">
        <v>7.6167051000951824</v>
      </c>
      <c r="M452" s="109">
        <v>3.5467513422338772</v>
      </c>
      <c r="N452" s="109"/>
    </row>
    <row r="453" spans="2:14" s="15" customFormat="1" ht="13" outlineLevel="1">
      <c r="B453" s="147" t="s">
        <v>62</v>
      </c>
      <c r="D453" s="109">
        <v>68.754810377577599</v>
      </c>
      <c r="E453" s="109">
        <v>4.1073143555639513</v>
      </c>
      <c r="F453" s="109">
        <v>5.3502949090225238</v>
      </c>
      <c r="G453" s="109">
        <v>2.0726776238212397</v>
      </c>
      <c r="H453" s="109">
        <v>5.4815772337084567</v>
      </c>
      <c r="I453" s="109">
        <v>10.604707975786678</v>
      </c>
      <c r="J453" s="110">
        <v>49.725233968695029</v>
      </c>
      <c r="K453" s="110">
        <v>83.913724293678101</v>
      </c>
      <c r="L453" s="109">
        <v>0.97798944034797086</v>
      </c>
      <c r="M453" s="109">
        <v>1.6131378584893192</v>
      </c>
      <c r="N453" s="109"/>
    </row>
    <row r="454" spans="2:14" s="15" customFormat="1" ht="13" outlineLevel="1">
      <c r="B454" s="147" t="s">
        <v>64</v>
      </c>
      <c r="D454" s="109">
        <v>922.55420829701723</v>
      </c>
      <c r="E454" s="109">
        <v>19.582651844059651</v>
      </c>
      <c r="F454" s="109">
        <v>-0.93182363409403113</v>
      </c>
      <c r="G454" s="109">
        <v>13.221008180173776</v>
      </c>
      <c r="H454" s="109">
        <v>79.250401105295154</v>
      </c>
      <c r="I454" s="109">
        <v>11.458247111811524</v>
      </c>
      <c r="J454" s="110">
        <v>2.2034149433935228</v>
      </c>
      <c r="K454" s="110">
        <v>22.531112229915806</v>
      </c>
      <c r="L454" s="109">
        <v>4.3336478792647501E-2</v>
      </c>
      <c r="M454" s="109">
        <v>0.43313284492948084</v>
      </c>
      <c r="N454" s="109"/>
    </row>
    <row r="455" spans="2:14" s="15" customFormat="1" ht="13" outlineLevel="1">
      <c r="B455" s="148" t="s">
        <v>65</v>
      </c>
      <c r="D455" s="109">
        <v>-12.136611807684814</v>
      </c>
      <c r="E455" s="109">
        <v>-0.99034793233252483</v>
      </c>
      <c r="F455" s="109">
        <v>-14.86706252449247</v>
      </c>
      <c r="G455" s="109">
        <v>-16.315877052631265</v>
      </c>
      <c r="H455" s="109">
        <v>68.539422994206205</v>
      </c>
      <c r="I455" s="109">
        <v>13.430735154956871</v>
      </c>
      <c r="J455" s="110">
        <v>580.45675857182994</v>
      </c>
      <c r="K455" s="110">
        <v>510.0089750724967</v>
      </c>
      <c r="L455" s="109">
        <v>11.41634810243929</v>
      </c>
      <c r="M455" s="109">
        <v>9.8042935501167072</v>
      </c>
      <c r="N455" s="109"/>
    </row>
    <row r="456" spans="2:14" s="15" customFormat="1" ht="13" outlineLevel="1">
      <c r="B456" s="149" t="s">
        <v>11</v>
      </c>
      <c r="D456" s="109">
        <v>2.3101786922000005</v>
      </c>
      <c r="E456" s="109">
        <v>0.17583888078158694</v>
      </c>
      <c r="F456" s="109">
        <v>-1.9854269622509024</v>
      </c>
      <c r="G456" s="109">
        <v>0.80057589024851161</v>
      </c>
      <c r="H456" s="109">
        <v>2.8135065716614838</v>
      </c>
      <c r="I456" s="109">
        <v>2.6410702458586992</v>
      </c>
      <c r="J456" s="110">
        <v>5084.4346490083444</v>
      </c>
      <c r="K456" s="110">
        <v>5201.8941748885691</v>
      </c>
      <c r="L456" s="109">
        <v>100</v>
      </c>
      <c r="M456" s="109">
        <v>100</v>
      </c>
      <c r="N456" s="109"/>
    </row>
    <row r="457" spans="2:14" s="15" customFormat="1" ht="13" outlineLevel="1">
      <c r="C457" s="109"/>
      <c r="D457" s="109"/>
      <c r="E457" s="109"/>
      <c r="F457" s="109"/>
      <c r="G457" s="109"/>
      <c r="H457" s="109"/>
      <c r="I457" s="110"/>
      <c r="J457" s="110"/>
      <c r="K457" s="109"/>
      <c r="L457" s="109"/>
      <c r="M457" s="109"/>
      <c r="N457" s="109"/>
    </row>
    <row r="458" spans="2:14" s="15" customFormat="1" ht="13">
      <c r="C458" s="109"/>
      <c r="D458" s="109"/>
      <c r="E458" s="109"/>
      <c r="F458" s="109"/>
      <c r="G458" s="109"/>
      <c r="H458" s="109"/>
      <c r="I458" s="110"/>
      <c r="J458" s="110"/>
      <c r="K458" s="109"/>
      <c r="L458" s="109"/>
      <c r="M458" s="109"/>
      <c r="N458" s="109"/>
    </row>
    <row r="459" spans="2:14" ht="17" thickBot="1">
      <c r="B459" s="104" t="s">
        <v>562</v>
      </c>
      <c r="C459" s="3"/>
      <c r="D459" s="105"/>
      <c r="E459" s="3"/>
      <c r="F459" s="3"/>
      <c r="G459" s="3"/>
      <c r="H459" s="3"/>
      <c r="I459" s="106"/>
      <c r="J459" s="106"/>
      <c r="K459" s="107"/>
      <c r="L459" s="107"/>
      <c r="M459" s="89"/>
      <c r="N459" s="89"/>
    </row>
    <row r="460" spans="2:14" s="15" customFormat="1" ht="14" outlineLevel="1" thickTop="1">
      <c r="C460" s="109"/>
      <c r="D460" s="109"/>
      <c r="E460" s="109"/>
      <c r="F460" s="109"/>
      <c r="G460" s="109"/>
      <c r="H460" s="109"/>
      <c r="I460" s="110"/>
      <c r="J460" s="110"/>
      <c r="K460" s="109"/>
      <c r="L460" s="109"/>
      <c r="M460" s="109"/>
      <c r="N460" s="109"/>
    </row>
    <row r="461" spans="2:14" s="15" customFormat="1" ht="13" outlineLevel="1">
      <c r="C461" s="162" t="s">
        <v>563</v>
      </c>
      <c r="D461" s="163"/>
      <c r="E461" s="163"/>
      <c r="F461" s="163"/>
      <c r="G461" s="163"/>
      <c r="H461" s="164"/>
      <c r="I461" s="165" t="s">
        <v>0</v>
      </c>
      <c r="J461" s="166"/>
      <c r="K461" s="167"/>
      <c r="L461" s="109"/>
      <c r="M461" s="109"/>
      <c r="N461" s="109"/>
    </row>
    <row r="462" spans="2:14" s="15" customFormat="1" ht="13" outlineLevel="1">
      <c r="C462" s="114" t="s">
        <v>449</v>
      </c>
      <c r="D462" s="171" t="s">
        <v>564</v>
      </c>
      <c r="E462" s="172"/>
      <c r="F462" s="172"/>
      <c r="G462" s="172"/>
      <c r="H462" s="173"/>
      <c r="I462" s="168"/>
      <c r="J462" s="169"/>
      <c r="K462" s="170"/>
      <c r="L462" s="109"/>
      <c r="M462" s="109"/>
      <c r="N462" s="109"/>
    </row>
    <row r="463" spans="2:14" s="15" customFormat="1" ht="13" outlineLevel="1">
      <c r="C463" s="114" t="s">
        <v>599</v>
      </c>
      <c r="D463" s="114" t="s">
        <v>600</v>
      </c>
      <c r="E463" s="114" t="s">
        <v>601</v>
      </c>
      <c r="F463" s="114" t="s">
        <v>602</v>
      </c>
      <c r="G463" s="114" t="s">
        <v>603</v>
      </c>
      <c r="H463" s="114">
        <v>2018</v>
      </c>
      <c r="I463" s="114">
        <v>2000</v>
      </c>
      <c r="J463" s="114">
        <v>2007</v>
      </c>
      <c r="K463" s="114">
        <v>2018</v>
      </c>
      <c r="L463" s="109"/>
      <c r="M463" s="109"/>
      <c r="N463" s="109"/>
    </row>
    <row r="464" spans="2:14" s="15" customFormat="1" outlineLevel="1">
      <c r="B464" s="61" t="s">
        <v>398</v>
      </c>
      <c r="C464" s="109">
        <v>-4.1099241621136713</v>
      </c>
      <c r="D464" s="109">
        <v>7.7599347921872841</v>
      </c>
      <c r="E464" s="109">
        <v>-9.3224718739097092</v>
      </c>
      <c r="F464" s="109">
        <v>-2.0604774076220411</v>
      </c>
      <c r="G464" s="109">
        <v>5.1513204256956602</v>
      </c>
      <c r="H464" s="109">
        <v>-2.6702950931201741</v>
      </c>
      <c r="I464" s="110">
        <v>12263</v>
      </c>
      <c r="J464" s="110">
        <v>18707</v>
      </c>
      <c r="K464" s="110">
        <v>11445</v>
      </c>
      <c r="L464" s="109"/>
      <c r="M464" s="109"/>
      <c r="N464" s="109"/>
    </row>
    <row r="465" spans="2:14" s="15" customFormat="1" outlineLevel="1">
      <c r="B465" s="61" t="s">
        <v>400</v>
      </c>
      <c r="C465" s="109">
        <v>-23.023151246444712</v>
      </c>
      <c r="D465" s="109">
        <v>8.8213779073065481</v>
      </c>
      <c r="E465" s="109">
        <v>-15.483767626711142</v>
      </c>
      <c r="F465" s="109">
        <v>-1.2723444672511963</v>
      </c>
      <c r="G465" s="109">
        <v>8.1244380185386156</v>
      </c>
      <c r="H465" s="109">
        <v>1.3625033111683109</v>
      </c>
      <c r="I465" s="110">
        <v>191264</v>
      </c>
      <c r="J465" s="110">
        <v>299307</v>
      </c>
      <c r="K465" s="110">
        <v>149235</v>
      </c>
      <c r="L465" s="109"/>
      <c r="M465" s="109"/>
      <c r="N465" s="109"/>
    </row>
    <row r="466" spans="2:14" s="15" customFormat="1" outlineLevel="1">
      <c r="B466" s="61" t="s">
        <v>401</v>
      </c>
      <c r="C466" s="109">
        <v>-0.18808777429467227</v>
      </c>
      <c r="D466" s="109">
        <v>7.7073717508183925</v>
      </c>
      <c r="E466" s="109">
        <v>-8.8211008565994842</v>
      </c>
      <c r="F466" s="109">
        <v>-2.224445745082626</v>
      </c>
      <c r="G466" s="109">
        <v>6.9998661441175614</v>
      </c>
      <c r="H466" s="109">
        <v>0.18844221105527481</v>
      </c>
      <c r="I466" s="110">
        <v>1595</v>
      </c>
      <c r="J466" s="110">
        <v>2332</v>
      </c>
      <c r="K466" s="110">
        <v>1595</v>
      </c>
      <c r="L466" s="109"/>
      <c r="M466" s="109"/>
      <c r="N466" s="109"/>
    </row>
    <row r="467" spans="2:14" s="15" customFormat="1" ht="16" outlineLevel="1">
      <c r="B467" s="150" t="s">
        <v>565</v>
      </c>
      <c r="C467" s="109">
        <v>46.52195608782435</v>
      </c>
      <c r="D467" s="109">
        <v>5.115365867298749</v>
      </c>
      <c r="E467" s="109">
        <v>-1.669410323375109</v>
      </c>
      <c r="F467" s="109">
        <v>2.1605384710773112</v>
      </c>
      <c r="G467" s="109">
        <v>3.7299568675806638</v>
      </c>
      <c r="H467" s="109">
        <v>1.7205741405790036</v>
      </c>
      <c r="I467" s="110">
        <v>120240</v>
      </c>
      <c r="J467" s="110">
        <v>171335</v>
      </c>
      <c r="K467" s="110">
        <v>176178</v>
      </c>
      <c r="L467" s="110"/>
      <c r="M467" s="109"/>
      <c r="N467" s="109"/>
    </row>
    <row r="468" spans="2:14" s="15" customFormat="1" ht="13" outlineLevel="1">
      <c r="C468" s="109"/>
      <c r="D468" s="109"/>
      <c r="E468" s="109"/>
      <c r="F468" s="109"/>
      <c r="G468" s="109"/>
      <c r="H468" s="109"/>
      <c r="I468" s="110"/>
      <c r="J468" s="110"/>
      <c r="K468" s="109"/>
      <c r="L468" s="109"/>
      <c r="M468" s="109"/>
      <c r="N468" s="109"/>
    </row>
    <row r="469" spans="2:14" s="15" customFormat="1" ht="13">
      <c r="C469" s="109"/>
      <c r="D469" s="109"/>
      <c r="E469" s="109"/>
      <c r="F469" s="109"/>
      <c r="G469" s="109"/>
      <c r="H469" s="109"/>
      <c r="I469" s="110"/>
      <c r="J469" s="110"/>
      <c r="K469" s="109"/>
      <c r="L469" s="109"/>
      <c r="M469" s="109"/>
      <c r="N469" s="109"/>
    </row>
    <row r="470" spans="2:14" s="15" customFormat="1" ht="13">
      <c r="C470" s="109"/>
      <c r="D470" s="109"/>
      <c r="E470" s="109"/>
      <c r="F470" s="109"/>
      <c r="G470" s="109"/>
      <c r="H470" s="109"/>
      <c r="I470" s="110"/>
      <c r="J470" s="110"/>
      <c r="K470" s="109"/>
      <c r="L470" s="109"/>
      <c r="M470" s="109"/>
      <c r="N470" s="109"/>
    </row>
    <row r="471" spans="2:14" ht="17" thickBot="1">
      <c r="B471" s="104" t="s">
        <v>566</v>
      </c>
      <c r="C471" s="3"/>
      <c r="D471" s="105"/>
      <c r="E471" s="3"/>
      <c r="F471" s="3"/>
      <c r="G471" s="3"/>
      <c r="H471" s="3"/>
      <c r="I471" s="106"/>
      <c r="J471" s="106"/>
      <c r="K471" s="107"/>
      <c r="L471" s="107"/>
      <c r="M471" s="89"/>
      <c r="N471" s="89"/>
    </row>
    <row r="472" spans="2:14" s="15" customFormat="1" ht="14" outlineLevel="1" thickTop="1">
      <c r="C472" s="109"/>
      <c r="D472" s="109"/>
      <c r="E472" s="109"/>
      <c r="F472" s="109"/>
      <c r="G472" s="109"/>
      <c r="H472" s="109"/>
      <c r="I472" s="110"/>
      <c r="J472" s="110"/>
      <c r="K472" s="109"/>
      <c r="L472" s="109"/>
      <c r="M472" s="109"/>
      <c r="N472" s="109"/>
    </row>
    <row r="473" spans="2:14" s="15" customFormat="1" ht="13" outlineLevel="1">
      <c r="C473" s="152" t="s">
        <v>446</v>
      </c>
      <c r="D473" s="152"/>
      <c r="E473" s="152"/>
      <c r="F473" s="152"/>
      <c r="G473" s="152"/>
      <c r="H473" s="152"/>
      <c r="I473" s="153" t="s">
        <v>447</v>
      </c>
      <c r="J473" s="153"/>
      <c r="K473" s="154" t="s">
        <v>448</v>
      </c>
      <c r="L473" s="154"/>
      <c r="M473" s="109"/>
      <c r="N473" s="109"/>
    </row>
    <row r="474" spans="2:14" s="15" customFormat="1" ht="13" outlineLevel="1">
      <c r="C474" s="112" t="s">
        <v>449</v>
      </c>
      <c r="D474" s="112" t="s">
        <v>449</v>
      </c>
      <c r="E474" s="113" t="s">
        <v>450</v>
      </c>
      <c r="F474" s="113" t="s">
        <v>450</v>
      </c>
      <c r="G474" s="113" t="s">
        <v>450</v>
      </c>
      <c r="H474" s="113" t="s">
        <v>450</v>
      </c>
      <c r="I474" s="153"/>
      <c r="J474" s="153"/>
      <c r="K474" s="154"/>
      <c r="L474" s="154"/>
      <c r="M474" s="109"/>
      <c r="N474" s="109"/>
    </row>
    <row r="475" spans="2:14" s="15" customFormat="1" ht="13" outlineLevel="1">
      <c r="B475" s="111" t="s">
        <v>567</v>
      </c>
      <c r="C475" s="112" t="s">
        <v>452</v>
      </c>
      <c r="D475" s="112" t="s">
        <v>453</v>
      </c>
      <c r="E475" s="113" t="s">
        <v>453</v>
      </c>
      <c r="F475" s="113" t="s">
        <v>454</v>
      </c>
      <c r="G475" s="113" t="s">
        <v>455</v>
      </c>
      <c r="H475" s="113">
        <v>2018</v>
      </c>
      <c r="I475" s="114">
        <v>2005</v>
      </c>
      <c r="J475" s="114">
        <v>2018</v>
      </c>
      <c r="K475" s="114">
        <v>2005</v>
      </c>
      <c r="L475" s="114">
        <v>2018</v>
      </c>
      <c r="M475" s="115"/>
      <c r="N475" s="115"/>
    </row>
    <row r="476" spans="2:14" s="15" customFormat="1" ht="13" outlineLevel="1">
      <c r="B476" s="108" t="s">
        <v>456</v>
      </c>
      <c r="C476" s="109">
        <v>8.4781836244402768</v>
      </c>
      <c r="D476" s="109">
        <v>-11.275056895650415</v>
      </c>
      <c r="E476" s="109">
        <v>-0.9160029631582689</v>
      </c>
      <c r="F476" s="109">
        <v>-5.0188067255772513</v>
      </c>
      <c r="G476" s="109">
        <v>1.6601918141823324</v>
      </c>
      <c r="H476" s="109">
        <v>8.3490779877802836</v>
      </c>
      <c r="I476" s="110">
        <v>2270.9273225582101</v>
      </c>
      <c r="J476" s="110">
        <v>2014.8789748809013</v>
      </c>
      <c r="K476" s="109">
        <v>77.32959272414594</v>
      </c>
      <c r="L476" s="109">
        <v>72.316099163613657</v>
      </c>
      <c r="M476" s="109"/>
      <c r="N476" s="109"/>
    </row>
    <row r="477" spans="2:14" s="15" customFormat="1" ht="13" outlineLevel="1">
      <c r="B477" s="108" t="s">
        <v>7</v>
      </c>
      <c r="C477" s="109">
        <v>-75.201909378695547</v>
      </c>
      <c r="D477" s="109">
        <v>-36.896169794278663</v>
      </c>
      <c r="E477" s="109">
        <v>-3.4794760413217496</v>
      </c>
      <c r="F477" s="109">
        <v>-4.1059225028146296</v>
      </c>
      <c r="G477" s="109">
        <v>-9.0402877908150501</v>
      </c>
      <c r="H477" s="109">
        <v>4.3566905193257153</v>
      </c>
      <c r="I477" s="110">
        <v>245.9206120568</v>
      </c>
      <c r="J477" s="110">
        <v>155.18532547319376</v>
      </c>
      <c r="K477" s="109">
        <v>8.3740860325738495</v>
      </c>
      <c r="L477" s="109">
        <v>5.5697625145552436</v>
      </c>
      <c r="M477" s="109"/>
      <c r="N477" s="109"/>
    </row>
    <row r="478" spans="2:14" s="15" customFormat="1" ht="13" outlineLevel="1">
      <c r="B478" s="108" t="s">
        <v>8</v>
      </c>
      <c r="C478" s="109">
        <v>-72.890189520161442</v>
      </c>
      <c r="D478" s="109">
        <v>-28.031027153651184</v>
      </c>
      <c r="E478" s="109">
        <v>-2.4985269044521696</v>
      </c>
      <c r="F478" s="109">
        <v>-4.5758966168933046</v>
      </c>
      <c r="G478" s="109">
        <v>-0.67975491280707345</v>
      </c>
      <c r="H478" s="109">
        <v>4.3588907958460714</v>
      </c>
      <c r="I478" s="110">
        <v>273.08824700000002</v>
      </c>
      <c r="J478" s="110">
        <v>196.53880633</v>
      </c>
      <c r="K478" s="109">
        <v>9.2991980449958511</v>
      </c>
      <c r="L478" s="109">
        <v>7.0539818943213</v>
      </c>
      <c r="M478" s="109"/>
      <c r="N478" s="109"/>
    </row>
    <row r="479" spans="2:14" s="15" customFormat="1" ht="13" outlineLevel="1">
      <c r="B479" s="129" t="s">
        <v>548</v>
      </c>
      <c r="C479" s="109">
        <v>-55.590447529032261</v>
      </c>
      <c r="D479" s="109">
        <v>-23.767810272336138</v>
      </c>
      <c r="E479" s="109">
        <v>-2.0659482342331281</v>
      </c>
      <c r="F479" s="109">
        <v>-3.7144401594240373</v>
      </c>
      <c r="G479" s="109">
        <v>-1.8935046058821015</v>
      </c>
      <c r="H479" s="109">
        <v>13.540601043575023</v>
      </c>
      <c r="I479" s="110">
        <v>90.296247000000008</v>
      </c>
      <c r="J479" s="110">
        <v>68.834806329999992</v>
      </c>
      <c r="K479" s="109">
        <v>3.0747668301260234</v>
      </c>
      <c r="L479" s="109">
        <v>2.4705526944925613</v>
      </c>
      <c r="M479" s="109"/>
      <c r="N479" s="109"/>
    </row>
    <row r="480" spans="2:14" s="15" customFormat="1" ht="13" outlineLevel="1">
      <c r="B480" s="108" t="s">
        <v>3</v>
      </c>
      <c r="C480" s="109">
        <v>171.99079348631261</v>
      </c>
      <c r="D480" s="109">
        <v>-7.515427054937021</v>
      </c>
      <c r="E480" s="109">
        <v>-0.59918487168957313</v>
      </c>
      <c r="F480" s="109">
        <v>-5.4254064743377022</v>
      </c>
      <c r="G480" s="109">
        <v>3.4771083623171384</v>
      </c>
      <c r="H480" s="109">
        <v>9.5107660946018822</v>
      </c>
      <c r="I480" s="110">
        <v>1145.1218845414101</v>
      </c>
      <c r="J480" s="110">
        <v>1059.0610846185803</v>
      </c>
      <c r="K480" s="109">
        <v>38.993678076557593</v>
      </c>
      <c r="L480" s="109">
        <v>38.010802321329756</v>
      </c>
      <c r="M480" s="109"/>
      <c r="N480" s="109"/>
    </row>
    <row r="481" spans="2:14" s="15" customFormat="1" ht="13" outlineLevel="1">
      <c r="B481" s="108" t="s">
        <v>5</v>
      </c>
      <c r="C481" s="109">
        <v>415.16384037472449</v>
      </c>
      <c r="D481" s="109">
        <v>-0.44542447907424459</v>
      </c>
      <c r="E481" s="109">
        <v>-3.4334062170449098E-2</v>
      </c>
      <c r="F481" s="109">
        <v>-4.7954203057310458</v>
      </c>
      <c r="G481" s="109">
        <v>2.8586786970086653</v>
      </c>
      <c r="H481" s="109">
        <v>8.7482072633048347</v>
      </c>
      <c r="I481" s="110">
        <v>606.79657896000003</v>
      </c>
      <c r="J481" s="110">
        <v>604.09375845912712</v>
      </c>
      <c r="K481" s="109">
        <v>20.662630570018646</v>
      </c>
      <c r="L481" s="109">
        <v>21.681552433407351</v>
      </c>
      <c r="M481" s="109"/>
      <c r="N481" s="109"/>
    </row>
    <row r="482" spans="2:14" s="15" customFormat="1" ht="13" outlineLevel="1">
      <c r="B482" s="108" t="s">
        <v>6</v>
      </c>
      <c r="C482" s="109">
        <v>52.89810579359321</v>
      </c>
      <c r="D482" s="109">
        <v>246.06626144348334</v>
      </c>
      <c r="E482" s="109">
        <v>10.020544336524706</v>
      </c>
      <c r="F482" s="109">
        <v>6.3775443942225341</v>
      </c>
      <c r="G482" s="109">
        <v>4.1825265640590192</v>
      </c>
      <c r="H482" s="109">
        <v>8.0453523038253412</v>
      </c>
      <c r="I482" s="110">
        <v>19.761274170011152</v>
      </c>
      <c r="J482" s="110">
        <v>68.387102733754332</v>
      </c>
      <c r="K482" s="109">
        <v>0.6729106951585313</v>
      </c>
      <c r="L482" s="109">
        <v>2.4544841474157217</v>
      </c>
      <c r="M482" s="109"/>
      <c r="N482" s="109"/>
    </row>
    <row r="483" spans="2:14" s="15" customFormat="1" ht="13" outlineLevel="1">
      <c r="B483" s="116" t="s">
        <v>461</v>
      </c>
      <c r="C483" s="109" t="s">
        <v>539</v>
      </c>
      <c r="D483" s="109" t="s">
        <v>539</v>
      </c>
      <c r="E483" s="109" t="s">
        <v>539</v>
      </c>
      <c r="F483" s="109" t="s">
        <v>539</v>
      </c>
      <c r="G483" s="109" t="s">
        <v>539</v>
      </c>
      <c r="H483" s="109" t="s">
        <v>539</v>
      </c>
      <c r="I483" s="110" t="s">
        <v>539</v>
      </c>
      <c r="J483" s="110" t="s">
        <v>539</v>
      </c>
      <c r="K483" s="109">
        <v>0</v>
      </c>
      <c r="L483" s="109">
        <v>0</v>
      </c>
      <c r="M483" s="109"/>
      <c r="N483" s="109"/>
    </row>
    <row r="484" spans="2:14" s="15" customFormat="1" ht="13" outlineLevel="1">
      <c r="B484" s="108" t="s">
        <v>462</v>
      </c>
      <c r="C484" s="109">
        <v>7.3946444690831727</v>
      </c>
      <c r="D484" s="109">
        <v>-10.675680862836808</v>
      </c>
      <c r="E484" s="109">
        <v>-0.86467388534334777</v>
      </c>
      <c r="F484" s="109">
        <v>-4.9043361230422189</v>
      </c>
      <c r="G484" s="109">
        <v>1.5582825753831742</v>
      </c>
      <c r="H484" s="109">
        <v>8.2835632114249638</v>
      </c>
      <c r="I484" s="110">
        <v>2286.8762450976601</v>
      </c>
      <c r="J484" s="110">
        <v>2042.7366354430083</v>
      </c>
      <c r="K484" s="109">
        <v>77.872685262649227</v>
      </c>
      <c r="L484" s="109">
        <v>73.31593953556191</v>
      </c>
      <c r="M484" s="109"/>
      <c r="N484" s="109"/>
    </row>
    <row r="485" spans="2:14" s="15" customFormat="1" ht="13" outlineLevel="1">
      <c r="B485" s="108" t="s">
        <v>40</v>
      </c>
      <c r="C485" s="109">
        <v>97.338870111057446</v>
      </c>
      <c r="D485" s="109">
        <v>8.8154121991916625</v>
      </c>
      <c r="E485" s="109">
        <v>0.65198387265705815</v>
      </c>
      <c r="F485" s="109">
        <v>-1.6076422557868675</v>
      </c>
      <c r="G485" s="109">
        <v>1.2243187587489102</v>
      </c>
      <c r="H485" s="109">
        <v>2.6180611605229149</v>
      </c>
      <c r="I485" s="110">
        <v>645.9974021999999</v>
      </c>
      <c r="J485" s="110">
        <v>702.94473599999992</v>
      </c>
      <c r="K485" s="109">
        <v>21.997496580695532</v>
      </c>
      <c r="L485" s="109">
        <v>25.229416688970613</v>
      </c>
      <c r="M485" s="109"/>
      <c r="N485" s="109"/>
    </row>
    <row r="486" spans="2:14" s="15" customFormat="1" ht="13" outlineLevel="1">
      <c r="B486" s="108" t="s">
        <v>11</v>
      </c>
      <c r="C486" s="109">
        <v>23.374064402834037</v>
      </c>
      <c r="D486" s="109">
        <v>-5.1239793893008336</v>
      </c>
      <c r="E486" s="109">
        <v>-0.40379173611685415</v>
      </c>
      <c r="F486" s="109">
        <v>-4.0167738728226983</v>
      </c>
      <c r="G486" s="109">
        <v>1.6082874730995567</v>
      </c>
      <c r="H486" s="109">
        <v>6.8363678882479277</v>
      </c>
      <c r="I486" s="110">
        <v>2936.6859989282211</v>
      </c>
      <c r="J486" s="110">
        <v>2786.2108136146558</v>
      </c>
      <c r="K486" s="109">
        <v>100</v>
      </c>
      <c r="L486" s="109">
        <v>100</v>
      </c>
      <c r="M486" s="109"/>
      <c r="N486" s="109"/>
    </row>
    <row r="487" spans="2:14" s="15" customFormat="1" ht="13" outlineLevel="1">
      <c r="B487" s="108" t="s">
        <v>568</v>
      </c>
      <c r="C487" s="109">
        <v>15.639972602434293</v>
      </c>
      <c r="D487" s="109">
        <v>-8.2002443606500428</v>
      </c>
      <c r="E487" s="109">
        <v>-0.65599696231797289</v>
      </c>
      <c r="F487" s="109">
        <v>-2.3337311708532038</v>
      </c>
      <c r="G487" s="109">
        <v>2.527773537836997</v>
      </c>
      <c r="H487" s="109">
        <v>5.4932274467261646</v>
      </c>
      <c r="I487" s="110">
        <v>2994.9334119716541</v>
      </c>
      <c r="J487" s="110">
        <v>2749.3415537512246</v>
      </c>
      <c r="K487" s="109"/>
      <c r="L487" s="109"/>
      <c r="M487" s="109"/>
      <c r="N487" s="109"/>
    </row>
    <row r="488" spans="2:14" s="15" customFormat="1" ht="13" outlineLevel="1">
      <c r="B488" s="108"/>
      <c r="C488" s="109"/>
      <c r="D488" s="109"/>
      <c r="E488" s="109"/>
      <c r="F488" s="109"/>
      <c r="G488" s="109"/>
      <c r="H488" s="109"/>
      <c r="I488" s="110"/>
      <c r="J488" s="110"/>
      <c r="K488" s="109"/>
      <c r="L488" s="109"/>
      <c r="M488" s="109"/>
      <c r="N488" s="109"/>
    </row>
    <row r="489" spans="2:14" s="15" customFormat="1" ht="13">
      <c r="B489" s="108"/>
      <c r="C489" s="109"/>
      <c r="D489" s="109"/>
      <c r="E489" s="109"/>
      <c r="F489" s="109"/>
      <c r="G489" s="109"/>
      <c r="H489" s="109"/>
      <c r="I489" s="110"/>
      <c r="J489" s="110"/>
      <c r="K489" s="109"/>
      <c r="L489" s="109"/>
      <c r="M489" s="109"/>
      <c r="N489" s="109"/>
    </row>
    <row r="490" spans="2:14" s="15" customFormat="1" ht="13">
      <c r="B490" s="108"/>
      <c r="C490" s="109"/>
      <c r="D490" s="109"/>
      <c r="E490" s="109"/>
      <c r="F490" s="109"/>
      <c r="G490" s="109"/>
      <c r="H490" s="109"/>
      <c r="I490" s="110"/>
      <c r="J490" s="110"/>
      <c r="K490" s="109"/>
      <c r="L490" s="109"/>
      <c r="M490" s="109"/>
      <c r="N490" s="109"/>
    </row>
    <row r="491" spans="2:14" ht="17" thickBot="1">
      <c r="B491" s="104" t="s">
        <v>569</v>
      </c>
      <c r="C491" s="3"/>
      <c r="D491" s="105"/>
      <c r="E491" s="3"/>
      <c r="F491" s="3"/>
      <c r="G491" s="3"/>
      <c r="H491" s="3"/>
      <c r="I491" s="106"/>
      <c r="J491" s="106"/>
      <c r="K491" s="107"/>
      <c r="L491" s="107"/>
      <c r="M491" s="89"/>
      <c r="N491" s="89"/>
    </row>
    <row r="492" spans="2:14" s="15" customFormat="1" ht="14" outlineLevel="1" thickTop="1">
      <c r="B492" s="108"/>
      <c r="C492" s="109"/>
      <c r="D492" s="109"/>
      <c r="E492" s="109"/>
      <c r="F492" s="109"/>
      <c r="G492" s="109"/>
      <c r="H492" s="109"/>
      <c r="I492" s="110"/>
      <c r="J492" s="110"/>
      <c r="K492" s="109"/>
      <c r="L492" s="109"/>
      <c r="M492" s="109"/>
      <c r="N492" s="109"/>
    </row>
    <row r="493" spans="2:14" s="15" customFormat="1" ht="13" outlineLevel="1">
      <c r="B493" s="108"/>
      <c r="C493" s="152" t="s">
        <v>446</v>
      </c>
      <c r="D493" s="152"/>
      <c r="E493" s="152"/>
      <c r="F493" s="152"/>
      <c r="G493" s="152"/>
      <c r="H493" s="152"/>
      <c r="I493" s="153" t="s">
        <v>447</v>
      </c>
      <c r="J493" s="153"/>
      <c r="K493" s="154" t="s">
        <v>448</v>
      </c>
      <c r="L493" s="154"/>
      <c r="M493" s="109"/>
      <c r="N493" s="109"/>
    </row>
    <row r="494" spans="2:14" s="15" customFormat="1" ht="13" outlineLevel="1">
      <c r="B494" s="108"/>
      <c r="C494" s="112" t="s">
        <v>449</v>
      </c>
      <c r="D494" s="112" t="s">
        <v>449</v>
      </c>
      <c r="E494" s="113" t="s">
        <v>450</v>
      </c>
      <c r="F494" s="113" t="s">
        <v>450</v>
      </c>
      <c r="G494" s="113" t="s">
        <v>450</v>
      </c>
      <c r="H494" s="113" t="s">
        <v>450</v>
      </c>
      <c r="I494" s="153"/>
      <c r="J494" s="153"/>
      <c r="K494" s="154"/>
      <c r="L494" s="154"/>
      <c r="M494" s="109"/>
      <c r="N494" s="109"/>
    </row>
    <row r="495" spans="2:14" s="15" customFormat="1" ht="13" outlineLevel="1">
      <c r="B495" s="111" t="s">
        <v>570</v>
      </c>
      <c r="C495" s="112" t="s">
        <v>452</v>
      </c>
      <c r="D495" s="112" t="s">
        <v>453</v>
      </c>
      <c r="E495" s="113" t="s">
        <v>453</v>
      </c>
      <c r="F495" s="113" t="s">
        <v>454</v>
      </c>
      <c r="G495" s="113" t="s">
        <v>455</v>
      </c>
      <c r="H495" s="113">
        <v>2018</v>
      </c>
      <c r="I495" s="114">
        <v>2005</v>
      </c>
      <c r="J495" s="114">
        <v>2018</v>
      </c>
      <c r="K495" s="114">
        <v>2005</v>
      </c>
      <c r="L495" s="114">
        <v>2018</v>
      </c>
      <c r="M495" s="109"/>
      <c r="N495" s="109"/>
    </row>
    <row r="496" spans="2:14" s="15" customFormat="1" ht="13" outlineLevel="1">
      <c r="B496" s="108" t="s">
        <v>7</v>
      </c>
      <c r="C496" s="109">
        <v>-74.731408572927961</v>
      </c>
      <c r="D496" s="109">
        <v>-36.580849540633814</v>
      </c>
      <c r="E496" s="109">
        <v>-3.4424614527630015</v>
      </c>
      <c r="F496" s="109">
        <v>-4.0299814669449869</v>
      </c>
      <c r="G496" s="109">
        <v>-8.9230153303260895</v>
      </c>
      <c r="H496" s="109">
        <v>4.3133049650261688</v>
      </c>
      <c r="I496" s="110">
        <v>989.48624593954264</v>
      </c>
      <c r="J496" s="110">
        <v>627.52377108713267</v>
      </c>
      <c r="K496" s="109">
        <v>8.3553536830599953</v>
      </c>
      <c r="L496" s="109">
        <v>6.8853192341295708</v>
      </c>
      <c r="M496" s="109"/>
      <c r="N496" s="109"/>
    </row>
    <row r="497" spans="2:14" s="15" customFormat="1" ht="13" outlineLevel="1">
      <c r="B497" s="108" t="s">
        <v>8</v>
      </c>
      <c r="C497" s="109">
        <v>-73.074943052944207</v>
      </c>
      <c r="D497" s="109">
        <v>-28.101852649467101</v>
      </c>
      <c r="E497" s="109">
        <v>-2.5059112070069167</v>
      </c>
      <c r="F497" s="109">
        <v>-4.5912262007218985</v>
      </c>
      <c r="G497" s="109">
        <v>-0.65783213176303645</v>
      </c>
      <c r="H497" s="109">
        <v>4.2104488793802943</v>
      </c>
      <c r="I497" s="110">
        <v>1169.6686178364885</v>
      </c>
      <c r="J497" s="110">
        <v>840.97006636501999</v>
      </c>
      <c r="K497" s="109">
        <v>9.876837635797644</v>
      </c>
      <c r="L497" s="109">
        <v>9.2272956660095904</v>
      </c>
      <c r="M497" s="109"/>
      <c r="N497" s="109"/>
    </row>
    <row r="498" spans="2:14" s="15" customFormat="1" ht="13" outlineLevel="1">
      <c r="B498" s="129" t="s">
        <v>548</v>
      </c>
      <c r="C498" s="109">
        <v>-55.590447529032261</v>
      </c>
      <c r="D498" s="109">
        <v>-23.767810272336146</v>
      </c>
      <c r="E498" s="109">
        <v>-2.0659482342331281</v>
      </c>
      <c r="F498" s="109">
        <v>-3.7144401594240484</v>
      </c>
      <c r="G498" s="109">
        <v>-1.8935046058821015</v>
      </c>
      <c r="H498" s="109">
        <v>13.540601043575021</v>
      </c>
      <c r="I498" s="110">
        <v>373.74253041248852</v>
      </c>
      <c r="J498" s="110">
        <v>284.91211487702003</v>
      </c>
      <c r="K498" s="109">
        <v>3.1559317179118702</v>
      </c>
      <c r="L498" s="109">
        <v>3.1261140294347403</v>
      </c>
      <c r="M498" s="109"/>
      <c r="N498" s="109"/>
    </row>
    <row r="499" spans="2:14" s="15" customFormat="1" ht="13" outlineLevel="1">
      <c r="B499" s="108" t="s">
        <v>3</v>
      </c>
      <c r="C499" s="109">
        <v>169.52434566686676</v>
      </c>
      <c r="D499" s="109">
        <v>-8.6398317685849051</v>
      </c>
      <c r="E499" s="109">
        <v>-0.69267142387213765</v>
      </c>
      <c r="F499" s="109">
        <v>-5.4708397136537084</v>
      </c>
      <c r="G499" s="109">
        <v>3.4326393645841558</v>
      </c>
      <c r="H499" s="109">
        <v>9.4788289216037391</v>
      </c>
      <c r="I499" s="110">
        <v>3467.1221153379338</v>
      </c>
      <c r="J499" s="110">
        <v>3167.568597361334</v>
      </c>
      <c r="K499" s="109">
        <v>29.276841042394409</v>
      </c>
      <c r="L499" s="109">
        <v>34.755210868033402</v>
      </c>
      <c r="M499" s="109"/>
      <c r="N499" s="109"/>
    </row>
    <row r="500" spans="2:14" s="15" customFormat="1" ht="13" outlineLevel="1">
      <c r="B500" s="108" t="s">
        <v>5</v>
      </c>
      <c r="C500" s="109">
        <v>423.16422276030858</v>
      </c>
      <c r="D500" s="109">
        <v>-2.2156882274813814</v>
      </c>
      <c r="E500" s="109">
        <v>-0.17220565668044641</v>
      </c>
      <c r="F500" s="109">
        <v>-4.8649653444034602</v>
      </c>
      <c r="G500" s="109">
        <v>2.1803342336550458</v>
      </c>
      <c r="H500" s="109">
        <v>8.8553505417154472</v>
      </c>
      <c r="I500" s="110">
        <v>1443.1075546636771</v>
      </c>
      <c r="J500" s="110">
        <v>1411.1327904650996</v>
      </c>
      <c r="K500" s="109">
        <v>12.185792446727529</v>
      </c>
      <c r="L500" s="109">
        <v>15.483237754113999</v>
      </c>
      <c r="M500" s="109"/>
      <c r="N500" s="109"/>
    </row>
    <row r="501" spans="2:14" s="15" customFormat="1" ht="13" outlineLevel="1">
      <c r="B501" s="108" t="s">
        <v>6</v>
      </c>
      <c r="C501" s="109" t="s">
        <v>539</v>
      </c>
      <c r="D501" s="109" t="s">
        <v>539</v>
      </c>
      <c r="E501" s="109" t="s">
        <v>539</v>
      </c>
      <c r="F501" s="109" t="s">
        <v>539</v>
      </c>
      <c r="G501" s="109" t="s">
        <v>539</v>
      </c>
      <c r="H501" s="109" t="s">
        <v>539</v>
      </c>
      <c r="I501" s="110" t="s">
        <v>539</v>
      </c>
      <c r="J501" s="110" t="s">
        <v>539</v>
      </c>
      <c r="K501" s="109">
        <v>0</v>
      </c>
      <c r="L501" s="109">
        <v>0</v>
      </c>
      <c r="M501" s="109"/>
      <c r="N501" s="109"/>
    </row>
    <row r="502" spans="2:14" s="15" customFormat="1" ht="13" outlineLevel="1">
      <c r="B502" s="116" t="s">
        <v>461</v>
      </c>
      <c r="C502" s="109" t="s">
        <v>539</v>
      </c>
      <c r="D502" s="109" t="s">
        <v>539</v>
      </c>
      <c r="E502" s="109" t="s">
        <v>539</v>
      </c>
      <c r="F502" s="109" t="s">
        <v>539</v>
      </c>
      <c r="G502" s="109" t="s">
        <v>539</v>
      </c>
      <c r="H502" s="109" t="s">
        <v>539</v>
      </c>
      <c r="I502" s="110" t="s">
        <v>539</v>
      </c>
      <c r="J502" s="110" t="s">
        <v>539</v>
      </c>
      <c r="K502" s="109">
        <v>0</v>
      </c>
      <c r="L502" s="109">
        <v>0</v>
      </c>
      <c r="M502" s="109"/>
      <c r="N502" s="109"/>
    </row>
    <row r="503" spans="2:14" s="15" customFormat="1" ht="13" outlineLevel="1">
      <c r="B503" s="108" t="s">
        <v>462</v>
      </c>
      <c r="C503" s="109">
        <v>-14.245612068290722</v>
      </c>
      <c r="D503" s="109">
        <v>-14.459381911042154</v>
      </c>
      <c r="E503" s="109">
        <v>-1.1941881200079552</v>
      </c>
      <c r="F503" s="109">
        <v>-5.0106283223664843</v>
      </c>
      <c r="G503" s="109">
        <v>0.97518915098613324</v>
      </c>
      <c r="H503" s="109">
        <v>8.0199309223558259</v>
      </c>
      <c r="I503" s="110">
        <v>7069.384533777642</v>
      </c>
      <c r="J503" s="110">
        <v>6047.1952252785859</v>
      </c>
      <c r="K503" s="109">
        <v>59.694824807979572</v>
      </c>
      <c r="L503" s="109">
        <v>66.351063522286552</v>
      </c>
      <c r="M503" s="109"/>
      <c r="N503" s="109"/>
    </row>
    <row r="504" spans="2:14" s="15" customFormat="1" ht="13" outlineLevel="1">
      <c r="B504" s="108" t="s">
        <v>40</v>
      </c>
      <c r="C504" s="109">
        <v>-17.39427853466734</v>
      </c>
      <c r="D504" s="109">
        <v>-35.750210874313062</v>
      </c>
      <c r="E504" s="109">
        <v>-3.3457621761011858</v>
      </c>
      <c r="F504" s="109">
        <v>-4.0450252343198656</v>
      </c>
      <c r="G504" s="109">
        <v>-5.9200240049018245</v>
      </c>
      <c r="H504" s="109">
        <v>-12.679059107026497</v>
      </c>
      <c r="I504" s="110">
        <v>4773.1571882522676</v>
      </c>
      <c r="J504" s="110">
        <v>3066.7434280896496</v>
      </c>
      <c r="K504" s="109">
        <v>40.305175192020428</v>
      </c>
      <c r="L504" s="109">
        <v>33.648936477713441</v>
      </c>
      <c r="M504" s="109"/>
      <c r="N504" s="109"/>
    </row>
    <row r="505" spans="2:14" s="15" customFormat="1" ht="13" outlineLevel="1">
      <c r="B505" s="108" t="s">
        <v>11</v>
      </c>
      <c r="C505" s="109">
        <v>-15.331561056958151</v>
      </c>
      <c r="D505" s="109">
        <v>-23.040687824521921</v>
      </c>
      <c r="E505" s="109">
        <v>-1.9944072214354791</v>
      </c>
      <c r="F505" s="109">
        <v>-4.6454171814371055</v>
      </c>
      <c r="G505" s="109">
        <v>-1.5682689311550591</v>
      </c>
      <c r="H505" s="109">
        <v>4.0397473397327327E-2</v>
      </c>
      <c r="I505" s="110">
        <v>11842.54172202991</v>
      </c>
      <c r="J505" s="110">
        <v>9113.9386533682355</v>
      </c>
      <c r="K505" s="109">
        <v>100</v>
      </c>
      <c r="L505" s="109">
        <v>100</v>
      </c>
      <c r="M505" s="109"/>
      <c r="N505" s="109"/>
    </row>
    <row r="506" spans="2:14" s="15" customFormat="1" ht="13" outlineLevel="1">
      <c r="B506" s="108" t="s">
        <v>571</v>
      </c>
      <c r="C506" s="109">
        <v>-17.779479665191836</v>
      </c>
      <c r="D506" s="109">
        <v>-2.2054641824181598</v>
      </c>
      <c r="E506" s="109">
        <v>-2.2054641824181598</v>
      </c>
      <c r="F506" s="109">
        <v>-3.2529888414571162</v>
      </c>
      <c r="G506" s="109">
        <v>-0.82637477798191972</v>
      </c>
      <c r="H506" s="109">
        <v>-1.1065642031742897</v>
      </c>
      <c r="I506" s="110">
        <v>11227.355882799478</v>
      </c>
      <c r="J506" s="110">
        <v>9004.2237099776576</v>
      </c>
      <c r="K506" s="109">
        <v>100</v>
      </c>
      <c r="L506" s="109">
        <v>100</v>
      </c>
      <c r="M506" s="109"/>
      <c r="N506" s="109"/>
    </row>
    <row r="507" spans="2:14" s="15" customFormat="1" ht="13" outlineLevel="1">
      <c r="B507" s="108"/>
      <c r="C507" s="109"/>
      <c r="D507" s="109"/>
      <c r="E507" s="109"/>
      <c r="F507" s="109"/>
      <c r="G507" s="109"/>
      <c r="H507" s="109"/>
      <c r="I507" s="110"/>
      <c r="J507" s="110"/>
      <c r="K507" s="109"/>
      <c r="L507" s="109"/>
      <c r="M507" s="109"/>
      <c r="N507" s="109"/>
    </row>
    <row r="508" spans="2:14" s="15" customFormat="1" ht="13">
      <c r="B508" s="108"/>
      <c r="C508" s="109"/>
      <c r="D508" s="109"/>
      <c r="E508" s="109"/>
      <c r="F508" s="109"/>
      <c r="G508" s="109"/>
      <c r="H508" s="109"/>
      <c r="I508" s="110"/>
      <c r="J508" s="110"/>
      <c r="K508" s="109"/>
      <c r="L508" s="109"/>
      <c r="M508" s="109"/>
      <c r="N508" s="109"/>
    </row>
    <row r="509" spans="2:14" s="15" customFormat="1" ht="13">
      <c r="B509" s="108"/>
      <c r="C509" s="109"/>
      <c r="D509" s="109"/>
      <c r="E509" s="109"/>
      <c r="F509" s="109"/>
      <c r="G509" s="109"/>
      <c r="H509" s="109"/>
      <c r="I509" s="110"/>
      <c r="J509" s="110"/>
      <c r="K509" s="109"/>
      <c r="L509" s="109"/>
      <c r="M509" s="109"/>
      <c r="N509" s="109"/>
    </row>
    <row r="510" spans="2:14" ht="17" thickBot="1">
      <c r="B510" s="104" t="s">
        <v>572</v>
      </c>
      <c r="C510" s="3"/>
      <c r="D510" s="105"/>
      <c r="E510" s="3"/>
      <c r="F510" s="3"/>
      <c r="G510" s="3"/>
      <c r="H510" s="3"/>
      <c r="I510" s="106"/>
      <c r="J510" s="106"/>
      <c r="K510" s="107"/>
      <c r="L510" s="107"/>
      <c r="M510" s="89"/>
      <c r="N510" s="89"/>
    </row>
    <row r="511" spans="2:14" s="15" customFormat="1" ht="14" outlineLevel="1" thickTop="1">
      <c r="C511" s="109"/>
      <c r="D511" s="109"/>
      <c r="E511" s="109"/>
      <c r="F511" s="109"/>
      <c r="G511" s="109"/>
      <c r="H511" s="109"/>
      <c r="I511" s="110"/>
      <c r="J511" s="110"/>
      <c r="K511" s="109"/>
      <c r="L511" s="109"/>
      <c r="M511" s="109"/>
      <c r="N511" s="109"/>
    </row>
    <row r="512" spans="2:14" s="15" customFormat="1" ht="13" outlineLevel="1">
      <c r="C512" s="155" t="s">
        <v>446</v>
      </c>
      <c r="D512" s="156"/>
      <c r="E512" s="156"/>
      <c r="F512" s="156"/>
      <c r="G512" s="156"/>
      <c r="H512" s="156"/>
      <c r="I512" s="157"/>
      <c r="J512" s="158" t="s">
        <v>447</v>
      </c>
      <c r="K512" s="159"/>
      <c r="L512" s="115"/>
      <c r="M512" s="109"/>
      <c r="N512" s="109"/>
    </row>
    <row r="513" spans="2:14" s="15" customFormat="1" ht="13" outlineLevel="1">
      <c r="C513" s="112" t="s">
        <v>449</v>
      </c>
      <c r="D513" s="112" t="s">
        <v>449</v>
      </c>
      <c r="E513" s="113" t="s">
        <v>450</v>
      </c>
      <c r="F513" s="113" t="s">
        <v>450</v>
      </c>
      <c r="G513" s="113" t="s">
        <v>450</v>
      </c>
      <c r="H513" s="113" t="s">
        <v>450</v>
      </c>
      <c r="I513" s="113" t="s">
        <v>450</v>
      </c>
      <c r="J513" s="160"/>
      <c r="K513" s="161"/>
      <c r="L513" s="115"/>
      <c r="M513" s="109"/>
      <c r="N513" s="109"/>
    </row>
    <row r="514" spans="2:14" s="15" customFormat="1" ht="13" outlineLevel="1">
      <c r="B514" s="111" t="s">
        <v>573</v>
      </c>
      <c r="C514" s="112" t="s">
        <v>452</v>
      </c>
      <c r="D514" s="112" t="s">
        <v>453</v>
      </c>
      <c r="E514" s="113" t="s">
        <v>453</v>
      </c>
      <c r="F514" s="113" t="s">
        <v>557</v>
      </c>
      <c r="G514" s="113" t="s">
        <v>454</v>
      </c>
      <c r="H514" s="113" t="s">
        <v>455</v>
      </c>
      <c r="I514" s="113">
        <v>2018</v>
      </c>
      <c r="J514" s="114">
        <v>2005</v>
      </c>
      <c r="K514" s="114">
        <v>2018</v>
      </c>
      <c r="L514" s="115"/>
      <c r="M514" s="115"/>
      <c r="N514" s="115"/>
    </row>
    <row r="515" spans="2:14" s="15" customFormat="1" ht="13" outlineLevel="1">
      <c r="B515" s="108" t="s">
        <v>574</v>
      </c>
      <c r="C515" s="109">
        <v>-30.151453622198186</v>
      </c>
      <c r="D515" s="109">
        <v>-24.462566436098207</v>
      </c>
      <c r="E515" s="109">
        <v>-2.1348956560963583</v>
      </c>
      <c r="F515" s="109">
        <v>-1.0360885611532478</v>
      </c>
      <c r="G515" s="109">
        <v>-5.0361575272598653</v>
      </c>
      <c r="H515" s="109">
        <v>1.0017403028597993</v>
      </c>
      <c r="I515" s="109">
        <v>6.202411359332876</v>
      </c>
      <c r="J515" s="110">
        <v>24104.813542347132</v>
      </c>
      <c r="K515" s="110">
        <v>18208.157515252868</v>
      </c>
      <c r="L515" s="109"/>
      <c r="M515" s="115"/>
      <c r="N515" s="115"/>
    </row>
    <row r="516" spans="2:14" s="15" customFormat="1" ht="13" outlineLevel="1">
      <c r="B516" s="108" t="s">
        <v>575</v>
      </c>
      <c r="C516" s="109">
        <v>-37.993447679222683</v>
      </c>
      <c r="D516" s="109">
        <v>-27.59234996561311</v>
      </c>
      <c r="E516" s="109">
        <v>-2.4529390829960418</v>
      </c>
      <c r="F516" s="109">
        <v>-1.1748723660391036</v>
      </c>
      <c r="G516" s="109">
        <v>-5.7770368205377949</v>
      </c>
      <c r="H516" s="109">
        <v>1.1318412606739825</v>
      </c>
      <c r="I516" s="109">
        <v>7.6962070411653958</v>
      </c>
      <c r="J516" s="110">
        <v>18802.358007586292</v>
      </c>
      <c r="K516" s="110">
        <v>13614.345584345601</v>
      </c>
      <c r="L516" s="109"/>
      <c r="M516" s="115"/>
      <c r="N516" s="115"/>
    </row>
    <row r="517" spans="2:14" s="15" customFormat="1" ht="13" outlineLevel="1">
      <c r="B517" s="108" t="s">
        <v>576</v>
      </c>
      <c r="C517" s="109">
        <v>11.723912864611586</v>
      </c>
      <c r="D517" s="109">
        <v>-13.364442176044411</v>
      </c>
      <c r="E517" s="109">
        <v>-1.0974707187669352</v>
      </c>
      <c r="F517" s="109">
        <v>-0.55013931043886855</v>
      </c>
      <c r="G517" s="109">
        <v>-2.6526119369797874</v>
      </c>
      <c r="H517" s="109">
        <v>0.62006367651634697</v>
      </c>
      <c r="I517" s="109">
        <v>2.0091356500135564</v>
      </c>
      <c r="J517" s="110">
        <v>5302.4555347608439</v>
      </c>
      <c r="K517" s="110">
        <v>4593.8119309072645</v>
      </c>
      <c r="L517" s="109"/>
      <c r="M517" s="115"/>
      <c r="N517" s="115"/>
    </row>
    <row r="518" spans="2:14" s="15" customFormat="1" ht="13" outlineLevel="1">
      <c r="B518" s="111" t="s">
        <v>577</v>
      </c>
      <c r="C518" s="109"/>
      <c r="D518" s="109"/>
      <c r="E518" s="109"/>
      <c r="F518" s="109"/>
      <c r="G518" s="109"/>
      <c r="H518" s="109"/>
      <c r="I518" s="109"/>
      <c r="J518" s="110"/>
      <c r="K518" s="110"/>
      <c r="L518" s="109"/>
      <c r="M518" s="115"/>
      <c r="N518" s="115"/>
    </row>
    <row r="519" spans="2:14" s="15" customFormat="1" ht="13" outlineLevel="1">
      <c r="B519" s="108" t="s">
        <v>578</v>
      </c>
      <c r="C519" s="109">
        <v>-34.530129743676355</v>
      </c>
      <c r="D519" s="109">
        <v>-26.911796066541253</v>
      </c>
      <c r="E519" s="109">
        <v>-2.3827172469831903</v>
      </c>
      <c r="F519" s="109">
        <v>-3.3731953718521224</v>
      </c>
      <c r="G519" s="109">
        <v>-3.8991809850088655</v>
      </c>
      <c r="H519" s="109">
        <v>1.9157375272229826</v>
      </c>
      <c r="I519" s="109">
        <v>4.8672409814606103</v>
      </c>
      <c r="J519" s="110">
        <v>24582.918123922573</v>
      </c>
      <c r="K519" s="110">
        <v>17967.21333120772</v>
      </c>
      <c r="L519" s="109"/>
      <c r="M519" s="115"/>
      <c r="N519" s="115"/>
    </row>
    <row r="520" spans="2:14" s="15" customFormat="1" ht="13" outlineLevel="1">
      <c r="B520" s="108" t="s">
        <v>579</v>
      </c>
      <c r="C520" s="109">
        <v>-42.539494104057049</v>
      </c>
      <c r="D520" s="109">
        <v>-30.504763932736157</v>
      </c>
      <c r="E520" s="109">
        <v>-2.7605049476028154</v>
      </c>
      <c r="F520" s="109">
        <v>-4.1994840625030676</v>
      </c>
      <c r="G520" s="109">
        <v>-4.2632945356251284</v>
      </c>
      <c r="H520" s="109">
        <v>2.3075774464611953</v>
      </c>
      <c r="I520" s="109">
        <v>5.9767560391105761</v>
      </c>
      <c r="J520" s="110">
        <v>19260.967621121046</v>
      </c>
      <c r="K520" s="110">
        <v>13385.454917137324</v>
      </c>
      <c r="L520" s="109"/>
      <c r="M520" s="115"/>
      <c r="N520" s="115"/>
    </row>
    <row r="521" spans="2:14" s="15" customFormat="1" ht="13" outlineLevel="1">
      <c r="B521" s="108" t="s">
        <v>580</v>
      </c>
      <c r="C521" s="109">
        <v>10.445557282038864</v>
      </c>
      <c r="D521" s="109">
        <v>-13.908285850112382</v>
      </c>
      <c r="E521" s="109">
        <v>-1.1453671839121826</v>
      </c>
      <c r="F521" s="109">
        <v>-0.59754768588849982</v>
      </c>
      <c r="G521" s="109">
        <v>-2.8355435717546396</v>
      </c>
      <c r="H521" s="109">
        <v>0.80442064734920216</v>
      </c>
      <c r="I521" s="109">
        <v>1.7549577911407224</v>
      </c>
      <c r="J521" s="110">
        <v>5321.9505028015228</v>
      </c>
      <c r="K521" s="110">
        <v>4581.7584140703939</v>
      </c>
      <c r="L521" s="109"/>
      <c r="M521" s="115"/>
      <c r="N521" s="115"/>
    </row>
    <row r="522" spans="2:14" s="15" customFormat="1" ht="13" outlineLevel="1">
      <c r="B522" s="111" t="s">
        <v>581</v>
      </c>
      <c r="C522" s="115"/>
      <c r="D522" s="115"/>
      <c r="E522" s="115"/>
      <c r="F522" s="115"/>
      <c r="G522" s="115"/>
      <c r="H522" s="115"/>
      <c r="I522" s="115"/>
      <c r="J522" s="135"/>
      <c r="K522" s="135"/>
      <c r="L522" s="115"/>
      <c r="M522" s="115"/>
      <c r="N522" s="115"/>
    </row>
    <row r="523" spans="2:14" s="15" customFormat="1" ht="13" outlineLevel="1">
      <c r="B523" s="108" t="s">
        <v>582</v>
      </c>
      <c r="C523" s="109">
        <v>-52.064743810828929</v>
      </c>
      <c r="D523" s="109">
        <v>-38.727310724463635</v>
      </c>
      <c r="E523" s="109">
        <v>-3.6978642987307797</v>
      </c>
      <c r="F523" s="109">
        <v>-2.6293714977798976</v>
      </c>
      <c r="G523" s="109">
        <v>-5.6581243702132467</v>
      </c>
      <c r="H523" s="109">
        <v>-2.1558537574165482</v>
      </c>
      <c r="I523" s="109">
        <v>-0.55323243360079688</v>
      </c>
      <c r="J523" s="139">
        <v>8.3596797122952573</v>
      </c>
      <c r="K523" s="139">
        <v>5.122200574544725</v>
      </c>
      <c r="L523" s="109"/>
      <c r="M523" s="109"/>
      <c r="N523" s="109"/>
    </row>
    <row r="524" spans="2:14" s="15" customFormat="1" ht="13" outlineLevel="1">
      <c r="B524" s="108" t="s">
        <v>583</v>
      </c>
      <c r="C524" s="109">
        <v>-51.44993097584608</v>
      </c>
      <c r="D524" s="109">
        <v>-31.895133097718869</v>
      </c>
      <c r="E524" s="109">
        <v>-2.9115539840680382</v>
      </c>
      <c r="F524" s="109">
        <v>-1.6829048487894016</v>
      </c>
      <c r="G524" s="109">
        <v>-6.0194568098059005</v>
      </c>
      <c r="H524" s="109">
        <v>0.37242123936112037</v>
      </c>
      <c r="I524" s="109">
        <v>7.3789512464760403</v>
      </c>
      <c r="J524" s="139">
        <v>4.9902961587628649</v>
      </c>
      <c r="K524" s="139">
        <v>3.3986345569550971</v>
      </c>
      <c r="L524" s="109"/>
      <c r="M524" s="115"/>
      <c r="N524" s="115"/>
    </row>
    <row r="525" spans="2:14" s="15" customFormat="1" ht="13" outlineLevel="1">
      <c r="B525" s="108" t="s">
        <v>584</v>
      </c>
      <c r="C525" s="109">
        <v>-53.232556657908667</v>
      </c>
      <c r="D525" s="109">
        <v>-48.846250650725821</v>
      </c>
      <c r="E525" s="109">
        <v>-5.025731051384752</v>
      </c>
      <c r="F525" s="109">
        <v>-4.1025831449391648</v>
      </c>
      <c r="G525" s="109">
        <v>-5.0641088469967404</v>
      </c>
      <c r="H525" s="109">
        <v>-6.481631179229586</v>
      </c>
      <c r="I525" s="109">
        <v>-13.197213006155783</v>
      </c>
      <c r="J525" s="139">
        <v>3.3693835535323928</v>
      </c>
      <c r="K525" s="139">
        <v>1.7235660175896277</v>
      </c>
      <c r="L525" s="109"/>
      <c r="M525" s="115"/>
      <c r="N525" s="115"/>
    </row>
    <row r="526" spans="2:14" s="15" customFormat="1" ht="13" outlineLevel="1">
      <c r="B526" s="108"/>
      <c r="C526" s="109"/>
      <c r="D526" s="109"/>
      <c r="E526" s="109"/>
      <c r="F526" s="109"/>
      <c r="G526" s="109"/>
      <c r="H526" s="109"/>
      <c r="I526" s="139"/>
      <c r="J526" s="139"/>
      <c r="K526" s="115"/>
      <c r="L526" s="109"/>
      <c r="M526" s="115"/>
      <c r="N526" s="115"/>
    </row>
    <row r="527" spans="2:14" s="15" customFormat="1" ht="13">
      <c r="B527" s="108"/>
      <c r="C527" s="109"/>
      <c r="D527" s="109"/>
      <c r="E527" s="109"/>
      <c r="F527" s="109"/>
      <c r="G527" s="109"/>
      <c r="H527" s="109"/>
      <c r="I527" s="139"/>
      <c r="J527" s="139"/>
      <c r="K527" s="115"/>
      <c r="L527" s="109"/>
      <c r="M527" s="115"/>
      <c r="N527" s="115"/>
    </row>
    <row r="528" spans="2:14" s="15" customFormat="1" ht="13">
      <c r="B528" s="108"/>
      <c r="C528" s="109"/>
      <c r="D528" s="109"/>
      <c r="E528" s="109"/>
      <c r="F528" s="109"/>
      <c r="G528" s="109"/>
      <c r="H528" s="109"/>
      <c r="I528" s="139"/>
      <c r="J528" s="139"/>
      <c r="K528" s="115"/>
      <c r="L528" s="109"/>
      <c r="M528" s="115"/>
      <c r="N528" s="115"/>
    </row>
    <row r="529" spans="2:14" ht="17" thickBot="1">
      <c r="B529" s="104" t="s">
        <v>585</v>
      </c>
      <c r="C529" s="3"/>
      <c r="D529" s="105"/>
      <c r="E529" s="3"/>
      <c r="F529" s="3"/>
      <c r="G529" s="3"/>
      <c r="H529" s="3"/>
      <c r="I529" s="106"/>
      <c r="J529" s="106"/>
      <c r="K529" s="107"/>
      <c r="L529" s="107"/>
      <c r="M529" s="89"/>
      <c r="N529" s="89"/>
    </row>
    <row r="530" spans="2:14" s="15" customFormat="1" ht="14" outlineLevel="1" thickTop="1">
      <c r="B530" s="108"/>
      <c r="C530" s="109"/>
      <c r="D530" s="109"/>
      <c r="E530" s="109"/>
      <c r="F530" s="109"/>
      <c r="G530" s="109"/>
      <c r="H530" s="109"/>
      <c r="I530" s="139"/>
      <c r="J530" s="139"/>
      <c r="K530" s="115"/>
      <c r="L530" s="109"/>
      <c r="M530" s="115"/>
      <c r="N530" s="115"/>
    </row>
    <row r="531" spans="2:14" s="15" customFormat="1" ht="13" outlineLevel="1">
      <c r="B531" s="108"/>
      <c r="C531" s="152" t="s">
        <v>446</v>
      </c>
      <c r="D531" s="152"/>
      <c r="E531" s="152"/>
      <c r="F531" s="152"/>
      <c r="G531" s="152"/>
      <c r="H531" s="152"/>
      <c r="I531" s="153" t="s">
        <v>447</v>
      </c>
      <c r="J531" s="153"/>
      <c r="K531" s="154" t="s">
        <v>448</v>
      </c>
      <c r="L531" s="154"/>
      <c r="M531" s="115"/>
      <c r="N531" s="115"/>
    </row>
    <row r="532" spans="2:14" s="15" customFormat="1" ht="13" outlineLevel="1">
      <c r="B532" s="108"/>
      <c r="C532" s="112" t="s">
        <v>449</v>
      </c>
      <c r="D532" s="112" t="s">
        <v>449</v>
      </c>
      <c r="E532" s="113" t="s">
        <v>450</v>
      </c>
      <c r="F532" s="113" t="s">
        <v>450</v>
      </c>
      <c r="G532" s="113" t="s">
        <v>450</v>
      </c>
      <c r="H532" s="113" t="s">
        <v>450</v>
      </c>
      <c r="I532" s="153"/>
      <c r="J532" s="153"/>
      <c r="K532" s="154"/>
      <c r="L532" s="154"/>
      <c r="M532" s="115"/>
      <c r="N532" s="115"/>
    </row>
    <row r="533" spans="2:14" s="15" customFormat="1" ht="13" outlineLevel="1">
      <c r="B533" s="111" t="s">
        <v>586</v>
      </c>
      <c r="C533" s="112" t="s">
        <v>452</v>
      </c>
      <c r="D533" s="112" t="s">
        <v>453</v>
      </c>
      <c r="E533" s="113" t="s">
        <v>453</v>
      </c>
      <c r="F533" s="113" t="s">
        <v>454</v>
      </c>
      <c r="G533" s="113" t="s">
        <v>455</v>
      </c>
      <c r="H533" s="113">
        <v>2018</v>
      </c>
      <c r="I533" s="114">
        <v>2005</v>
      </c>
      <c r="J533" s="114">
        <v>2018</v>
      </c>
      <c r="K533" s="114">
        <v>2005</v>
      </c>
      <c r="L533" s="114">
        <v>2018</v>
      </c>
      <c r="M533" s="115"/>
      <c r="N533" s="115"/>
    </row>
    <row r="534" spans="2:14" s="15" customFormat="1" ht="13" outlineLevel="1">
      <c r="B534" s="108" t="s">
        <v>456</v>
      </c>
      <c r="C534" s="109">
        <v>9.2754982334845124</v>
      </c>
      <c r="D534" s="109">
        <v>-4.48022411587836</v>
      </c>
      <c r="E534" s="109">
        <v>-0.35197053119265798</v>
      </c>
      <c r="F534" s="109">
        <v>-4.2484815676281258</v>
      </c>
      <c r="G534" s="109">
        <v>6.1275214584766591</v>
      </c>
      <c r="H534" s="109">
        <v>7.8349749649396605</v>
      </c>
      <c r="I534" s="110">
        <v>837.19746225206131</v>
      </c>
      <c r="J534" s="110">
        <v>799.68913965072284</v>
      </c>
      <c r="K534" s="109">
        <v>53.350839826352392</v>
      </c>
      <c r="L534" s="109">
        <v>53.875127491114625</v>
      </c>
      <c r="M534" s="109"/>
      <c r="N534" s="109"/>
    </row>
    <row r="535" spans="2:14" s="15" customFormat="1" ht="13" outlineLevel="1">
      <c r="B535" s="108" t="s">
        <v>7</v>
      </c>
      <c r="C535" s="109">
        <v>-100</v>
      </c>
      <c r="D535" s="109">
        <v>-100</v>
      </c>
      <c r="E535" s="109">
        <v>-100</v>
      </c>
      <c r="F535" s="109" t="s">
        <v>539</v>
      </c>
      <c r="G535" s="109" t="s">
        <v>539</v>
      </c>
      <c r="H535" s="109" t="s">
        <v>539</v>
      </c>
      <c r="I535" s="110">
        <v>26.731319952000003</v>
      </c>
      <c r="J535" s="110" t="s">
        <v>539</v>
      </c>
      <c r="K535" s="109">
        <v>1.7034671429483523</v>
      </c>
      <c r="L535" s="109">
        <v>0</v>
      </c>
      <c r="M535" s="109"/>
      <c r="N535" s="109"/>
    </row>
    <row r="536" spans="2:14" s="15" customFormat="1" ht="13" outlineLevel="1">
      <c r="B536" s="108" t="s">
        <v>8</v>
      </c>
      <c r="C536" s="109">
        <v>-100</v>
      </c>
      <c r="D536" s="109">
        <v>-100</v>
      </c>
      <c r="E536" s="109">
        <v>-100</v>
      </c>
      <c r="F536" s="109" t="s">
        <v>539</v>
      </c>
      <c r="G536" s="109" t="s">
        <v>539</v>
      </c>
      <c r="H536" s="109" t="s">
        <v>539</v>
      </c>
      <c r="I536" s="110">
        <v>0.45673299999999994</v>
      </c>
      <c r="J536" s="110" t="s">
        <v>539</v>
      </c>
      <c r="K536" s="109">
        <v>2.9105545853975633E-2</v>
      </c>
      <c r="L536" s="109">
        <v>0</v>
      </c>
      <c r="M536" s="109"/>
      <c r="N536" s="109"/>
    </row>
    <row r="537" spans="2:14" s="15" customFormat="1" ht="13" outlineLevel="1">
      <c r="B537" s="108" t="s">
        <v>3</v>
      </c>
      <c r="C537" s="109">
        <v>-55.78925904876435</v>
      </c>
      <c r="D537" s="109">
        <v>-47.68582318177458</v>
      </c>
      <c r="E537" s="109">
        <v>-4.8617106719883063</v>
      </c>
      <c r="F537" s="109">
        <v>-9.551134304455001</v>
      </c>
      <c r="G537" s="109">
        <v>4.1837106789542666</v>
      </c>
      <c r="H537" s="109">
        <v>3.9784402033784403</v>
      </c>
      <c r="I537" s="110">
        <v>511.47503051205757</v>
      </c>
      <c r="J537" s="110">
        <v>267.57395184315021</v>
      </c>
      <c r="K537" s="109">
        <v>32.594009965849366</v>
      </c>
      <c r="L537" s="109">
        <v>18.026480608636653</v>
      </c>
      <c r="M537" s="109"/>
      <c r="N537" s="109"/>
    </row>
    <row r="538" spans="2:14" s="15" customFormat="1" ht="13" outlineLevel="1">
      <c r="B538" s="108" t="s">
        <v>5</v>
      </c>
      <c r="C538" s="109">
        <v>466.21266824623666</v>
      </c>
      <c r="D538" s="109">
        <v>78.242515976841688</v>
      </c>
      <c r="E538" s="109">
        <v>4.5462746104489193</v>
      </c>
      <c r="F538" s="109">
        <v>-0.36319722997925075</v>
      </c>
      <c r="G538" s="109">
        <v>7.1617292374677843</v>
      </c>
      <c r="H538" s="109">
        <v>9.8843814103646022</v>
      </c>
      <c r="I538" s="110">
        <v>298.53437878800372</v>
      </c>
      <c r="J538" s="110">
        <v>532.11518780757262</v>
      </c>
      <c r="K538" s="109">
        <v>19.024257171700697</v>
      </c>
      <c r="L538" s="109">
        <v>35.848646882477972</v>
      </c>
      <c r="M538" s="109"/>
      <c r="N538" s="109"/>
    </row>
    <row r="539" spans="2:14" s="15" customFormat="1" ht="13" outlineLevel="1">
      <c r="B539" s="108" t="s">
        <v>6</v>
      </c>
      <c r="C539" s="109">
        <v>89719.325923182201</v>
      </c>
      <c r="D539" s="109">
        <v>964.61059106698121</v>
      </c>
      <c r="E539" s="109">
        <v>19.953983700064491</v>
      </c>
      <c r="F539" s="109">
        <v>8.7339526985707785</v>
      </c>
      <c r="G539" s="109">
        <v>9.7114469571757844</v>
      </c>
      <c r="H539" s="109">
        <v>-1.9871641395752024</v>
      </c>
      <c r="I539" s="110">
        <v>4.0294273249638231</v>
      </c>
      <c r="J539" s="110">
        <v>42.897710060911812</v>
      </c>
      <c r="K539" s="109">
        <v>0.25677733330413377</v>
      </c>
      <c r="L539" s="109">
        <v>2.890022490011448</v>
      </c>
      <c r="M539" s="109"/>
      <c r="N539" s="109"/>
    </row>
    <row r="540" spans="2:14" s="15" customFormat="1" ht="13" outlineLevel="1">
      <c r="B540" s="116" t="s">
        <v>461</v>
      </c>
      <c r="C540" s="109" t="s">
        <v>539</v>
      </c>
      <c r="D540" s="109" t="s">
        <v>539</v>
      </c>
      <c r="E540" s="109" t="s">
        <v>539</v>
      </c>
      <c r="F540" s="109" t="s">
        <v>539</v>
      </c>
      <c r="G540" s="109" t="s">
        <v>539</v>
      </c>
      <c r="H540" s="109" t="s">
        <v>539</v>
      </c>
      <c r="I540" s="110" t="s">
        <v>539</v>
      </c>
      <c r="J540" s="110" t="s">
        <v>539</v>
      </c>
      <c r="K540" s="109">
        <v>0</v>
      </c>
      <c r="L540" s="109">
        <v>0</v>
      </c>
      <c r="M540" s="109"/>
      <c r="N540" s="109"/>
    </row>
    <row r="541" spans="2:14" s="15" customFormat="1" ht="13" outlineLevel="1">
      <c r="B541" s="108" t="s">
        <v>462</v>
      </c>
      <c r="C541" s="109">
        <v>12.776137671556134</v>
      </c>
      <c r="D541" s="109">
        <v>-1.7889425832577359</v>
      </c>
      <c r="E541" s="109">
        <v>-0.13876037695715882</v>
      </c>
      <c r="F541" s="109">
        <v>-3.9856665989784101</v>
      </c>
      <c r="G541" s="109">
        <v>6.0905654021547351</v>
      </c>
      <c r="H541" s="109">
        <v>7.1521066323077322</v>
      </c>
      <c r="I541" s="110">
        <v>840.34037973686134</v>
      </c>
      <c r="J541" s="110">
        <v>825.30717283943886</v>
      </c>
      <c r="K541" s="109">
        <v>53.551123863129035</v>
      </c>
      <c r="L541" s="109">
        <v>55.601016634384095</v>
      </c>
      <c r="M541" s="109"/>
      <c r="N541" s="109"/>
    </row>
    <row r="542" spans="2:14" s="15" customFormat="1" ht="13" outlineLevel="1">
      <c r="B542" s="108" t="s">
        <v>40</v>
      </c>
      <c r="C542" s="109">
        <v>166.9848268290672</v>
      </c>
      <c r="D542" s="109">
        <v>-11.847725724618851</v>
      </c>
      <c r="E542" s="109">
        <v>-0.96534478358740738</v>
      </c>
      <c r="F542" s="109">
        <v>-1.20068449457853</v>
      </c>
      <c r="G542" s="109">
        <v>3.4213812671240129</v>
      </c>
      <c r="H542" s="109">
        <v>5.3137492837836273</v>
      </c>
      <c r="I542" s="110">
        <v>728.00325745907026</v>
      </c>
      <c r="J542" s="110">
        <v>641.75142824902878</v>
      </c>
      <c r="K542" s="109">
        <v>46.39238284034348</v>
      </c>
      <c r="L542" s="109">
        <v>43.234850018873928</v>
      </c>
      <c r="M542" s="109"/>
      <c r="N542" s="109"/>
    </row>
    <row r="543" spans="2:14" s="15" customFormat="1" ht="13" outlineLevel="1">
      <c r="B543" s="108" t="s">
        <v>11</v>
      </c>
      <c r="C543" s="109">
        <v>52.67390799992755</v>
      </c>
      <c r="D543" s="109">
        <v>-5.4097781154518731</v>
      </c>
      <c r="E543" s="109">
        <v>-0.42690215578139457</v>
      </c>
      <c r="F543" s="109">
        <v>-2.6897478179941037</v>
      </c>
      <c r="G543" s="109">
        <v>5.0158786180250159</v>
      </c>
      <c r="H543" s="109">
        <v>6.4251971272331527</v>
      </c>
      <c r="I543" s="110">
        <v>1569.2301470360953</v>
      </c>
      <c r="J543" s="110">
        <v>1484.3382779606634</v>
      </c>
      <c r="K543" s="109">
        <v>100</v>
      </c>
      <c r="L543" s="109">
        <v>100</v>
      </c>
      <c r="M543" s="109"/>
      <c r="N543" s="109"/>
    </row>
    <row r="544" spans="2:14" s="15" customFormat="1" ht="13" outlineLevel="1">
      <c r="B544" s="108" t="s">
        <v>568</v>
      </c>
      <c r="C544" s="109">
        <v>43.021996495198216</v>
      </c>
      <c r="D544" s="109">
        <v>-8.2040794154757926</v>
      </c>
      <c r="E544" s="109">
        <v>-0.65631621659871797</v>
      </c>
      <c r="F544" s="109">
        <v>-1.0991542126740583</v>
      </c>
      <c r="G544" s="109">
        <v>5.8910355289203631</v>
      </c>
      <c r="H544" s="109">
        <v>5.1590061446129054</v>
      </c>
      <c r="I544" s="110">
        <v>1596.7413436837678</v>
      </c>
      <c r="J544" s="110">
        <v>1465.7434157882162</v>
      </c>
      <c r="K544" s="109"/>
      <c r="L544" s="109"/>
      <c r="M544" s="109"/>
      <c r="N544" s="109"/>
    </row>
    <row r="545" spans="2:14" s="15" customFormat="1" ht="13" outlineLevel="1">
      <c r="B545" s="108"/>
      <c r="C545" s="109"/>
      <c r="D545" s="109"/>
      <c r="E545" s="109"/>
      <c r="F545" s="109"/>
      <c r="G545" s="109"/>
      <c r="H545" s="109"/>
      <c r="I545" s="110"/>
      <c r="J545" s="110"/>
      <c r="K545" s="109"/>
      <c r="L545" s="109"/>
      <c r="M545" s="109"/>
      <c r="N545" s="109"/>
    </row>
    <row r="546" spans="2:14" s="15" customFormat="1" ht="13">
      <c r="B546" s="108"/>
      <c r="C546" s="109"/>
      <c r="D546" s="109"/>
      <c r="E546" s="109"/>
      <c r="F546" s="109"/>
      <c r="G546" s="109"/>
      <c r="H546" s="109"/>
      <c r="I546" s="110"/>
      <c r="J546" s="110"/>
      <c r="K546" s="109"/>
      <c r="L546" s="109"/>
      <c r="M546" s="109"/>
      <c r="N546" s="109"/>
    </row>
    <row r="547" spans="2:14" s="15" customFormat="1" ht="13">
      <c r="B547" s="108"/>
      <c r="C547" s="109"/>
      <c r="D547" s="109"/>
      <c r="E547" s="109"/>
      <c r="F547" s="109"/>
      <c r="G547" s="109"/>
      <c r="H547" s="109"/>
      <c r="I547" s="110"/>
      <c r="J547" s="110"/>
      <c r="K547" s="109"/>
      <c r="L547" s="109"/>
      <c r="M547" s="109"/>
      <c r="N547" s="109"/>
    </row>
    <row r="548" spans="2:14" ht="17" thickBot="1">
      <c r="B548" s="104" t="s">
        <v>587</v>
      </c>
      <c r="C548" s="3"/>
      <c r="D548" s="105"/>
      <c r="E548" s="3"/>
      <c r="F548" s="3"/>
      <c r="G548" s="3"/>
      <c r="H548" s="3"/>
      <c r="I548" s="106"/>
      <c r="J548" s="106"/>
      <c r="K548" s="107"/>
      <c r="L548" s="107"/>
      <c r="M548" s="89"/>
      <c r="N548" s="89"/>
    </row>
    <row r="549" spans="2:14" s="15" customFormat="1" ht="14" outlineLevel="1" thickTop="1">
      <c r="C549" s="109"/>
      <c r="D549" s="109"/>
      <c r="E549" s="109"/>
      <c r="F549" s="109"/>
      <c r="G549" s="109"/>
      <c r="H549" s="109"/>
      <c r="I549" s="110"/>
      <c r="J549" s="110"/>
      <c r="K549" s="109"/>
      <c r="L549" s="109"/>
      <c r="M549" s="109"/>
      <c r="N549" s="109"/>
    </row>
    <row r="550" spans="2:14" s="15" customFormat="1" ht="13" outlineLevel="1">
      <c r="C550" s="152" t="s">
        <v>446</v>
      </c>
      <c r="D550" s="152"/>
      <c r="E550" s="152"/>
      <c r="F550" s="152"/>
      <c r="G550" s="152"/>
      <c r="H550" s="152"/>
      <c r="I550" s="153" t="s">
        <v>447</v>
      </c>
      <c r="J550" s="153"/>
      <c r="K550" s="154" t="s">
        <v>448</v>
      </c>
      <c r="L550" s="154"/>
      <c r="M550" s="109"/>
      <c r="N550" s="109"/>
    </row>
    <row r="551" spans="2:14" s="15" customFormat="1" ht="13" outlineLevel="1">
      <c r="C551" s="112" t="s">
        <v>449</v>
      </c>
      <c r="D551" s="112" t="s">
        <v>449</v>
      </c>
      <c r="E551" s="113" t="s">
        <v>450</v>
      </c>
      <c r="F551" s="113" t="s">
        <v>450</v>
      </c>
      <c r="G551" s="113" t="s">
        <v>450</v>
      </c>
      <c r="H551" s="113" t="s">
        <v>450</v>
      </c>
      <c r="I551" s="153"/>
      <c r="J551" s="153"/>
      <c r="K551" s="154"/>
      <c r="L551" s="154"/>
      <c r="M551" s="109"/>
      <c r="N551" s="109"/>
    </row>
    <row r="552" spans="2:14" s="15" customFormat="1" ht="13" outlineLevel="1">
      <c r="B552" s="111" t="s">
        <v>588</v>
      </c>
      <c r="C552" s="112" t="s">
        <v>452</v>
      </c>
      <c r="D552" s="112" t="s">
        <v>453</v>
      </c>
      <c r="E552" s="113" t="s">
        <v>453</v>
      </c>
      <c r="F552" s="113" t="s">
        <v>454</v>
      </c>
      <c r="G552" s="113" t="s">
        <v>455</v>
      </c>
      <c r="H552" s="113">
        <v>2018</v>
      </c>
      <c r="I552" s="114">
        <v>2005</v>
      </c>
      <c r="J552" s="114">
        <v>2018</v>
      </c>
      <c r="K552" s="114">
        <v>2005</v>
      </c>
      <c r="L552" s="114">
        <v>2018</v>
      </c>
      <c r="M552" s="115"/>
      <c r="N552" s="115"/>
    </row>
    <row r="553" spans="2:14" s="15" customFormat="1" ht="13" outlineLevel="1">
      <c r="B553" s="108" t="s">
        <v>589</v>
      </c>
      <c r="C553" s="109">
        <v>-7.3746423051915366</v>
      </c>
      <c r="D553" s="109">
        <v>-13.617131647278381</v>
      </c>
      <c r="E553" s="109">
        <v>-1.1196905292281123</v>
      </c>
      <c r="F553" s="109">
        <v>-4.8644049942490941</v>
      </c>
      <c r="G553" s="109">
        <v>5.5221031316156077</v>
      </c>
      <c r="H553" s="109">
        <v>7.5154891877919603</v>
      </c>
      <c r="I553" s="110">
        <v>2385.2811054279309</v>
      </c>
      <c r="J553" s="110">
        <v>2060.4742371441525</v>
      </c>
      <c r="K553" s="109">
        <v>30.72087955542316</v>
      </c>
      <c r="L553" s="109">
        <v>42.394416642039431</v>
      </c>
      <c r="M553" s="109"/>
      <c r="N553" s="109"/>
    </row>
    <row r="554" spans="2:14" s="15" customFormat="1" ht="13" outlineLevel="1">
      <c r="B554" s="108" t="s">
        <v>40</v>
      </c>
      <c r="C554" s="109">
        <v>11.759402636187604</v>
      </c>
      <c r="D554" s="109">
        <v>-47.950709199399341</v>
      </c>
      <c r="E554" s="109">
        <v>-4.8988529604600428</v>
      </c>
      <c r="F554" s="109">
        <v>-3.6481486617616632</v>
      </c>
      <c r="G554" s="109">
        <v>-3.8780286565281319</v>
      </c>
      <c r="H554" s="109">
        <v>-10.385213163972445</v>
      </c>
      <c r="I554" s="110">
        <v>5379.0835219736864</v>
      </c>
      <c r="J554" s="110">
        <v>2799.7748247592758</v>
      </c>
      <c r="K554" s="109">
        <v>69.279120444576847</v>
      </c>
      <c r="L554" s="109">
        <v>57.605583357960555</v>
      </c>
      <c r="M554" s="109"/>
      <c r="N554" s="109"/>
    </row>
    <row r="555" spans="2:14" s="15" customFormat="1" ht="13" outlineLevel="1">
      <c r="B555" s="108" t="s">
        <v>11</v>
      </c>
      <c r="C555" s="109">
        <v>2.7600768211453346</v>
      </c>
      <c r="D555" s="109">
        <v>-37.403132192544454</v>
      </c>
      <c r="E555" s="109">
        <v>-3.5393464192846502</v>
      </c>
      <c r="F555" s="109">
        <v>-4.0935974375695405</v>
      </c>
      <c r="G555" s="109">
        <v>-0.31267224495790114</v>
      </c>
      <c r="H555" s="109">
        <v>-3.5794420375226532</v>
      </c>
      <c r="I555" s="110">
        <v>7764.3646274016173</v>
      </c>
      <c r="J555" s="110">
        <v>4860.2490619034288</v>
      </c>
      <c r="K555" s="109">
        <v>100</v>
      </c>
      <c r="L555" s="109">
        <v>100</v>
      </c>
      <c r="M555" s="109"/>
      <c r="N555" s="109"/>
    </row>
    <row r="556" spans="2:14" s="15" customFormat="1" ht="13" outlineLevel="1">
      <c r="B556" s="108"/>
      <c r="C556" s="109"/>
      <c r="D556" s="109"/>
      <c r="E556" s="109"/>
      <c r="F556" s="109"/>
      <c r="G556" s="109"/>
      <c r="H556" s="109"/>
      <c r="I556" s="110"/>
      <c r="J556" s="110"/>
      <c r="K556" s="109"/>
      <c r="L556" s="109"/>
      <c r="M556" s="109"/>
      <c r="N556" s="109"/>
    </row>
    <row r="557" spans="2:14" s="15" customFormat="1" ht="13">
      <c r="B557" s="108"/>
      <c r="C557" s="109"/>
      <c r="D557" s="109"/>
      <c r="E557" s="109"/>
      <c r="F557" s="109"/>
      <c r="G557" s="109"/>
      <c r="H557" s="109"/>
      <c r="I557" s="110"/>
      <c r="J557" s="110"/>
      <c r="K557" s="109"/>
      <c r="L557" s="109"/>
      <c r="M557" s="109"/>
      <c r="N557" s="109"/>
    </row>
    <row r="558" spans="2:14" s="15" customFormat="1" ht="13">
      <c r="B558" s="108"/>
      <c r="C558" s="109"/>
      <c r="D558" s="109"/>
      <c r="E558" s="109"/>
      <c r="F558" s="109"/>
      <c r="G558" s="109"/>
      <c r="H558" s="109"/>
      <c r="I558" s="110"/>
      <c r="J558" s="110"/>
      <c r="K558" s="109"/>
      <c r="L558" s="109"/>
      <c r="M558" s="109"/>
      <c r="N558" s="109"/>
    </row>
    <row r="559" spans="2:14" ht="17" thickBot="1">
      <c r="B559" s="104" t="s">
        <v>590</v>
      </c>
      <c r="C559" s="3"/>
      <c r="D559" s="105"/>
      <c r="E559" s="3"/>
      <c r="F559" s="3"/>
      <c r="G559" s="3"/>
      <c r="H559" s="3"/>
      <c r="I559" s="106"/>
      <c r="J559" s="106"/>
      <c r="K559" s="107"/>
      <c r="L559" s="107"/>
      <c r="M559" s="89"/>
      <c r="N559" s="89"/>
    </row>
    <row r="560" spans="2:14" s="15" customFormat="1" ht="14" outlineLevel="1" thickTop="1">
      <c r="B560" s="108"/>
      <c r="C560" s="109"/>
      <c r="D560" s="109"/>
      <c r="E560" s="109"/>
      <c r="F560" s="109"/>
      <c r="G560" s="109"/>
      <c r="H560" s="109"/>
      <c r="I560" s="110"/>
      <c r="J560" s="110"/>
      <c r="K560" s="109"/>
      <c r="L560" s="109"/>
      <c r="M560" s="109"/>
      <c r="N560" s="109"/>
    </row>
    <row r="561" spans="2:14" s="15" customFormat="1" ht="13" outlineLevel="1">
      <c r="B561" s="108"/>
      <c r="C561" s="152" t="s">
        <v>446</v>
      </c>
      <c r="D561" s="152"/>
      <c r="E561" s="152"/>
      <c r="F561" s="152"/>
      <c r="G561" s="152"/>
      <c r="H561" s="152"/>
      <c r="I561" s="153" t="s">
        <v>447</v>
      </c>
      <c r="J561" s="153"/>
      <c r="K561" s="109"/>
      <c r="L561" s="109"/>
      <c r="M561" s="109"/>
      <c r="N561" s="109"/>
    </row>
    <row r="562" spans="2:14" s="15" customFormat="1" ht="13" outlineLevel="1">
      <c r="B562" s="108"/>
      <c r="C562" s="112" t="s">
        <v>449</v>
      </c>
      <c r="D562" s="112" t="s">
        <v>449</v>
      </c>
      <c r="E562" s="113" t="s">
        <v>450</v>
      </c>
      <c r="F562" s="113" t="s">
        <v>450</v>
      </c>
      <c r="G562" s="113" t="s">
        <v>450</v>
      </c>
      <c r="H562" s="113" t="s">
        <v>450</v>
      </c>
      <c r="I562" s="153"/>
      <c r="J562" s="153"/>
      <c r="K562" s="109"/>
      <c r="L562" s="109"/>
      <c r="M562" s="109"/>
      <c r="N562" s="109"/>
    </row>
    <row r="563" spans="2:14" s="15" customFormat="1" ht="13" outlineLevel="1">
      <c r="B563" s="111" t="s">
        <v>591</v>
      </c>
      <c r="C563" s="112" t="s">
        <v>452</v>
      </c>
      <c r="D563" s="112" t="s">
        <v>453</v>
      </c>
      <c r="E563" s="113" t="s">
        <v>453</v>
      </c>
      <c r="F563" s="113" t="s">
        <v>454</v>
      </c>
      <c r="G563" s="113" t="s">
        <v>455</v>
      </c>
      <c r="H563" s="113">
        <v>2018</v>
      </c>
      <c r="I563" s="114">
        <v>2005</v>
      </c>
      <c r="J563" s="114">
        <v>2018</v>
      </c>
      <c r="K563" s="115"/>
      <c r="L563" s="115"/>
      <c r="M563" s="115"/>
      <c r="N563" s="115"/>
    </row>
    <row r="564" spans="2:14" s="15" customFormat="1" ht="13" outlineLevel="1">
      <c r="B564" s="108" t="s">
        <v>592</v>
      </c>
      <c r="C564" s="109">
        <v>-38.69819826610842</v>
      </c>
      <c r="D564" s="109">
        <v>-22.88786780286199</v>
      </c>
      <c r="E564" s="109">
        <v>-1.9794507589882993</v>
      </c>
      <c r="F564" s="109">
        <v>-4.0925098802852773</v>
      </c>
      <c r="G564" s="109">
        <v>1.8891774748726275</v>
      </c>
      <c r="H564" s="109">
        <v>3.0202841832521035</v>
      </c>
      <c r="I564" s="110">
        <v>13019.987994461681</v>
      </c>
      <c r="J564" s="110">
        <v>10039.990354340789</v>
      </c>
      <c r="K564" s="115"/>
      <c r="L564" s="109"/>
      <c r="M564" s="115"/>
      <c r="N564" s="115"/>
    </row>
    <row r="565" spans="2:14" s="15" customFormat="1" ht="13" outlineLevel="1">
      <c r="B565" s="108" t="s">
        <v>593</v>
      </c>
      <c r="C565" s="109">
        <v>-53.772932029231271</v>
      </c>
      <c r="D565" s="109">
        <v>-18.345899678802173</v>
      </c>
      <c r="E565" s="109">
        <v>-1.5469722208605541</v>
      </c>
      <c r="F565" s="109">
        <v>-5.2121263531845656</v>
      </c>
      <c r="G565" s="109">
        <v>3.1339736877034285</v>
      </c>
      <c r="H565" s="109">
        <v>3.8550870936456287</v>
      </c>
      <c r="I565" s="110">
        <v>6979.7053183042599</v>
      </c>
      <c r="J565" s="110">
        <v>5699.2155827321403</v>
      </c>
      <c r="K565" s="115"/>
      <c r="L565" s="109"/>
      <c r="M565" s="115"/>
      <c r="N565" s="115"/>
    </row>
    <row r="566" spans="2:14" s="15" customFormat="1" ht="13" outlineLevel="1">
      <c r="B566" s="108" t="s">
        <v>594</v>
      </c>
      <c r="C566" s="109">
        <v>7.2000522855589777</v>
      </c>
      <c r="D566" s="109">
        <v>-28.136231293564727</v>
      </c>
      <c r="E566" s="109">
        <v>-2.5094979630522984</v>
      </c>
      <c r="F566" s="109">
        <v>-2.6249119368435436</v>
      </c>
      <c r="G566" s="109">
        <v>0.3421540560609504</v>
      </c>
      <c r="H566" s="109">
        <v>1.944395429669215</v>
      </c>
      <c r="I566" s="110">
        <v>6040.2826761574224</v>
      </c>
      <c r="J566" s="110">
        <v>4340.7747716086487</v>
      </c>
      <c r="K566" s="115"/>
      <c r="L566" s="109"/>
      <c r="M566" s="115"/>
      <c r="N566" s="115"/>
    </row>
    <row r="567" spans="2:14" s="15" customFormat="1" ht="13" outlineLevel="1">
      <c r="B567" s="108"/>
      <c r="C567" s="109"/>
      <c r="D567" s="109"/>
      <c r="E567" s="109"/>
      <c r="F567" s="109"/>
      <c r="G567" s="109"/>
      <c r="H567" s="109"/>
      <c r="I567" s="110"/>
      <c r="J567" s="110"/>
      <c r="K567" s="115"/>
      <c r="L567" s="109"/>
      <c r="M567" s="115"/>
      <c r="N567" s="115"/>
    </row>
    <row r="568" spans="2:14" s="15" customFormat="1" ht="13" outlineLevel="1">
      <c r="B568" s="111" t="s">
        <v>595</v>
      </c>
      <c r="C568" s="109"/>
      <c r="D568" s="109"/>
      <c r="E568" s="109"/>
      <c r="F568" s="109"/>
      <c r="G568" s="109"/>
      <c r="H568" s="109"/>
      <c r="I568" s="110"/>
      <c r="J568" s="110"/>
      <c r="K568" s="115"/>
      <c r="L568" s="109"/>
      <c r="M568" s="115"/>
      <c r="N568" s="115"/>
    </row>
    <row r="569" spans="2:14" s="15" customFormat="1" ht="13" outlineLevel="1">
      <c r="B569" s="108" t="s">
        <v>596</v>
      </c>
      <c r="C569" s="109">
        <v>-42.573644785865191</v>
      </c>
      <c r="D569" s="109">
        <v>-25.1658467202714</v>
      </c>
      <c r="E569" s="109">
        <v>-2.2052877845682994</v>
      </c>
      <c r="F569" s="109">
        <v>-2.5248452502379837</v>
      </c>
      <c r="G569" s="109">
        <v>2.7382778108028916</v>
      </c>
      <c r="H569" s="109">
        <v>1.7946030627946801</v>
      </c>
      <c r="I569" s="110">
        <v>13248.249891381338</v>
      </c>
      <c r="J569" s="110">
        <v>9914.2156305977878</v>
      </c>
      <c r="K569" s="115"/>
      <c r="L569" s="109"/>
      <c r="M569" s="115"/>
      <c r="N569" s="115"/>
    </row>
    <row r="570" spans="2:14" s="15" customFormat="1" ht="13" outlineLevel="1">
      <c r="B570" s="108" t="s">
        <v>597</v>
      </c>
      <c r="C570" s="109">
        <v>-57.418087181358622</v>
      </c>
      <c r="D570" s="109">
        <v>-21.878300997117009</v>
      </c>
      <c r="E570" s="109">
        <v>-1.8813266173280718</v>
      </c>
      <c r="F570" s="109">
        <v>-3.0172443479280942</v>
      </c>
      <c r="G570" s="109">
        <v>4.4224366824480166</v>
      </c>
      <c r="H570" s="109">
        <v>2.0717207815527381</v>
      </c>
      <c r="I570" s="110">
        <v>7163.3880001261732</v>
      </c>
      <c r="J570" s="110">
        <v>5596.1604118672085</v>
      </c>
      <c r="K570" s="115"/>
      <c r="L570" s="109"/>
      <c r="M570" s="115"/>
      <c r="N570" s="115"/>
    </row>
    <row r="571" spans="2:14" s="15" customFormat="1" ht="13" outlineLevel="1">
      <c r="B571" s="108" t="s">
        <v>598</v>
      </c>
      <c r="C571" s="109">
        <v>4.7532859729272605</v>
      </c>
      <c r="D571" s="109">
        <v>-29.036101461295981</v>
      </c>
      <c r="E571" s="109">
        <v>-2.6039500902815815</v>
      </c>
      <c r="F571" s="109">
        <v>-1.932993473009792</v>
      </c>
      <c r="G571" s="109">
        <v>0.70822259020091316</v>
      </c>
      <c r="H571" s="109">
        <v>1.4376918594398622</v>
      </c>
      <c r="I571" s="110">
        <v>6084.8618912551628</v>
      </c>
      <c r="J571" s="110">
        <v>4318.0552187305802</v>
      </c>
      <c r="K571" s="115"/>
      <c r="L571" s="109"/>
      <c r="M571" s="115"/>
      <c r="N571" s="115"/>
    </row>
    <row r="572" spans="2:14" s="15" customFormat="1" ht="13" outlineLevel="1">
      <c r="B572" s="108"/>
      <c r="C572" s="109"/>
      <c r="D572" s="109"/>
      <c r="E572" s="109"/>
      <c r="F572" s="109"/>
      <c r="G572" s="109"/>
      <c r="H572" s="109"/>
      <c r="I572" s="110"/>
      <c r="J572" s="110"/>
      <c r="K572" s="115"/>
      <c r="L572" s="109"/>
      <c r="M572" s="115"/>
      <c r="N572" s="115"/>
    </row>
    <row r="573" spans="2:14">
      <c r="C573" s="89"/>
      <c r="D573" s="101"/>
      <c r="E573" s="89"/>
      <c r="F573" s="89"/>
      <c r="G573" s="89"/>
      <c r="H573" s="89"/>
      <c r="I573" s="102"/>
      <c r="J573" s="102"/>
      <c r="K573" s="103"/>
      <c r="L573" s="103"/>
      <c r="M573" s="89"/>
      <c r="N573" s="89"/>
    </row>
    <row r="574" spans="2:14">
      <c r="B574" s="89"/>
      <c r="C574" s="89"/>
      <c r="D574" s="101"/>
      <c r="E574" s="89"/>
      <c r="F574" s="89"/>
      <c r="G574" s="89"/>
      <c r="H574" s="89"/>
      <c r="I574" s="102"/>
      <c r="J574" s="102"/>
      <c r="K574" s="103"/>
      <c r="L574" s="103"/>
      <c r="M574" s="89"/>
      <c r="N574" s="89"/>
    </row>
  </sheetData>
  <mergeCells count="119">
    <mergeCell ref="C8:H8"/>
    <mergeCell ref="I8:J9"/>
    <mergeCell ref="K8:L9"/>
    <mergeCell ref="C9:D9"/>
    <mergeCell ref="E9:H9"/>
    <mergeCell ref="C27:H27"/>
    <mergeCell ref="I27:J28"/>
    <mergeCell ref="K27:L28"/>
    <mergeCell ref="C28:D28"/>
    <mergeCell ref="E28:H28"/>
    <mergeCell ref="C70:G70"/>
    <mergeCell ref="H70:I71"/>
    <mergeCell ref="J70:K71"/>
    <mergeCell ref="D71:G71"/>
    <mergeCell ref="C87:H87"/>
    <mergeCell ref="I87:J88"/>
    <mergeCell ref="K87:L88"/>
    <mergeCell ref="D88:H88"/>
    <mergeCell ref="C42:G42"/>
    <mergeCell ref="H42:I43"/>
    <mergeCell ref="J42:K43"/>
    <mergeCell ref="D43:G43"/>
    <mergeCell ref="C56:G56"/>
    <mergeCell ref="H56:I57"/>
    <mergeCell ref="J56:K57"/>
    <mergeCell ref="D57:G57"/>
    <mergeCell ref="C107:H107"/>
    <mergeCell ref="I107:J108"/>
    <mergeCell ref="K107:L108"/>
    <mergeCell ref="C108:D108"/>
    <mergeCell ref="E108:H108"/>
    <mergeCell ref="C126:H126"/>
    <mergeCell ref="I126:J127"/>
    <mergeCell ref="K126:L127"/>
    <mergeCell ref="C127:D127"/>
    <mergeCell ref="E127:H127"/>
    <mergeCell ref="C140:H140"/>
    <mergeCell ref="I140:J141"/>
    <mergeCell ref="K140:L141"/>
    <mergeCell ref="C141:D141"/>
    <mergeCell ref="E141:H141"/>
    <mergeCell ref="C161:H161"/>
    <mergeCell ref="I161:J162"/>
    <mergeCell ref="K161:L162"/>
    <mergeCell ref="C162:D162"/>
    <mergeCell ref="E162:H162"/>
    <mergeCell ref="C174:H174"/>
    <mergeCell ref="I174:J175"/>
    <mergeCell ref="K174:L175"/>
    <mergeCell ref="C175:D175"/>
    <mergeCell ref="E175:H175"/>
    <mergeCell ref="C197:H197"/>
    <mergeCell ref="I197:J198"/>
    <mergeCell ref="K197:L198"/>
    <mergeCell ref="C198:D198"/>
    <mergeCell ref="E198:H198"/>
    <mergeCell ref="C217:F217"/>
    <mergeCell ref="D230:I230"/>
    <mergeCell ref="E231:I231"/>
    <mergeCell ref="C243:L243"/>
    <mergeCell ref="C276:L276"/>
    <mergeCell ref="C295:H295"/>
    <mergeCell ref="I295:J296"/>
    <mergeCell ref="K295:L296"/>
    <mergeCell ref="C296:D296"/>
    <mergeCell ref="E296:H296"/>
    <mergeCell ref="C309:H309"/>
    <mergeCell ref="I309:J310"/>
    <mergeCell ref="K309:L310"/>
    <mergeCell ref="C310:D310"/>
    <mergeCell ref="E310:H310"/>
    <mergeCell ref="D321:H321"/>
    <mergeCell ref="I321:J322"/>
    <mergeCell ref="K321:L322"/>
    <mergeCell ref="E322:H322"/>
    <mergeCell ref="C408:H408"/>
    <mergeCell ref="I408:J409"/>
    <mergeCell ref="K408:L409"/>
    <mergeCell ref="N408:O409"/>
    <mergeCell ref="C409:D409"/>
    <mergeCell ref="E409:H409"/>
    <mergeCell ref="C369:H369"/>
    <mergeCell ref="I369:J370"/>
    <mergeCell ref="K369:L370"/>
    <mergeCell ref="C370:D370"/>
    <mergeCell ref="E370:H370"/>
    <mergeCell ref="C388:H388"/>
    <mergeCell ref="I388:J389"/>
    <mergeCell ref="K388:L389"/>
    <mergeCell ref="C389:D389"/>
    <mergeCell ref="E389:H389"/>
    <mergeCell ref="C461:H461"/>
    <mergeCell ref="I461:K462"/>
    <mergeCell ref="D462:H462"/>
    <mergeCell ref="C473:H473"/>
    <mergeCell ref="I473:J474"/>
    <mergeCell ref="K473:L474"/>
    <mergeCell ref="C426:H426"/>
    <mergeCell ref="I426:J427"/>
    <mergeCell ref="K426:L427"/>
    <mergeCell ref="C427:D427"/>
    <mergeCell ref="E427:H427"/>
    <mergeCell ref="D442:I442"/>
    <mergeCell ref="J442:K443"/>
    <mergeCell ref="L442:M443"/>
    <mergeCell ref="E443:I443"/>
    <mergeCell ref="C550:H550"/>
    <mergeCell ref="I550:J551"/>
    <mergeCell ref="K550:L551"/>
    <mergeCell ref="C561:H561"/>
    <mergeCell ref="I561:J562"/>
    <mergeCell ref="C493:H493"/>
    <mergeCell ref="I493:J494"/>
    <mergeCell ref="K493:L494"/>
    <mergeCell ref="C512:I512"/>
    <mergeCell ref="J512:K513"/>
    <mergeCell ref="C531:H531"/>
    <mergeCell ref="I531:J532"/>
    <mergeCell ref="K531:L532"/>
  </mergeCells>
  <pageMargins left="0.75" right="0.75" top="0.79" bottom="0.77" header="0.5" footer="0.5"/>
  <pageSetup paperSize="9" scale="12" fitToHeight="5" orientation="portrait" r:id="rId1"/>
  <headerFooter alignWithMargins="0">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B185-22D6-D648-80AE-A3C67521BBA3}">
  <dimension ref="A1:K16"/>
  <sheetViews>
    <sheetView workbookViewId="0">
      <selection activeCell="B10" sqref="B10:K15"/>
    </sheetView>
  </sheetViews>
  <sheetFormatPr baseColWidth="10" defaultRowHeight="15"/>
  <cols>
    <col min="2" max="11" width="11.6640625" bestFit="1" customWidth="1"/>
  </cols>
  <sheetData>
    <row r="1" spans="1:11">
      <c r="B1">
        <v>2005</v>
      </c>
      <c r="C1">
        <v>2010</v>
      </c>
      <c r="D1">
        <v>2011</v>
      </c>
      <c r="E1">
        <v>2012</v>
      </c>
      <c r="F1">
        <v>2013</v>
      </c>
      <c r="G1">
        <v>2014</v>
      </c>
      <c r="H1">
        <v>2015</v>
      </c>
      <c r="I1">
        <v>2016</v>
      </c>
      <c r="J1">
        <v>2017</v>
      </c>
      <c r="K1">
        <v>2018</v>
      </c>
    </row>
    <row r="2" spans="1:11">
      <c r="A2" t="s">
        <v>92</v>
      </c>
      <c r="B2" s="187">
        <v>2.7472818680240929E-2</v>
      </c>
      <c r="C2" s="187">
        <v>2.6316324445136163E-2</v>
      </c>
      <c r="D2" s="187">
        <v>2.7186477127205618E-2</v>
      </c>
      <c r="E2" s="187">
        <v>2.7555225294000944E-2</v>
      </c>
      <c r="F2" s="187">
        <v>2.6500161986037121E-2</v>
      </c>
      <c r="G2" s="187">
        <v>2.6029930444966678E-2</v>
      </c>
      <c r="H2" s="187">
        <v>2.5188841227853392E-2</v>
      </c>
      <c r="I2" s="187">
        <v>2.4758892334197004E-2</v>
      </c>
      <c r="J2" s="187">
        <v>2.3894902057264966E-2</v>
      </c>
      <c r="K2" s="187">
        <v>2.3440987515968896E-2</v>
      </c>
    </row>
    <row r="3" spans="1:11">
      <c r="A3" t="s">
        <v>23</v>
      </c>
      <c r="B3" s="187">
        <v>3.9762339591952148E-2</v>
      </c>
      <c r="C3" s="187">
        <v>0.11911099479540617</v>
      </c>
      <c r="D3" s="187">
        <v>0.14316021505709808</v>
      </c>
      <c r="E3" s="187">
        <v>0.15472815674317145</v>
      </c>
      <c r="F3" s="187">
        <v>0.16850984774164751</v>
      </c>
      <c r="G3" s="187">
        <v>0.1896057687345617</v>
      </c>
      <c r="H3" s="187">
        <v>0.21340097291300034</v>
      </c>
      <c r="I3" s="187">
        <v>0.22043637031128671</v>
      </c>
      <c r="J3" s="187">
        <v>0.25224495342999165</v>
      </c>
      <c r="K3" s="187">
        <v>0.28109112886538512</v>
      </c>
    </row>
    <row r="4" spans="1:11">
      <c r="A4" t="s">
        <v>210</v>
      </c>
      <c r="B4" s="187">
        <v>2.8512805038601399E-4</v>
      </c>
      <c r="C4" s="187">
        <v>3.8299981543854773E-3</v>
      </c>
      <c r="D4" s="187">
        <v>4.9280759124199569E-3</v>
      </c>
      <c r="E4" s="187">
        <v>8.9160252769431188E-3</v>
      </c>
      <c r="F4" s="187">
        <v>1.0831760898116185E-2</v>
      </c>
      <c r="G4" s="187">
        <v>1.2066564146583211E-2</v>
      </c>
      <c r="H4" s="187">
        <v>9.5154331540908393E-3</v>
      </c>
      <c r="I4" s="187">
        <v>1.5969499300910343E-2</v>
      </c>
      <c r="J4" s="187">
        <v>1.7742540991908719E-2</v>
      </c>
      <c r="K4" s="187">
        <v>2.1518673747039727E-2</v>
      </c>
    </row>
    <row r="5" spans="1:11">
      <c r="A5" t="s">
        <v>211</v>
      </c>
      <c r="B5" s="187">
        <v>3.8430145361835161E-3</v>
      </c>
      <c r="C5" s="187">
        <v>6.362950519028656E-3</v>
      </c>
      <c r="D5" s="187">
        <v>6.4499634346763318E-3</v>
      </c>
      <c r="E5" s="187">
        <v>6.2636058354175548E-3</v>
      </c>
      <c r="F5" s="187">
        <v>5.60199472658637E-3</v>
      </c>
      <c r="G5" s="187">
        <v>5.9886632390546528E-3</v>
      </c>
      <c r="H5" s="187">
        <v>6.0881037895635136E-3</v>
      </c>
      <c r="I5" s="187">
        <v>5.5505514316434908E-3</v>
      </c>
      <c r="J5" s="187">
        <v>5.2716957477418622E-3</v>
      </c>
      <c r="K5" s="187">
        <v>4.5079365263164658E-3</v>
      </c>
    </row>
    <row r="6" spans="1:11">
      <c r="A6" t="s">
        <v>212</v>
      </c>
      <c r="B6" s="187">
        <v>5.7805990955096603E-4</v>
      </c>
      <c r="C6" s="187">
        <v>7.8265636350756602E-4</v>
      </c>
      <c r="D6" s="187">
        <v>7.7383500766315544E-4</v>
      </c>
      <c r="E6" s="187">
        <v>8.8889640319538444E-4</v>
      </c>
      <c r="F6" s="187">
        <v>1.0325685433543361E-3</v>
      </c>
      <c r="G6" s="187">
        <v>1.2949481879594416E-3</v>
      </c>
      <c r="H6" s="187">
        <v>1.0291316770666137E-3</v>
      </c>
      <c r="I6" s="187">
        <v>1.4969668059179497E-3</v>
      </c>
      <c r="J6" s="187">
        <v>1.4996179429537699E-3</v>
      </c>
      <c r="K6" s="187">
        <v>1.4558158588046687E-3</v>
      </c>
    </row>
    <row r="7" spans="1:11">
      <c r="A7" t="s">
        <v>220</v>
      </c>
      <c r="B7" s="187">
        <v>0</v>
      </c>
      <c r="C7" s="187">
        <v>1.6616940991725083E-5</v>
      </c>
      <c r="D7" s="187">
        <v>1.9598646346732285E-5</v>
      </c>
      <c r="E7" s="187">
        <v>2.343573971092696E-5</v>
      </c>
      <c r="F7" s="187">
        <v>2.51396679908379E-5</v>
      </c>
      <c r="G7" s="187">
        <v>8.7898714090129548E-5</v>
      </c>
      <c r="H7" s="187">
        <v>1.1844771684246627E-4</v>
      </c>
      <c r="I7" s="187">
        <v>2.0874761902772953E-4</v>
      </c>
      <c r="J7" s="187">
        <v>3.6012931141347025E-4</v>
      </c>
      <c r="K7" s="187">
        <v>5.3957172769326022E-4</v>
      </c>
    </row>
    <row r="8" spans="1:11">
      <c r="B8">
        <f ca="1">SUM(B2:B8)</f>
        <v>0</v>
      </c>
    </row>
    <row r="10" spans="1:11">
      <c r="A10" t="s">
        <v>92</v>
      </c>
    </row>
    <row r="11" spans="1:11">
      <c r="A11" t="s">
        <v>23</v>
      </c>
    </row>
    <row r="12" spans="1:11">
      <c r="A12" t="s">
        <v>210</v>
      </c>
    </row>
    <row r="13" spans="1:11">
      <c r="A13" t="s">
        <v>211</v>
      </c>
    </row>
    <row r="14" spans="1:11">
      <c r="A14" t="s">
        <v>212</v>
      </c>
    </row>
    <row r="15" spans="1:11">
      <c r="A15" t="s">
        <v>220</v>
      </c>
    </row>
    <row r="16" spans="1:11">
      <c r="B16">
        <f>SUM(B10:B15)</f>
        <v>0</v>
      </c>
      <c r="C16">
        <f t="shared" ref="C16:K16" si="0">SUM(C10:C15)</f>
        <v>0</v>
      </c>
      <c r="D16">
        <f t="shared" si="0"/>
        <v>0</v>
      </c>
      <c r="E16">
        <f t="shared" si="0"/>
        <v>0</v>
      </c>
      <c r="F16">
        <f t="shared" si="0"/>
        <v>0</v>
      </c>
      <c r="G16">
        <f t="shared" si="0"/>
        <v>0</v>
      </c>
      <c r="H16">
        <f t="shared" si="0"/>
        <v>0</v>
      </c>
      <c r="I16">
        <f t="shared" si="0"/>
        <v>0</v>
      </c>
      <c r="J16">
        <f t="shared" si="0"/>
        <v>0</v>
      </c>
      <c r="K16">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45D31-00AB-2747-A2BA-69462E0D6896}">
  <dimension ref="A1:K15"/>
  <sheetViews>
    <sheetView tabSelected="1" workbookViewId="0">
      <selection activeCell="J18" sqref="J18"/>
    </sheetView>
  </sheetViews>
  <sheetFormatPr baseColWidth="10" defaultRowHeight="15"/>
  <sheetData>
    <row r="1" spans="1:11">
      <c r="B1">
        <v>2005</v>
      </c>
      <c r="C1">
        <v>2010</v>
      </c>
      <c r="D1">
        <v>2011</v>
      </c>
      <c r="E1">
        <v>2012</v>
      </c>
      <c r="F1">
        <v>2013</v>
      </c>
      <c r="G1">
        <v>2014</v>
      </c>
      <c r="H1">
        <v>2015</v>
      </c>
      <c r="I1">
        <v>2016</v>
      </c>
      <c r="J1">
        <v>2017</v>
      </c>
      <c r="K1">
        <v>2018</v>
      </c>
    </row>
    <row r="2" spans="1:11">
      <c r="A2" t="s">
        <v>92</v>
      </c>
      <c r="B2">
        <v>2.7472818680240929E-2</v>
      </c>
      <c r="C2">
        <v>2.6316324445136163E-2</v>
      </c>
      <c r="D2">
        <v>2.7186477127205618E-2</v>
      </c>
      <c r="E2">
        <v>2.7555225294000944E-2</v>
      </c>
      <c r="F2">
        <v>2.6500161986037121E-2</v>
      </c>
      <c r="G2">
        <v>2.6029930444966678E-2</v>
      </c>
      <c r="H2">
        <v>2.5188841227853392E-2</v>
      </c>
      <c r="I2">
        <v>2.4758892334197004E-2</v>
      </c>
      <c r="J2">
        <v>2.3894902057264966E-2</v>
      </c>
      <c r="K2">
        <v>2.3440987515968896E-2</v>
      </c>
    </row>
    <row r="3" spans="1:11">
      <c r="A3" t="s">
        <v>23</v>
      </c>
      <c r="B3">
        <v>3.9762339591952148E-2</v>
      </c>
      <c r="C3">
        <v>0.11911099479540617</v>
      </c>
      <c r="D3">
        <v>0.14316021505709808</v>
      </c>
      <c r="E3">
        <v>0.15472815674317145</v>
      </c>
      <c r="F3">
        <v>0.16850984774164751</v>
      </c>
      <c r="G3">
        <v>0.1896057687345617</v>
      </c>
      <c r="H3">
        <v>0.21340097291300034</v>
      </c>
      <c r="I3">
        <v>0.22043637031128671</v>
      </c>
      <c r="J3">
        <v>0.25224495342999165</v>
      </c>
      <c r="K3">
        <v>0.28109112886538512</v>
      </c>
    </row>
    <row r="4" spans="1:11">
      <c r="A4" t="s">
        <v>210</v>
      </c>
      <c r="B4">
        <v>2.8512805038601399E-4</v>
      </c>
      <c r="C4">
        <v>3.8299981543854773E-3</v>
      </c>
      <c r="D4">
        <v>4.9280759124199569E-3</v>
      </c>
      <c r="E4">
        <v>8.9160252769431188E-3</v>
      </c>
      <c r="F4">
        <v>1.0831760898116185E-2</v>
      </c>
      <c r="G4">
        <v>1.2066564146583211E-2</v>
      </c>
      <c r="H4">
        <v>9.5154331540908393E-3</v>
      </c>
      <c r="I4">
        <v>1.5969499300910343E-2</v>
      </c>
      <c r="J4">
        <v>1.7742540991908719E-2</v>
      </c>
      <c r="K4">
        <v>2.1518673747039727E-2</v>
      </c>
    </row>
    <row r="5" spans="1:11">
      <c r="A5" t="s">
        <v>211</v>
      </c>
      <c r="B5">
        <v>3.8430145361835161E-3</v>
      </c>
      <c r="C5">
        <v>6.362950519028656E-3</v>
      </c>
      <c r="D5">
        <v>6.4499634346763318E-3</v>
      </c>
      <c r="E5">
        <v>6.2636058354175548E-3</v>
      </c>
      <c r="F5">
        <v>5.60199472658637E-3</v>
      </c>
      <c r="G5">
        <v>5.9886632390546528E-3</v>
      </c>
      <c r="H5">
        <v>6.0881037895635136E-3</v>
      </c>
      <c r="I5">
        <v>5.5505514316434908E-3</v>
      </c>
      <c r="J5">
        <v>5.2716957477418622E-3</v>
      </c>
      <c r="K5">
        <v>4.5079365263164658E-3</v>
      </c>
    </row>
    <row r="6" spans="1:11">
      <c r="A6" t="s">
        <v>212</v>
      </c>
      <c r="B6">
        <v>5.7805990955096603E-4</v>
      </c>
      <c r="C6">
        <v>7.8265636350756602E-4</v>
      </c>
      <c r="D6">
        <v>7.7383500766315544E-4</v>
      </c>
      <c r="E6">
        <v>8.8889640319538444E-4</v>
      </c>
      <c r="F6">
        <v>1.0325685433543361E-3</v>
      </c>
      <c r="G6">
        <v>1.2949481879594416E-3</v>
      </c>
      <c r="H6">
        <v>1.0291316770666137E-3</v>
      </c>
      <c r="I6">
        <v>1.4969668059179497E-3</v>
      </c>
      <c r="J6">
        <v>1.4996179429537699E-3</v>
      </c>
      <c r="K6">
        <v>1.4558158588046687E-3</v>
      </c>
    </row>
    <row r="7" spans="1:11">
      <c r="A7" t="s">
        <v>220</v>
      </c>
      <c r="B7">
        <v>0</v>
      </c>
      <c r="C7">
        <v>1.6616940991725083E-5</v>
      </c>
      <c r="D7">
        <v>1.9598646346732285E-5</v>
      </c>
      <c r="E7">
        <v>2.343573971092696E-5</v>
      </c>
      <c r="F7">
        <v>2.51396679908379E-5</v>
      </c>
      <c r="G7">
        <v>8.7898714090129548E-5</v>
      </c>
      <c r="H7">
        <v>1.1844771684246627E-4</v>
      </c>
      <c r="I7">
        <v>2.0874761902772953E-4</v>
      </c>
      <c r="J7">
        <v>3.6012931141347025E-4</v>
      </c>
      <c r="K7">
        <v>5.3957172769326022E-4</v>
      </c>
    </row>
    <row r="9" spans="1:11">
      <c r="A9" t="s">
        <v>92</v>
      </c>
      <c r="B9">
        <f>B2*100</f>
        <v>2.7472818680240927</v>
      </c>
      <c r="C9">
        <f t="shared" ref="C9:K9" si="0">C2*100</f>
        <v>2.6316324445136163</v>
      </c>
      <c r="D9">
        <f t="shared" si="0"/>
        <v>2.7186477127205619</v>
      </c>
      <c r="E9">
        <f t="shared" si="0"/>
        <v>2.7555225294000945</v>
      </c>
      <c r="F9">
        <f t="shared" si="0"/>
        <v>2.6500161986037121</v>
      </c>
      <c r="G9">
        <f t="shared" si="0"/>
        <v>2.6029930444966678</v>
      </c>
      <c r="H9">
        <f t="shared" si="0"/>
        <v>2.5188841227853391</v>
      </c>
      <c r="I9">
        <f t="shared" si="0"/>
        <v>2.4758892334197005</v>
      </c>
      <c r="J9">
        <f t="shared" si="0"/>
        <v>2.3894902057264966</v>
      </c>
      <c r="K9">
        <f t="shared" si="0"/>
        <v>2.3440987515968894</v>
      </c>
    </row>
    <row r="10" spans="1:11">
      <c r="A10" t="s">
        <v>23</v>
      </c>
      <c r="B10">
        <f t="shared" ref="B10:K10" si="1">B3*100</f>
        <v>3.9762339591952149</v>
      </c>
      <c r="C10">
        <f t="shared" si="1"/>
        <v>11.911099479540617</v>
      </c>
      <c r="D10">
        <f t="shared" si="1"/>
        <v>14.316021505709809</v>
      </c>
      <c r="E10">
        <f t="shared" si="1"/>
        <v>15.472815674317145</v>
      </c>
      <c r="F10">
        <f t="shared" si="1"/>
        <v>16.85098477416475</v>
      </c>
      <c r="G10">
        <f t="shared" si="1"/>
        <v>18.960576873456169</v>
      </c>
      <c r="H10">
        <f t="shared" si="1"/>
        <v>21.340097291300033</v>
      </c>
      <c r="I10">
        <f t="shared" si="1"/>
        <v>22.043637031128672</v>
      </c>
      <c r="J10">
        <f t="shared" si="1"/>
        <v>25.224495342999166</v>
      </c>
      <c r="K10">
        <f t="shared" si="1"/>
        <v>28.109112886538512</v>
      </c>
    </row>
    <row r="11" spans="1:11">
      <c r="A11" t="s">
        <v>210</v>
      </c>
      <c r="B11">
        <f t="shared" ref="B11:K11" si="2">B4*100</f>
        <v>2.8512805038601399E-2</v>
      </c>
      <c r="C11">
        <f t="shared" si="2"/>
        <v>0.38299981543854772</v>
      </c>
      <c r="D11">
        <f t="shared" si="2"/>
        <v>0.49280759124199569</v>
      </c>
      <c r="E11">
        <f t="shared" si="2"/>
        <v>0.89160252769431192</v>
      </c>
      <c r="F11">
        <f t="shared" si="2"/>
        <v>1.0831760898116185</v>
      </c>
      <c r="G11">
        <f t="shared" si="2"/>
        <v>1.2066564146583212</v>
      </c>
      <c r="H11">
        <f t="shared" si="2"/>
        <v>0.95154331540908388</v>
      </c>
      <c r="I11">
        <f t="shared" si="2"/>
        <v>1.5969499300910344</v>
      </c>
      <c r="J11">
        <f t="shared" si="2"/>
        <v>1.774254099190872</v>
      </c>
      <c r="K11">
        <f t="shared" si="2"/>
        <v>2.1518673747039729</v>
      </c>
    </row>
    <row r="12" spans="1:11">
      <c r="A12" t="s">
        <v>211</v>
      </c>
      <c r="B12">
        <f t="shared" ref="B12:K12" si="3">B5*100</f>
        <v>0.38430145361835161</v>
      </c>
      <c r="C12">
        <f t="shared" si="3"/>
        <v>0.63629505190286562</v>
      </c>
      <c r="D12">
        <f t="shared" si="3"/>
        <v>0.64499634346763313</v>
      </c>
      <c r="E12">
        <f t="shared" si="3"/>
        <v>0.6263605835417555</v>
      </c>
      <c r="F12">
        <f t="shared" si="3"/>
        <v>0.56019947265863701</v>
      </c>
      <c r="G12">
        <f t="shared" si="3"/>
        <v>0.59886632390546524</v>
      </c>
      <c r="H12">
        <f t="shared" si="3"/>
        <v>0.60881037895635137</v>
      </c>
      <c r="I12">
        <f t="shared" si="3"/>
        <v>0.55505514316434912</v>
      </c>
      <c r="J12">
        <f t="shared" si="3"/>
        <v>0.52716957477418624</v>
      </c>
      <c r="K12">
        <f t="shared" si="3"/>
        <v>0.45079365263164656</v>
      </c>
    </row>
    <row r="13" spans="1:11">
      <c r="A13" t="s">
        <v>212</v>
      </c>
      <c r="B13">
        <f t="shared" ref="B13:K13" si="4">B6*100</f>
        <v>5.7805990955096601E-2</v>
      </c>
      <c r="C13">
        <f t="shared" si="4"/>
        <v>7.8265636350756604E-2</v>
      </c>
      <c r="D13">
        <f t="shared" si="4"/>
        <v>7.7383500766315547E-2</v>
      </c>
      <c r="E13">
        <f t="shared" si="4"/>
        <v>8.8889640319538443E-2</v>
      </c>
      <c r="F13">
        <f t="shared" si="4"/>
        <v>0.10325685433543361</v>
      </c>
      <c r="G13">
        <f t="shared" si="4"/>
        <v>0.12949481879594416</v>
      </c>
      <c r="H13">
        <f t="shared" si="4"/>
        <v>0.10291316770666137</v>
      </c>
      <c r="I13">
        <f t="shared" si="4"/>
        <v>0.14969668059179497</v>
      </c>
      <c r="J13">
        <f t="shared" si="4"/>
        <v>0.14996179429537698</v>
      </c>
      <c r="K13">
        <f t="shared" si="4"/>
        <v>0.14558158588046688</v>
      </c>
    </row>
    <row r="14" spans="1:11">
      <c r="A14" t="s">
        <v>220</v>
      </c>
      <c r="B14">
        <f t="shared" ref="B14:K14" si="5">B7*100</f>
        <v>0</v>
      </c>
      <c r="C14">
        <f t="shared" si="5"/>
        <v>1.6616940991725083E-3</v>
      </c>
      <c r="D14">
        <f t="shared" si="5"/>
        <v>1.9598646346732284E-3</v>
      </c>
      <c r="E14">
        <f t="shared" si="5"/>
        <v>2.3435739710926961E-3</v>
      </c>
      <c r="F14">
        <f t="shared" si="5"/>
        <v>2.5139667990837899E-3</v>
      </c>
      <c r="G14">
        <f t="shared" si="5"/>
        <v>8.7898714090129549E-3</v>
      </c>
      <c r="H14">
        <f t="shared" si="5"/>
        <v>1.1844771684246627E-2</v>
      </c>
      <c r="I14">
        <f t="shared" si="5"/>
        <v>2.0874761902772952E-2</v>
      </c>
      <c r="J14">
        <f t="shared" si="5"/>
        <v>3.6012931141347022E-2</v>
      </c>
      <c r="K14">
        <f t="shared" si="5"/>
        <v>5.3957172769326024E-2</v>
      </c>
    </row>
    <row r="15" spans="1:11">
      <c r="B15">
        <f>SUM(B9:B14)</f>
        <v>7.1941360768313567</v>
      </c>
      <c r="C15">
        <f t="shared" ref="C15:K15" si="6">SUM(C9:C14)</f>
        <v>15.641954121845579</v>
      </c>
      <c r="D15">
        <f t="shared" si="6"/>
        <v>18.251816518540988</v>
      </c>
      <c r="E15">
        <f t="shared" si="6"/>
        <v>19.837534529243939</v>
      </c>
      <c r="F15">
        <f t="shared" si="6"/>
        <v>21.250147356373237</v>
      </c>
      <c r="G15">
        <f t="shared" si="6"/>
        <v>23.507377346721583</v>
      </c>
      <c r="H15">
        <f t="shared" si="6"/>
        <v>25.534093047841711</v>
      </c>
      <c r="I15">
        <f t="shared" si="6"/>
        <v>26.842102780298326</v>
      </c>
      <c r="J15">
        <f t="shared" si="6"/>
        <v>30.101383948127442</v>
      </c>
      <c r="K15">
        <f t="shared" si="6"/>
        <v>33.255411424120808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Energy In Ireland Graphs</vt:lpstr>
      <vt:lpstr>Energy in Ireland Tables</vt:lpstr>
      <vt:lpstr>Sheet1</vt:lpstr>
      <vt:lpstr>Sheet2</vt:lpstr>
    </vt:vector>
  </TitlesOfParts>
  <Company>Sustainable Energy Authority of Ireland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Howley Martin</dc:creator>
  <cp:lastModifiedBy>rachel lavin</cp:lastModifiedBy>
  <dcterms:created xsi:type="dcterms:W3CDTF">2019-02-08T11:27:32Z</dcterms:created>
  <dcterms:modified xsi:type="dcterms:W3CDTF">2020-01-08T14:21:08Z</dcterms:modified>
</cp:coreProperties>
</file>