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77AC1F8-4972-4C99-B4D2-6F8AA54962F3}" xr6:coauthVersionLast="47" xr6:coauthVersionMax="47" xr10:uidLastSave="{00000000-0000-0000-0000-000000000000}"/>
  <bookViews>
    <workbookView xWindow="28680" yWindow="-120" windowWidth="29040" windowHeight="15720" firstSheet="3" activeTab="7" xr2:uid="{00000000-000D-0000-FFFF-FFFF00000000}"/>
  </bookViews>
  <sheets>
    <sheet name="TaxaLimpeza (Atual)" sheetId="1" r:id="rId1"/>
    <sheet name="Estoque-Imóvel" sheetId="8" r:id="rId2"/>
    <sheet name="BD - Valor Lavanderia Por Item" sheetId="2" r:id="rId3"/>
    <sheet name="BD - Itens x Peso" sheetId="3" r:id="rId4"/>
    <sheet name="BD - Valor Limpeza Diarista" sheetId="4" r:id="rId5"/>
    <sheet name="BD - Amenities" sheetId="5" r:id="rId6"/>
    <sheet name="BD - Material de Limpeza" sheetId="6" r:id="rId7"/>
    <sheet name="Configuração-Imóvel" sheetId="7" r:id="rId8"/>
  </sheets>
  <definedNames>
    <definedName name="_xlnm._FilterDatabase" localSheetId="2" hidden="1">'BD - Valor Lavanderia Por Item'!$A$1:$U$1</definedName>
    <definedName name="_xlnm._FilterDatabase" localSheetId="0" hidden="1">'TaxaLimpeza (Atual)'!$A$1:$F$21</definedName>
    <definedName name="Z_8A800278_A2B1_4261_9294_C8DB2092169A_.wvu.FilterData" localSheetId="7" hidden="1">'Configuração-Imóvel'!$A$1:$R$21</definedName>
    <definedName name="Z_8A800278_A2B1_4261_9294_C8DB2092169A_.wvu.FilterData" localSheetId="1" hidden="1">'Estoque-Imóvel'!$A$1:$E$21</definedName>
    <definedName name="Z_8D75DF12_BAF0_4179_BAE6_6E1DC5098509_.wvu.FilterData" localSheetId="2" hidden="1">'BD - Valor Lavanderia Por Item'!$A$1:$U$7</definedName>
    <definedName name="Z_E8F4095E_9DA9_4B2D_B81F_60D6F68D5BD9_.wvu.FilterData" localSheetId="7" hidden="1">'Configuração-Imóvel'!$A$1:$R$21</definedName>
    <definedName name="Z_E8F4095E_9DA9_4B2D_B81F_60D6F68D5BD9_.wvu.FilterData" localSheetId="1" hidden="1">'Estoque-Imóvel'!$A$1:$E$21</definedName>
  </definedNames>
  <calcPr calcId="191029"/>
  <customWorkbookViews>
    <customWorkbookView name="Filtro 3" guid="{8A800278-A2B1-4261-9294-C8DB2092169A}" maximized="1" windowWidth="0" windowHeight="0" activeSheetId="0"/>
    <customWorkbookView name="Filtro 2" guid="{E8F4095E-9DA9-4B2D-B81F-60D6F68D5BD9}" maximized="1" windowWidth="0" windowHeight="0" activeSheetId="0"/>
    <customWorkbookView name="Filtro 1" guid="{8D75DF12-BAF0-4179-BAE6-6E1DC5098509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B5" i="4"/>
  <c r="B6" i="4"/>
  <c r="B7" i="4"/>
  <c r="B8" i="4"/>
  <c r="B9" i="4"/>
  <c r="B3" i="4"/>
  <c r="B5" i="5"/>
  <c r="B4" i="5"/>
  <c r="B2" i="5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2" i="2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2" i="2"/>
  <c r="C25" i="3"/>
  <c r="C24" i="3"/>
  <c r="C23" i="3"/>
  <c r="C22" i="3"/>
  <c r="D10" i="6" l="1"/>
  <c r="B5" i="6"/>
  <c r="B3" i="6"/>
  <c r="B2" i="6"/>
  <c r="B3" i="5"/>
  <c r="C13" i="3"/>
  <c r="M31" i="2" s="1"/>
  <c r="M50" i="2" l="1"/>
  <c r="M46" i="2"/>
  <c r="M54" i="2"/>
  <c r="M35" i="2"/>
  <c r="M52" i="2"/>
  <c r="M23" i="2"/>
  <c r="M44" i="2"/>
  <c r="M51" i="2"/>
  <c r="M3" i="2"/>
  <c r="M42" i="2"/>
  <c r="M48" i="2"/>
  <c r="M43" i="2"/>
  <c r="M11" i="2"/>
  <c r="M47" i="2"/>
  <c r="M2" i="2"/>
  <c r="M4" i="2"/>
  <c r="M8" i="2"/>
  <c r="M12" i="2"/>
  <c r="M16" i="2"/>
  <c r="M20" i="2"/>
  <c r="M24" i="2"/>
  <c r="M28" i="2"/>
  <c r="M32" i="2"/>
  <c r="M36" i="2"/>
  <c r="M40" i="2"/>
  <c r="M5" i="2"/>
  <c r="M9" i="2"/>
  <c r="M13" i="2"/>
  <c r="M17" i="2"/>
  <c r="M21" i="2"/>
  <c r="M25" i="2"/>
  <c r="M29" i="2"/>
  <c r="M33" i="2"/>
  <c r="M37" i="2"/>
  <c r="M6" i="2"/>
  <c r="M10" i="2"/>
  <c r="M14" i="2"/>
  <c r="M18" i="2"/>
  <c r="M22" i="2"/>
  <c r="M26" i="2"/>
  <c r="M30" i="2"/>
  <c r="M34" i="2"/>
  <c r="M38" i="2"/>
  <c r="M39" i="2"/>
  <c r="M7" i="2"/>
  <c r="M53" i="2"/>
  <c r="M49" i="2"/>
  <c r="M45" i="2"/>
  <c r="M41" i="2"/>
  <c r="M27" i="2"/>
  <c r="M19" i="2"/>
  <c r="M15" i="2"/>
  <c r="C3" i="3" l="1"/>
  <c r="C4" i="3"/>
  <c r="C5" i="3"/>
  <c r="C6" i="3"/>
  <c r="C7" i="3"/>
  <c r="C8" i="3"/>
  <c r="C9" i="3"/>
  <c r="C10" i="3"/>
  <c r="C11" i="3"/>
  <c r="C12" i="3"/>
  <c r="C14" i="3"/>
  <c r="C15" i="3"/>
  <c r="C16" i="3"/>
  <c r="C17" i="3"/>
  <c r="C18" i="3"/>
  <c r="C19" i="3"/>
  <c r="C21" i="3"/>
  <c r="C20" i="3"/>
  <c r="C2" i="3"/>
  <c r="D2" i="6" a="1"/>
  <c r="D8" i="6" s="1"/>
  <c r="D5" i="5"/>
  <c r="D4" i="5"/>
  <c r="D3" i="5"/>
  <c r="D2" i="5"/>
  <c r="E2" i="5" l="1"/>
  <c r="G3" i="2"/>
  <c r="G7" i="2"/>
  <c r="G11" i="2"/>
  <c r="G15" i="2"/>
  <c r="G19" i="2"/>
  <c r="G23" i="2"/>
  <c r="G27" i="2"/>
  <c r="G31" i="2"/>
  <c r="G35" i="2"/>
  <c r="G39" i="2"/>
  <c r="G4" i="2"/>
  <c r="G8" i="2"/>
  <c r="G12" i="2"/>
  <c r="G16" i="2"/>
  <c r="G20" i="2"/>
  <c r="G24" i="2"/>
  <c r="G28" i="2"/>
  <c r="G32" i="2"/>
  <c r="G36" i="2"/>
  <c r="G40" i="2"/>
  <c r="G5" i="2"/>
  <c r="G9" i="2"/>
  <c r="G13" i="2"/>
  <c r="G17" i="2"/>
  <c r="G21" i="2"/>
  <c r="G25" i="2"/>
  <c r="G29" i="2"/>
  <c r="G33" i="2"/>
  <c r="G37" i="2"/>
  <c r="G26" i="2"/>
  <c r="G30" i="2"/>
  <c r="G53" i="2"/>
  <c r="G14" i="2"/>
  <c r="G47" i="2"/>
  <c r="G51" i="2"/>
  <c r="G6" i="2"/>
  <c r="G38" i="2"/>
  <c r="G44" i="2"/>
  <c r="G48" i="2"/>
  <c r="G52" i="2"/>
  <c r="G41" i="2"/>
  <c r="G45" i="2"/>
  <c r="G43" i="2"/>
  <c r="G18" i="2"/>
  <c r="G49" i="2"/>
  <c r="G10" i="2"/>
  <c r="G50" i="2"/>
  <c r="G22" i="2"/>
  <c r="G42" i="2"/>
  <c r="G46" i="2"/>
  <c r="G54" i="2"/>
  <c r="G34" i="2"/>
  <c r="E4" i="2"/>
  <c r="E8" i="2"/>
  <c r="E12" i="2"/>
  <c r="E16" i="2"/>
  <c r="E20" i="2"/>
  <c r="E24" i="2"/>
  <c r="E28" i="2"/>
  <c r="E32" i="2"/>
  <c r="E36" i="2"/>
  <c r="E40" i="2"/>
  <c r="E5" i="2"/>
  <c r="E9" i="2"/>
  <c r="E13" i="2"/>
  <c r="E17" i="2"/>
  <c r="E21" i="2"/>
  <c r="E25" i="2"/>
  <c r="E29" i="2"/>
  <c r="E33" i="2"/>
  <c r="E37" i="2"/>
  <c r="E6" i="2"/>
  <c r="E10" i="2"/>
  <c r="E14" i="2"/>
  <c r="E18" i="2"/>
  <c r="E22" i="2"/>
  <c r="E26" i="2"/>
  <c r="E30" i="2"/>
  <c r="E34" i="2"/>
  <c r="E38" i="2"/>
  <c r="E19" i="2"/>
  <c r="E23" i="2"/>
  <c r="E54" i="2"/>
  <c r="E39" i="2"/>
  <c r="E31" i="2"/>
  <c r="E41" i="2"/>
  <c r="E45" i="2"/>
  <c r="E49" i="2"/>
  <c r="E53" i="2"/>
  <c r="E42" i="2"/>
  <c r="E46" i="2"/>
  <c r="E48" i="2"/>
  <c r="E11" i="2"/>
  <c r="E50" i="2"/>
  <c r="E7" i="2"/>
  <c r="E44" i="2"/>
  <c r="E3" i="2"/>
  <c r="E35" i="2"/>
  <c r="E51" i="2"/>
  <c r="E15" i="2"/>
  <c r="E43" i="2"/>
  <c r="E47" i="2"/>
  <c r="E27" i="2"/>
  <c r="E52" i="2"/>
  <c r="S6" i="2"/>
  <c r="S10" i="2"/>
  <c r="S14" i="2"/>
  <c r="S18" i="2"/>
  <c r="S22" i="2"/>
  <c r="S26" i="2"/>
  <c r="S30" i="2"/>
  <c r="S34" i="2"/>
  <c r="S38" i="2"/>
  <c r="S3" i="2"/>
  <c r="S7" i="2"/>
  <c r="S11" i="2"/>
  <c r="S15" i="2"/>
  <c r="S19" i="2"/>
  <c r="S23" i="2"/>
  <c r="S27" i="2"/>
  <c r="S31" i="2"/>
  <c r="S35" i="2"/>
  <c r="S39" i="2"/>
  <c r="S4" i="2"/>
  <c r="S8" i="2"/>
  <c r="S12" i="2"/>
  <c r="S16" i="2"/>
  <c r="S20" i="2"/>
  <c r="S24" i="2"/>
  <c r="S28" i="2"/>
  <c r="S32" i="2"/>
  <c r="S36" i="2"/>
  <c r="S29" i="2"/>
  <c r="S33" i="2"/>
  <c r="S40" i="2"/>
  <c r="S2" i="2"/>
  <c r="S5" i="2"/>
  <c r="S9" i="2"/>
  <c r="S43" i="2"/>
  <c r="S47" i="2"/>
  <c r="S51" i="2"/>
  <c r="S52" i="2"/>
  <c r="S21" i="2"/>
  <c r="S44" i="2"/>
  <c r="S48" i="2"/>
  <c r="S42" i="2"/>
  <c r="S46" i="2"/>
  <c r="S50" i="2"/>
  <c r="S13" i="2"/>
  <c r="S25" i="2"/>
  <c r="S41" i="2"/>
  <c r="S45" i="2"/>
  <c r="S49" i="2"/>
  <c r="S53" i="2"/>
  <c r="S37" i="2"/>
  <c r="S17" i="2"/>
  <c r="S54" i="2"/>
  <c r="R3" i="2"/>
  <c r="R7" i="2"/>
  <c r="R11" i="2"/>
  <c r="R15" i="2"/>
  <c r="R19" i="2"/>
  <c r="R23" i="2"/>
  <c r="R27" i="2"/>
  <c r="R31" i="2"/>
  <c r="R35" i="2"/>
  <c r="R39" i="2"/>
  <c r="R4" i="2"/>
  <c r="R8" i="2"/>
  <c r="R12" i="2"/>
  <c r="R16" i="2"/>
  <c r="R20" i="2"/>
  <c r="R24" i="2"/>
  <c r="R28" i="2"/>
  <c r="R32" i="2"/>
  <c r="R36" i="2"/>
  <c r="R9" i="2"/>
  <c r="R10" i="2"/>
  <c r="R43" i="2"/>
  <c r="R47" i="2"/>
  <c r="R51" i="2"/>
  <c r="R13" i="2"/>
  <c r="R18" i="2"/>
  <c r="R30" i="2"/>
  <c r="R21" i="2"/>
  <c r="R22" i="2"/>
  <c r="R14" i="2"/>
  <c r="R54" i="2"/>
  <c r="R33" i="2"/>
  <c r="R34" i="2"/>
  <c r="R40" i="2"/>
  <c r="R44" i="2"/>
  <c r="R48" i="2"/>
  <c r="R52" i="2"/>
  <c r="R17" i="2"/>
  <c r="R42" i="2"/>
  <c r="R46" i="2"/>
  <c r="R50" i="2"/>
  <c r="R25" i="2"/>
  <c r="R26" i="2"/>
  <c r="R41" i="2"/>
  <c r="R45" i="2"/>
  <c r="R49" i="2"/>
  <c r="R53" i="2"/>
  <c r="R5" i="2"/>
  <c r="R6" i="2"/>
  <c r="R37" i="2"/>
  <c r="R38" i="2"/>
  <c r="R2" i="2"/>
  <c r="R29" i="2"/>
  <c r="D5" i="2"/>
  <c r="D9" i="2"/>
  <c r="D13" i="2"/>
  <c r="D17" i="2"/>
  <c r="D21" i="2"/>
  <c r="D25" i="2"/>
  <c r="D29" i="2"/>
  <c r="D33" i="2"/>
  <c r="D37" i="2"/>
  <c r="D6" i="2"/>
  <c r="D10" i="2"/>
  <c r="D14" i="2"/>
  <c r="D18" i="2"/>
  <c r="D22" i="2"/>
  <c r="D26" i="2"/>
  <c r="D30" i="2"/>
  <c r="D34" i="2"/>
  <c r="D38" i="2"/>
  <c r="D31" i="2"/>
  <c r="D32" i="2"/>
  <c r="D41" i="2"/>
  <c r="D45" i="2"/>
  <c r="D49" i="2"/>
  <c r="D53" i="2"/>
  <c r="D3" i="2"/>
  <c r="D36" i="2"/>
  <c r="D8" i="2"/>
  <c r="D40" i="2"/>
  <c r="D44" i="2"/>
  <c r="D52" i="2"/>
  <c r="D19" i="2"/>
  <c r="D11" i="2"/>
  <c r="D12" i="2"/>
  <c r="D4" i="2"/>
  <c r="D35" i="2"/>
  <c r="D7" i="2"/>
  <c r="D39" i="2"/>
  <c r="D20" i="2"/>
  <c r="D23" i="2"/>
  <c r="D24" i="2"/>
  <c r="D42" i="2"/>
  <c r="D46" i="2"/>
  <c r="D50" i="2"/>
  <c r="D54" i="2"/>
  <c r="D15" i="2"/>
  <c r="D16" i="2"/>
  <c r="D43" i="2"/>
  <c r="D47" i="2"/>
  <c r="D51" i="2"/>
  <c r="D27" i="2"/>
  <c r="D28" i="2"/>
  <c r="D48" i="2"/>
  <c r="J6" i="2"/>
  <c r="J10" i="2"/>
  <c r="J14" i="2"/>
  <c r="J18" i="2"/>
  <c r="J22" i="2"/>
  <c r="J26" i="2"/>
  <c r="J30" i="2"/>
  <c r="J34" i="2"/>
  <c r="J38" i="2"/>
  <c r="J3" i="2"/>
  <c r="J7" i="2"/>
  <c r="J11" i="2"/>
  <c r="J15" i="2"/>
  <c r="J19" i="2"/>
  <c r="J23" i="2"/>
  <c r="J27" i="2"/>
  <c r="J31" i="2"/>
  <c r="J35" i="2"/>
  <c r="J39" i="2"/>
  <c r="J20" i="2"/>
  <c r="J21" i="2"/>
  <c r="J42" i="2"/>
  <c r="J46" i="2"/>
  <c r="J50" i="2"/>
  <c r="J54" i="2"/>
  <c r="J25" i="2"/>
  <c r="J28" i="2"/>
  <c r="J45" i="2"/>
  <c r="J32" i="2"/>
  <c r="J33" i="2"/>
  <c r="J24" i="2"/>
  <c r="J49" i="2"/>
  <c r="J8" i="2"/>
  <c r="J40" i="2"/>
  <c r="J12" i="2"/>
  <c r="J13" i="2"/>
  <c r="J43" i="2"/>
  <c r="J47" i="2"/>
  <c r="J51" i="2"/>
  <c r="J29" i="2"/>
  <c r="J4" i="2"/>
  <c r="J5" i="2"/>
  <c r="J36" i="2"/>
  <c r="J37" i="2"/>
  <c r="J44" i="2"/>
  <c r="J48" i="2"/>
  <c r="J52" i="2"/>
  <c r="J16" i="2"/>
  <c r="J17" i="2"/>
  <c r="J41" i="2"/>
  <c r="J53" i="2"/>
  <c r="J9" i="2"/>
  <c r="I6" i="2"/>
  <c r="I10" i="2"/>
  <c r="I14" i="2"/>
  <c r="I18" i="2"/>
  <c r="I22" i="2"/>
  <c r="I26" i="2"/>
  <c r="I30" i="2"/>
  <c r="I34" i="2"/>
  <c r="I38" i="2"/>
  <c r="I3" i="2"/>
  <c r="I7" i="2"/>
  <c r="I11" i="2"/>
  <c r="I15" i="2"/>
  <c r="I19" i="2"/>
  <c r="I23" i="2"/>
  <c r="I27" i="2"/>
  <c r="I31" i="2"/>
  <c r="I35" i="2"/>
  <c r="I39" i="2"/>
  <c r="I4" i="2"/>
  <c r="I8" i="2"/>
  <c r="I12" i="2"/>
  <c r="I16" i="2"/>
  <c r="I20" i="2"/>
  <c r="I24" i="2"/>
  <c r="I28" i="2"/>
  <c r="I32" i="2"/>
  <c r="I36" i="2"/>
  <c r="I40" i="2"/>
  <c r="I33" i="2"/>
  <c r="I5" i="2"/>
  <c r="I52" i="2"/>
  <c r="I42" i="2"/>
  <c r="I54" i="2"/>
  <c r="I13" i="2"/>
  <c r="I43" i="2"/>
  <c r="I47" i="2"/>
  <c r="I51" i="2"/>
  <c r="I37" i="2"/>
  <c r="I44" i="2"/>
  <c r="I9" i="2"/>
  <c r="I25" i="2"/>
  <c r="I48" i="2"/>
  <c r="I21" i="2"/>
  <c r="I17" i="2"/>
  <c r="I49" i="2"/>
  <c r="I29" i="2"/>
  <c r="I41" i="2"/>
  <c r="I45" i="2"/>
  <c r="I53" i="2"/>
  <c r="I46" i="2"/>
  <c r="I50" i="2"/>
  <c r="H3" i="2"/>
  <c r="H7" i="2"/>
  <c r="H11" i="2"/>
  <c r="H15" i="2"/>
  <c r="H19" i="2"/>
  <c r="H23" i="2"/>
  <c r="H27" i="2"/>
  <c r="H31" i="2"/>
  <c r="H35" i="2"/>
  <c r="H39" i="2"/>
  <c r="H4" i="2"/>
  <c r="H8" i="2"/>
  <c r="H12" i="2"/>
  <c r="H16" i="2"/>
  <c r="H20" i="2"/>
  <c r="H24" i="2"/>
  <c r="H28" i="2"/>
  <c r="H32" i="2"/>
  <c r="H36" i="2"/>
  <c r="H40" i="2"/>
  <c r="H13" i="2"/>
  <c r="H14" i="2"/>
  <c r="H43" i="2"/>
  <c r="H47" i="2"/>
  <c r="H51" i="2"/>
  <c r="H17" i="2"/>
  <c r="H22" i="2"/>
  <c r="H42" i="2"/>
  <c r="H50" i="2"/>
  <c r="H34" i="2"/>
  <c r="H25" i="2"/>
  <c r="H26" i="2"/>
  <c r="H18" i="2"/>
  <c r="H46" i="2"/>
  <c r="H33" i="2"/>
  <c r="H5" i="2"/>
  <c r="H6" i="2"/>
  <c r="H37" i="2"/>
  <c r="H38" i="2"/>
  <c r="H44" i="2"/>
  <c r="H48" i="2"/>
  <c r="H52" i="2"/>
  <c r="H54" i="2"/>
  <c r="H29" i="2"/>
  <c r="H30" i="2"/>
  <c r="H41" i="2"/>
  <c r="H45" i="2"/>
  <c r="H49" i="2"/>
  <c r="H53" i="2"/>
  <c r="H9" i="2"/>
  <c r="H10" i="2"/>
  <c r="H21" i="2"/>
  <c r="O3" i="2"/>
  <c r="O7" i="2"/>
  <c r="O11" i="2"/>
  <c r="O15" i="2"/>
  <c r="O19" i="2"/>
  <c r="O23" i="2"/>
  <c r="O27" i="2"/>
  <c r="O31" i="2"/>
  <c r="O35" i="2"/>
  <c r="O39" i="2"/>
  <c r="O4" i="2"/>
  <c r="O8" i="2"/>
  <c r="O12" i="2"/>
  <c r="O16" i="2"/>
  <c r="O20" i="2"/>
  <c r="O24" i="2"/>
  <c r="O28" i="2"/>
  <c r="O32" i="2"/>
  <c r="O36" i="2"/>
  <c r="O40" i="2"/>
  <c r="O5" i="2"/>
  <c r="O9" i="2"/>
  <c r="O13" i="2"/>
  <c r="O17" i="2"/>
  <c r="O21" i="2"/>
  <c r="O25" i="2"/>
  <c r="O29" i="2"/>
  <c r="O33" i="2"/>
  <c r="O37" i="2"/>
  <c r="O22" i="2"/>
  <c r="O41" i="2"/>
  <c r="O43" i="2"/>
  <c r="O2" i="2"/>
  <c r="O34" i="2"/>
  <c r="O44" i="2"/>
  <c r="O48" i="2"/>
  <c r="O52" i="2"/>
  <c r="O26" i="2"/>
  <c r="O45" i="2"/>
  <c r="O53" i="2"/>
  <c r="O54" i="2"/>
  <c r="O14" i="2"/>
  <c r="O49" i="2"/>
  <c r="O10" i="2"/>
  <c r="O47" i="2"/>
  <c r="O51" i="2"/>
  <c r="O6" i="2"/>
  <c r="O38" i="2"/>
  <c r="O18" i="2"/>
  <c r="O42" i="2"/>
  <c r="O46" i="2"/>
  <c r="O50" i="2"/>
  <c r="O30" i="2"/>
  <c r="F4" i="2"/>
  <c r="F8" i="2"/>
  <c r="F12" i="2"/>
  <c r="F16" i="2"/>
  <c r="F20" i="2"/>
  <c r="F24" i="2"/>
  <c r="F28" i="2"/>
  <c r="F32" i="2"/>
  <c r="F36" i="2"/>
  <c r="F40" i="2"/>
  <c r="F5" i="2"/>
  <c r="F9" i="2"/>
  <c r="F13" i="2"/>
  <c r="F17" i="2"/>
  <c r="F21" i="2"/>
  <c r="F25" i="2"/>
  <c r="F29" i="2"/>
  <c r="F33" i="2"/>
  <c r="F37" i="2"/>
  <c r="F6" i="2"/>
  <c r="F7" i="2"/>
  <c r="F38" i="2"/>
  <c r="F39" i="2"/>
  <c r="F44" i="2"/>
  <c r="F48" i="2"/>
  <c r="F52" i="2"/>
  <c r="F10" i="2"/>
  <c r="F15" i="2"/>
  <c r="F47" i="2"/>
  <c r="F18" i="2"/>
  <c r="F19" i="2"/>
  <c r="F11" i="2"/>
  <c r="F14" i="2"/>
  <c r="F43" i="2"/>
  <c r="F51" i="2"/>
  <c r="F30" i="2"/>
  <c r="F31" i="2"/>
  <c r="F41" i="2"/>
  <c r="F45" i="2"/>
  <c r="F49" i="2"/>
  <c r="F53" i="2"/>
  <c r="F27" i="2"/>
  <c r="F22" i="2"/>
  <c r="F23" i="2"/>
  <c r="F42" i="2"/>
  <c r="F46" i="2"/>
  <c r="F50" i="2"/>
  <c r="F54" i="2"/>
  <c r="F3" i="2"/>
  <c r="F34" i="2"/>
  <c r="F35" i="2"/>
  <c r="F26" i="2"/>
  <c r="B6" i="2"/>
  <c r="B10" i="2"/>
  <c r="B14" i="2"/>
  <c r="B18" i="2"/>
  <c r="B22" i="2"/>
  <c r="B26" i="2"/>
  <c r="B30" i="2"/>
  <c r="B34" i="2"/>
  <c r="B38" i="2"/>
  <c r="B3" i="2"/>
  <c r="B7" i="2"/>
  <c r="B11" i="2"/>
  <c r="B15" i="2"/>
  <c r="B19" i="2"/>
  <c r="B23" i="2"/>
  <c r="B27" i="2"/>
  <c r="B31" i="2"/>
  <c r="B35" i="2"/>
  <c r="B39" i="2"/>
  <c r="B24" i="2"/>
  <c r="B25" i="2"/>
  <c r="B42" i="2"/>
  <c r="B46" i="2"/>
  <c r="B50" i="2"/>
  <c r="B54" i="2"/>
  <c r="B32" i="2"/>
  <c r="B4" i="2"/>
  <c r="B5" i="2"/>
  <c r="B36" i="2"/>
  <c r="B37" i="2"/>
  <c r="B29" i="2"/>
  <c r="B33" i="2"/>
  <c r="B53" i="2"/>
  <c r="B12" i="2"/>
  <c r="B16" i="2"/>
  <c r="B17" i="2"/>
  <c r="B43" i="2"/>
  <c r="B47" i="2"/>
  <c r="B51" i="2"/>
  <c r="B28" i="2"/>
  <c r="B41" i="2"/>
  <c r="B45" i="2"/>
  <c r="B49" i="2"/>
  <c r="B8" i="2"/>
  <c r="B9" i="2"/>
  <c r="B40" i="2"/>
  <c r="B44" i="2"/>
  <c r="B48" i="2"/>
  <c r="B52" i="2"/>
  <c r="B20" i="2"/>
  <c r="B21" i="2"/>
  <c r="B13" i="2"/>
  <c r="N4" i="2"/>
  <c r="N8" i="2"/>
  <c r="N12" i="2"/>
  <c r="N16" i="2"/>
  <c r="N20" i="2"/>
  <c r="N24" i="2"/>
  <c r="N28" i="2"/>
  <c r="N32" i="2"/>
  <c r="N36" i="2"/>
  <c r="N40" i="2"/>
  <c r="N5" i="2"/>
  <c r="N9" i="2"/>
  <c r="N13" i="2"/>
  <c r="N17" i="2"/>
  <c r="N21" i="2"/>
  <c r="N25" i="2"/>
  <c r="N29" i="2"/>
  <c r="N33" i="2"/>
  <c r="N37" i="2"/>
  <c r="N3" i="2"/>
  <c r="N34" i="2"/>
  <c r="N35" i="2"/>
  <c r="N44" i="2"/>
  <c r="N48" i="2"/>
  <c r="N52" i="2"/>
  <c r="N2" i="2"/>
  <c r="N7" i="2"/>
  <c r="N38" i="2"/>
  <c r="N23" i="2"/>
  <c r="N14" i="2"/>
  <c r="N15" i="2"/>
  <c r="N6" i="2"/>
  <c r="N39" i="2"/>
  <c r="N47" i="2"/>
  <c r="N26" i="2"/>
  <c r="N27" i="2"/>
  <c r="N41" i="2"/>
  <c r="N45" i="2"/>
  <c r="N49" i="2"/>
  <c r="N53" i="2"/>
  <c r="N11" i="2"/>
  <c r="N18" i="2"/>
  <c r="N19" i="2"/>
  <c r="N42" i="2"/>
  <c r="N46" i="2"/>
  <c r="N50" i="2"/>
  <c r="N54" i="2"/>
  <c r="N30" i="2"/>
  <c r="N31" i="2"/>
  <c r="N10" i="2"/>
  <c r="N43" i="2"/>
  <c r="N51" i="2"/>
  <c r="N22" i="2"/>
  <c r="T6" i="2"/>
  <c r="T10" i="2"/>
  <c r="T14" i="2"/>
  <c r="T18" i="2"/>
  <c r="T22" i="2"/>
  <c r="T26" i="2"/>
  <c r="T30" i="2"/>
  <c r="T34" i="2"/>
  <c r="T38" i="2"/>
  <c r="T3" i="2"/>
  <c r="T7" i="2"/>
  <c r="T11" i="2"/>
  <c r="T15" i="2"/>
  <c r="T19" i="2"/>
  <c r="T23" i="2"/>
  <c r="T27" i="2"/>
  <c r="T31" i="2"/>
  <c r="T35" i="2"/>
  <c r="T39" i="2"/>
  <c r="T16" i="2"/>
  <c r="T17" i="2"/>
  <c r="T42" i="2"/>
  <c r="T46" i="2"/>
  <c r="T50" i="2"/>
  <c r="T54" i="2"/>
  <c r="T20" i="2"/>
  <c r="T25" i="2"/>
  <c r="T53" i="2"/>
  <c r="T28" i="2"/>
  <c r="T29" i="2"/>
  <c r="T21" i="2"/>
  <c r="T41" i="2"/>
  <c r="T4" i="2"/>
  <c r="T37" i="2"/>
  <c r="T8" i="2"/>
  <c r="T9" i="2"/>
  <c r="T43" i="2"/>
  <c r="T47" i="2"/>
  <c r="T51" i="2"/>
  <c r="T24" i="2"/>
  <c r="T36" i="2"/>
  <c r="T32" i="2"/>
  <c r="T33" i="2"/>
  <c r="T40" i="2"/>
  <c r="T44" i="2"/>
  <c r="T48" i="2"/>
  <c r="T52" i="2"/>
  <c r="T2" i="2"/>
  <c r="T12" i="2"/>
  <c r="T13" i="2"/>
  <c r="T45" i="2"/>
  <c r="T49" i="2"/>
  <c r="T5" i="2"/>
  <c r="L5" i="2"/>
  <c r="L9" i="2"/>
  <c r="L13" i="2"/>
  <c r="L17" i="2"/>
  <c r="L21" i="2"/>
  <c r="L25" i="2"/>
  <c r="L29" i="2"/>
  <c r="L33" i="2"/>
  <c r="L37" i="2"/>
  <c r="L6" i="2"/>
  <c r="L10" i="2"/>
  <c r="L14" i="2"/>
  <c r="L18" i="2"/>
  <c r="L22" i="2"/>
  <c r="L26" i="2"/>
  <c r="L30" i="2"/>
  <c r="L34" i="2"/>
  <c r="L38" i="2"/>
  <c r="L27" i="2"/>
  <c r="L28" i="2"/>
  <c r="L41" i="2"/>
  <c r="L45" i="2"/>
  <c r="L49" i="2"/>
  <c r="L53" i="2"/>
  <c r="L31" i="2"/>
  <c r="L3" i="2"/>
  <c r="L36" i="2"/>
  <c r="L48" i="2"/>
  <c r="L7" i="2"/>
  <c r="L8" i="2"/>
  <c r="L39" i="2"/>
  <c r="L40" i="2"/>
  <c r="L54" i="2"/>
  <c r="L32" i="2"/>
  <c r="L4" i="2"/>
  <c r="L44" i="2"/>
  <c r="L15" i="2"/>
  <c r="L19" i="2"/>
  <c r="L20" i="2"/>
  <c r="L42" i="2"/>
  <c r="L46" i="2"/>
  <c r="L50" i="2"/>
  <c r="L35" i="2"/>
  <c r="L52" i="2"/>
  <c r="L16" i="2"/>
  <c r="L11" i="2"/>
  <c r="L12" i="2"/>
  <c r="L43" i="2"/>
  <c r="L47" i="2"/>
  <c r="L51" i="2"/>
  <c r="L23" i="2"/>
  <c r="L24" i="2"/>
  <c r="U5" i="2"/>
  <c r="U9" i="2"/>
  <c r="U13" i="2"/>
  <c r="U17" i="2"/>
  <c r="U21" i="2"/>
  <c r="U25" i="2"/>
  <c r="U29" i="2"/>
  <c r="U33" i="2"/>
  <c r="U37" i="2"/>
  <c r="U6" i="2"/>
  <c r="U10" i="2"/>
  <c r="U14" i="2"/>
  <c r="U18" i="2"/>
  <c r="U22" i="2"/>
  <c r="U26" i="2"/>
  <c r="U30" i="2"/>
  <c r="U34" i="2"/>
  <c r="U38" i="2"/>
  <c r="U3" i="2"/>
  <c r="U7" i="2"/>
  <c r="U11" i="2"/>
  <c r="U15" i="2"/>
  <c r="U19" i="2"/>
  <c r="U23" i="2"/>
  <c r="U27" i="2"/>
  <c r="U31" i="2"/>
  <c r="U35" i="2"/>
  <c r="U39" i="2"/>
  <c r="U4" i="2"/>
  <c r="U36" i="2"/>
  <c r="U2" i="2"/>
  <c r="U12" i="2"/>
  <c r="U45" i="2"/>
  <c r="U53" i="2"/>
  <c r="U16" i="2"/>
  <c r="U42" i="2"/>
  <c r="U46" i="2"/>
  <c r="U50" i="2"/>
  <c r="U54" i="2"/>
  <c r="U8" i="2"/>
  <c r="U43" i="2"/>
  <c r="U51" i="2"/>
  <c r="U24" i="2"/>
  <c r="U41" i="2"/>
  <c r="U49" i="2"/>
  <c r="U28" i="2"/>
  <c r="U47" i="2"/>
  <c r="U20" i="2"/>
  <c r="U32" i="2"/>
  <c r="U40" i="2"/>
  <c r="U44" i="2"/>
  <c r="U48" i="2"/>
  <c r="U52" i="2"/>
  <c r="K5" i="2"/>
  <c r="K9" i="2"/>
  <c r="K13" i="2"/>
  <c r="K17" i="2"/>
  <c r="K21" i="2"/>
  <c r="K25" i="2"/>
  <c r="K29" i="2"/>
  <c r="K33" i="2"/>
  <c r="K37" i="2"/>
  <c r="K6" i="2"/>
  <c r="K10" i="2"/>
  <c r="K14" i="2"/>
  <c r="K18" i="2"/>
  <c r="K22" i="2"/>
  <c r="K26" i="2"/>
  <c r="K30" i="2"/>
  <c r="K34" i="2"/>
  <c r="K38" i="2"/>
  <c r="K3" i="2"/>
  <c r="K7" i="2"/>
  <c r="K11" i="2"/>
  <c r="K15" i="2"/>
  <c r="K19" i="2"/>
  <c r="K23" i="2"/>
  <c r="K27" i="2"/>
  <c r="K31" i="2"/>
  <c r="K35" i="2"/>
  <c r="K39" i="2"/>
  <c r="K8" i="2"/>
  <c r="K40" i="2"/>
  <c r="K41" i="2"/>
  <c r="K20" i="2"/>
  <c r="K42" i="2"/>
  <c r="K46" i="2"/>
  <c r="K50" i="2"/>
  <c r="K54" i="2"/>
  <c r="K12" i="2"/>
  <c r="K43" i="2"/>
  <c r="K51" i="2"/>
  <c r="K16" i="2"/>
  <c r="K28" i="2"/>
  <c r="K32" i="2"/>
  <c r="K47" i="2"/>
  <c r="K45" i="2"/>
  <c r="K49" i="2"/>
  <c r="K24" i="2"/>
  <c r="K4" i="2"/>
  <c r="K36" i="2"/>
  <c r="K44" i="2"/>
  <c r="K48" i="2"/>
  <c r="K52" i="2"/>
  <c r="K53" i="2"/>
  <c r="C5" i="2"/>
  <c r="C9" i="2"/>
  <c r="C13" i="2"/>
  <c r="C17" i="2"/>
  <c r="C21" i="2"/>
  <c r="C25" i="2"/>
  <c r="C29" i="2"/>
  <c r="C33" i="2"/>
  <c r="C37" i="2"/>
  <c r="C6" i="2"/>
  <c r="C10" i="2"/>
  <c r="C14" i="2"/>
  <c r="C18" i="2"/>
  <c r="C22" i="2"/>
  <c r="C26" i="2"/>
  <c r="C30" i="2"/>
  <c r="C34" i="2"/>
  <c r="C38" i="2"/>
  <c r="C3" i="2"/>
  <c r="C7" i="2"/>
  <c r="C11" i="2"/>
  <c r="C15" i="2"/>
  <c r="C19" i="2"/>
  <c r="C23" i="2"/>
  <c r="C27" i="2"/>
  <c r="C31" i="2"/>
  <c r="C35" i="2"/>
  <c r="C39" i="2"/>
  <c r="C12" i="2"/>
  <c r="C51" i="2"/>
  <c r="C45" i="2"/>
  <c r="C53" i="2"/>
  <c r="C24" i="2"/>
  <c r="C42" i="2"/>
  <c r="C46" i="2"/>
  <c r="C50" i="2"/>
  <c r="C54" i="2"/>
  <c r="C16" i="2"/>
  <c r="C43" i="2"/>
  <c r="C20" i="2"/>
  <c r="C49" i="2"/>
  <c r="C4" i="2"/>
  <c r="C36" i="2"/>
  <c r="C47" i="2"/>
  <c r="C32" i="2"/>
  <c r="C41" i="2"/>
  <c r="C28" i="2"/>
  <c r="C8" i="2"/>
  <c r="C40" i="2"/>
  <c r="C44" i="2"/>
  <c r="C48" i="2"/>
  <c r="C52" i="2"/>
  <c r="Q8" i="2"/>
  <c r="Q16" i="2"/>
  <c r="Q24" i="2"/>
  <c r="Q32" i="2"/>
  <c r="Q40" i="2"/>
  <c r="Q48" i="2"/>
  <c r="Q3" i="2"/>
  <c r="Q11" i="2"/>
  <c r="Q19" i="2"/>
  <c r="Q27" i="2"/>
  <c r="Q35" i="2"/>
  <c r="Q43" i="2"/>
  <c r="Q51" i="2"/>
  <c r="Q31" i="2"/>
  <c r="Q39" i="2"/>
  <c r="Q6" i="2"/>
  <c r="Q14" i="2"/>
  <c r="Q22" i="2"/>
  <c r="Q30" i="2"/>
  <c r="Q38" i="2"/>
  <c r="Q46" i="2"/>
  <c r="Q54" i="2"/>
  <c r="Q7" i="2"/>
  <c r="Q15" i="2"/>
  <c r="Q53" i="2"/>
  <c r="Q9" i="2"/>
  <c r="Q17" i="2"/>
  <c r="Q25" i="2"/>
  <c r="Q33" i="2"/>
  <c r="Q41" i="2"/>
  <c r="Q49" i="2"/>
  <c r="Q4" i="2"/>
  <c r="Q12" i="2"/>
  <c r="Q20" i="2"/>
  <c r="Q28" i="2"/>
  <c r="Q36" i="2"/>
  <c r="Q44" i="2"/>
  <c r="Q52" i="2"/>
  <c r="Q2" i="2"/>
  <c r="Q23" i="2"/>
  <c r="Q47" i="2"/>
  <c r="Q10" i="2"/>
  <c r="Q18" i="2"/>
  <c r="Q26" i="2"/>
  <c r="Q34" i="2"/>
  <c r="Q42" i="2"/>
  <c r="Q50" i="2"/>
  <c r="Q5" i="2"/>
  <c r="Q13" i="2"/>
  <c r="Q21" i="2"/>
  <c r="Q29" i="2"/>
  <c r="Q37" i="2"/>
  <c r="Q45" i="2"/>
  <c r="P41" i="2"/>
  <c r="P3" i="2"/>
  <c r="P5" i="2"/>
  <c r="P7" i="2"/>
  <c r="P9" i="2"/>
  <c r="P11" i="2"/>
  <c r="P13" i="2"/>
  <c r="P15" i="2"/>
  <c r="P17" i="2"/>
  <c r="P19" i="2"/>
  <c r="P21" i="2"/>
  <c r="P23" i="2"/>
  <c r="P25" i="2"/>
  <c r="P27" i="2"/>
  <c r="P29" i="2"/>
  <c r="P31" i="2"/>
  <c r="P33" i="2"/>
  <c r="P35" i="2"/>
  <c r="P39" i="2"/>
  <c r="P43" i="2"/>
  <c r="P45" i="2"/>
  <c r="P49" i="2"/>
  <c r="P53" i="2"/>
  <c r="P42" i="2"/>
  <c r="P46" i="2"/>
  <c r="P30" i="2"/>
  <c r="P2" i="2"/>
  <c r="P4" i="2"/>
  <c r="P6" i="2"/>
  <c r="P8" i="2"/>
  <c r="P10" i="2"/>
  <c r="P12" i="2"/>
  <c r="P14" i="2"/>
  <c r="P16" i="2"/>
  <c r="P18" i="2"/>
  <c r="P20" i="2"/>
  <c r="P22" i="2"/>
  <c r="P24" i="2"/>
  <c r="P26" i="2"/>
  <c r="P28" i="2"/>
  <c r="P32" i="2"/>
  <c r="P34" i="2"/>
  <c r="P36" i="2"/>
  <c r="P38" i="2"/>
  <c r="P40" i="2"/>
  <c r="P44" i="2"/>
  <c r="P48" i="2"/>
  <c r="P50" i="2"/>
  <c r="P52" i="2"/>
  <c r="P54" i="2"/>
  <c r="P47" i="2"/>
  <c r="P51" i="2"/>
  <c r="P37" i="2"/>
  <c r="C2" i="2"/>
  <c r="G2" i="2"/>
  <c r="B2" i="2"/>
  <c r="E2" i="2"/>
  <c r="L2" i="2"/>
  <c r="D2" i="2"/>
  <c r="K2" i="2"/>
  <c r="J2" i="2"/>
  <c r="I2" i="2"/>
  <c r="H2" i="2"/>
  <c r="F2" i="2"/>
  <c r="D2" i="6"/>
  <c r="D3" i="6"/>
  <c r="D4" i="6"/>
  <c r="D5" i="6"/>
  <c r="D6" i="6"/>
  <c r="D7" i="6"/>
  <c r="U57" i="2" l="1"/>
  <c r="M57" i="2"/>
  <c r="B57" i="2"/>
  <c r="C57" i="2"/>
  <c r="R57" i="2"/>
  <c r="I57" i="2"/>
  <c r="L57" i="2"/>
  <c r="Q57" i="2"/>
  <c r="O57" i="2"/>
  <c r="J57" i="2"/>
  <c r="K57" i="2"/>
  <c r="D57" i="2"/>
  <c r="F57" i="2"/>
  <c r="S57" i="2"/>
  <c r="P57" i="2"/>
  <c r="H57" i="2"/>
  <c r="N57" i="2"/>
  <c r="E57" i="2"/>
  <c r="T57" i="2"/>
  <c r="G57" i="2"/>
</calcChain>
</file>

<file path=xl/sharedStrings.xml><?xml version="1.0" encoding="utf-8"?>
<sst xmlns="http://schemas.openxmlformats.org/spreadsheetml/2006/main" count="414" uniqueCount="163">
  <si>
    <t>Code</t>
  </si>
  <si>
    <t>Taxa de limpeza</t>
  </si>
  <si>
    <t>OKA101</t>
  </si>
  <si>
    <t>OKA102</t>
  </si>
  <si>
    <t>OKA105</t>
  </si>
  <si>
    <t>OKA106</t>
  </si>
  <si>
    <t>OKA110</t>
  </si>
  <si>
    <t>OKA111</t>
  </si>
  <si>
    <t>OKA120</t>
  </si>
  <si>
    <t>OKA128</t>
  </si>
  <si>
    <t>OKA131</t>
  </si>
  <si>
    <t>OKA134</t>
  </si>
  <si>
    <t>OKA139</t>
  </si>
  <si>
    <t>OKA141</t>
  </si>
  <si>
    <t>OKA142</t>
  </si>
  <si>
    <t>OKA204</t>
  </si>
  <si>
    <t>OKA206</t>
  </si>
  <si>
    <t>OKA210</t>
  </si>
  <si>
    <t>OKA213</t>
  </si>
  <si>
    <t>OKA216</t>
  </si>
  <si>
    <t>OKA224</t>
  </si>
  <si>
    <t>OKA233</t>
  </si>
  <si>
    <t>Toalha de rosto</t>
  </si>
  <si>
    <t>Toalha de piso</t>
  </si>
  <si>
    <t>Toalha de banho</t>
  </si>
  <si>
    <t>Fronha</t>
  </si>
  <si>
    <t>Lençol solteiro</t>
  </si>
  <si>
    <t>Lençol casal</t>
  </si>
  <si>
    <t>Lençol queen size</t>
  </si>
  <si>
    <t>Lençol king size</t>
  </si>
  <si>
    <t>Manta queen size</t>
  </si>
  <si>
    <t>Edredom solteiro</t>
  </si>
  <si>
    <t>Edredom casal</t>
  </si>
  <si>
    <t>Edredom queen size</t>
  </si>
  <si>
    <t>Edredom king size</t>
  </si>
  <si>
    <t>Capa edredom solteiro</t>
  </si>
  <si>
    <t>Capa edredom casal</t>
  </si>
  <si>
    <t>Capa edredom queen size</t>
  </si>
  <si>
    <t>Capa edredom king size</t>
  </si>
  <si>
    <t>Cobertor queen size</t>
  </si>
  <si>
    <t>Pano de prato</t>
  </si>
  <si>
    <t>Pano de pia</t>
  </si>
  <si>
    <t>Toalha de maquiagem</t>
  </si>
  <si>
    <t/>
  </si>
  <si>
    <t>Florianópolis</t>
  </si>
  <si>
    <t>Item</t>
  </si>
  <si>
    <t>Peso aprox (kg)</t>
  </si>
  <si>
    <t>Valor</t>
  </si>
  <si>
    <t>valor</t>
  </si>
  <si>
    <t>total</t>
  </si>
  <si>
    <t>Sabonete</t>
  </si>
  <si>
    <t>Papel Higiênico</t>
  </si>
  <si>
    <t>shampoo</t>
  </si>
  <si>
    <t>condicionador</t>
  </si>
  <si>
    <t>quantidade por imóvel</t>
  </si>
  <si>
    <t>Esponja</t>
  </si>
  <si>
    <t>Detergente</t>
  </si>
  <si>
    <t>Pano de louça</t>
  </si>
  <si>
    <t>Pano de chão</t>
  </si>
  <si>
    <t>Desinfetante</t>
  </si>
  <si>
    <t>Água sanitária</t>
  </si>
  <si>
    <t>Multiuso</t>
  </si>
  <si>
    <t>code</t>
  </si>
  <si>
    <t>neighborhood</t>
  </si>
  <si>
    <t>city</t>
  </si>
  <si>
    <t>state</t>
  </si>
  <si>
    <t>status</t>
  </si>
  <si>
    <t>Camas de solteiro</t>
  </si>
  <si>
    <t>Cama de casal</t>
  </si>
  <si>
    <t>Cama Queen</t>
  </si>
  <si>
    <t>Cama King</t>
  </si>
  <si>
    <t>Sofa Cama Solteiro</t>
  </si>
  <si>
    <t>Sofa Cama Casal</t>
  </si>
  <si>
    <t>Travesseiros</t>
  </si>
  <si>
    <t>Numero Quartos</t>
  </si>
  <si>
    <t>Numero Banheiros</t>
  </si>
  <si>
    <t>Numero Lavabos</t>
  </si>
  <si>
    <t>Numero Hóspedes</t>
  </si>
  <si>
    <t>Campeche</t>
  </si>
  <si>
    <t>SC</t>
  </si>
  <si>
    <t>Active</t>
  </si>
  <si>
    <t>Colcha solteiro</t>
  </si>
  <si>
    <t>Colcha queen size</t>
  </si>
  <si>
    <t>Colcha casal</t>
  </si>
  <si>
    <t>Lençól solteiro</t>
  </si>
  <si>
    <t>Lençól casal</t>
  </si>
  <si>
    <t>Lençól queen size</t>
  </si>
  <si>
    <t>Lençól king size</t>
  </si>
  <si>
    <t>Legenda</t>
  </si>
  <si>
    <t>Região Norte</t>
  </si>
  <si>
    <t>Região Sudeste</t>
  </si>
  <si>
    <t>Região Sul</t>
  </si>
  <si>
    <t>Região Nordeste</t>
  </si>
  <si>
    <t>Média dos preços originais (i)</t>
  </si>
  <si>
    <t xml:space="preserve">Média Original por cidade (m) </t>
  </si>
  <si>
    <t>Toalha de Maquiagem</t>
  </si>
  <si>
    <t>Pano de Pia</t>
  </si>
  <si>
    <t>Pano de Prato</t>
  </si>
  <si>
    <t xml:space="preserve">Média dos novos preços </t>
  </si>
  <si>
    <t>item</t>
  </si>
  <si>
    <t>Preço default (R$ 13,45/kg)</t>
  </si>
  <si>
    <t>City</t>
  </si>
  <si>
    <t>Total geral:</t>
  </si>
  <si>
    <t>Goiânia</t>
  </si>
  <si>
    <t>Brasília</t>
  </si>
  <si>
    <t>Caldas Novas</t>
  </si>
  <si>
    <t>Pirenópolis</t>
  </si>
  <si>
    <t>Hidrolândia, Goiás</t>
  </si>
  <si>
    <t>Guará, Federal District</t>
  </si>
  <si>
    <t>Águas Claras, Federal District</t>
  </si>
  <si>
    <t>Cabo Frio</t>
  </si>
  <si>
    <t>Petrópolis</t>
  </si>
  <si>
    <t>São Paulo</t>
  </si>
  <si>
    <t>Ubatuba</t>
  </si>
  <si>
    <t>Armação dos Búzios</t>
  </si>
  <si>
    <t>Poços de Caldas</t>
  </si>
  <si>
    <t>Santos, São Paulo</t>
  </si>
  <si>
    <t>Campos do Jordão</t>
  </si>
  <si>
    <t>Guarapari</t>
  </si>
  <si>
    <t>Bombinhas</t>
  </si>
  <si>
    <t>Gramado</t>
  </si>
  <si>
    <t>Balneário Camboriú</t>
  </si>
  <si>
    <t>Itajaí</t>
  </si>
  <si>
    <t>Garopaba</t>
  </si>
  <si>
    <t>Imbituba</t>
  </si>
  <si>
    <t>Canela, Rio Grande do Sul</t>
  </si>
  <si>
    <t>Urubici</t>
  </si>
  <si>
    <t>Joinville</t>
  </si>
  <si>
    <t>Balneário Piçarras</t>
  </si>
  <si>
    <t>Barra Velha</t>
  </si>
  <si>
    <t>Penha, Santa Catarina</t>
  </si>
  <si>
    <t>Blumenau</t>
  </si>
  <si>
    <t>Itapema</t>
  </si>
  <si>
    <t>Tijucas</t>
  </si>
  <si>
    <t>Porto Belo</t>
  </si>
  <si>
    <t>Indaial</t>
  </si>
  <si>
    <t>Porto Alegre</t>
  </si>
  <si>
    <t>Curitiba</t>
  </si>
  <si>
    <t>Anitápolis</t>
  </si>
  <si>
    <t>Camaçari</t>
  </si>
  <si>
    <t>Maceió</t>
  </si>
  <si>
    <t>Porto Seguro</t>
  </si>
  <si>
    <t>Ilhéus</t>
  </si>
  <si>
    <t>Santa Cruz Cabrália</t>
  </si>
  <si>
    <t>Mata de São João</t>
  </si>
  <si>
    <t>Porto de Pedras</t>
  </si>
  <si>
    <t>São Miguel dos Milagres</t>
  </si>
  <si>
    <t>Passo de Camaragibe</t>
  </si>
  <si>
    <t>Coronel João Pessoa</t>
  </si>
  <si>
    <t>Maraú</t>
  </si>
  <si>
    <t>Itacaré</t>
  </si>
  <si>
    <t>Salvador, Bahia</t>
  </si>
  <si>
    <t>Trancoso, Bahia</t>
  </si>
  <si>
    <t>Recife</t>
  </si>
  <si>
    <t>total de gastos da lavanderia</t>
  </si>
  <si>
    <t>total de gastos de material de limpeza</t>
  </si>
  <si>
    <t>total de gastos da limpeza diarista</t>
  </si>
  <si>
    <t>quantidade por hóspede</t>
  </si>
  <si>
    <t>total final</t>
  </si>
  <si>
    <t>total de gastos de amenities</t>
  </si>
  <si>
    <t>Numero de Comodos</t>
  </si>
  <si>
    <t>Numero Cozinhas</t>
  </si>
  <si>
    <t>Numero Sala de 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</si>
</sst>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 -416]#,##0.00"/>
    <numFmt numFmtId="165" formatCode="&quot;R$&quot;\ #,##0.00"/>
  </numFmts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  <scheme val="minor"/>
    </font>
    <font>
      <u/>
      <sz val="10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F5D5A"/>
        <bgColor rgb="FFEF5D5A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EF5D5A"/>
      </left>
      <right style="thin">
        <color rgb="FFEF5D5A"/>
      </right>
      <top style="thin">
        <color rgb="FFEF5D5A"/>
      </top>
      <bottom style="thin">
        <color rgb="FFEF5D5A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EF5D5A"/>
      </left>
      <right style="thin">
        <color rgb="FFEF5D5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4" fontId="2" fillId="0" borderId="0" xfId="0" applyNumberFormat="1" applyFont="1"/>
    <xf numFmtId="0" fontId="3" fillId="0" borderId="2" xfId="0" applyFont="1" applyBorder="1" applyAlignment="1">
      <alignment horizontal="right"/>
    </xf>
    <xf numFmtId="0" fontId="2" fillId="3" borderId="0" xfId="0" applyFont="1" applyFill="1"/>
    <xf numFmtId="0" fontId="5" fillId="0" borderId="0" xfId="1" applyFont="1"/>
    <xf numFmtId="0" fontId="5" fillId="0" borderId="0" xfId="1" applyFont="1" applyFill="1" applyBorder="1"/>
    <xf numFmtId="165" fontId="0" fillId="0" borderId="0" xfId="0" applyNumberFormat="1" applyAlignment="1">
      <alignment horizontal="center"/>
    </xf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165" fontId="0" fillId="0" borderId="0" xfId="0" applyNumberFormat="1"/>
    <xf numFmtId="165" fontId="7" fillId="0" borderId="0" xfId="0" applyNumberFormat="1" applyFont="1"/>
    <xf numFmtId="165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5" fillId="0" borderId="2" xfId="1" applyFont="1" applyBorder="1"/>
    <xf numFmtId="0" fontId="7" fillId="0" borderId="0" xfId="0" applyFont="1"/>
    <xf numFmtId="164" fontId="8" fillId="0" borderId="0" xfId="0" applyNumberFormat="1" applyFont="1" applyAlignment="1">
      <alignment vertical="center" wrapText="1"/>
    </xf>
    <xf numFmtId="165" fontId="8" fillId="0" borderId="0" xfId="0" applyNumberFormat="1" applyFont="1" applyAlignment="1">
      <alignment vertical="center" wrapText="1"/>
    </xf>
    <xf numFmtId="0" fontId="9" fillId="0" borderId="0" xfId="0" applyFont="1"/>
    <xf numFmtId="165" fontId="9" fillId="0" borderId="0" xfId="0" applyNumberFormat="1" applyFont="1"/>
    <xf numFmtId="165" fontId="2" fillId="0" borderId="0" xfId="0" applyNumberFormat="1" applyFont="1"/>
    <xf numFmtId="0" fontId="2" fillId="5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/>
    <xf numFmtId="0" fontId="6" fillId="6" borderId="0" xfId="0" applyFont="1" applyFill="1"/>
    <xf numFmtId="0" fontId="2" fillId="6" borderId="0" xfId="0" applyFont="1" applyFill="1"/>
    <xf numFmtId="0" fontId="8" fillId="6" borderId="0" xfId="0" applyFont="1" applyFill="1"/>
    <xf numFmtId="0" fontId="2" fillId="6" borderId="0" xfId="0" applyFont="1" applyFill="1" applyAlignment="1">
      <alignment vertical="center" wrapText="1"/>
    </xf>
    <xf numFmtId="0" fontId="2" fillId="7" borderId="0" xfId="0" applyFont="1" applyFill="1"/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8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iachuelo.com.br/produto/edredom-solteiro-king-180-fios-previlege-andreza-6a586a3aacbd46778ed55ace3a9b4d69" TargetMode="External"/><Relationship Id="rId13" Type="http://schemas.openxmlformats.org/officeDocument/2006/relationships/hyperlink" Target="https://www.centraltoalhas.com.br/fronha-avulsa-em-malha-lisa-100-algodao-rubi-branco" TargetMode="External"/><Relationship Id="rId18" Type="http://schemas.openxmlformats.org/officeDocument/2006/relationships/hyperlink" Target="https://casaluxor.com.br/produto/kit-capa-de-edredom-estampada-queen-2/" TargetMode="External"/><Relationship Id="rId3" Type="http://schemas.openxmlformats.org/officeDocument/2006/relationships/hyperlink" Target="https://www.riachuelo.com.br/lencol-de-cama-queen-com-elastico-percal-cinza-casa-riachuelo-15443949001_sku" TargetMode="External"/><Relationship Id="rId21" Type="http://schemas.openxmlformats.org/officeDocument/2006/relationships/hyperlink" Target="https://www.voolivia.com.br/colchas-de-tear/colcha-casal-1-8-x-2-4-m-verao" TargetMode="External"/><Relationship Id="rId7" Type="http://schemas.openxmlformats.org/officeDocument/2006/relationships/hyperlink" Target="https://appelhome.com.br/edredom-charme-queen-2-40x2-60-appel-grid-13217" TargetMode="External"/><Relationship Id="rId12" Type="http://schemas.openxmlformats.org/officeDocument/2006/relationships/hyperlink" Target="https://www.wevans.com.br/toalha-de-piso-100-algodao-rose" TargetMode="External"/><Relationship Id="rId17" Type="http://schemas.openxmlformats.org/officeDocument/2006/relationships/hyperlink" Target="https://casaluxor.com.br/produto/capa-de-edredom-avulsa-casal-azulmarinho/" TargetMode="External"/><Relationship Id="rId2" Type="http://schemas.openxmlformats.org/officeDocument/2006/relationships/hyperlink" Target="https://www.riachuelo.com.br/lencol-com-elastico-casal-malha-premium-cinza-casa-riachuelo-15475875001_sku" TargetMode="External"/><Relationship Id="rId16" Type="http://schemas.openxmlformats.org/officeDocument/2006/relationships/hyperlink" Target="https://casaluxor.com.br/produto/capa-de-edredom-avulsa-solteiro-rosaantigo/" TargetMode="External"/><Relationship Id="rId20" Type="http://schemas.openxmlformats.org/officeDocument/2006/relationships/hyperlink" Target="https://www.riachuelo.com.br/manta-queen-microfibra-fleece-gavi-vermelha-casa-riachuelo-15469999001_sku" TargetMode="External"/><Relationship Id="rId1" Type="http://schemas.openxmlformats.org/officeDocument/2006/relationships/hyperlink" Target="https://www.riachuelo.com.br/lencol-com-elastico-solteiro-malha-azul-casa-riachuelo-15463206001_sku" TargetMode="External"/><Relationship Id="rId6" Type="http://schemas.openxmlformats.org/officeDocument/2006/relationships/hyperlink" Target="https://www.riachuelo.com.br/edredom-casal-160-fios-percal-cinza-casa-riachuelo-15431002001_sku" TargetMode="External"/><Relationship Id="rId11" Type="http://schemas.openxmlformats.org/officeDocument/2006/relationships/hyperlink" Target="https://tudooffice.com.br/produto/pano-de-prato-45x75-100-algodao/" TargetMode="External"/><Relationship Id="rId24" Type="http://schemas.openxmlformats.org/officeDocument/2006/relationships/hyperlink" Target="https://www.magazineluiza.com.br/cobertor-queen-neo-velour-300g-camesa/p/hh3e3a513e/cm/cobt/" TargetMode="External"/><Relationship Id="rId5" Type="http://schemas.openxmlformats.org/officeDocument/2006/relationships/hyperlink" Target="https://www.riachuelo.com.br/edredom-solteiro-percal-160-fios-cinza-casa-riachuelo-15431037001_sku" TargetMode="External"/><Relationship Id="rId15" Type="http://schemas.openxmlformats.org/officeDocument/2006/relationships/hyperlink" Target="https://shopee.com.br/Jogo-com-5-Toalhas-De-Banho-100-Algodao-320-gramas-i.376579376.8011897420" TargetMode="External"/><Relationship Id="rId23" Type="http://schemas.openxmlformats.org/officeDocument/2006/relationships/hyperlink" Target="https://www.voolivia.com.br/ofertas/colcha-queen-2-2-x-2-6-m-cru-com-quadrados-marrom" TargetMode="External"/><Relationship Id="rId10" Type="http://schemas.openxmlformats.org/officeDocument/2006/relationships/hyperlink" Target="https://shopee.com.br/Pano-De-Pia-Atoalhado-Duplo-32x38-Cm-(Kit-C-5)-i.290878737.20896909556" TargetMode="External"/><Relationship Id="rId19" Type="http://schemas.openxmlformats.org/officeDocument/2006/relationships/hyperlink" Target="https://www.riachuelo.com.br/capa-de-edredom-king-duvet-300-fios-stripe-branco-ak-home-special-14133156001_sku" TargetMode="External"/><Relationship Id="rId4" Type="http://schemas.openxmlformats.org/officeDocument/2006/relationships/hyperlink" Target="https://www.riachuelo.com.br/lencol-com-elastico-king-malha-premium-cinza-casa-riachuelo-15476189001_sku" TargetMode="External"/><Relationship Id="rId9" Type="http://schemas.openxmlformats.org/officeDocument/2006/relationships/hyperlink" Target="https://www.levangee.com.br/86-TOALHA-REMOVEDORA-PARA-MAQUIAGEM--LE-VANGEE--REF-53069--EAN13-7899700504658" TargetMode="External"/><Relationship Id="rId14" Type="http://schemas.openxmlformats.org/officeDocument/2006/relationships/hyperlink" Target="https://www.conamore.com.br/toalha-de-rosto-sense-50-x-70cm-fio-retorcido-24-2-gramatura-380g-m2-peso-133g-cada-toalha" TargetMode="External"/><Relationship Id="rId22" Type="http://schemas.openxmlformats.org/officeDocument/2006/relationships/hyperlink" Target="https://www.voolivia.com.br/colchas-de-tear/colcha-solteiro-1-3-x-2-2-m-cinza-e-cr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sterhotelaria.com.br/g98ib1fsk-100-shampoo-linha-ecologica-papel-kraft-30ml" TargetMode="External"/><Relationship Id="rId2" Type="http://schemas.openxmlformats.org/officeDocument/2006/relationships/hyperlink" Target="https://www.americanas.com.br/produto/6823591614/papel-higienico-folha-simples-sublime-leve-12-pague-11-rolos-de-30m?pfm_carac=papel-higienico&amp;pfm_index=3&amp;pfm_page=search&amp;pfm_pos=grid&amp;pfm_type=search_page&amp;offerId=639c7841401db3b86b969688" TargetMode="External"/><Relationship Id="rId1" Type="http://schemas.openxmlformats.org/officeDocument/2006/relationships/hyperlink" Target="https://www.masterhotelaria.com.br/kit-100-mini-sabonete-10g" TargetMode="External"/><Relationship Id="rId4" Type="http://schemas.openxmlformats.org/officeDocument/2006/relationships/hyperlink" Target="https://www.masterhotelaria.com.br/condicionador-30ml-ecologico-papel-kraft-sustentave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ericanas.com.br/produto/7278850181/pano-de-copa-xadrez-sortido-groh?pfm_carac=os%20mais%20vendidos%20da%20categoria&amp;pfm_index=4&amp;pfm_page=product&amp;pfm_pos=item_page.rr1&amp;pfm_type=vit_recommendation&amp;DCSext.recom=RR_item_page.rr1-mars_TopSalesCategory%3AF1%3A0%3Amars_SiloedViewCPCategory%3Aads%3Dtrue%3AorderAdsTest%3Dmotor_high_ads%3Atestab%3DsingleStrategy&amp;nm_origem=rec_item_page.rr1-mars_TopSalesCategory%3AF1%3A0%3Amars_SiloedViewCPCategory%3Aads%3Dtrue%3AorderAdsTest%3Dmotor_high_ads%3Atestab%3DsingleStrategy&amp;nm_ranking_rec=4&amp;offerId=647e5538579fbc8d915c2833" TargetMode="External"/><Relationship Id="rId7" Type="http://schemas.openxmlformats.org/officeDocument/2006/relationships/hyperlink" Target="https://www.americanas.com.br/produto/7218837559/tira-manchas-em-barra-multiuso-vanish-pacote-75g?pfm_carac=produto-de-limpeza-multiuso&amp;pfm_index=2&amp;pfm_page=search&amp;pfm_pos=grid&amp;pfm_type=search_page&amp;offerId=64d54989579fbc8d91b4c4b6" TargetMode="External"/><Relationship Id="rId2" Type="http://schemas.openxmlformats.org/officeDocument/2006/relationships/hyperlink" Target="https://www.americanas.com.br/produto/7494622012/6x1-detergente-ype-neutro-500ml?pfm_carac=detergente&amp;pfm_index=5&amp;pfm_page=search&amp;pfm_pos=grid&amp;pfm_type=search_page&amp;offerId=662bf7eaf85575c5699968bc" TargetMode="External"/><Relationship Id="rId1" Type="http://schemas.openxmlformats.org/officeDocument/2006/relationships/hyperlink" Target="https://www.americanas.com.br/produto/4798297439/kit-10-esponja-de-cozinha-bucha-de-lavar-louca-dupla-face?pfm_carac=produtos%20relacionados%20%C3%A0%20sua%20busca&amp;pfm_index=1&amp;pfm_page=search&amp;pfm_pos=search_page.rr1&amp;pfm_type=vit_recommendation&amp;DCSext.recom=RR_search_page.rr1-mars_SolSearch%3AP%3A95%3A%3Aads%3Dfalse%3AorderAdsTest%3Dmotor_high_ads%3Atestab%3DsingleStrategy&amp;nm_origem=rec_search_page.rr1-mars_SolSearch%3AP%3A95%3A%3Aads%3Dfalse%3AorderAdsTest%3Dmotor_high_ads%3Atestab%3DsingleStrategy&amp;nm_ranking_rec=1&amp;offerId=628e33eb234ca7e6fdc50204" TargetMode="External"/><Relationship Id="rId6" Type="http://schemas.openxmlformats.org/officeDocument/2006/relationships/hyperlink" Target="https://www.americanas.com.br/produto/7003750026/agua-sanitaria-5-l?pfm_carac=agua-sanitaria&amp;pfm_index=2&amp;pfm_page=search&amp;pfm_pos=grid&amp;pfm_type=search_page&amp;offerId=63b031e3401db3b86ba63da0" TargetMode="External"/><Relationship Id="rId5" Type="http://schemas.openxmlformats.org/officeDocument/2006/relationships/hyperlink" Target="https://www.americanas.com.br/produto/1654475700/lysoform-bruto-desinfetante-500ml?pfm_carac=desinfetante&amp;pfm_index=4&amp;pfm_page=search&amp;pfm_pos=grid&amp;pfm_type=search_page&amp;offerId=65d4d04fcc55309385df7282" TargetMode="External"/><Relationship Id="rId4" Type="http://schemas.openxmlformats.org/officeDocument/2006/relationships/hyperlink" Target="https://www.americanas.com.br/produto/7384505074/kit-6-panos-de-chao-saco-branco-faxina?pfm_carac=pano-de-chao&amp;pfm_index=3&amp;pfm_page=search&amp;pfm_pos=grid&amp;pfm_type=search_page&amp;offerId=646d01a5579fbc8d915bd3b5&amp;tamanho=Branco&amp;condition=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7326E"/>
    <outlinePr summaryBelow="0" summaryRight="0"/>
  </sheetPr>
  <dimension ref="A1:F21"/>
  <sheetViews>
    <sheetView workbookViewId="0">
      <pane ySplit="1" topLeftCell="A2" activePane="bottomLeft" state="frozen"/>
      <selection pane="bottomLeft" activeCell="H13" sqref="H13"/>
    </sheetView>
  </sheetViews>
  <sheetFormatPr defaultColWidth="12.5703125" defaultRowHeight="15.75" customHeight="1" x14ac:dyDescent="0.2"/>
  <cols>
    <col min="2" max="2" width="19" customWidth="1"/>
    <col min="3" max="3" width="19.85546875" bestFit="1" customWidth="1"/>
    <col min="4" max="4" width="21.5703125" customWidth="1"/>
    <col min="5" max="5" width="27.28515625" bestFit="1" customWidth="1"/>
    <col min="6" max="6" width="21" bestFit="1" customWidth="1"/>
  </cols>
  <sheetData>
    <row r="1" spans="1:6" s="42" customFormat="1" ht="44.25" customHeight="1" x14ac:dyDescent="0.2">
      <c r="A1" s="43" t="s">
        <v>0</v>
      </c>
      <c r="B1" s="44" t="s">
        <v>159</v>
      </c>
      <c r="C1" s="43" t="s">
        <v>154</v>
      </c>
      <c r="D1" s="44" t="s">
        <v>155</v>
      </c>
      <c r="E1" s="43" t="s">
        <v>156</v>
      </c>
      <c r="F1" s="43" t="s">
        <v>1</v>
      </c>
    </row>
    <row r="2" spans="1:6" ht="12.75" x14ac:dyDescent="0.2">
      <c r="A2" s="2" t="s">
        <v>2</v>
      </c>
      <c r="C2" s="22"/>
      <c r="D2" s="22"/>
      <c r="E2" s="22"/>
      <c r="F2" s="33"/>
    </row>
    <row r="3" spans="1:6" ht="12.75" x14ac:dyDescent="0.2">
      <c r="A3" s="2" t="s">
        <v>3</v>
      </c>
      <c r="B3" s="42"/>
      <c r="C3" s="22"/>
      <c r="D3" s="22"/>
      <c r="E3" s="22"/>
      <c r="F3" s="33"/>
    </row>
    <row r="4" spans="1:6" ht="12.75" x14ac:dyDescent="0.2">
      <c r="A4" s="2" t="s">
        <v>4</v>
      </c>
      <c r="C4" s="22"/>
      <c r="D4" s="22"/>
      <c r="E4" s="22"/>
      <c r="F4" s="33"/>
    </row>
    <row r="5" spans="1:6" ht="12.75" x14ac:dyDescent="0.2">
      <c r="A5" s="2" t="s">
        <v>5</v>
      </c>
      <c r="C5" s="22"/>
      <c r="D5" s="22"/>
      <c r="E5" s="22"/>
      <c r="F5" s="33"/>
    </row>
    <row r="6" spans="1:6" ht="12.75" x14ac:dyDescent="0.2">
      <c r="A6" s="2" t="s">
        <v>6</v>
      </c>
      <c r="C6" s="22"/>
      <c r="D6" s="22"/>
      <c r="E6" s="22"/>
      <c r="F6" s="33"/>
    </row>
    <row r="7" spans="1:6" ht="12.75" x14ac:dyDescent="0.2">
      <c r="A7" s="2" t="s">
        <v>7</v>
      </c>
      <c r="C7" s="22"/>
      <c r="D7" s="22"/>
      <c r="E7" s="22"/>
      <c r="F7" s="33"/>
    </row>
    <row r="8" spans="1:6" ht="12.75" x14ac:dyDescent="0.2">
      <c r="A8" s="2" t="s">
        <v>8</v>
      </c>
      <c r="C8" s="22"/>
      <c r="D8" s="22"/>
      <c r="E8" s="22"/>
      <c r="F8" s="33"/>
    </row>
    <row r="9" spans="1:6" ht="12.75" x14ac:dyDescent="0.2">
      <c r="A9" s="2" t="s">
        <v>9</v>
      </c>
      <c r="C9" s="22"/>
      <c r="D9" s="22"/>
      <c r="E9" s="22"/>
      <c r="F9" s="33"/>
    </row>
    <row r="10" spans="1:6" ht="12.75" x14ac:dyDescent="0.2">
      <c r="A10" s="2" t="s">
        <v>10</v>
      </c>
      <c r="C10" s="22"/>
      <c r="D10" s="22"/>
      <c r="E10" s="22"/>
      <c r="F10" s="33"/>
    </row>
    <row r="11" spans="1:6" ht="12.75" x14ac:dyDescent="0.2">
      <c r="A11" s="2" t="s">
        <v>11</v>
      </c>
      <c r="C11" s="22"/>
      <c r="D11" s="22"/>
      <c r="E11" s="22"/>
      <c r="F11" s="33"/>
    </row>
    <row r="12" spans="1:6" ht="12.75" x14ac:dyDescent="0.2">
      <c r="A12" s="2" t="s">
        <v>12</v>
      </c>
      <c r="C12" s="22"/>
      <c r="D12" s="22"/>
      <c r="E12" s="22"/>
      <c r="F12" s="33"/>
    </row>
    <row r="13" spans="1:6" ht="12.75" x14ac:dyDescent="0.2">
      <c r="A13" s="2" t="s">
        <v>13</v>
      </c>
      <c r="C13" s="22"/>
      <c r="D13" s="22"/>
      <c r="E13" s="22"/>
      <c r="F13" s="33"/>
    </row>
    <row r="14" spans="1:6" ht="12.75" x14ac:dyDescent="0.2">
      <c r="A14" s="2" t="s">
        <v>14</v>
      </c>
      <c r="C14" s="22"/>
      <c r="D14" s="22"/>
      <c r="E14" s="22"/>
      <c r="F14" s="33"/>
    </row>
    <row r="15" spans="1:6" ht="12.75" x14ac:dyDescent="0.2">
      <c r="A15" s="2" t="s">
        <v>15</v>
      </c>
      <c r="C15" s="22"/>
      <c r="D15" s="22"/>
      <c r="E15" s="22"/>
      <c r="F15" s="33"/>
    </row>
    <row r="16" spans="1:6" ht="12.75" x14ac:dyDescent="0.2">
      <c r="A16" s="2" t="s">
        <v>16</v>
      </c>
      <c r="C16" s="22"/>
      <c r="D16" s="22"/>
      <c r="E16" s="22"/>
      <c r="F16" s="33"/>
    </row>
    <row r="17" spans="1:6" ht="12.75" x14ac:dyDescent="0.2">
      <c r="A17" s="2" t="s">
        <v>17</v>
      </c>
      <c r="C17" s="22"/>
      <c r="D17" s="22"/>
      <c r="E17" s="22"/>
      <c r="F17" s="33"/>
    </row>
    <row r="18" spans="1:6" ht="12.75" x14ac:dyDescent="0.2">
      <c r="A18" s="2" t="s">
        <v>18</v>
      </c>
      <c r="C18" s="22"/>
      <c r="D18" s="22"/>
      <c r="E18" s="22"/>
      <c r="F18" s="33"/>
    </row>
    <row r="19" spans="1:6" ht="12.75" x14ac:dyDescent="0.2">
      <c r="A19" s="2" t="s">
        <v>19</v>
      </c>
      <c r="C19" s="22"/>
      <c r="D19" s="22"/>
      <c r="E19" s="22"/>
      <c r="F19" s="33"/>
    </row>
    <row r="20" spans="1:6" ht="12.75" x14ac:dyDescent="0.2">
      <c r="A20" s="2" t="s">
        <v>20</v>
      </c>
      <c r="C20" s="22"/>
      <c r="D20" s="22"/>
      <c r="E20" s="22"/>
      <c r="F20" s="33"/>
    </row>
    <row r="21" spans="1:6" ht="12.75" x14ac:dyDescent="0.2">
      <c r="A21" s="2" t="s">
        <v>21</v>
      </c>
      <c r="C21" s="22"/>
      <c r="D21" s="22"/>
      <c r="E21" s="22"/>
      <c r="F21" s="33"/>
    </row>
  </sheetData>
  <autoFilter ref="A1:A2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27326E"/>
    <outlinePr summaryBelow="0" summaryRight="0"/>
  </sheetPr>
  <dimension ref="A1:AC21"/>
  <sheetViews>
    <sheetView zoomScale="120" zoomScaleNormal="120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V18" sqref="V18"/>
    </sheetView>
  </sheetViews>
  <sheetFormatPr defaultColWidth="12.5703125" defaultRowHeight="15.75" customHeight="1" x14ac:dyDescent="0.2"/>
  <cols>
    <col min="1" max="1" width="13.5703125" bestFit="1" customWidth="1"/>
    <col min="2" max="2" width="21.85546875" bestFit="1" customWidth="1"/>
    <col min="3" max="3" width="11.42578125" bestFit="1" customWidth="1"/>
    <col min="4" max="4" width="11.140625" customWidth="1"/>
    <col min="5" max="5" width="13.7109375" customWidth="1"/>
    <col min="6" max="6" width="13.85546875" bestFit="1" customWidth="1"/>
    <col min="7" max="7" width="13.140625" bestFit="1" customWidth="1"/>
    <col min="8" max="8" width="19.42578125" bestFit="1" customWidth="1"/>
    <col min="9" max="9" width="14.7109375" bestFit="1" customWidth="1"/>
    <col min="11" max="11" width="10.85546875" bestFit="1" customWidth="1"/>
    <col min="12" max="12" width="15.85546875" bestFit="1" customWidth="1"/>
    <col min="13" max="13" width="13.140625" bestFit="1" customWidth="1"/>
    <col min="14" max="14" width="16.140625" bestFit="1" customWidth="1"/>
    <col min="15" max="15" width="14.5703125" bestFit="1" customWidth="1"/>
    <col min="16" max="16" width="11.42578125" bestFit="1" customWidth="1"/>
    <col min="17" max="17" width="8.42578125" bestFit="1" customWidth="1"/>
    <col min="18" max="18" width="15.140625" bestFit="1" customWidth="1"/>
    <col min="19" max="19" width="18.28515625" bestFit="1" customWidth="1"/>
    <col min="20" max="20" width="16.5703125" bestFit="1" customWidth="1"/>
    <col min="21" max="21" width="13.5703125" bestFit="1" customWidth="1"/>
    <col min="22" max="22" width="13.42578125" bestFit="1" customWidth="1"/>
    <col min="23" max="23" width="16.42578125" bestFit="1" customWidth="1"/>
    <col min="24" max="24" width="11.7109375" bestFit="1" customWidth="1"/>
    <col min="25" max="25" width="17.85546875" bestFit="1" customWidth="1"/>
    <col min="26" max="26" width="19.85546875" bestFit="1" customWidth="1"/>
    <col min="27" max="27" width="23" bestFit="1" customWidth="1"/>
    <col min="28" max="28" width="21.42578125" bestFit="1" customWidth="1"/>
    <col min="29" max="29" width="18.28515625" bestFit="1" customWidth="1"/>
  </cols>
  <sheetData>
    <row r="1" spans="1:29" ht="12.75" x14ac:dyDescent="0.2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14" t="s">
        <v>22</v>
      </c>
      <c r="G1" s="2" t="s">
        <v>23</v>
      </c>
      <c r="H1" s="2" t="s">
        <v>42</v>
      </c>
      <c r="I1" s="2" t="s">
        <v>24</v>
      </c>
      <c r="J1" s="2" t="s">
        <v>40</v>
      </c>
      <c r="K1" s="2" t="s">
        <v>41</v>
      </c>
      <c r="L1" s="2" t="s">
        <v>30</v>
      </c>
      <c r="M1" s="2" t="s">
        <v>26</v>
      </c>
      <c r="N1" s="2" t="s">
        <v>28</v>
      </c>
      <c r="O1" s="2" t="s">
        <v>29</v>
      </c>
      <c r="P1" s="2" t="s">
        <v>27</v>
      </c>
      <c r="Q1" s="2" t="s">
        <v>25</v>
      </c>
      <c r="R1" s="2" t="s">
        <v>31</v>
      </c>
      <c r="S1" s="2" t="s">
        <v>33</v>
      </c>
      <c r="T1" s="2" t="s">
        <v>34</v>
      </c>
      <c r="U1" s="2" t="s">
        <v>32</v>
      </c>
      <c r="V1" s="2" t="s">
        <v>81</v>
      </c>
      <c r="W1" s="2" t="s">
        <v>82</v>
      </c>
      <c r="X1" s="2" t="s">
        <v>83</v>
      </c>
      <c r="Y1" s="2" t="s">
        <v>39</v>
      </c>
      <c r="Z1" s="2" t="s">
        <v>35</v>
      </c>
      <c r="AA1" s="2" t="s">
        <v>37</v>
      </c>
      <c r="AB1" s="2" t="s">
        <v>38</v>
      </c>
      <c r="AC1" s="2" t="s">
        <v>36</v>
      </c>
    </row>
    <row r="2" spans="1:29" ht="12.75" x14ac:dyDescent="0.2">
      <c r="A2" s="2" t="s">
        <v>2</v>
      </c>
      <c r="B2" s="2" t="s">
        <v>78</v>
      </c>
      <c r="C2" s="2" t="s">
        <v>44</v>
      </c>
      <c r="D2" s="2" t="s">
        <v>79</v>
      </c>
      <c r="E2" s="2" t="s">
        <v>80</v>
      </c>
      <c r="F2" s="2">
        <v>2</v>
      </c>
      <c r="G2" s="2">
        <v>2</v>
      </c>
      <c r="H2" s="2">
        <v>0</v>
      </c>
      <c r="I2" s="2">
        <v>7</v>
      </c>
      <c r="J2" s="2">
        <v>0</v>
      </c>
      <c r="K2" s="2">
        <v>0</v>
      </c>
      <c r="L2" s="2">
        <v>1</v>
      </c>
      <c r="M2" s="2">
        <v>2</v>
      </c>
      <c r="N2" s="2">
        <v>0</v>
      </c>
      <c r="O2" s="2">
        <v>0</v>
      </c>
      <c r="P2" s="2">
        <v>6</v>
      </c>
      <c r="Q2" s="2">
        <v>7</v>
      </c>
      <c r="R2" s="2">
        <v>0</v>
      </c>
      <c r="S2" s="2">
        <v>0</v>
      </c>
      <c r="T2" s="2">
        <v>0</v>
      </c>
      <c r="U2" s="2">
        <v>3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3</v>
      </c>
    </row>
    <row r="3" spans="1:29" ht="12.75" x14ac:dyDescent="0.2">
      <c r="A3" s="2" t="s">
        <v>3</v>
      </c>
      <c r="B3" s="2" t="s">
        <v>78</v>
      </c>
      <c r="C3" s="2" t="s">
        <v>44</v>
      </c>
      <c r="D3" s="2" t="s">
        <v>79</v>
      </c>
      <c r="E3" s="2" t="s">
        <v>80</v>
      </c>
      <c r="F3" s="2">
        <v>1</v>
      </c>
      <c r="G3" s="2">
        <v>1</v>
      </c>
      <c r="H3" s="2">
        <v>0</v>
      </c>
      <c r="I3" s="2">
        <v>4</v>
      </c>
      <c r="J3" s="2">
        <v>0</v>
      </c>
      <c r="K3" s="2">
        <v>0</v>
      </c>
      <c r="L3" s="2">
        <v>0</v>
      </c>
      <c r="M3" s="2">
        <v>0</v>
      </c>
      <c r="N3" s="2">
        <v>4</v>
      </c>
      <c r="O3" s="2">
        <v>0</v>
      </c>
      <c r="P3" s="2">
        <v>0</v>
      </c>
      <c r="Q3" s="2">
        <v>4</v>
      </c>
      <c r="R3" s="2">
        <v>0</v>
      </c>
      <c r="S3" s="2">
        <v>2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2</v>
      </c>
      <c r="AB3" s="2">
        <v>0</v>
      </c>
      <c r="AC3" s="2">
        <v>0</v>
      </c>
    </row>
    <row r="4" spans="1:29" ht="12.75" x14ac:dyDescent="0.2">
      <c r="A4" s="2" t="s">
        <v>4</v>
      </c>
      <c r="B4" s="2" t="s">
        <v>78</v>
      </c>
      <c r="C4" s="2" t="s">
        <v>44</v>
      </c>
      <c r="D4" s="2" t="s">
        <v>79</v>
      </c>
      <c r="E4" s="2" t="s">
        <v>80</v>
      </c>
      <c r="F4" s="2">
        <v>3</v>
      </c>
      <c r="G4" s="2">
        <v>3</v>
      </c>
      <c r="H4" s="2">
        <v>0</v>
      </c>
      <c r="I4" s="2">
        <v>5</v>
      </c>
      <c r="J4" s="2">
        <v>0</v>
      </c>
      <c r="K4" s="2">
        <v>0</v>
      </c>
      <c r="L4" s="2">
        <v>1</v>
      </c>
      <c r="M4" s="2">
        <v>2</v>
      </c>
      <c r="N4" s="2">
        <v>0</v>
      </c>
      <c r="O4" s="2">
        <v>0</v>
      </c>
      <c r="P4" s="2">
        <v>4</v>
      </c>
      <c r="Q4" s="2">
        <v>5</v>
      </c>
      <c r="R4" s="2">
        <v>0</v>
      </c>
      <c r="S4" s="2">
        <v>0</v>
      </c>
      <c r="T4" s="2">
        <v>0</v>
      </c>
      <c r="U4" s="2">
        <v>2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</v>
      </c>
    </row>
    <row r="5" spans="1:29" ht="12.75" x14ac:dyDescent="0.2">
      <c r="A5" s="2" t="s">
        <v>5</v>
      </c>
      <c r="B5" s="2" t="s">
        <v>78</v>
      </c>
      <c r="C5" s="2" t="s">
        <v>44</v>
      </c>
      <c r="D5" s="2" t="s">
        <v>79</v>
      </c>
      <c r="E5" s="2" t="s">
        <v>80</v>
      </c>
      <c r="F5" s="2">
        <v>2</v>
      </c>
      <c r="G5" s="2">
        <v>2</v>
      </c>
      <c r="H5" s="2">
        <v>0</v>
      </c>
      <c r="I5" s="2">
        <v>7</v>
      </c>
      <c r="J5" s="2">
        <v>0</v>
      </c>
      <c r="K5" s="2">
        <v>0</v>
      </c>
      <c r="L5" s="2">
        <v>3</v>
      </c>
      <c r="M5" s="2">
        <v>6</v>
      </c>
      <c r="N5" s="2">
        <v>4</v>
      </c>
      <c r="O5" s="2">
        <v>0</v>
      </c>
      <c r="P5" s="2">
        <v>0</v>
      </c>
      <c r="Q5" s="2">
        <v>7</v>
      </c>
      <c r="R5" s="2">
        <v>0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2</v>
      </c>
      <c r="AB5" s="2">
        <v>0</v>
      </c>
      <c r="AC5" s="2">
        <v>0</v>
      </c>
    </row>
    <row r="6" spans="1:29" ht="12.75" x14ac:dyDescent="0.2">
      <c r="A6" s="2" t="s">
        <v>6</v>
      </c>
      <c r="B6" s="2" t="s">
        <v>78</v>
      </c>
      <c r="C6" s="2" t="s">
        <v>44</v>
      </c>
      <c r="D6" s="2" t="s">
        <v>79</v>
      </c>
      <c r="E6" s="2" t="s">
        <v>80</v>
      </c>
      <c r="F6" s="2">
        <v>2</v>
      </c>
      <c r="G6" s="2">
        <v>2</v>
      </c>
      <c r="H6" s="2">
        <v>0</v>
      </c>
      <c r="I6" s="2">
        <v>7</v>
      </c>
      <c r="J6" s="2">
        <v>0</v>
      </c>
      <c r="K6" s="2">
        <v>0</v>
      </c>
      <c r="L6" s="2">
        <v>5</v>
      </c>
      <c r="M6" s="2">
        <v>10</v>
      </c>
      <c r="N6" s="2">
        <v>0</v>
      </c>
      <c r="O6" s="2">
        <v>0</v>
      </c>
      <c r="P6" s="2">
        <v>2</v>
      </c>
      <c r="Q6" s="2">
        <v>7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</row>
    <row r="7" spans="1:29" ht="12.75" x14ac:dyDescent="0.2">
      <c r="A7" s="2" t="s">
        <v>7</v>
      </c>
      <c r="B7" s="2" t="s">
        <v>78</v>
      </c>
      <c r="C7" s="2" t="s">
        <v>44</v>
      </c>
      <c r="D7" s="2" t="s">
        <v>79</v>
      </c>
      <c r="E7" s="2" t="s">
        <v>80</v>
      </c>
      <c r="F7" s="2">
        <v>2</v>
      </c>
      <c r="G7" s="2">
        <v>2</v>
      </c>
      <c r="H7" s="2">
        <v>0</v>
      </c>
      <c r="I7" s="2">
        <v>5</v>
      </c>
      <c r="J7" s="2">
        <v>0</v>
      </c>
      <c r="K7" s="2">
        <v>0</v>
      </c>
      <c r="L7" s="2">
        <v>3</v>
      </c>
      <c r="M7" s="2">
        <v>6</v>
      </c>
      <c r="N7" s="2">
        <v>0</v>
      </c>
      <c r="O7" s="2">
        <v>0</v>
      </c>
      <c r="P7" s="2">
        <v>2</v>
      </c>
      <c r="Q7" s="2">
        <v>5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</row>
    <row r="8" spans="1:29" ht="12.75" x14ac:dyDescent="0.2">
      <c r="A8" s="2" t="s">
        <v>8</v>
      </c>
      <c r="B8" s="2" t="s">
        <v>78</v>
      </c>
      <c r="C8" s="2" t="s">
        <v>44</v>
      </c>
      <c r="D8" s="2" t="s">
        <v>79</v>
      </c>
      <c r="E8" s="2" t="s">
        <v>80</v>
      </c>
      <c r="F8" s="2">
        <v>2</v>
      </c>
      <c r="G8" s="2">
        <v>2</v>
      </c>
      <c r="H8" s="2">
        <v>0</v>
      </c>
      <c r="I8" s="2">
        <v>6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6</v>
      </c>
      <c r="Q8" s="2">
        <v>6</v>
      </c>
      <c r="R8" s="2">
        <v>0</v>
      </c>
      <c r="S8" s="2">
        <v>0</v>
      </c>
      <c r="T8" s="2">
        <v>0</v>
      </c>
      <c r="U8" s="2">
        <v>3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</v>
      </c>
    </row>
    <row r="9" spans="1:29" ht="12.75" x14ac:dyDescent="0.2">
      <c r="A9" s="2" t="s">
        <v>9</v>
      </c>
      <c r="B9" s="2" t="s">
        <v>78</v>
      </c>
      <c r="C9" s="2" t="s">
        <v>44</v>
      </c>
      <c r="D9" s="2" t="s">
        <v>79</v>
      </c>
      <c r="E9" s="2" t="s">
        <v>80</v>
      </c>
      <c r="F9" s="2">
        <v>1</v>
      </c>
      <c r="G9" s="2">
        <v>1</v>
      </c>
      <c r="H9" s="2">
        <v>0</v>
      </c>
      <c r="I9" s="2">
        <v>4</v>
      </c>
      <c r="J9" s="2">
        <v>0</v>
      </c>
      <c r="K9" s="2">
        <v>0</v>
      </c>
      <c r="L9" s="2">
        <v>1</v>
      </c>
      <c r="M9" s="2">
        <v>0</v>
      </c>
      <c r="N9" s="2">
        <v>2</v>
      </c>
      <c r="O9" s="2">
        <v>0</v>
      </c>
      <c r="P9" s="2">
        <v>2</v>
      </c>
      <c r="Q9" s="2">
        <v>4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</row>
    <row r="10" spans="1:29" ht="12.75" x14ac:dyDescent="0.2">
      <c r="A10" s="2" t="s">
        <v>10</v>
      </c>
      <c r="B10" s="2" t="s">
        <v>78</v>
      </c>
      <c r="C10" s="2" t="s">
        <v>44</v>
      </c>
      <c r="D10" s="2" t="s">
        <v>79</v>
      </c>
      <c r="E10" s="2" t="s">
        <v>80</v>
      </c>
      <c r="F10" s="2">
        <v>1</v>
      </c>
      <c r="G10" s="2">
        <v>1</v>
      </c>
      <c r="H10" s="2">
        <v>0</v>
      </c>
      <c r="I10" s="2">
        <v>3</v>
      </c>
      <c r="J10" s="2">
        <v>0</v>
      </c>
      <c r="K10" s="2">
        <v>0</v>
      </c>
      <c r="L10" s="2">
        <v>1</v>
      </c>
      <c r="M10" s="2">
        <v>2</v>
      </c>
      <c r="N10" s="2">
        <v>2</v>
      </c>
      <c r="O10" s="2">
        <v>0</v>
      </c>
      <c r="P10" s="2">
        <v>0</v>
      </c>
      <c r="Q10" s="2">
        <v>3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</row>
    <row r="11" spans="1:29" ht="12.75" x14ac:dyDescent="0.2">
      <c r="A11" s="2" t="s">
        <v>11</v>
      </c>
      <c r="B11" s="2" t="s">
        <v>78</v>
      </c>
      <c r="C11" s="2" t="s">
        <v>44</v>
      </c>
      <c r="D11" s="2" t="s">
        <v>79</v>
      </c>
      <c r="E11" s="2" t="s">
        <v>80</v>
      </c>
      <c r="F11" s="2">
        <v>1</v>
      </c>
      <c r="G11" s="2">
        <v>1</v>
      </c>
      <c r="H11" s="2">
        <v>0</v>
      </c>
      <c r="I11" s="2">
        <v>2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2</v>
      </c>
      <c r="Q11" s="2">
        <v>2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ht="12.75" x14ac:dyDescent="0.2">
      <c r="A12" s="2" t="s">
        <v>12</v>
      </c>
      <c r="B12" s="2" t="s">
        <v>78</v>
      </c>
      <c r="C12" s="2" t="s">
        <v>44</v>
      </c>
      <c r="D12" s="2" t="s">
        <v>79</v>
      </c>
      <c r="E12" s="2" t="s">
        <v>80</v>
      </c>
      <c r="F12" s="2">
        <v>2</v>
      </c>
      <c r="G12" s="2">
        <v>2</v>
      </c>
      <c r="H12" s="2">
        <v>2</v>
      </c>
      <c r="I12" s="2">
        <v>4</v>
      </c>
      <c r="J12" s="2">
        <v>1</v>
      </c>
      <c r="K12" s="2">
        <v>1</v>
      </c>
      <c r="L12" s="2">
        <v>2</v>
      </c>
      <c r="M12" s="2">
        <v>0</v>
      </c>
      <c r="N12" s="2">
        <v>2</v>
      </c>
      <c r="O12" s="2">
        <v>0</v>
      </c>
      <c r="P12" s="2">
        <v>2</v>
      </c>
      <c r="Q12" s="2">
        <v>4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ht="12.75" x14ac:dyDescent="0.2">
      <c r="A13" s="2" t="s">
        <v>13</v>
      </c>
      <c r="B13" s="2" t="s">
        <v>78</v>
      </c>
      <c r="C13" s="2" t="s">
        <v>44</v>
      </c>
      <c r="D13" s="2" t="s">
        <v>79</v>
      </c>
      <c r="E13" s="2" t="s">
        <v>80</v>
      </c>
      <c r="F13" s="2">
        <v>2</v>
      </c>
      <c r="G13" s="2">
        <v>2</v>
      </c>
      <c r="H13" s="2">
        <v>0</v>
      </c>
      <c r="I13" s="2">
        <v>5</v>
      </c>
      <c r="J13" s="2">
        <v>0</v>
      </c>
      <c r="K13" s="2">
        <v>0</v>
      </c>
      <c r="L13" s="2">
        <v>3</v>
      </c>
      <c r="M13" s="2">
        <v>6</v>
      </c>
      <c r="N13" s="2">
        <v>2</v>
      </c>
      <c r="O13" s="2">
        <v>0</v>
      </c>
      <c r="P13" s="2">
        <v>0</v>
      </c>
      <c r="Q13" s="2">
        <v>5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</row>
    <row r="14" spans="1:29" ht="12.75" x14ac:dyDescent="0.2">
      <c r="A14" s="2" t="s">
        <v>14</v>
      </c>
      <c r="B14" s="2" t="s">
        <v>78</v>
      </c>
      <c r="C14" s="2" t="s">
        <v>44</v>
      </c>
      <c r="D14" s="2" t="s">
        <v>79</v>
      </c>
      <c r="E14" s="2" t="s">
        <v>80</v>
      </c>
      <c r="F14" s="2">
        <v>1</v>
      </c>
      <c r="G14" s="2">
        <v>1</v>
      </c>
      <c r="H14" s="2">
        <v>0</v>
      </c>
      <c r="I14" s="2">
        <v>4</v>
      </c>
      <c r="J14" s="2">
        <v>0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>
        <v>4</v>
      </c>
      <c r="Q14" s="2">
        <v>4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ht="12.75" x14ac:dyDescent="0.2">
      <c r="A15" s="2" t="s">
        <v>15</v>
      </c>
      <c r="B15" s="2" t="s">
        <v>78</v>
      </c>
      <c r="C15" s="2" t="s">
        <v>44</v>
      </c>
      <c r="D15" s="2" t="s">
        <v>79</v>
      </c>
      <c r="E15" s="2" t="s">
        <v>80</v>
      </c>
      <c r="F15" s="2">
        <v>1</v>
      </c>
      <c r="G15" s="2">
        <v>1</v>
      </c>
      <c r="H15" s="2">
        <v>0</v>
      </c>
      <c r="I15" s="2">
        <v>4</v>
      </c>
      <c r="J15" s="2">
        <v>0</v>
      </c>
      <c r="K15" s="2">
        <v>0</v>
      </c>
      <c r="L15" s="2">
        <v>1</v>
      </c>
      <c r="M15" s="2">
        <v>0</v>
      </c>
      <c r="N15" s="2">
        <v>2</v>
      </c>
      <c r="O15" s="2">
        <v>0</v>
      </c>
      <c r="P15" s="2">
        <v>2</v>
      </c>
      <c r="Q15" s="2">
        <v>4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</row>
    <row r="16" spans="1:29" ht="12.75" x14ac:dyDescent="0.2">
      <c r="A16" s="2" t="s">
        <v>16</v>
      </c>
      <c r="B16" s="2" t="s">
        <v>78</v>
      </c>
      <c r="C16" s="2" t="s">
        <v>44</v>
      </c>
      <c r="D16" s="2" t="s">
        <v>79</v>
      </c>
      <c r="E16" s="2" t="s">
        <v>80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ht="12.75" x14ac:dyDescent="0.2">
      <c r="A17" s="2" t="s">
        <v>17</v>
      </c>
      <c r="B17" s="2" t="s">
        <v>78</v>
      </c>
      <c r="C17" s="2" t="s">
        <v>44</v>
      </c>
      <c r="D17" s="2" t="s">
        <v>79</v>
      </c>
      <c r="E17" s="2" t="s">
        <v>80</v>
      </c>
      <c r="F17" s="2">
        <v>2</v>
      </c>
      <c r="G17" s="2">
        <v>2</v>
      </c>
      <c r="H17" s="2">
        <v>0</v>
      </c>
      <c r="I17" s="2">
        <v>6</v>
      </c>
      <c r="J17" s="2">
        <v>0</v>
      </c>
      <c r="K17" s="2">
        <v>0</v>
      </c>
      <c r="L17" s="2">
        <v>4</v>
      </c>
      <c r="M17" s="2">
        <v>8</v>
      </c>
      <c r="N17" s="2">
        <v>2</v>
      </c>
      <c r="O17" s="2">
        <v>0</v>
      </c>
      <c r="P17" s="2">
        <v>0</v>
      </c>
      <c r="Q17" s="2">
        <v>6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</row>
    <row r="18" spans="1:29" ht="12.75" x14ac:dyDescent="0.2">
      <c r="A18" s="2" t="s">
        <v>18</v>
      </c>
      <c r="B18" s="2" t="s">
        <v>78</v>
      </c>
      <c r="C18" s="2" t="s">
        <v>44</v>
      </c>
      <c r="D18" s="2" t="s">
        <v>79</v>
      </c>
      <c r="E18" s="2" t="s">
        <v>80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ht="12.75" x14ac:dyDescent="0.2">
      <c r="A19" s="2" t="s">
        <v>19</v>
      </c>
      <c r="B19" s="2" t="s">
        <v>78</v>
      </c>
      <c r="C19" s="2" t="s">
        <v>44</v>
      </c>
      <c r="D19" s="2" t="s">
        <v>79</v>
      </c>
      <c r="E19" s="2" t="s">
        <v>80</v>
      </c>
      <c r="F19" s="2">
        <v>2</v>
      </c>
      <c r="G19" s="2">
        <v>2</v>
      </c>
      <c r="H19" s="2">
        <v>0</v>
      </c>
      <c r="I19" s="2">
        <v>7</v>
      </c>
      <c r="J19" s="2">
        <v>0</v>
      </c>
      <c r="K19" s="2">
        <v>0</v>
      </c>
      <c r="L19" s="2">
        <v>5</v>
      </c>
      <c r="M19" s="2">
        <v>10</v>
      </c>
      <c r="N19" s="2">
        <v>0</v>
      </c>
      <c r="O19" s="2">
        <v>0</v>
      </c>
      <c r="P19" s="2">
        <v>2</v>
      </c>
      <c r="Q19" s="2">
        <v>7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</row>
    <row r="20" spans="1:29" ht="12.75" x14ac:dyDescent="0.2">
      <c r="A20" s="2" t="s">
        <v>20</v>
      </c>
      <c r="B20" s="2" t="s">
        <v>78</v>
      </c>
      <c r="C20" s="2" t="s">
        <v>44</v>
      </c>
      <c r="D20" s="2" t="s">
        <v>79</v>
      </c>
      <c r="E20" s="2" t="s">
        <v>80</v>
      </c>
      <c r="F20" s="2">
        <v>2</v>
      </c>
      <c r="G20" s="2">
        <v>2</v>
      </c>
      <c r="H20" s="2">
        <v>0</v>
      </c>
      <c r="I20" s="2">
        <v>6</v>
      </c>
      <c r="J20" s="2">
        <v>0</v>
      </c>
      <c r="K20" s="2">
        <v>0</v>
      </c>
      <c r="L20" s="2">
        <v>2</v>
      </c>
      <c r="M20" s="2">
        <v>4</v>
      </c>
      <c r="N20" s="2">
        <v>2</v>
      </c>
      <c r="O20" s="2">
        <v>0</v>
      </c>
      <c r="P20" s="2">
        <v>2</v>
      </c>
      <c r="Q20" s="2">
        <v>6</v>
      </c>
      <c r="R20" s="2">
        <v>0</v>
      </c>
      <c r="S20" s="2">
        <v>1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1</v>
      </c>
    </row>
    <row r="21" spans="1:29" ht="12.75" x14ac:dyDescent="0.2">
      <c r="A21" s="2" t="s">
        <v>21</v>
      </c>
      <c r="B21" s="2" t="s">
        <v>78</v>
      </c>
      <c r="C21" s="2" t="s">
        <v>44</v>
      </c>
      <c r="D21" s="2" t="s">
        <v>79</v>
      </c>
      <c r="E21" s="2" t="s">
        <v>80</v>
      </c>
      <c r="F21" s="2">
        <v>1</v>
      </c>
      <c r="G21" s="2">
        <v>1</v>
      </c>
      <c r="H21" s="2">
        <v>0</v>
      </c>
      <c r="I21" s="2">
        <v>3</v>
      </c>
      <c r="J21" s="2">
        <v>0</v>
      </c>
      <c r="K21" s="2">
        <v>0</v>
      </c>
      <c r="L21" s="2">
        <v>1</v>
      </c>
      <c r="M21" s="2">
        <v>2</v>
      </c>
      <c r="N21" s="2">
        <v>0</v>
      </c>
      <c r="O21" s="2">
        <v>0</v>
      </c>
      <c r="P21" s="2">
        <v>2</v>
      </c>
      <c r="Q21" s="2">
        <v>3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</row>
  </sheetData>
  <customSheetViews>
    <customSheetView guid="{E8F4095E-9DA9-4B2D-B81F-60D6F68D5BD9}" filter="1" showAutoFilter="1">
      <pageMargins left="0.511811024" right="0.511811024" top="0.78740157499999996" bottom="0.78740157499999996" header="0.31496062000000002" footer="0.31496062000000002"/>
      <autoFilter ref="A1:E21" xr:uid="{871F6AC7-7132-42C4-9344-9EEE16BA53FA}"/>
    </customSheetView>
    <customSheetView guid="{8A800278-A2B1-4261-9294-C8DB2092169A}" filter="1" showAutoFilter="1">
      <pageMargins left="0.511811024" right="0.511811024" top="0.78740157499999996" bottom="0.78740157499999996" header="0.31496062000000002" footer="0.31496062000000002"/>
      <autoFilter ref="A1:E21" xr:uid="{2AAC8977-E6C9-4E9C-9ACF-61160338FDCA}"/>
    </customSheetView>
  </customSheetView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7326E"/>
    <outlinePr summaryBelow="0" summaryRight="0"/>
  </sheetPr>
  <dimension ref="A1:AA95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3" sqref="I23"/>
    </sheetView>
  </sheetViews>
  <sheetFormatPr defaultColWidth="12.5703125" defaultRowHeight="15.75" customHeight="1" x14ac:dyDescent="0.2"/>
  <cols>
    <col min="1" max="1" width="35.42578125" customWidth="1"/>
    <col min="2" max="3" width="23" customWidth="1"/>
    <col min="4" max="10" width="11.42578125" customWidth="1"/>
    <col min="11" max="11" width="13.5703125" customWidth="1"/>
    <col min="12" max="12" width="11.42578125" customWidth="1"/>
    <col min="13" max="13" width="13.85546875" customWidth="1"/>
    <col min="14" max="21" width="11.42578125" customWidth="1"/>
    <col min="22" max="22" width="13" customWidth="1"/>
    <col min="23" max="23" width="12.5703125" bestFit="1" customWidth="1"/>
    <col min="24" max="25" width="13" customWidth="1"/>
  </cols>
  <sheetData>
    <row r="1" spans="1:27" ht="38.25" x14ac:dyDescent="0.2">
      <c r="A1" s="3" t="s">
        <v>101</v>
      </c>
      <c r="B1" s="3" t="s">
        <v>95</v>
      </c>
      <c r="C1" s="3" t="s">
        <v>96</v>
      </c>
      <c r="D1" s="4" t="s">
        <v>25</v>
      </c>
      <c r="E1" s="4" t="s">
        <v>22</v>
      </c>
      <c r="F1" s="4" t="s">
        <v>97</v>
      </c>
      <c r="G1" s="4" t="s">
        <v>23</v>
      </c>
      <c r="H1" s="4" t="s">
        <v>24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81</v>
      </c>
      <c r="W1" s="4" t="s">
        <v>83</v>
      </c>
      <c r="X1" s="4" t="s">
        <v>82</v>
      </c>
      <c r="Y1" s="4" t="s">
        <v>39</v>
      </c>
      <c r="AA1" s="4" t="s">
        <v>94</v>
      </c>
    </row>
    <row r="2" spans="1:27" ht="12.75" x14ac:dyDescent="0.2">
      <c r="A2" s="34" t="s">
        <v>103</v>
      </c>
      <c r="B2" s="5">
        <f>($B$56+'BD - Itens x Peso'!$C$2)/2 + AVERAGE('BD - Valor Lavanderia Por Item'!$B$56/'BD - Valor Lavanderia Por Item'!AA2)</f>
        <v>0.16139999999999999</v>
      </c>
      <c r="C2" s="24">
        <f>(C$56+'BD - Itens x Peso'!$C$3)/2 + AVERAGE('BD - Valor Lavanderia Por Item'!$C$56/'BD - Valor Lavanderia Por Item'!$AA2)</f>
        <v>0.43712499999999999</v>
      </c>
      <c r="D2" s="24">
        <f>($D$56+'BD - Itens x Peso'!$C$4)/2 + AVERAGE('BD - Valor Lavanderia Por Item'!$D$56/'BD - Valor Lavanderia Por Item'!$AA2)</f>
        <v>3.6644551833778651</v>
      </c>
      <c r="E2" s="24">
        <f>($E$56+'BD - Itens x Peso'!$C$5)/2 + AVERAGE('BD - Valor Lavanderia Por Item'!$E$56/'BD - Valor Lavanderia Por Item'!$AA2)</f>
        <v>3.9143302811727403</v>
      </c>
      <c r="F2" s="24">
        <f>($F$56+'BD - Itens x Peso'!$C$6)/2 + AVERAGE('BD - Valor Lavanderia Por Item'!$F$56/'BD - Valor Lavanderia Por Item'!$AA2)</f>
        <v>1.0087499999999998</v>
      </c>
      <c r="G2" s="24">
        <f>($G$56+'BD - Itens x Peso'!$C$7)/2 + AVERAGE('BD - Valor Lavanderia Por Item'!$G$56/'BD - Valor Lavanderia Por Item'!$AA2)</f>
        <v>4.8251504544218493</v>
      </c>
      <c r="H2" s="24">
        <f>($H$56+'BD - Itens x Peso'!$C$8)/2 + AVERAGE('BD - Valor Lavanderia Por Item'!$H$56/'BD - Valor Lavanderia Por Item'!$AA2)</f>
        <v>7.3173068557450742</v>
      </c>
      <c r="I2" s="24">
        <f>($I$56+'BD - Itens x Peso'!$C$9)/2 + AVERAGE('BD - Valor Lavanderia Por Item'!$I$56/'BD - Valor Lavanderia Por Item'!$AA2)</f>
        <v>9.4002823982945749</v>
      </c>
      <c r="J2" s="24">
        <f>($J$56+'BD - Itens x Peso'!$C$10)/2 + AVERAGE('BD - Valor Lavanderia Por Item'!$J$56/'BD - Valor Lavanderia Por Item'!$AA2)</f>
        <v>11.480070399836343</v>
      </c>
      <c r="K2" s="24">
        <f>($K$56+'BD - Itens x Peso'!$C$11)/2 + AVERAGE('BD - Valor Lavanderia Por Item'!$K$56/'BD - Valor Lavanderia Por Item'!$AA2)</f>
        <v>12.446159296438218</v>
      </c>
      <c r="L2" s="24">
        <f>($L$56+'BD - Itens x Peso'!$C$12)/2 + AVERAGE('BD - Valor Lavanderia Por Item'!$L$56/'BD - Valor Lavanderia Por Item'!$AA2)</f>
        <v>13.279526983090468</v>
      </c>
      <c r="M2" s="24">
        <f>($M$56+'BD - Itens x Peso'!$C$13)/2 + AVERAGE('BD - Valor Lavanderia Por Item'!$M$56/'BD - Valor Lavanderia Por Item'!$AA2)</f>
        <v>26.968390605704535</v>
      </c>
      <c r="N2" s="24">
        <f>($N$56+'BD - Itens x Peso'!$C$14)/2 + AVERAGE('BD - Valor Lavanderia Por Item'!$N$56/'BD - Valor Lavanderia Por Item'!$AA2)</f>
        <v>32.315372019688695</v>
      </c>
      <c r="O2" s="24">
        <f>($O$56+'BD - Itens x Peso'!$C$15)/2 + AVERAGE('BD - Valor Lavanderia Por Item'!$O$56/'BD - Valor Lavanderia Por Item'!$AA2)</f>
        <v>38.575040552441251</v>
      </c>
      <c r="P2" s="24">
        <f>($P$56+'BD - Itens x Peso'!$C$16)/2 + AVERAGE('BD - Valor Lavanderia Por Item'!P$56/'BD - Valor Lavanderia Por Item'!$AA2)</f>
        <v>47.439350637038814</v>
      </c>
      <c r="Q2" s="24">
        <f>($Q$56+'BD - Itens x Peso'!$C$17)/2 + AVERAGE('BD - Valor Lavanderia Por Item'!$Q$56/'BD - Valor Lavanderia Por Item'!$AA2)</f>
        <v>50.415146043673388</v>
      </c>
      <c r="R2" s="24">
        <f>($R$56+'BD - Itens x Peso'!$C$18)/2 + AVERAGE('BD - Valor Lavanderia Por Item'!$R$56/'BD - Valor Lavanderia Por Item'!$AA2)</f>
        <v>20.34653887034445</v>
      </c>
      <c r="S2" s="24">
        <f>($S$56+'BD - Itens x Peso'!$C$19)/2 + AVERAGE('BD - Valor Lavanderia Por Item'!$S$56/'BD - Valor Lavanderia Por Item'!$AA2)</f>
        <v>24.465798651079361</v>
      </c>
      <c r="T2" s="24">
        <f>($T$56+'BD - Itens x Peso'!$C$20)/2 + AVERAGE('BD - Valor Lavanderia Por Item'!$T$56/'BD - Valor Lavanderia Por Item'!$AA2)</f>
        <v>25.996311958791438</v>
      </c>
      <c r="U2" s="24">
        <f>($U$56+'BD - Itens x Peso'!$C$21)/2 + AVERAGE('BD - Valor Lavanderia Por Item'!$U$56/'BD - Valor Lavanderia Por Item'!$AA2)</f>
        <v>31.574479604030554</v>
      </c>
      <c r="V2" s="24">
        <f>($V$56+'BD - Itens x Peso'!$C$22)/2 + AVERAGE('BD - Valor Lavanderia Por Item'!$V$56/'BD - Valor Lavanderia Por Item'!$AA2)</f>
        <v>5.38</v>
      </c>
      <c r="W2" s="24">
        <f>($W$56+'BD - Itens x Peso'!$C$23)/2 + AVERAGE('BD - Valor Lavanderia Por Item'!$W$56/'BD - Valor Lavanderia Por Item'!$AA2)</f>
        <v>6.5232499999999991</v>
      </c>
      <c r="X2" s="24">
        <f>($X$56+'BD - Itens x Peso'!$C$24)/2 + AVERAGE('BD - Valor Lavanderia Por Item'!$X$56/'BD - Valor Lavanderia Por Item'!$AA2)</f>
        <v>10.087499999999999</v>
      </c>
      <c r="Y2" s="24">
        <f>($Y$56+'BD - Itens x Peso'!$C$25)/2 + AVERAGE('BD - Valor Lavanderia Por Item'!$Y$56/'BD - Valor Lavanderia Por Item'!$AA2)</f>
        <v>2.0174999999999996</v>
      </c>
      <c r="AA2" s="22">
        <v>1.6806666666666668</v>
      </c>
    </row>
    <row r="3" spans="1:27" ht="12.75" x14ac:dyDescent="0.2">
      <c r="A3" s="34" t="s">
        <v>104</v>
      </c>
      <c r="B3" s="5">
        <f>($B$56+'BD - Itens x Peso'!$C$2)/2 + AVERAGE('BD - Valor Lavanderia Por Item'!$B$56/'BD - Valor Lavanderia Por Item'!AA3)</f>
        <v>0.16139999999999999</v>
      </c>
      <c r="C3" s="24">
        <f>(C$56+'BD - Itens x Peso'!$C$3)/2 + AVERAGE('BD - Valor Lavanderia Por Item'!$C$56/'BD - Valor Lavanderia Por Item'!$AA3)</f>
        <v>0.43712499999999999</v>
      </c>
      <c r="D3" s="24">
        <f>($D$56+'BD - Itens x Peso'!$C$4)/2 + AVERAGE('BD - Valor Lavanderia Por Item'!$D$56/'BD - Valor Lavanderia Por Item'!$AA3)</f>
        <v>2.968066091216361</v>
      </c>
      <c r="E3" s="24">
        <f>($E$56+'BD - Itens x Peso'!$C$5)/2 + AVERAGE('BD - Valor Lavanderia Por Item'!$E$56/'BD - Valor Lavanderia Por Item'!$AA3)</f>
        <v>3.2114356961023409</v>
      </c>
      <c r="F3" s="24">
        <f>($F$56+'BD - Itens x Peso'!$C$6)/2 + AVERAGE('BD - Valor Lavanderia Por Item'!$F$56/'BD - Valor Lavanderia Por Item'!$AA3)</f>
        <v>1.0087499999999998</v>
      </c>
      <c r="G3" s="24">
        <f>($G$56+'BD - Itens x Peso'!$C$7)/2 + AVERAGE('BD - Valor Lavanderia Por Item'!$G$56/'BD - Valor Lavanderia Por Item'!$AA3)</f>
        <v>4.0151320326872879</v>
      </c>
      <c r="H3" s="24">
        <f>($H$56+'BD - Itens x Peso'!$C$8)/2 + AVERAGE('BD - Valor Lavanderia Por Item'!$H$56/'BD - Valor Lavanderia Por Item'!$AA3)</f>
        <v>6.1150617913832193</v>
      </c>
      <c r="I3" s="24">
        <f>($I$56+'BD - Itens x Peso'!$C$9)/2 + AVERAGE('BD - Valor Lavanderia Por Item'!$I$56/'BD - Valor Lavanderia Por Item'!$AA3)</f>
        <v>7.9949652911479046</v>
      </c>
      <c r="J3" s="24">
        <f>($J$56+'BD - Itens x Peso'!$C$10)/2 + AVERAGE('BD - Valor Lavanderia Por Item'!$J$56/'BD - Valor Lavanderia Por Item'!$AA3)</f>
        <v>9.919381251871819</v>
      </c>
      <c r="K3" s="24">
        <f>($K$56+'BD - Itens x Peso'!$C$11)/2 + AVERAGE('BD - Valor Lavanderia Por Item'!$K$56/'BD - Valor Lavanderia Por Item'!$AA3)</f>
        <v>10.706002056860479</v>
      </c>
      <c r="L3" s="24">
        <f>($L$56+'BD - Itens x Peso'!$C$12)/2 + AVERAGE('BD - Valor Lavanderia Por Item'!$L$56/'BD - Valor Lavanderia Por Item'!$AA3)</f>
        <v>11.448708001754161</v>
      </c>
      <c r="M3" s="24">
        <f>($M$56+'BD - Itens x Peso'!$C$13)/2 + AVERAGE('BD - Valor Lavanderia Por Item'!$M$56/'BD - Valor Lavanderia Por Item'!$AA3)</f>
        <v>22.53841201386215</v>
      </c>
      <c r="N3" s="24">
        <f>($N$56+'BD - Itens x Peso'!$C$14)/2 + AVERAGE('BD - Valor Lavanderia Por Item'!$N$56/'BD - Valor Lavanderia Por Item'!$AA3)</f>
        <v>26.515641338296319</v>
      </c>
      <c r="O3" s="24">
        <f>($O$56+'BD - Itens x Peso'!$C$15)/2 + AVERAGE('BD - Valor Lavanderia Por Item'!$O$56/'BD - Valor Lavanderia Por Item'!$AA3)</f>
        <v>31.787928806742819</v>
      </c>
      <c r="P3" s="24">
        <f>($P$56+'BD - Itens x Peso'!$C$16)/2 + AVERAGE('BD - Valor Lavanderia Por Item'!P$56/'BD - Valor Lavanderia Por Item'!$AA3)</f>
        <v>39.841252299662003</v>
      </c>
      <c r="Q3" s="24">
        <f>($Q$56+'BD - Itens x Peso'!$C$17)/2 + AVERAGE('BD - Valor Lavanderia Por Item'!$Q$56/'BD - Valor Lavanderia Por Item'!$AA3)</f>
        <v>42.437473794549263</v>
      </c>
      <c r="R3" s="24">
        <f>($R$56+'BD - Itens x Peso'!$C$18)/2 + AVERAGE('BD - Valor Lavanderia Por Item'!$R$56/'BD - Valor Lavanderia Por Item'!$AA3)</f>
        <v>17.176073236212723</v>
      </c>
      <c r="S3" s="24">
        <f>($S$56+'BD - Itens x Peso'!$C$19)/2 + AVERAGE('BD - Valor Lavanderia Por Item'!$S$56/'BD - Valor Lavanderia Por Item'!$AA3)</f>
        <v>20.493086403114706</v>
      </c>
      <c r="T3" s="24">
        <f>($T$56+'BD - Itens x Peso'!$C$20)/2 + AVERAGE('BD - Valor Lavanderia Por Item'!$T$56/'BD - Valor Lavanderia Por Item'!$AA3)</f>
        <v>21.980420773969968</v>
      </c>
      <c r="U3" s="24">
        <f>($U$56+'BD - Itens x Peso'!$C$21)/2 + AVERAGE('BD - Valor Lavanderia Por Item'!$U$56/'BD - Valor Lavanderia Por Item'!$AA3)</f>
        <v>27.042883241346861</v>
      </c>
      <c r="V3" s="24">
        <f>($V$56+'BD - Itens x Peso'!$C$22)/2 + AVERAGE('BD - Valor Lavanderia Por Item'!$V$56/'BD - Valor Lavanderia Por Item'!$AA3)</f>
        <v>5.38</v>
      </c>
      <c r="W3" s="24">
        <f>($W$56+'BD - Itens x Peso'!$C$23)/2 + AVERAGE('BD - Valor Lavanderia Por Item'!$W$56/'BD - Valor Lavanderia Por Item'!$AA3)</f>
        <v>6.5232499999999991</v>
      </c>
      <c r="X3" s="24">
        <f>($X$56+'BD - Itens x Peso'!$C$24)/2 + AVERAGE('BD - Valor Lavanderia Por Item'!$X$56/'BD - Valor Lavanderia Por Item'!$AA3)</f>
        <v>10.087499999999999</v>
      </c>
      <c r="Y3" s="24">
        <f>($Y$56+'BD - Itens x Peso'!$C$25)/2 + AVERAGE('BD - Valor Lavanderia Por Item'!$Y$56/'BD - Valor Lavanderia Por Item'!$AA3)</f>
        <v>2.0174999999999996</v>
      </c>
      <c r="AA3" s="22">
        <v>2.9399999999999995</v>
      </c>
    </row>
    <row r="4" spans="1:27" ht="12.75" x14ac:dyDescent="0.2">
      <c r="A4" s="34" t="s">
        <v>105</v>
      </c>
      <c r="B4" s="5">
        <f>($B$56+'BD - Itens x Peso'!$C$2)/2 + AVERAGE('BD - Valor Lavanderia Por Item'!$B$56/'BD - Valor Lavanderia Por Item'!AA4)</f>
        <v>0.16139999999999999</v>
      </c>
      <c r="C4" s="24">
        <f>(C$56+'BD - Itens x Peso'!$C$3)/2 + AVERAGE('BD - Valor Lavanderia Por Item'!$C$56/'BD - Valor Lavanderia Por Item'!$AA4)</f>
        <v>0.43712499999999999</v>
      </c>
      <c r="D4" s="24">
        <f>($D$56+'BD - Itens x Peso'!$C$4)/2 + AVERAGE('BD - Valor Lavanderia Por Item'!$D$56/'BD - Valor Lavanderia Por Item'!$AA4)</f>
        <v>2.968066091216361</v>
      </c>
      <c r="E4" s="24">
        <f>($E$56+'BD - Itens x Peso'!$C$5)/2 + AVERAGE('BD - Valor Lavanderia Por Item'!$E$56/'BD - Valor Lavanderia Por Item'!$AA4)</f>
        <v>3.2114356961023409</v>
      </c>
      <c r="F4" s="24">
        <f>($F$56+'BD - Itens x Peso'!$C$6)/2 + AVERAGE('BD - Valor Lavanderia Por Item'!$F$56/'BD - Valor Lavanderia Por Item'!$AA4)</f>
        <v>1.0087499999999998</v>
      </c>
      <c r="G4" s="24">
        <f>($G$56+'BD - Itens x Peso'!$C$7)/2 + AVERAGE('BD - Valor Lavanderia Por Item'!$G$56/'BD - Valor Lavanderia Por Item'!$AA4)</f>
        <v>4.0151320326872879</v>
      </c>
      <c r="H4" s="24">
        <f>($H$56+'BD - Itens x Peso'!$C$8)/2 + AVERAGE('BD - Valor Lavanderia Por Item'!$H$56/'BD - Valor Lavanderia Por Item'!$AA4)</f>
        <v>6.1150617913832193</v>
      </c>
      <c r="I4" s="24">
        <f>($I$56+'BD - Itens x Peso'!$C$9)/2 + AVERAGE('BD - Valor Lavanderia Por Item'!$I$56/'BD - Valor Lavanderia Por Item'!$AA4)</f>
        <v>7.9949652911479046</v>
      </c>
      <c r="J4" s="24">
        <f>($J$56+'BD - Itens x Peso'!$C$10)/2 + AVERAGE('BD - Valor Lavanderia Por Item'!$J$56/'BD - Valor Lavanderia Por Item'!$AA4)</f>
        <v>9.919381251871819</v>
      </c>
      <c r="K4" s="24">
        <f>($K$56+'BD - Itens x Peso'!$C$11)/2 + AVERAGE('BD - Valor Lavanderia Por Item'!$K$56/'BD - Valor Lavanderia Por Item'!$AA4)</f>
        <v>10.706002056860479</v>
      </c>
      <c r="L4" s="24">
        <f>($L$56+'BD - Itens x Peso'!$C$12)/2 + AVERAGE('BD - Valor Lavanderia Por Item'!$L$56/'BD - Valor Lavanderia Por Item'!$AA4)</f>
        <v>11.448708001754161</v>
      </c>
      <c r="M4" s="24">
        <f>($M$56+'BD - Itens x Peso'!$C$13)/2 + AVERAGE('BD - Valor Lavanderia Por Item'!$M$56/'BD - Valor Lavanderia Por Item'!$AA4)</f>
        <v>22.53841201386215</v>
      </c>
      <c r="N4" s="24">
        <f>($N$56+'BD - Itens x Peso'!$C$14)/2 + AVERAGE('BD - Valor Lavanderia Por Item'!$N$56/'BD - Valor Lavanderia Por Item'!$AA4)</f>
        <v>26.515641338296319</v>
      </c>
      <c r="O4" s="24">
        <f>($O$56+'BD - Itens x Peso'!$C$15)/2 + AVERAGE('BD - Valor Lavanderia Por Item'!$O$56/'BD - Valor Lavanderia Por Item'!$AA4)</f>
        <v>31.787928806742819</v>
      </c>
      <c r="P4" s="24">
        <f>($P$56+'BD - Itens x Peso'!$C$16)/2 + AVERAGE('BD - Valor Lavanderia Por Item'!P$56/'BD - Valor Lavanderia Por Item'!$AA4)</f>
        <v>39.841252299662003</v>
      </c>
      <c r="Q4" s="24">
        <f>($Q$56+'BD - Itens x Peso'!$C$17)/2 + AVERAGE('BD - Valor Lavanderia Por Item'!$Q$56/'BD - Valor Lavanderia Por Item'!$AA4)</f>
        <v>42.437473794549263</v>
      </c>
      <c r="R4" s="24">
        <f>($R$56+'BD - Itens x Peso'!$C$18)/2 + AVERAGE('BD - Valor Lavanderia Por Item'!$R$56/'BD - Valor Lavanderia Por Item'!$AA4)</f>
        <v>17.176073236212723</v>
      </c>
      <c r="S4" s="24">
        <f>($S$56+'BD - Itens x Peso'!$C$19)/2 + AVERAGE('BD - Valor Lavanderia Por Item'!$S$56/'BD - Valor Lavanderia Por Item'!$AA4)</f>
        <v>20.493086403114706</v>
      </c>
      <c r="T4" s="24">
        <f>($T$56+'BD - Itens x Peso'!$C$20)/2 + AVERAGE('BD - Valor Lavanderia Por Item'!$T$56/'BD - Valor Lavanderia Por Item'!$AA4)</f>
        <v>21.980420773969968</v>
      </c>
      <c r="U4" s="24">
        <f>($U$56+'BD - Itens x Peso'!$C$21)/2 + AVERAGE('BD - Valor Lavanderia Por Item'!$U$56/'BD - Valor Lavanderia Por Item'!$AA4)</f>
        <v>27.042883241346861</v>
      </c>
      <c r="V4" s="24">
        <f>($V$56+'BD - Itens x Peso'!$C$22)/2 + AVERAGE('BD - Valor Lavanderia Por Item'!$V$56/'BD - Valor Lavanderia Por Item'!$AA4)</f>
        <v>5.38</v>
      </c>
      <c r="W4" s="24">
        <f>($W$56+'BD - Itens x Peso'!$C$23)/2 + AVERAGE('BD - Valor Lavanderia Por Item'!$W$56/'BD - Valor Lavanderia Por Item'!$AA4)</f>
        <v>6.5232499999999991</v>
      </c>
      <c r="X4" s="24">
        <f>($X$56+'BD - Itens x Peso'!$C$24)/2 + AVERAGE('BD - Valor Lavanderia Por Item'!$X$56/'BD - Valor Lavanderia Por Item'!$AA4)</f>
        <v>10.087499999999999</v>
      </c>
      <c r="Y4" s="24">
        <f>($Y$56+'BD - Itens x Peso'!$C$25)/2 + AVERAGE('BD - Valor Lavanderia Por Item'!$Y$56/'BD - Valor Lavanderia Por Item'!$AA4)</f>
        <v>2.0174999999999996</v>
      </c>
      <c r="AA4" s="22">
        <v>2.9399999999999995</v>
      </c>
    </row>
    <row r="5" spans="1:27" ht="12.75" x14ac:dyDescent="0.2">
      <c r="A5" s="34" t="s">
        <v>106</v>
      </c>
      <c r="B5" s="5">
        <f>($B$56+'BD - Itens x Peso'!$C$2)/2 + AVERAGE('BD - Valor Lavanderia Por Item'!$B$56/'BD - Valor Lavanderia Por Item'!AA5)</f>
        <v>0.16139999999999999</v>
      </c>
      <c r="C5" s="24">
        <f>(C$56+'BD - Itens x Peso'!$C$3)/2 + AVERAGE('BD - Valor Lavanderia Por Item'!$C$56/'BD - Valor Lavanderia Por Item'!$AA5)</f>
        <v>0.43712499999999999</v>
      </c>
      <c r="D5" s="24">
        <f>($D$56+'BD - Itens x Peso'!$C$4)/2 + AVERAGE('BD - Valor Lavanderia Por Item'!$D$56/'BD - Valor Lavanderia Por Item'!$AA5)</f>
        <v>2.968066091216361</v>
      </c>
      <c r="E5" s="24">
        <f>($E$56+'BD - Itens x Peso'!$C$5)/2 + AVERAGE('BD - Valor Lavanderia Por Item'!$E$56/'BD - Valor Lavanderia Por Item'!$AA5)</f>
        <v>3.2114356961023409</v>
      </c>
      <c r="F5" s="24">
        <f>($F$56+'BD - Itens x Peso'!$C$6)/2 + AVERAGE('BD - Valor Lavanderia Por Item'!$F$56/'BD - Valor Lavanderia Por Item'!$AA5)</f>
        <v>1.0087499999999998</v>
      </c>
      <c r="G5" s="24">
        <f>($G$56+'BD - Itens x Peso'!$C$7)/2 + AVERAGE('BD - Valor Lavanderia Por Item'!$G$56/'BD - Valor Lavanderia Por Item'!$AA5)</f>
        <v>4.0151320326872879</v>
      </c>
      <c r="H5" s="24">
        <f>($H$56+'BD - Itens x Peso'!$C$8)/2 + AVERAGE('BD - Valor Lavanderia Por Item'!$H$56/'BD - Valor Lavanderia Por Item'!$AA5)</f>
        <v>6.1150617913832193</v>
      </c>
      <c r="I5" s="24">
        <f>($I$56+'BD - Itens x Peso'!$C$9)/2 + AVERAGE('BD - Valor Lavanderia Por Item'!$I$56/'BD - Valor Lavanderia Por Item'!$AA5)</f>
        <v>7.9949652911479046</v>
      </c>
      <c r="J5" s="24">
        <f>($J$56+'BD - Itens x Peso'!$C$10)/2 + AVERAGE('BD - Valor Lavanderia Por Item'!$J$56/'BD - Valor Lavanderia Por Item'!$AA5)</f>
        <v>9.919381251871819</v>
      </c>
      <c r="K5" s="24">
        <f>($K$56+'BD - Itens x Peso'!$C$11)/2 + AVERAGE('BD - Valor Lavanderia Por Item'!$K$56/'BD - Valor Lavanderia Por Item'!$AA5)</f>
        <v>10.706002056860479</v>
      </c>
      <c r="L5" s="24">
        <f>($L$56+'BD - Itens x Peso'!$C$12)/2 + AVERAGE('BD - Valor Lavanderia Por Item'!$L$56/'BD - Valor Lavanderia Por Item'!$AA5)</f>
        <v>11.448708001754161</v>
      </c>
      <c r="M5" s="24">
        <f>($M$56+'BD - Itens x Peso'!$C$13)/2 + AVERAGE('BD - Valor Lavanderia Por Item'!$M$56/'BD - Valor Lavanderia Por Item'!$AA5)</f>
        <v>22.53841201386215</v>
      </c>
      <c r="N5" s="24">
        <f>($N$56+'BD - Itens x Peso'!$C$14)/2 + AVERAGE('BD - Valor Lavanderia Por Item'!$N$56/'BD - Valor Lavanderia Por Item'!$AA5)</f>
        <v>26.515641338296319</v>
      </c>
      <c r="O5" s="24">
        <f>($O$56+'BD - Itens x Peso'!$C$15)/2 + AVERAGE('BD - Valor Lavanderia Por Item'!$O$56/'BD - Valor Lavanderia Por Item'!$AA5)</f>
        <v>31.787928806742819</v>
      </c>
      <c r="P5" s="24">
        <f>($P$56+'BD - Itens x Peso'!$C$16)/2 + AVERAGE('BD - Valor Lavanderia Por Item'!P$56/'BD - Valor Lavanderia Por Item'!$AA5)</f>
        <v>39.841252299662003</v>
      </c>
      <c r="Q5" s="24">
        <f>($Q$56+'BD - Itens x Peso'!$C$17)/2 + AVERAGE('BD - Valor Lavanderia Por Item'!$Q$56/'BD - Valor Lavanderia Por Item'!$AA5)</f>
        <v>42.437473794549263</v>
      </c>
      <c r="R5" s="24">
        <f>($R$56+'BD - Itens x Peso'!$C$18)/2 + AVERAGE('BD - Valor Lavanderia Por Item'!$R$56/'BD - Valor Lavanderia Por Item'!$AA5)</f>
        <v>17.176073236212723</v>
      </c>
      <c r="S5" s="24">
        <f>($S$56+'BD - Itens x Peso'!$C$19)/2 + AVERAGE('BD - Valor Lavanderia Por Item'!$S$56/'BD - Valor Lavanderia Por Item'!$AA5)</f>
        <v>20.493086403114706</v>
      </c>
      <c r="T5" s="24">
        <f>($T$56+'BD - Itens x Peso'!$C$20)/2 + AVERAGE('BD - Valor Lavanderia Por Item'!$T$56/'BD - Valor Lavanderia Por Item'!$AA5)</f>
        <v>21.980420773969968</v>
      </c>
      <c r="U5" s="24">
        <f>($U$56+'BD - Itens x Peso'!$C$21)/2 + AVERAGE('BD - Valor Lavanderia Por Item'!$U$56/'BD - Valor Lavanderia Por Item'!$AA5)</f>
        <v>27.042883241346861</v>
      </c>
      <c r="V5" s="24">
        <f>($V$56+'BD - Itens x Peso'!$C$22)/2 + AVERAGE('BD - Valor Lavanderia Por Item'!$V$56/'BD - Valor Lavanderia Por Item'!$AA5)</f>
        <v>5.38</v>
      </c>
      <c r="W5" s="24">
        <f>($W$56+'BD - Itens x Peso'!$C$23)/2 + AVERAGE('BD - Valor Lavanderia Por Item'!$W$56/'BD - Valor Lavanderia Por Item'!$AA5)</f>
        <v>6.5232499999999991</v>
      </c>
      <c r="X5" s="24">
        <f>($X$56+'BD - Itens x Peso'!$C$24)/2 + AVERAGE('BD - Valor Lavanderia Por Item'!$X$56/'BD - Valor Lavanderia Por Item'!$AA5)</f>
        <v>10.087499999999999</v>
      </c>
      <c r="Y5" s="24">
        <f>($Y$56+'BD - Itens x Peso'!$C$25)/2 + AVERAGE('BD - Valor Lavanderia Por Item'!$Y$56/'BD - Valor Lavanderia Por Item'!$AA5)</f>
        <v>2.0174999999999996</v>
      </c>
      <c r="AA5" s="22">
        <v>2.9399999999999995</v>
      </c>
    </row>
    <row r="6" spans="1:27" ht="12.75" x14ac:dyDescent="0.2">
      <c r="A6" s="34" t="s">
        <v>107</v>
      </c>
      <c r="B6" s="5">
        <f>($B$56+'BD - Itens x Peso'!$C$2)/2 + AVERAGE('BD - Valor Lavanderia Por Item'!$B$56/'BD - Valor Lavanderia Por Item'!AA6)</f>
        <v>0.16139999999999999</v>
      </c>
      <c r="C6" s="24">
        <f>(C$56+'BD - Itens x Peso'!$C$3)/2 + AVERAGE('BD - Valor Lavanderia Por Item'!$C$56/'BD - Valor Lavanderia Por Item'!$AA6)</f>
        <v>0.43712499999999999</v>
      </c>
      <c r="D6" s="24">
        <f>($D$56+'BD - Itens x Peso'!$C$4)/2 + AVERAGE('BD - Valor Lavanderia Por Item'!$D$56/'BD - Valor Lavanderia Por Item'!$AA6)</f>
        <v>3.6644551833778651</v>
      </c>
      <c r="E6" s="24">
        <f>($E$56+'BD - Itens x Peso'!$C$5)/2 + AVERAGE('BD - Valor Lavanderia Por Item'!$E$56/'BD - Valor Lavanderia Por Item'!$AA6)</f>
        <v>3.9143302811727403</v>
      </c>
      <c r="F6" s="24">
        <f>($F$56+'BD - Itens x Peso'!$C$6)/2 + AVERAGE('BD - Valor Lavanderia Por Item'!$F$56/'BD - Valor Lavanderia Por Item'!$AA6)</f>
        <v>1.0087499999999998</v>
      </c>
      <c r="G6" s="24">
        <f>($G$56+'BD - Itens x Peso'!$C$7)/2 + AVERAGE('BD - Valor Lavanderia Por Item'!$G$56/'BD - Valor Lavanderia Por Item'!$AA6)</f>
        <v>4.8251504544218493</v>
      </c>
      <c r="H6" s="24">
        <f>($H$56+'BD - Itens x Peso'!$C$8)/2 + AVERAGE('BD - Valor Lavanderia Por Item'!$H$56/'BD - Valor Lavanderia Por Item'!$AA6)</f>
        <v>7.3173068557450742</v>
      </c>
      <c r="I6" s="24">
        <f>($I$56+'BD - Itens x Peso'!$C$9)/2 + AVERAGE('BD - Valor Lavanderia Por Item'!$I$56/'BD - Valor Lavanderia Por Item'!$AA6)</f>
        <v>9.4002823982945749</v>
      </c>
      <c r="J6" s="24">
        <f>($J$56+'BD - Itens x Peso'!$C$10)/2 + AVERAGE('BD - Valor Lavanderia Por Item'!$J$56/'BD - Valor Lavanderia Por Item'!$AA6)</f>
        <v>11.480070399836343</v>
      </c>
      <c r="K6" s="24">
        <f>($K$56+'BD - Itens x Peso'!$C$11)/2 + AVERAGE('BD - Valor Lavanderia Por Item'!$K$56/'BD - Valor Lavanderia Por Item'!$AA6)</f>
        <v>12.446159296438218</v>
      </c>
      <c r="L6" s="24">
        <f>($L$56+'BD - Itens x Peso'!$C$12)/2 + AVERAGE('BD - Valor Lavanderia Por Item'!$L$56/'BD - Valor Lavanderia Por Item'!$AA6)</f>
        <v>13.279526983090468</v>
      </c>
      <c r="M6" s="24">
        <f>($M$56+'BD - Itens x Peso'!$C$13)/2 + AVERAGE('BD - Valor Lavanderia Por Item'!$M$56/'BD - Valor Lavanderia Por Item'!$AA6)</f>
        <v>26.968390605704535</v>
      </c>
      <c r="N6" s="24">
        <f>($N$56+'BD - Itens x Peso'!$C$14)/2 + AVERAGE('BD - Valor Lavanderia Por Item'!$N$56/'BD - Valor Lavanderia Por Item'!$AA6)</f>
        <v>32.315372019688695</v>
      </c>
      <c r="O6" s="24">
        <f>($O$56+'BD - Itens x Peso'!$C$15)/2 + AVERAGE('BD - Valor Lavanderia Por Item'!$O$56/'BD - Valor Lavanderia Por Item'!$AA6)</f>
        <v>38.575040552441251</v>
      </c>
      <c r="P6" s="24">
        <f>($P$56+'BD - Itens x Peso'!$C$16)/2 + AVERAGE('BD - Valor Lavanderia Por Item'!P$56/'BD - Valor Lavanderia Por Item'!$AA6)</f>
        <v>47.439350637038814</v>
      </c>
      <c r="Q6" s="24">
        <f>($Q$56+'BD - Itens x Peso'!$C$17)/2 + AVERAGE('BD - Valor Lavanderia Por Item'!$Q$56/'BD - Valor Lavanderia Por Item'!$AA6)</f>
        <v>50.415146043673388</v>
      </c>
      <c r="R6" s="24">
        <f>($R$56+'BD - Itens x Peso'!$C$18)/2 + AVERAGE('BD - Valor Lavanderia Por Item'!$R$56/'BD - Valor Lavanderia Por Item'!$AA6)</f>
        <v>20.34653887034445</v>
      </c>
      <c r="S6" s="24">
        <f>($S$56+'BD - Itens x Peso'!$C$19)/2 + AVERAGE('BD - Valor Lavanderia Por Item'!$S$56/'BD - Valor Lavanderia Por Item'!$AA6)</f>
        <v>24.465798651079361</v>
      </c>
      <c r="T6" s="24">
        <f>($T$56+'BD - Itens x Peso'!$C$20)/2 + AVERAGE('BD - Valor Lavanderia Por Item'!$T$56/'BD - Valor Lavanderia Por Item'!$AA6)</f>
        <v>25.996311958791438</v>
      </c>
      <c r="U6" s="24">
        <f>($U$56+'BD - Itens x Peso'!$C$21)/2 + AVERAGE('BD - Valor Lavanderia Por Item'!$U$56/'BD - Valor Lavanderia Por Item'!$AA6)</f>
        <v>31.574479604030554</v>
      </c>
      <c r="V6" s="24">
        <f>($V$56+'BD - Itens x Peso'!$C$22)/2 + AVERAGE('BD - Valor Lavanderia Por Item'!$V$56/'BD - Valor Lavanderia Por Item'!$AA6)</f>
        <v>5.38</v>
      </c>
      <c r="W6" s="24">
        <f>($W$56+'BD - Itens x Peso'!$C$23)/2 + AVERAGE('BD - Valor Lavanderia Por Item'!$W$56/'BD - Valor Lavanderia Por Item'!$AA6)</f>
        <v>6.5232499999999991</v>
      </c>
      <c r="X6" s="24">
        <f>($X$56+'BD - Itens x Peso'!$C$24)/2 + AVERAGE('BD - Valor Lavanderia Por Item'!$X$56/'BD - Valor Lavanderia Por Item'!$AA6)</f>
        <v>10.087499999999999</v>
      </c>
      <c r="Y6" s="24">
        <f>($Y$56+'BD - Itens x Peso'!$C$25)/2 + AVERAGE('BD - Valor Lavanderia Por Item'!$Y$56/'BD - Valor Lavanderia Por Item'!$AA6)</f>
        <v>2.0174999999999996</v>
      </c>
      <c r="AA6" s="22">
        <v>1.6806666666666668</v>
      </c>
    </row>
    <row r="7" spans="1:27" ht="12.75" x14ac:dyDescent="0.2">
      <c r="A7" s="34" t="s">
        <v>108</v>
      </c>
      <c r="B7" s="5">
        <f>($B$56+'BD - Itens x Peso'!$C$2)/2 + AVERAGE('BD - Valor Lavanderia Por Item'!$B$56/'BD - Valor Lavanderia Por Item'!AA7)</f>
        <v>0.16139999999999999</v>
      </c>
      <c r="C7" s="24">
        <f>(C$56+'BD - Itens x Peso'!$C$3)/2 + AVERAGE('BD - Valor Lavanderia Por Item'!$C$56/'BD - Valor Lavanderia Por Item'!$AA7)</f>
        <v>0.43712499999999999</v>
      </c>
      <c r="D7" s="24">
        <f>($D$56+'BD - Itens x Peso'!$C$4)/2 + AVERAGE('BD - Valor Lavanderia Por Item'!$D$56/'BD - Valor Lavanderia Por Item'!$AA7)</f>
        <v>2.968066091216361</v>
      </c>
      <c r="E7" s="24">
        <f>($E$56+'BD - Itens x Peso'!$C$5)/2 + AVERAGE('BD - Valor Lavanderia Por Item'!$E$56/'BD - Valor Lavanderia Por Item'!$AA7)</f>
        <v>3.2114356961023409</v>
      </c>
      <c r="F7" s="24">
        <f>($F$56+'BD - Itens x Peso'!$C$6)/2 + AVERAGE('BD - Valor Lavanderia Por Item'!$F$56/'BD - Valor Lavanderia Por Item'!$AA7)</f>
        <v>1.0087499999999998</v>
      </c>
      <c r="G7" s="24">
        <f>($G$56+'BD - Itens x Peso'!$C$7)/2 + AVERAGE('BD - Valor Lavanderia Por Item'!$G$56/'BD - Valor Lavanderia Por Item'!$AA7)</f>
        <v>4.0151320326872879</v>
      </c>
      <c r="H7" s="24">
        <f>($H$56+'BD - Itens x Peso'!$C$8)/2 + AVERAGE('BD - Valor Lavanderia Por Item'!$H$56/'BD - Valor Lavanderia Por Item'!$AA7)</f>
        <v>6.1150617913832193</v>
      </c>
      <c r="I7" s="24">
        <f>($I$56+'BD - Itens x Peso'!$C$9)/2 + AVERAGE('BD - Valor Lavanderia Por Item'!$I$56/'BD - Valor Lavanderia Por Item'!$AA7)</f>
        <v>7.9949652911479046</v>
      </c>
      <c r="J7" s="24">
        <f>($J$56+'BD - Itens x Peso'!$C$10)/2 + AVERAGE('BD - Valor Lavanderia Por Item'!$J$56/'BD - Valor Lavanderia Por Item'!$AA7)</f>
        <v>9.919381251871819</v>
      </c>
      <c r="K7" s="24">
        <f>($K$56+'BD - Itens x Peso'!$C$11)/2 + AVERAGE('BD - Valor Lavanderia Por Item'!$K$56/'BD - Valor Lavanderia Por Item'!$AA7)</f>
        <v>10.706002056860479</v>
      </c>
      <c r="L7" s="24">
        <f>($L$56+'BD - Itens x Peso'!$C$12)/2 + AVERAGE('BD - Valor Lavanderia Por Item'!$L$56/'BD - Valor Lavanderia Por Item'!$AA7)</f>
        <v>11.448708001754161</v>
      </c>
      <c r="M7" s="24">
        <f>($M$56+'BD - Itens x Peso'!$C$13)/2 + AVERAGE('BD - Valor Lavanderia Por Item'!$M$56/'BD - Valor Lavanderia Por Item'!$AA7)</f>
        <v>22.53841201386215</v>
      </c>
      <c r="N7" s="24">
        <f>($N$56+'BD - Itens x Peso'!$C$14)/2 + AVERAGE('BD - Valor Lavanderia Por Item'!$N$56/'BD - Valor Lavanderia Por Item'!$AA7)</f>
        <v>26.515641338296319</v>
      </c>
      <c r="O7" s="24">
        <f>($O$56+'BD - Itens x Peso'!$C$15)/2 + AVERAGE('BD - Valor Lavanderia Por Item'!$O$56/'BD - Valor Lavanderia Por Item'!$AA7)</f>
        <v>31.787928806742819</v>
      </c>
      <c r="P7" s="24">
        <f>($P$56+'BD - Itens x Peso'!$C$16)/2 + AVERAGE('BD - Valor Lavanderia Por Item'!P$56/'BD - Valor Lavanderia Por Item'!$AA7)</f>
        <v>39.841252299662003</v>
      </c>
      <c r="Q7" s="24">
        <f>($Q$56+'BD - Itens x Peso'!$C$17)/2 + AVERAGE('BD - Valor Lavanderia Por Item'!$Q$56/'BD - Valor Lavanderia Por Item'!$AA7)</f>
        <v>42.437473794549263</v>
      </c>
      <c r="R7" s="24">
        <f>($R$56+'BD - Itens x Peso'!$C$18)/2 + AVERAGE('BD - Valor Lavanderia Por Item'!$R$56/'BD - Valor Lavanderia Por Item'!$AA7)</f>
        <v>17.176073236212723</v>
      </c>
      <c r="S7" s="24">
        <f>($S$56+'BD - Itens x Peso'!$C$19)/2 + AVERAGE('BD - Valor Lavanderia Por Item'!$S$56/'BD - Valor Lavanderia Por Item'!$AA7)</f>
        <v>20.493086403114706</v>
      </c>
      <c r="T7" s="24">
        <f>($T$56+'BD - Itens x Peso'!$C$20)/2 + AVERAGE('BD - Valor Lavanderia Por Item'!$T$56/'BD - Valor Lavanderia Por Item'!$AA7)</f>
        <v>21.980420773969968</v>
      </c>
      <c r="U7" s="24">
        <f>($U$56+'BD - Itens x Peso'!$C$21)/2 + AVERAGE('BD - Valor Lavanderia Por Item'!$U$56/'BD - Valor Lavanderia Por Item'!$AA7)</f>
        <v>27.042883241346861</v>
      </c>
      <c r="V7" s="24">
        <f>($V$56+'BD - Itens x Peso'!$C$22)/2 + AVERAGE('BD - Valor Lavanderia Por Item'!$V$56/'BD - Valor Lavanderia Por Item'!$AA7)</f>
        <v>5.38</v>
      </c>
      <c r="W7" s="24">
        <f>($W$56+'BD - Itens x Peso'!$C$23)/2 + AVERAGE('BD - Valor Lavanderia Por Item'!$W$56/'BD - Valor Lavanderia Por Item'!$AA7)</f>
        <v>6.5232499999999991</v>
      </c>
      <c r="X7" s="24">
        <f>($X$56+'BD - Itens x Peso'!$C$24)/2 + AVERAGE('BD - Valor Lavanderia Por Item'!$X$56/'BD - Valor Lavanderia Por Item'!$AA7)</f>
        <v>10.087499999999999</v>
      </c>
      <c r="Y7" s="24">
        <f>($Y$56+'BD - Itens x Peso'!$C$25)/2 + AVERAGE('BD - Valor Lavanderia Por Item'!$Y$56/'BD - Valor Lavanderia Por Item'!$AA7)</f>
        <v>2.0174999999999996</v>
      </c>
      <c r="AA7" s="22">
        <v>2.9399999999999995</v>
      </c>
    </row>
    <row r="8" spans="1:27" ht="12.75" x14ac:dyDescent="0.2">
      <c r="A8" s="34" t="s">
        <v>109</v>
      </c>
      <c r="B8" s="5">
        <f>($B$56+'BD - Itens x Peso'!$C$2)/2 + AVERAGE('BD - Valor Lavanderia Por Item'!$B$56/'BD - Valor Lavanderia Por Item'!AA8)</f>
        <v>0.16139999999999999</v>
      </c>
      <c r="C8" s="24">
        <f>(C$56+'BD - Itens x Peso'!$C$3)/2 + AVERAGE('BD - Valor Lavanderia Por Item'!$C$56/'BD - Valor Lavanderia Por Item'!$AA8)</f>
        <v>0.43712499999999999</v>
      </c>
      <c r="D8" s="24">
        <f>($D$56+'BD - Itens x Peso'!$C$4)/2 + AVERAGE('BD - Valor Lavanderia Por Item'!$D$56/'BD - Valor Lavanderia Por Item'!$AA8)</f>
        <v>2.968066091216361</v>
      </c>
      <c r="E8" s="24">
        <f>($E$56+'BD - Itens x Peso'!$C$5)/2 + AVERAGE('BD - Valor Lavanderia Por Item'!$E$56/'BD - Valor Lavanderia Por Item'!$AA8)</f>
        <v>3.2114356961023409</v>
      </c>
      <c r="F8" s="24">
        <f>($F$56+'BD - Itens x Peso'!$C$6)/2 + AVERAGE('BD - Valor Lavanderia Por Item'!$F$56/'BD - Valor Lavanderia Por Item'!$AA8)</f>
        <v>1.0087499999999998</v>
      </c>
      <c r="G8" s="24">
        <f>($G$56+'BD - Itens x Peso'!$C$7)/2 + AVERAGE('BD - Valor Lavanderia Por Item'!$G$56/'BD - Valor Lavanderia Por Item'!$AA8)</f>
        <v>4.0151320326872879</v>
      </c>
      <c r="H8" s="24">
        <f>($H$56+'BD - Itens x Peso'!$C$8)/2 + AVERAGE('BD - Valor Lavanderia Por Item'!$H$56/'BD - Valor Lavanderia Por Item'!$AA8)</f>
        <v>6.1150617913832193</v>
      </c>
      <c r="I8" s="24">
        <f>($I$56+'BD - Itens x Peso'!$C$9)/2 + AVERAGE('BD - Valor Lavanderia Por Item'!$I$56/'BD - Valor Lavanderia Por Item'!$AA8)</f>
        <v>7.9949652911479046</v>
      </c>
      <c r="J8" s="24">
        <f>($J$56+'BD - Itens x Peso'!$C$10)/2 + AVERAGE('BD - Valor Lavanderia Por Item'!$J$56/'BD - Valor Lavanderia Por Item'!$AA8)</f>
        <v>9.919381251871819</v>
      </c>
      <c r="K8" s="24">
        <f>($K$56+'BD - Itens x Peso'!$C$11)/2 + AVERAGE('BD - Valor Lavanderia Por Item'!$K$56/'BD - Valor Lavanderia Por Item'!$AA8)</f>
        <v>10.706002056860479</v>
      </c>
      <c r="L8" s="24">
        <f>($L$56+'BD - Itens x Peso'!$C$12)/2 + AVERAGE('BD - Valor Lavanderia Por Item'!$L$56/'BD - Valor Lavanderia Por Item'!$AA8)</f>
        <v>11.448708001754161</v>
      </c>
      <c r="M8" s="24">
        <f>($M$56+'BD - Itens x Peso'!$C$13)/2 + AVERAGE('BD - Valor Lavanderia Por Item'!$M$56/'BD - Valor Lavanderia Por Item'!$AA8)</f>
        <v>22.53841201386215</v>
      </c>
      <c r="N8" s="24">
        <f>($N$56+'BD - Itens x Peso'!$C$14)/2 + AVERAGE('BD - Valor Lavanderia Por Item'!$N$56/'BD - Valor Lavanderia Por Item'!$AA8)</f>
        <v>26.515641338296319</v>
      </c>
      <c r="O8" s="24">
        <f>($O$56+'BD - Itens x Peso'!$C$15)/2 + AVERAGE('BD - Valor Lavanderia Por Item'!$O$56/'BD - Valor Lavanderia Por Item'!$AA8)</f>
        <v>31.787928806742819</v>
      </c>
      <c r="P8" s="24">
        <f>($P$56+'BD - Itens x Peso'!$C$16)/2 + AVERAGE('BD - Valor Lavanderia Por Item'!P$56/'BD - Valor Lavanderia Por Item'!$AA8)</f>
        <v>39.841252299662003</v>
      </c>
      <c r="Q8" s="24">
        <f>($Q$56+'BD - Itens x Peso'!$C$17)/2 + AVERAGE('BD - Valor Lavanderia Por Item'!$Q$56/'BD - Valor Lavanderia Por Item'!$AA8)</f>
        <v>42.437473794549263</v>
      </c>
      <c r="R8" s="24">
        <f>($R$56+'BD - Itens x Peso'!$C$18)/2 + AVERAGE('BD - Valor Lavanderia Por Item'!$R$56/'BD - Valor Lavanderia Por Item'!$AA8)</f>
        <v>17.176073236212723</v>
      </c>
      <c r="S8" s="24">
        <f>($S$56+'BD - Itens x Peso'!$C$19)/2 + AVERAGE('BD - Valor Lavanderia Por Item'!$S$56/'BD - Valor Lavanderia Por Item'!$AA8)</f>
        <v>20.493086403114706</v>
      </c>
      <c r="T8" s="24">
        <f>($T$56+'BD - Itens x Peso'!$C$20)/2 + AVERAGE('BD - Valor Lavanderia Por Item'!$T$56/'BD - Valor Lavanderia Por Item'!$AA8)</f>
        <v>21.980420773969968</v>
      </c>
      <c r="U8" s="24">
        <f>($U$56+'BD - Itens x Peso'!$C$21)/2 + AVERAGE('BD - Valor Lavanderia Por Item'!$U$56/'BD - Valor Lavanderia Por Item'!$AA8)</f>
        <v>27.042883241346861</v>
      </c>
      <c r="V8" s="24">
        <f>($V$56+'BD - Itens x Peso'!$C$22)/2 + AVERAGE('BD - Valor Lavanderia Por Item'!$V$56/'BD - Valor Lavanderia Por Item'!$AA8)</f>
        <v>5.38</v>
      </c>
      <c r="W8" s="24">
        <f>($W$56+'BD - Itens x Peso'!$C$23)/2 + AVERAGE('BD - Valor Lavanderia Por Item'!$W$56/'BD - Valor Lavanderia Por Item'!$AA8)</f>
        <v>6.5232499999999991</v>
      </c>
      <c r="X8" s="24">
        <f>($X$56+'BD - Itens x Peso'!$C$24)/2 + AVERAGE('BD - Valor Lavanderia Por Item'!$X$56/'BD - Valor Lavanderia Por Item'!$AA8)</f>
        <v>10.087499999999999</v>
      </c>
      <c r="Y8" s="24">
        <f>($Y$56+'BD - Itens x Peso'!$C$25)/2 + AVERAGE('BD - Valor Lavanderia Por Item'!$Y$56/'BD - Valor Lavanderia Por Item'!$AA8)</f>
        <v>2.0174999999999996</v>
      </c>
      <c r="AA8" s="22">
        <v>2.9399999999999995</v>
      </c>
    </row>
    <row r="9" spans="1:27" ht="12.75" x14ac:dyDescent="0.2">
      <c r="A9" s="35" t="s">
        <v>110</v>
      </c>
      <c r="B9" s="5">
        <f>($B$56+'BD - Itens x Peso'!$C$2)/2 + AVERAGE('BD - Valor Lavanderia Por Item'!$B$56/'BD - Valor Lavanderia Por Item'!AA9)</f>
        <v>0.16139999999999999</v>
      </c>
      <c r="C9" s="24">
        <f>(C$56+'BD - Itens x Peso'!$C$3)/2 + AVERAGE('BD - Valor Lavanderia Por Item'!$C$56/'BD - Valor Lavanderia Por Item'!$AA9)</f>
        <v>0.43712499999999999</v>
      </c>
      <c r="D9" s="24">
        <f>($D$56+'BD - Itens x Peso'!$C$4)/2 + AVERAGE('BD - Valor Lavanderia Por Item'!$D$56/'BD - Valor Lavanderia Por Item'!$AA9)</f>
        <v>2.159982203714768</v>
      </c>
      <c r="E9" s="24">
        <f>($E$56+'BD - Itens x Peso'!$C$5)/2 + AVERAGE('BD - Valor Lavanderia Por Item'!$E$56/'BD - Valor Lavanderia Por Item'!$AA9)</f>
        <v>2.3958028908202906</v>
      </c>
      <c r="F9" s="24">
        <f>($F$56+'BD - Itens x Peso'!$C$6)/2 + AVERAGE('BD - Valor Lavanderia Por Item'!$F$56/'BD - Valor Lavanderia Por Item'!$AA9)</f>
        <v>1.0087499999999998</v>
      </c>
      <c r="G9" s="24">
        <f>($G$56+'BD - Itens x Peso'!$C$7)/2 + AVERAGE('BD - Valor Lavanderia Por Item'!$G$56/'BD - Valor Lavanderia Por Item'!$AA9)</f>
        <v>3.0751936526194896</v>
      </c>
      <c r="H9" s="24">
        <f>($H$56+'BD - Itens x Peso'!$C$8)/2 + AVERAGE('BD - Valor Lavanderia Por Item'!$H$56/'BD - Valor Lavanderia Por Item'!$AA9)</f>
        <v>4.7199870030581037</v>
      </c>
      <c r="I9" s="24">
        <f>($I$56+'BD - Itens x Peso'!$C$9)/2 + AVERAGE('BD - Valor Lavanderia Por Item'!$I$56/'BD - Valor Lavanderia Por Item'!$AA9)</f>
        <v>6.3642474584047593</v>
      </c>
      <c r="J9" s="24">
        <f>($J$56+'BD - Itens x Peso'!$C$10)/2 + AVERAGE('BD - Valor Lavanderia Por Item'!$J$56/'BD - Valor Lavanderia Por Item'!$AA9)</f>
        <v>8.1083710449855833</v>
      </c>
      <c r="K9" s="24">
        <f>($K$56+'BD - Itens x Peso'!$C$11)/2 + AVERAGE('BD - Valor Lavanderia Por Item'!$K$56/'BD - Valor Lavanderia Por Item'!$AA9)</f>
        <v>8.6867386266172293</v>
      </c>
      <c r="L9" s="24">
        <f>($L$56+'BD - Itens x Peso'!$C$12)/2 + AVERAGE('BD - Valor Lavanderia Por Item'!$L$56/'BD - Valor Lavanderia Por Item'!$AA9)</f>
        <v>9.3242414694627005</v>
      </c>
      <c r="M9" s="24">
        <f>($M$56+'BD - Itens x Peso'!$C$13)/2 + AVERAGE('BD - Valor Lavanderia Por Item'!$M$56/'BD - Valor Lavanderia Por Item'!$AA9)</f>
        <v>17.397903119712765</v>
      </c>
      <c r="N9" s="24">
        <f>($N$56+'BD - Itens x Peso'!$C$14)/2 + AVERAGE('BD - Valor Lavanderia Por Item'!$N$56/'BD - Valor Lavanderia Por Item'!$AA9)</f>
        <v>19.785683950631068</v>
      </c>
      <c r="O9" s="24">
        <f>($O$56+'BD - Itens x Peso'!$C$15)/2 + AVERAGE('BD - Valor Lavanderia Por Item'!$O$56/'BD - Valor Lavanderia Por Item'!$AA9)</f>
        <v>23.912222960535008</v>
      </c>
      <c r="P9" s="24">
        <f>($P$56+'BD - Itens x Peso'!$C$16)/2 + AVERAGE('BD - Valor Lavanderia Por Item'!P$56/'BD - Valor Lavanderia Por Item'!$AA9)</f>
        <v>31.024484617346133</v>
      </c>
      <c r="Q9" s="24">
        <f>($Q$56+'BD - Itens x Peso'!$C$17)/2 + AVERAGE('BD - Valor Lavanderia Por Item'!$Q$56/'BD - Valor Lavanderia Por Item'!$AA9)</f>
        <v>33.180251823601559</v>
      </c>
      <c r="R9" s="24">
        <f>($R$56+'BD - Itens x Peso'!$C$18)/2 + AVERAGE('BD - Valor Lavanderia Por Item'!$R$56/'BD - Valor Lavanderia Por Item'!$AA9)</f>
        <v>13.497092299180473</v>
      </c>
      <c r="S9" s="24">
        <f>($S$56+'BD - Itens x Peso'!$C$19)/2 + AVERAGE('BD - Valor Lavanderia Por Item'!$S$56/'BD - Valor Lavanderia Por Item'!$AA9)</f>
        <v>15.883185424774922</v>
      </c>
      <c r="T9" s="24">
        <f>($T$56+'BD - Itens x Peso'!$C$20)/2 + AVERAGE('BD - Valor Lavanderia Por Item'!$T$56/'BD - Valor Lavanderia Por Item'!$AA9)</f>
        <v>17.320415330258481</v>
      </c>
      <c r="U9" s="24">
        <f>($U$56+'BD - Itens x Peso'!$C$21)/2 + AVERAGE('BD - Valor Lavanderia Por Item'!$U$56/'BD - Valor Lavanderia Por Item'!$AA9)</f>
        <v>21.784457963634068</v>
      </c>
      <c r="V9" s="24">
        <f>($V$56+'BD - Itens x Peso'!$C$22)/2 + AVERAGE('BD - Valor Lavanderia Por Item'!$V$56/'BD - Valor Lavanderia Por Item'!$AA9)</f>
        <v>5.38</v>
      </c>
      <c r="W9" s="24">
        <f>($W$56+'BD - Itens x Peso'!$C$23)/2 + AVERAGE('BD - Valor Lavanderia Por Item'!$W$56/'BD - Valor Lavanderia Por Item'!$AA9)</f>
        <v>6.5232499999999991</v>
      </c>
      <c r="X9" s="24">
        <f>($X$56+'BD - Itens x Peso'!$C$24)/2 + AVERAGE('BD - Valor Lavanderia Por Item'!$X$56/'BD - Valor Lavanderia Por Item'!$AA9)</f>
        <v>10.087499999999999</v>
      </c>
      <c r="Y9" s="24">
        <f>($Y$56+'BD - Itens x Peso'!$C$25)/2 + AVERAGE('BD - Valor Lavanderia Por Item'!$Y$56/'BD - Valor Lavanderia Por Item'!$AA9)</f>
        <v>2.0174999999999996</v>
      </c>
      <c r="AA9" s="22">
        <v>22.526666666666664</v>
      </c>
    </row>
    <row r="10" spans="1:27" ht="12.75" x14ac:dyDescent="0.2">
      <c r="A10" s="36" t="s">
        <v>111</v>
      </c>
      <c r="B10" s="5">
        <f>($B$56+'BD - Itens x Peso'!$C$2)/2 + AVERAGE('BD - Valor Lavanderia Por Item'!$B$56/'BD - Valor Lavanderia Por Item'!AA10)</f>
        <v>0.16139999999999999</v>
      </c>
      <c r="C10" s="24">
        <f>(C$56+'BD - Itens x Peso'!$C$3)/2 + AVERAGE('BD - Valor Lavanderia Por Item'!$C$56/'BD - Valor Lavanderia Por Item'!$AA10)</f>
        <v>0.43712499999999999</v>
      </c>
      <c r="D10" s="24">
        <f>($D$56+'BD - Itens x Peso'!$C$4)/2 + AVERAGE('BD - Valor Lavanderia Por Item'!$D$56/'BD - Valor Lavanderia Por Item'!$AA10)</f>
        <v>2.2401896300625221</v>
      </c>
      <c r="E10" s="24">
        <f>($E$56+'BD - Itens x Peso'!$C$5)/2 + AVERAGE('BD - Valor Lavanderia Por Item'!$E$56/'BD - Valor Lavanderia Por Item'!$AA10)</f>
        <v>2.476759594905475</v>
      </c>
      <c r="F10" s="24">
        <f>($F$56+'BD - Itens x Peso'!$C$6)/2 + AVERAGE('BD - Valor Lavanderia Por Item'!$F$56/'BD - Valor Lavanderia Por Item'!$AA10)</f>
        <v>1.0087499999999998</v>
      </c>
      <c r="G10" s="24">
        <f>($G$56+'BD - Itens x Peso'!$C$7)/2 + AVERAGE('BD - Valor Lavanderia Por Item'!$G$56/'BD - Valor Lavanderia Por Item'!$AA10)</f>
        <v>3.1684884696016766</v>
      </c>
      <c r="H10" s="24">
        <f>($H$56+'BD - Itens x Peso'!$C$8)/2 + AVERAGE('BD - Valor Lavanderia Por Item'!$H$56/'BD - Valor Lavanderia Por Item'!$AA10)</f>
        <v>4.8584569813176</v>
      </c>
      <c r="I10" s="24">
        <f>($I$56+'BD - Itens x Peso'!$C$9)/2 + AVERAGE('BD - Valor Lavanderia Por Item'!$I$56/'BD - Valor Lavanderia Por Item'!$AA10)</f>
        <v>6.526106496168901</v>
      </c>
      <c r="J10" s="24">
        <f>($J$56+'BD - Itens x Peso'!$C$10)/2 + AVERAGE('BD - Valor Lavanderia Por Item'!$J$56/'BD - Valor Lavanderia Por Item'!$AA10)</f>
        <v>8.2881252388638416</v>
      </c>
      <c r="K10" s="24">
        <f>($K$56+'BD - Itens x Peso'!$C$11)/2 + AVERAGE('BD - Valor Lavanderia Por Item'!$K$56/'BD - Valor Lavanderia Por Item'!$AA10)</f>
        <v>8.8871632673790835</v>
      </c>
      <c r="L10" s="24">
        <f>($L$56+'BD - Itens x Peso'!$C$12)/2 + AVERAGE('BD - Valor Lavanderia Por Item'!$L$56/'BD - Valor Lavanderia Por Item'!$AA10)</f>
        <v>9.5351081821302017</v>
      </c>
      <c r="M10" s="24">
        <f>($M$56+'BD - Itens x Peso'!$C$13)/2 + AVERAGE('BD - Valor Lavanderia Por Item'!$M$56/'BD - Valor Lavanderia Por Item'!$AA10)</f>
        <v>17.908131073634998</v>
      </c>
      <c r="N10" s="24">
        <f>($N$56+'BD - Itens x Peso'!$C$14)/2 + AVERAGE('BD - Valor Lavanderia Por Item'!$N$56/'BD - Valor Lavanderia Por Item'!$AA10)</f>
        <v>20.453674699912799</v>
      </c>
      <c r="O10" s="24">
        <f>($O$56+'BD - Itens x Peso'!$C$15)/2 + AVERAGE('BD - Valor Lavanderia Por Item'!$O$56/'BD - Valor Lavanderia Por Item'!$AA10)</f>
        <v>24.693936476132166</v>
      </c>
      <c r="P10" s="24">
        <f>($P$56+'BD - Itens x Peso'!$C$16)/2 + AVERAGE('BD - Valor Lavanderia Por Item'!P$56/'BD - Valor Lavanderia Por Item'!$AA10)</f>
        <v>31.89960446002857</v>
      </c>
      <c r="Q10" s="24">
        <f>($Q$56+'BD - Itens x Peso'!$C$17)/2 + AVERAGE('BD - Valor Lavanderia Por Item'!$Q$56/'BD - Valor Lavanderia Por Item'!$AA10)</f>
        <v>34.099089534516978</v>
      </c>
      <c r="R10" s="24">
        <f>($R$56+'BD - Itens x Peso'!$C$18)/2 + AVERAGE('BD - Valor Lavanderia Por Item'!$R$56/'BD - Valor Lavanderia Por Item'!$AA10)</f>
        <v>13.862254378397431</v>
      </c>
      <c r="S10" s="24">
        <f>($S$56+'BD - Itens x Peso'!$C$19)/2 + AVERAGE('BD - Valor Lavanderia Por Item'!$S$56/'BD - Valor Lavanderia Por Item'!$AA10)</f>
        <v>16.340747193929612</v>
      </c>
      <c r="T10" s="24">
        <f>($T$56+'BD - Itens x Peso'!$C$20)/2 + AVERAGE('BD - Valor Lavanderia Por Item'!$T$56/'BD - Valor Lavanderia Por Item'!$AA10)</f>
        <v>17.782950283853733</v>
      </c>
      <c r="U10" s="24">
        <f>($U$56+'BD - Itens x Peso'!$C$21)/2 + AVERAGE('BD - Valor Lavanderia Por Item'!$U$56/'BD - Valor Lavanderia Por Item'!$AA10)</f>
        <v>22.306389862896797</v>
      </c>
      <c r="V10" s="24">
        <f>($V$56+'BD - Itens x Peso'!$C$22)/2 + AVERAGE('BD - Valor Lavanderia Por Item'!$V$56/'BD - Valor Lavanderia Por Item'!$AA10)</f>
        <v>5.38</v>
      </c>
      <c r="W10" s="24">
        <f>($W$56+'BD - Itens x Peso'!$C$23)/2 + AVERAGE('BD - Valor Lavanderia Por Item'!$W$56/'BD - Valor Lavanderia Por Item'!$AA10)</f>
        <v>6.5232499999999991</v>
      </c>
      <c r="X10" s="24">
        <f>($X$56+'BD - Itens x Peso'!$C$24)/2 + AVERAGE('BD - Valor Lavanderia Por Item'!$X$56/'BD - Valor Lavanderia Por Item'!$AA10)</f>
        <v>10.087499999999999</v>
      </c>
      <c r="Y10" s="24">
        <f>($Y$56+'BD - Itens x Peso'!$C$25)/2 + AVERAGE('BD - Valor Lavanderia Por Item'!$Y$56/'BD - Valor Lavanderia Por Item'!$AA10)</f>
        <v>2.0174999999999996</v>
      </c>
      <c r="AA10" s="22">
        <v>13.56</v>
      </c>
    </row>
    <row r="11" spans="1:27" ht="12.75" x14ac:dyDescent="0.2">
      <c r="A11" s="36" t="s">
        <v>112</v>
      </c>
      <c r="B11" s="5">
        <f>($B$56+'BD - Itens x Peso'!$C$2)/2 + AVERAGE('BD - Valor Lavanderia Por Item'!$B$56/'BD - Valor Lavanderia Por Item'!AA11)</f>
        <v>0.16139999999999999</v>
      </c>
      <c r="C11" s="24">
        <f>(C$56+'BD - Itens x Peso'!$C$3)/2 + AVERAGE('BD - Valor Lavanderia Por Item'!$C$56/'BD - Valor Lavanderia Por Item'!$AA11)</f>
        <v>0.43712499999999999</v>
      </c>
      <c r="D11" s="24">
        <f>($D$56+'BD - Itens x Peso'!$C$4)/2 + AVERAGE('BD - Valor Lavanderia Por Item'!$D$56/'BD - Valor Lavanderia Por Item'!$AA11)</f>
        <v>2.1604265520891714</v>
      </c>
      <c r="E11" s="24">
        <f>($E$56+'BD - Itens x Peso'!$C$5)/2 + AVERAGE('BD - Valor Lavanderia Por Item'!$E$56/'BD - Valor Lavanderia Por Item'!$AA11)</f>
        <v>2.3962513901861886</v>
      </c>
      <c r="F11" s="24">
        <f>($F$56+'BD - Itens x Peso'!$C$6)/2 + AVERAGE('BD - Valor Lavanderia Por Item'!$F$56/'BD - Valor Lavanderia Por Item'!$AA11)</f>
        <v>1.0087499999999998</v>
      </c>
      <c r="G11" s="24">
        <f>($G$56+'BD - Itens x Peso'!$C$7)/2 + AVERAGE('BD - Valor Lavanderia Por Item'!$G$56/'BD - Valor Lavanderia Por Item'!$AA11)</f>
        <v>3.0757105050127649</v>
      </c>
      <c r="H11" s="24">
        <f>($H$56+'BD - Itens x Peso'!$C$8)/2 + AVERAGE('BD - Valor Lavanderia Por Item'!$H$56/'BD - Valor Lavanderia Por Item'!$AA11)</f>
        <v>4.7207541254125411</v>
      </c>
      <c r="I11" s="24">
        <f>($I$56+'BD - Itens x Peso'!$C$9)/2 + AVERAGE('BD - Valor Lavanderia Por Item'!$I$56/'BD - Valor Lavanderia Por Item'!$AA11)</f>
        <v>6.3651441559250257</v>
      </c>
      <c r="J11" s="24">
        <f>($J$56+'BD - Itens x Peso'!$C$10)/2 + AVERAGE('BD - Valor Lavanderia Por Item'!$J$56/'BD - Valor Lavanderia Por Item'!$AA11)</f>
        <v>8.1093668814994704</v>
      </c>
      <c r="K11" s="24">
        <f>($K$56+'BD - Itens x Peso'!$C$11)/2 + AVERAGE('BD - Valor Lavanderia Por Item'!$K$56/'BD - Valor Lavanderia Por Item'!$AA11)</f>
        <v>8.6878489772090415</v>
      </c>
      <c r="L11" s="24">
        <f>($L$56+'BD - Itens x Peso'!$C$12)/2 + AVERAGE('BD - Valor Lavanderia Por Item'!$L$56/'BD - Valor Lavanderia Por Item'!$AA11)</f>
        <v>9.3254096690329416</v>
      </c>
      <c r="M11" s="24">
        <f>($M$56+'BD - Itens x Peso'!$C$13)/2 + AVERAGE('BD - Valor Lavanderia Por Item'!$M$56/'BD - Valor Lavanderia Por Item'!$AA11)</f>
        <v>17.400729777694753</v>
      </c>
      <c r="N11" s="24">
        <f>($N$56+'BD - Itens x Peso'!$C$14)/2 + AVERAGE('BD - Valor Lavanderia Por Item'!$N$56/'BD - Valor Lavanderia Por Item'!$AA11)</f>
        <v>19.789384612989597</v>
      </c>
      <c r="O11" s="24">
        <f>($O$56+'BD - Itens x Peso'!$C$15)/2 + AVERAGE('BD - Valor Lavanderia Por Item'!$O$56/'BD - Valor Lavanderia Por Item'!$AA11)</f>
        <v>23.916553645930627</v>
      </c>
      <c r="P11" s="24">
        <f>($P$56+'BD - Itens x Peso'!$C$16)/2 + AVERAGE('BD - Valor Lavanderia Por Item'!P$56/'BD - Valor Lavanderia Por Item'!$AA11)</f>
        <v>31.029332772899931</v>
      </c>
      <c r="Q11" s="24">
        <f>($Q$56+'BD - Itens x Peso'!$C$17)/2 + AVERAGE('BD - Valor Lavanderia Por Item'!$Q$56/'BD - Valor Lavanderia Por Item'!$AA11)</f>
        <v>33.185342175727001</v>
      </c>
      <c r="R11" s="24">
        <f>($R$56+'BD - Itens x Peso'!$C$18)/2 + AVERAGE('BD - Valor Lavanderia Por Item'!$R$56/'BD - Valor Lavanderia Por Item'!$AA11)</f>
        <v>13.499115293604831</v>
      </c>
      <c r="S11" s="24">
        <f>($S$56+'BD - Itens x Peso'!$C$19)/2 + AVERAGE('BD - Valor Lavanderia Por Item'!$S$56/'BD - Valor Lavanderia Por Item'!$AA11)</f>
        <v>15.885720312597297</v>
      </c>
      <c r="T11" s="24">
        <f>($T$56+'BD - Itens x Peso'!$C$20)/2 + AVERAGE('BD - Valor Lavanderia Por Item'!$T$56/'BD - Valor Lavanderia Por Item'!$AA11)</f>
        <v>17.322977769475063</v>
      </c>
      <c r="U11" s="24">
        <f>($U$56+'BD - Itens x Peso'!$C$21)/2 + AVERAGE('BD - Valor Lavanderia Por Item'!$U$56/'BD - Valor Lavanderia Por Item'!$AA11)</f>
        <v>21.787349461361234</v>
      </c>
      <c r="V11" s="24">
        <f>($V$56+'BD - Itens x Peso'!$C$22)/2 + AVERAGE('BD - Valor Lavanderia Por Item'!$V$56/'BD - Valor Lavanderia Por Item'!$AA11)</f>
        <v>5.38</v>
      </c>
      <c r="W11" s="24">
        <f>($W$56+'BD - Itens x Peso'!$C$23)/2 + AVERAGE('BD - Valor Lavanderia Por Item'!$W$56/'BD - Valor Lavanderia Por Item'!$AA11)</f>
        <v>6.5232499999999991</v>
      </c>
      <c r="X11" s="24">
        <f>($X$56+'BD - Itens x Peso'!$C$24)/2 + AVERAGE('BD - Valor Lavanderia Por Item'!$X$56/'BD - Valor Lavanderia Por Item'!$AA11)</f>
        <v>10.087499999999999</v>
      </c>
      <c r="Y11" s="24">
        <f>($Y$56+'BD - Itens x Peso'!$C$25)/2 + AVERAGE('BD - Valor Lavanderia Por Item'!$Y$56/'BD - Valor Lavanderia Por Item'!$AA11)</f>
        <v>2.0174999999999996</v>
      </c>
      <c r="AA11" s="22">
        <v>22.444444444444443</v>
      </c>
    </row>
    <row r="12" spans="1:27" ht="12.75" x14ac:dyDescent="0.2">
      <c r="A12" s="36" t="s">
        <v>113</v>
      </c>
      <c r="B12" s="5">
        <f>($B$56+'BD - Itens x Peso'!$C$2)/2 + AVERAGE('BD - Valor Lavanderia Por Item'!$B$56/'BD - Valor Lavanderia Por Item'!AA12)</f>
        <v>0.16139999999999999</v>
      </c>
      <c r="C12" s="24">
        <f>(C$56+'BD - Itens x Peso'!$C$3)/2 + AVERAGE('BD - Valor Lavanderia Por Item'!$C$56/'BD - Valor Lavanderia Por Item'!$AA12)</f>
        <v>0.43712499999999999</v>
      </c>
      <c r="D12" s="24">
        <f>($D$56+'BD - Itens x Peso'!$C$4)/2 + AVERAGE('BD - Valor Lavanderia Por Item'!$D$56/'BD - Valor Lavanderia Por Item'!$AA12)</f>
        <v>2.1996295918296784</v>
      </c>
      <c r="E12" s="24">
        <f>($E$56+'BD - Itens x Peso'!$C$5)/2 + AVERAGE('BD - Valor Lavanderia Por Item'!$E$56/'BD - Valor Lavanderia Por Item'!$AA12)</f>
        <v>2.4358206549292265</v>
      </c>
      <c r="F12" s="24">
        <f>($F$56+'BD - Itens x Peso'!$C$6)/2 + AVERAGE('BD - Valor Lavanderia Por Item'!$F$56/'BD - Valor Lavanderia Por Item'!$AA12)</f>
        <v>1.0087499999999998</v>
      </c>
      <c r="G12" s="24">
        <f>($G$56+'BD - Itens x Peso'!$C$7)/2 + AVERAGE('BD - Valor Lavanderia Por Item'!$G$56/'BD - Valor Lavanderia Por Item'!$AA12)</f>
        <v>3.1213102778053554</v>
      </c>
      <c r="H12" s="24">
        <f>($H$56+'BD - Itens x Peso'!$C$8)/2 + AVERAGE('BD - Valor Lavanderia Por Item'!$H$56/'BD - Valor Lavanderia Por Item'!$AA12)</f>
        <v>4.7884341933034893</v>
      </c>
      <c r="I12" s="24">
        <f>($I$56+'BD - Itens x Peso'!$C$9)/2 + AVERAGE('BD - Valor Lavanderia Por Item'!$I$56/'BD - Valor Lavanderia Por Item'!$AA12)</f>
        <v>6.4442561107497127</v>
      </c>
      <c r="J12" s="24">
        <f>($J$56+'BD - Itens x Peso'!$C$10)/2 + AVERAGE('BD - Valor Lavanderia Por Item'!$J$56/'BD - Valor Lavanderia Por Item'!$AA12)</f>
        <v>8.1972254642643509</v>
      </c>
      <c r="K12" s="24">
        <f>($K$56+'BD - Itens x Peso'!$C$11)/2 + AVERAGE('BD - Valor Lavanderia Por Item'!$K$56/'BD - Valor Lavanderia Por Item'!$AA12)</f>
        <v>8.7858106687199644</v>
      </c>
      <c r="L12" s="24">
        <f>($L$56+'BD - Itens x Peso'!$C$12)/2 + AVERAGE('BD - Valor Lavanderia Por Item'!$L$56/'BD - Valor Lavanderia Por Item'!$AA12)</f>
        <v>9.4284751393151165</v>
      </c>
      <c r="M12" s="24">
        <f>($M$56+'BD - Itens x Peso'!$C$13)/2 + AVERAGE('BD - Valor Lavanderia Por Item'!$M$56/'BD - Valor Lavanderia Por Item'!$AA12)</f>
        <v>17.650114250743503</v>
      </c>
      <c r="N12" s="24">
        <f>($N$56+'BD - Itens x Peso'!$C$14)/2 + AVERAGE('BD - Valor Lavanderia Por Item'!$N$56/'BD - Valor Lavanderia Por Item'!$AA12)</f>
        <v>20.115878917604775</v>
      </c>
      <c r="O12" s="24">
        <f>($O$56+'BD - Itens x Peso'!$C$15)/2 + AVERAGE('BD - Valor Lavanderia Por Item'!$O$56/'BD - Valor Lavanderia Por Item'!$AA12)</f>
        <v>24.29863230638755</v>
      </c>
      <c r="P12" s="24">
        <f>($P$56+'BD - Itens x Peso'!$C$16)/2 + AVERAGE('BD - Valor Lavanderia Por Item'!P$56/'BD - Valor Lavanderia Por Item'!$AA12)</f>
        <v>31.457065709020338</v>
      </c>
      <c r="Q12" s="24">
        <f>($Q$56+'BD - Itens x Peso'!$C$17)/2 + AVERAGE('BD - Valor Lavanderia Por Item'!$Q$56/'BD - Valor Lavanderia Por Item'!$AA12)</f>
        <v>33.634443124807667</v>
      </c>
      <c r="R12" s="24">
        <f>($R$56+'BD - Itens x Peso'!$C$18)/2 + AVERAGE('BD - Valor Lavanderia Por Item'!$R$56/'BD - Valor Lavanderia Por Item'!$AA12)</f>
        <v>13.677595817854561</v>
      </c>
      <c r="S12" s="24">
        <f>($S$56+'BD - Itens x Peso'!$C$19)/2 + AVERAGE('BD - Valor Lavanderia Por Item'!$S$56/'BD - Valor Lavanderia Por Item'!$AA12)</f>
        <v>16.109363097769524</v>
      </c>
      <c r="T12" s="24">
        <f>($T$56+'BD - Itens x Peso'!$C$20)/2 + AVERAGE('BD - Valor Lavanderia Por Item'!$T$56/'BD - Valor Lavanderia Por Item'!$AA12)</f>
        <v>17.549051301476332</v>
      </c>
      <c r="U12" s="24">
        <f>($U$56+'BD - Itens x Peso'!$C$21)/2 + AVERAGE('BD - Valor Lavanderia Por Item'!$U$56/'BD - Valor Lavanderia Por Item'!$AA12)</f>
        <v>22.042454479940456</v>
      </c>
      <c r="V12" s="24">
        <f>($V$56+'BD - Itens x Peso'!$C$22)/2 + AVERAGE('BD - Valor Lavanderia Por Item'!$V$56/'BD - Valor Lavanderia Por Item'!$AA12)</f>
        <v>5.38</v>
      </c>
      <c r="W12" s="24">
        <f>($W$56+'BD - Itens x Peso'!$C$23)/2 + AVERAGE('BD - Valor Lavanderia Por Item'!$W$56/'BD - Valor Lavanderia Por Item'!$AA12)</f>
        <v>6.5232499999999991</v>
      </c>
      <c r="X12" s="24">
        <f>($X$56+'BD - Itens x Peso'!$C$24)/2 + AVERAGE('BD - Valor Lavanderia Por Item'!$X$56/'BD - Valor Lavanderia Por Item'!$AA12)</f>
        <v>10.087499999999999</v>
      </c>
      <c r="Y12" s="24">
        <f>($Y$56+'BD - Itens x Peso'!$C$25)/2 + AVERAGE('BD - Valor Lavanderia Por Item'!$Y$56/'BD - Valor Lavanderia Por Item'!$AA12)</f>
        <v>2.0174999999999996</v>
      </c>
      <c r="AA12" s="22">
        <v>16.977333333333331</v>
      </c>
    </row>
    <row r="13" spans="1:27" ht="12.75" x14ac:dyDescent="0.2">
      <c r="A13" s="36" t="s">
        <v>114</v>
      </c>
      <c r="B13" s="5">
        <f>($B$56+'BD - Itens x Peso'!$C$2)/2 + AVERAGE('BD - Valor Lavanderia Por Item'!$B$56/'BD - Valor Lavanderia Por Item'!AA13)</f>
        <v>0.16139999999999999</v>
      </c>
      <c r="C13" s="24">
        <f>(C$56+'BD - Itens x Peso'!$C$3)/2 + AVERAGE('BD - Valor Lavanderia Por Item'!$C$56/'BD - Valor Lavanderia Por Item'!$AA13)</f>
        <v>0.43712499999999999</v>
      </c>
      <c r="D13" s="24">
        <f>($D$56+'BD - Itens x Peso'!$C$4)/2 + AVERAGE('BD - Valor Lavanderia Por Item'!$D$56/'BD - Valor Lavanderia Por Item'!$AA13)</f>
        <v>2.1571640375994954</v>
      </c>
      <c r="E13" s="24">
        <f>($E$56+'BD - Itens x Peso'!$C$5)/2 + AVERAGE('BD - Valor Lavanderia Por Item'!$E$56/'BD - Valor Lavanderia Por Item'!$AA13)</f>
        <v>2.3929583981012765</v>
      </c>
      <c r="F13" s="24">
        <f>($F$56+'BD - Itens x Peso'!$C$6)/2 + AVERAGE('BD - Valor Lavanderia Por Item'!$F$56/'BD - Valor Lavanderia Por Item'!$AA13)</f>
        <v>1.0087499999999998</v>
      </c>
      <c r="G13" s="24">
        <f>($G$56+'BD - Itens x Peso'!$C$7)/2 + AVERAGE('BD - Valor Lavanderia Por Item'!$G$56/'BD - Valor Lavanderia Por Item'!$AA13)</f>
        <v>3.0719156482759788</v>
      </c>
      <c r="H13" s="24">
        <f>($H$56+'BD - Itens x Peso'!$C$8)/2 + AVERAGE('BD - Valor Lavanderia Por Item'!$H$56/'BD - Valor Lavanderia Por Item'!$AA13)</f>
        <v>4.7151217253839199</v>
      </c>
      <c r="I13" s="24">
        <f>($I$56+'BD - Itens x Peso'!$C$9)/2 + AVERAGE('BD - Valor Lavanderia Por Item'!$I$56/'BD - Valor Lavanderia Por Item'!$AA13)</f>
        <v>6.3585603833239581</v>
      </c>
      <c r="J13" s="24">
        <f>($J$56+'BD - Itens x Peso'!$C$10)/2 + AVERAGE('BD - Valor Lavanderia Por Item'!$J$56/'BD - Valor Lavanderia Por Item'!$AA13)</f>
        <v>8.1020552061495454</v>
      </c>
      <c r="K13" s="24">
        <f>($K$56+'BD - Itens x Peso'!$C$11)/2 + AVERAGE('BD - Valor Lavanderia Por Item'!$K$56/'BD - Valor Lavanderia Por Item'!$AA13)</f>
        <v>8.6796965114792641</v>
      </c>
      <c r="L13" s="24">
        <f>($L$56+'BD - Itens x Peso'!$C$12)/2 + AVERAGE('BD - Valor Lavanderia Por Item'!$L$56/'BD - Valor Lavanderia Por Item'!$AA13)</f>
        <v>9.3168324619488327</v>
      </c>
      <c r="M13" s="24">
        <f>($M$56+'BD - Itens x Peso'!$C$13)/2 + AVERAGE('BD - Valor Lavanderia Por Item'!$M$56/'BD - Valor Lavanderia Por Item'!$AA13)</f>
        <v>17.379975763153858</v>
      </c>
      <c r="N13" s="24">
        <f>($N$56+'BD - Itens x Peso'!$C$14)/2 + AVERAGE('BD - Valor Lavanderia Por Item'!$N$56/'BD - Valor Lavanderia Por Item'!$AA13)</f>
        <v>19.762213444461484</v>
      </c>
      <c r="O13" s="24">
        <f>($O$56+'BD - Itens x Peso'!$C$15)/2 + AVERAGE('BD - Valor Lavanderia Por Item'!$O$56/'BD - Valor Lavanderia Por Item'!$AA13)</f>
        <v>23.884756694107818</v>
      </c>
      <c r="P13" s="24">
        <f>($P$56+'BD - Itens x Peso'!$C$16)/2 + AVERAGE('BD - Valor Lavanderia Por Item'!P$56/'BD - Valor Lavanderia Por Item'!$AA13)</f>
        <v>30.993736428559252</v>
      </c>
      <c r="Q13" s="24">
        <f>($Q$56+'BD - Itens x Peso'!$C$17)/2 + AVERAGE('BD - Valor Lavanderia Por Item'!$Q$56/'BD - Valor Lavanderia Por Item'!$AA13)</f>
        <v>33.147967564895765</v>
      </c>
      <c r="R13" s="24">
        <f>($R$56+'BD - Itens x Peso'!$C$18)/2 + AVERAGE('BD - Valor Lavanderia Por Item'!$R$56/'BD - Valor Lavanderia Por Item'!$AA13)</f>
        <v>13.484261973547408</v>
      </c>
      <c r="S13" s="24">
        <f>($S$56+'BD - Itens x Peso'!$C$19)/2 + AVERAGE('BD - Valor Lavanderia Por Item'!$S$56/'BD - Valor Lavanderia Por Item'!$AA13)</f>
        <v>15.867108545959672</v>
      </c>
      <c r="T13" s="24">
        <f>($T$56+'BD - Itens x Peso'!$C$20)/2 + AVERAGE('BD - Valor Lavanderia Por Item'!$T$56/'BD - Valor Lavanderia Por Item'!$AA13)</f>
        <v>17.304163713759781</v>
      </c>
      <c r="U13" s="24">
        <f>($U$56+'BD - Itens x Peso'!$C$21)/2 + AVERAGE('BD - Valor Lavanderia Por Item'!$U$56/'BD - Valor Lavanderia Por Item'!$AA13)</f>
        <v>21.766119377545984</v>
      </c>
      <c r="V13" s="24">
        <f>($V$56+'BD - Itens x Peso'!$C$22)/2 + AVERAGE('BD - Valor Lavanderia Por Item'!$V$56/'BD - Valor Lavanderia Por Item'!$AA13)</f>
        <v>5.38</v>
      </c>
      <c r="W13" s="24">
        <f>($W$56+'BD - Itens x Peso'!$C$23)/2 + AVERAGE('BD - Valor Lavanderia Por Item'!$W$56/'BD - Valor Lavanderia Por Item'!$AA13)</f>
        <v>6.5232499999999991</v>
      </c>
      <c r="X13" s="24">
        <f>($X$56+'BD - Itens x Peso'!$C$24)/2 + AVERAGE('BD - Valor Lavanderia Por Item'!$X$56/'BD - Valor Lavanderia Por Item'!$AA13)</f>
        <v>10.087499999999999</v>
      </c>
      <c r="Y13" s="24">
        <f>($Y$56+'BD - Itens x Peso'!$C$25)/2 + AVERAGE('BD - Valor Lavanderia Por Item'!$Y$56/'BD - Valor Lavanderia Por Item'!$AA13)</f>
        <v>2.0174999999999996</v>
      </c>
      <c r="AA13" s="22">
        <v>23.0625</v>
      </c>
    </row>
    <row r="14" spans="1:27" ht="12.75" x14ac:dyDescent="0.2">
      <c r="A14" s="36" t="s">
        <v>115</v>
      </c>
      <c r="B14" s="5">
        <f>($B$56+'BD - Itens x Peso'!$C$2)/2 + AVERAGE('BD - Valor Lavanderia Por Item'!$B$56/'BD - Valor Lavanderia Por Item'!AA14)</f>
        <v>0.16139999999999999</v>
      </c>
      <c r="C14" s="24">
        <f>(C$56+'BD - Itens x Peso'!$C$3)/2 + AVERAGE('BD - Valor Lavanderia Por Item'!$C$56/'BD - Valor Lavanderia Por Item'!$AA14)</f>
        <v>0.43712499999999999</v>
      </c>
      <c r="D14" s="24">
        <f>($D$56+'BD - Itens x Peso'!$C$4)/2 + AVERAGE('BD - Valor Lavanderia Por Item'!$D$56/'BD - Valor Lavanderia Por Item'!$AA14)</f>
        <v>2.2149440444506956</v>
      </c>
      <c r="E14" s="24">
        <f>($E$56+'BD - Itens x Peso'!$C$5)/2 + AVERAGE('BD - Valor Lavanderia Por Item'!$E$56/'BD - Valor Lavanderia Por Item'!$AA14)</f>
        <v>2.4512781713403728</v>
      </c>
      <c r="F14" s="24">
        <f>($F$56+'BD - Itens x Peso'!$C$6)/2 + AVERAGE('BD - Valor Lavanderia Por Item'!$F$56/'BD - Valor Lavanderia Por Item'!$AA14)</f>
        <v>1.0087499999999998</v>
      </c>
      <c r="G14" s="24">
        <f>($G$56+'BD - Itens x Peso'!$C$7)/2 + AVERAGE('BD - Valor Lavanderia Por Item'!$G$56/'BD - Valor Lavanderia Por Item'!$AA14)</f>
        <v>3.1391235791356524</v>
      </c>
      <c r="H14" s="24">
        <f>($H$56+'BD - Itens x Peso'!$C$8)/2 + AVERAGE('BD - Valor Lavanderia Por Item'!$H$56/'BD - Valor Lavanderia Por Item'!$AA14)</f>
        <v>4.8148730409021407</v>
      </c>
      <c r="I14" s="24">
        <f>($I$56+'BD - Itens x Peso'!$C$9)/2 + AVERAGE('BD - Valor Lavanderia Por Item'!$I$56/'BD - Valor Lavanderia Por Item'!$AA14)</f>
        <v>6.475160762326178</v>
      </c>
      <c r="J14" s="24">
        <f>($J$56+'BD - Itens x Peso'!$C$10)/2 + AVERAGE('BD - Valor Lavanderia Por Item'!$J$56/'BD - Valor Lavanderia Por Item'!$AA14)</f>
        <v>8.2315469381094566</v>
      </c>
      <c r="K14" s="24">
        <f>($K$56+'BD - Itens x Peso'!$C$11)/2 + AVERAGE('BD - Valor Lavanderia Por Item'!$K$56/'BD - Valor Lavanderia Por Item'!$AA14)</f>
        <v>8.8240788666262766</v>
      </c>
      <c r="L14" s="24">
        <f>($L$56+'BD - Itens x Peso'!$C$12)/2 + AVERAGE('BD - Valor Lavanderia Por Item'!$L$56/'BD - Valor Lavanderia Por Item'!$AA14)</f>
        <v>9.4687371004269814</v>
      </c>
      <c r="M14" s="24">
        <f>($M$56+'BD - Itens x Peso'!$C$13)/2 + AVERAGE('BD - Valor Lavanderia Por Item'!$M$56/'BD - Valor Lavanderia Por Item'!$AA14)</f>
        <v>17.747534928379785</v>
      </c>
      <c r="N14" s="24">
        <f>($N$56+'BD - Itens x Peso'!$C$14)/2 + AVERAGE('BD - Valor Lavanderia Por Item'!$N$56/'BD - Valor Lavanderia Por Item'!$AA14)</f>
        <v>20.24342212833939</v>
      </c>
      <c r="O14" s="24">
        <f>($O$56+'BD - Itens x Peso'!$C$15)/2 + AVERAGE('BD - Valor Lavanderia Por Item'!$O$56/'BD - Valor Lavanderia Por Item'!$AA14)</f>
        <v>24.447889241099759</v>
      </c>
      <c r="P14" s="24">
        <f>($P$56+'BD - Itens x Peso'!$C$16)/2 + AVERAGE('BD - Valor Lavanderia Por Item'!P$56/'BD - Valor Lavanderia Por Item'!$AA14)</f>
        <v>31.624157236310658</v>
      </c>
      <c r="Q14" s="24">
        <f>($Q$56+'BD - Itens x Peso'!$C$17)/2 + AVERAGE('BD - Valor Lavanderia Por Item'!$Q$56/'BD - Valor Lavanderia Por Item'!$AA14)</f>
        <v>33.809881949252777</v>
      </c>
      <c r="R14" s="24">
        <f>($R$56+'BD - Itens x Peso'!$C$18)/2 + AVERAGE('BD - Valor Lavanderia Por Item'!$R$56/'BD - Valor Lavanderia Por Item'!$AA14)</f>
        <v>13.747318256484045</v>
      </c>
      <c r="S14" s="24">
        <f>($S$56+'BD - Itens x Peso'!$C$19)/2 + AVERAGE('BD - Valor Lavanderia Por Item'!$S$56/'BD - Valor Lavanderia Por Item'!$AA14)</f>
        <v>16.196727926115052</v>
      </c>
      <c r="T14" s="24">
        <f>($T$56+'BD - Itens x Peso'!$C$20)/2 + AVERAGE('BD - Valor Lavanderia Por Item'!$T$56/'BD - Valor Lavanderia Por Item'!$AA14)</f>
        <v>17.637365687748833</v>
      </c>
      <c r="U14" s="24">
        <f>($U$56+'BD - Itens x Peso'!$C$21)/2 + AVERAGE('BD - Valor Lavanderia Por Item'!$U$56/'BD - Valor Lavanderia Por Item'!$AA14)</f>
        <v>22.142109857336571</v>
      </c>
      <c r="V14" s="24">
        <f>($V$56+'BD - Itens x Peso'!$C$22)/2 + AVERAGE('BD - Valor Lavanderia Por Item'!$V$56/'BD - Valor Lavanderia Por Item'!$AA14)</f>
        <v>5.38</v>
      </c>
      <c r="W14" s="24">
        <f>($W$56+'BD - Itens x Peso'!$C$23)/2 + AVERAGE('BD - Valor Lavanderia Por Item'!$W$56/'BD - Valor Lavanderia Por Item'!$AA14)</f>
        <v>6.5232499999999991</v>
      </c>
      <c r="X14" s="24">
        <f>($X$56+'BD - Itens x Peso'!$C$24)/2 + AVERAGE('BD - Valor Lavanderia Por Item'!$X$56/'BD - Valor Lavanderia Por Item'!$AA14)</f>
        <v>10.087499999999999</v>
      </c>
      <c r="Y14" s="24">
        <f>($Y$56+'BD - Itens x Peso'!$C$25)/2 + AVERAGE('BD - Valor Lavanderia Por Item'!$Y$56/'BD - Valor Lavanderia Por Item'!$AA14)</f>
        <v>2.0174999999999996</v>
      </c>
      <c r="AA14" s="22">
        <v>15.502222222222221</v>
      </c>
    </row>
    <row r="15" spans="1:27" ht="12.75" x14ac:dyDescent="0.2">
      <c r="A15" s="36" t="s">
        <v>116</v>
      </c>
      <c r="B15" s="5">
        <f>($B$56+'BD - Itens x Peso'!$C$2)/2 + AVERAGE('BD - Valor Lavanderia Por Item'!$B$56/'BD - Valor Lavanderia Por Item'!AA15)</f>
        <v>0.16139999999999999</v>
      </c>
      <c r="C15" s="24">
        <f>(C$56+'BD - Itens x Peso'!$C$3)/2 + AVERAGE('BD - Valor Lavanderia Por Item'!$C$56/'BD - Valor Lavanderia Por Item'!$AA15)</f>
        <v>0.43712499999999999</v>
      </c>
      <c r="D15" s="24">
        <f>($D$56+'BD - Itens x Peso'!$C$4)/2 + AVERAGE('BD - Valor Lavanderia Por Item'!$D$56/'BD - Valor Lavanderia Por Item'!$AA15)</f>
        <v>2.2480109741682246</v>
      </c>
      <c r="E15" s="24">
        <f>($E$56+'BD - Itens x Peso'!$C$5)/2 + AVERAGE('BD - Valor Lavanderia Por Item'!$E$56/'BD - Valor Lavanderia Por Item'!$AA15)</f>
        <v>2.4846540040536809</v>
      </c>
      <c r="F15" s="24">
        <f>($F$56+'BD - Itens x Peso'!$C$6)/2 + AVERAGE('BD - Valor Lavanderia Por Item'!$F$56/'BD - Valor Lavanderia Por Item'!$AA15)</f>
        <v>1.0087499999999998</v>
      </c>
      <c r="G15" s="24">
        <f>($G$56+'BD - Itens x Peso'!$C$7)/2 + AVERAGE('BD - Valor Lavanderia Por Item'!$G$56/'BD - Valor Lavanderia Por Item'!$AA15)</f>
        <v>3.1775860170498706</v>
      </c>
      <c r="H15" s="24">
        <f>($H$56+'BD - Itens x Peso'!$C$8)/2 + AVERAGE('BD - Valor Lavanderia Por Item'!$H$56/'BD - Valor Lavanderia Por Item'!$AA15)</f>
        <v>4.8719597378277149</v>
      </c>
      <c r="I15" s="24">
        <f>($I$56+'BD - Itens x Peso'!$C$9)/2 + AVERAGE('BD - Valor Lavanderia Por Item'!$I$56/'BD - Valor Lavanderia Por Item'!$AA15)</f>
        <v>6.5418900125914643</v>
      </c>
      <c r="J15" s="24">
        <f>($J$56+'BD - Itens x Peso'!$C$10)/2 + AVERAGE('BD - Valor Lavanderia Por Item'!$J$56/'BD - Valor Lavanderia Por Item'!$AA15)</f>
        <v>8.3056537829000199</v>
      </c>
      <c r="K15" s="24">
        <f>($K$56+'BD - Itens x Peso'!$C$11)/2 + AVERAGE('BD - Valor Lavanderia Por Item'!$K$56/'BD - Valor Lavanderia Por Item'!$AA15)</f>
        <v>8.9067074686337602</v>
      </c>
      <c r="L15" s="24">
        <f>($L$56+'BD - Itens x Peso'!$C$12)/2 + AVERAGE('BD - Valor Lavanderia Por Item'!$L$56/'BD - Valor Lavanderia Por Item'!$AA15)</f>
        <v>9.5556706312114148</v>
      </c>
      <c r="M15" s="24">
        <f>($M$56+'BD - Itens x Peso'!$C$13)/2 + AVERAGE('BD - Valor Lavanderia Por Item'!$M$56/'BD - Valor Lavanderia Por Item'!$AA15)</f>
        <v>17.95788542409467</v>
      </c>
      <c r="N15" s="24">
        <f>($N$56+'BD - Itens x Peso'!$C$14)/2 + AVERAGE('BD - Valor Lavanderia Por Item'!$N$56/'BD - Valor Lavanderia Por Item'!$AA15)</f>
        <v>20.518813125959614</v>
      </c>
      <c r="O15" s="24">
        <f>($O$56+'BD - Itens x Peso'!$C$15)/2 + AVERAGE('BD - Valor Lavanderia Por Item'!$O$56/'BD - Valor Lavanderia Por Item'!$AA15)</f>
        <v>24.770164459948219</v>
      </c>
      <c r="P15" s="24">
        <f>($P$56+'BD - Itens x Peso'!$C$16)/2 + AVERAGE('BD - Valor Lavanderia Por Item'!P$56/'BD - Valor Lavanderia Por Item'!$AA15)</f>
        <v>31.984940865085022</v>
      </c>
      <c r="Q15" s="24">
        <f>($Q$56+'BD - Itens x Peso'!$C$17)/2 + AVERAGE('BD - Valor Lavanderia Por Item'!$Q$56/'BD - Valor Lavanderia Por Item'!$AA15)</f>
        <v>34.188689042213525</v>
      </c>
      <c r="R15" s="24">
        <f>($R$56+'BD - Itens x Peso'!$C$18)/2 + AVERAGE('BD - Valor Lavanderia Por Item'!$R$56/'BD - Valor Lavanderia Por Item'!$AA15)</f>
        <v>13.897862780336757</v>
      </c>
      <c r="S15" s="24">
        <f>($S$56+'BD - Itens x Peso'!$C$19)/2 + AVERAGE('BD - Valor Lavanderia Por Item'!$S$56/'BD - Valor Lavanderia Por Item'!$AA15)</f>
        <v>16.385365855930516</v>
      </c>
      <c r="T15" s="24">
        <f>($T$56+'BD - Itens x Peso'!$C$20)/2 + AVERAGE('BD - Valor Lavanderia Por Item'!$T$56/'BD - Valor Lavanderia Por Item'!$AA15)</f>
        <v>17.828053900784397</v>
      </c>
      <c r="U15" s="24">
        <f>($U$56+'BD - Itens x Peso'!$C$21)/2 + AVERAGE('BD - Valor Lavanderia Por Item'!$U$56/'BD - Valor Lavanderia Por Item'!$AA15)</f>
        <v>22.357285511464021</v>
      </c>
      <c r="V15" s="24">
        <f>($V$56+'BD - Itens x Peso'!$C$22)/2 + AVERAGE('BD - Valor Lavanderia Por Item'!$V$56/'BD - Valor Lavanderia Por Item'!$AA15)</f>
        <v>5.38</v>
      </c>
      <c r="W15" s="24">
        <f>($W$56+'BD - Itens x Peso'!$C$23)/2 + AVERAGE('BD - Valor Lavanderia Por Item'!$W$56/'BD - Valor Lavanderia Por Item'!$AA15)</f>
        <v>6.5232499999999991</v>
      </c>
      <c r="X15" s="24">
        <f>($X$56+'BD - Itens x Peso'!$C$24)/2 + AVERAGE('BD - Valor Lavanderia Por Item'!$X$56/'BD - Valor Lavanderia Por Item'!$AA15)</f>
        <v>10.087499999999999</v>
      </c>
      <c r="Y15" s="24">
        <f>($Y$56+'BD - Itens x Peso'!$C$25)/2 + AVERAGE('BD - Valor Lavanderia Por Item'!$Y$56/'BD - Valor Lavanderia Por Item'!$AA15)</f>
        <v>2.0174999999999996</v>
      </c>
      <c r="AA15" s="22">
        <v>13.053333333333335</v>
      </c>
    </row>
    <row r="16" spans="1:27" ht="12.75" x14ac:dyDescent="0.2">
      <c r="A16" s="36" t="s">
        <v>117</v>
      </c>
      <c r="B16" s="5">
        <f>($B$56+'BD - Itens x Peso'!$C$2)/2 + AVERAGE('BD - Valor Lavanderia Por Item'!$B$56/'BD - Valor Lavanderia Por Item'!AA16)</f>
        <v>0.16139999999999999</v>
      </c>
      <c r="C16" s="24">
        <f>(C$56+'BD - Itens x Peso'!$C$3)/2 + AVERAGE('BD - Valor Lavanderia Por Item'!$C$56/'BD - Valor Lavanderia Por Item'!$AA16)</f>
        <v>0.43712499999999999</v>
      </c>
      <c r="D16" s="24">
        <f>($D$56+'BD - Itens x Peso'!$C$4)/2 + AVERAGE('BD - Valor Lavanderia Por Item'!$D$56/'BD - Valor Lavanderia Por Item'!$AA16)</f>
        <v>2.1675726830426014</v>
      </c>
      <c r="E16" s="24">
        <f>($E$56+'BD - Itens x Peso'!$C$5)/2 + AVERAGE('BD - Valor Lavanderia Por Item'!$E$56/'BD - Valor Lavanderia Por Item'!$AA16)</f>
        <v>2.4034642785095528</v>
      </c>
      <c r="F16" s="24">
        <f>($F$56+'BD - Itens x Peso'!$C$6)/2 + AVERAGE('BD - Valor Lavanderia Por Item'!$F$56/'BD - Valor Lavanderia Por Item'!$AA16)</f>
        <v>1.0087499999999998</v>
      </c>
      <c r="G16" s="24">
        <f>($G$56+'BD - Itens x Peso'!$C$7)/2 + AVERAGE('BD - Valor Lavanderia Por Item'!$G$56/'BD - Valor Lavanderia Por Item'!$AA16)</f>
        <v>3.0840226652426717</v>
      </c>
      <c r="H16" s="24">
        <f>($H$56+'BD - Itens x Peso'!$C$8)/2 + AVERAGE('BD - Valor Lavanderia Por Item'!$H$56/'BD - Valor Lavanderia Por Item'!$AA16)</f>
        <v>4.7330911949685532</v>
      </c>
      <c r="I16" s="24">
        <f>($I$56+'BD - Itens x Peso'!$C$9)/2 + AVERAGE('BD - Valor Lavanderia Por Item'!$I$56/'BD - Valor Lavanderia Por Item'!$AA16)</f>
        <v>6.379565088406312</v>
      </c>
      <c r="J16" s="24">
        <f>($J$56+'BD - Itens x Peso'!$C$10)/2 + AVERAGE('BD - Valor Lavanderia Por Item'!$J$56/'BD - Valor Lavanderia Por Item'!$AA16)</f>
        <v>8.1253821941378899</v>
      </c>
      <c r="K16" s="24">
        <f>($K$56+'BD - Itens x Peso'!$C$11)/2 + AVERAGE('BD - Valor Lavanderia Por Item'!$K$56/'BD - Valor Lavanderia Por Item'!$AA16)</f>
        <v>8.7057059362762548</v>
      </c>
      <c r="L16" s="24">
        <f>($L$56+'BD - Itens x Peso'!$C$12)/2 + AVERAGE('BD - Valor Lavanderia Por Item'!$L$56/'BD - Valor Lavanderia Por Item'!$AA16)</f>
        <v>9.3441969710454487</v>
      </c>
      <c r="M16" s="24">
        <f>($M$56+'BD - Itens x Peso'!$C$13)/2 + AVERAGE('BD - Valor Lavanderia Por Item'!$M$56/'BD - Valor Lavanderia Por Item'!$AA16)</f>
        <v>17.446188857244572</v>
      </c>
      <c r="N16" s="24">
        <f>($N$56+'BD - Itens x Peso'!$C$14)/2 + AVERAGE('BD - Valor Lavanderia Por Item'!$N$56/'BD - Valor Lavanderia Por Item'!$AA16)</f>
        <v>19.84889966773466</v>
      </c>
      <c r="O16" s="24">
        <f>($O$56+'BD - Itens x Peso'!$C$15)/2 + AVERAGE('BD - Valor Lavanderia Por Item'!$O$56/'BD - Valor Lavanderia Por Item'!$AA16)</f>
        <v>23.986200901863057</v>
      </c>
      <c r="P16" s="24">
        <f>($P$56+'BD - Itens x Peso'!$C$16)/2 + AVERAGE('BD - Valor Lavanderia Por Item'!P$56/'BD - Valor Lavanderia Por Item'!$AA16)</f>
        <v>31.107302124124836</v>
      </c>
      <c r="Q16" s="24">
        <f>($Q$56+'BD - Itens x Peso'!$C$17)/2 + AVERAGE('BD - Valor Lavanderia Por Item'!$Q$56/'BD - Valor Lavanderia Por Item'!$AA16)</f>
        <v>33.267206597840271</v>
      </c>
      <c r="R16" s="24">
        <f>($R$56+'BD - Itens x Peso'!$C$18)/2 + AVERAGE('BD - Valor Lavanderia Por Item'!$R$56/'BD - Valor Lavanderia Por Item'!$AA16)</f>
        <v>13.531649638068114</v>
      </c>
      <c r="S16" s="24">
        <f>($S$56+'BD - Itens x Peso'!$C$19)/2 + AVERAGE('BD - Valor Lavanderia Por Item'!$S$56/'BD - Valor Lavanderia Por Item'!$AA16)</f>
        <v>15.926487065385071</v>
      </c>
      <c r="T16" s="24">
        <f>($T$56+'BD - Itens x Peso'!$C$20)/2 + AVERAGE('BD - Valor Lavanderia Por Item'!$T$56/'BD - Valor Lavanderia Por Item'!$AA16)</f>
        <v>17.364187611249555</v>
      </c>
      <c r="U16" s="24">
        <f>($U$56+'BD - Itens x Peso'!$C$21)/2 + AVERAGE('BD - Valor Lavanderia Por Item'!$U$56/'BD - Valor Lavanderia Por Item'!$AA16)</f>
        <v>21.833851311261427</v>
      </c>
      <c r="V16" s="24">
        <f>($V$56+'BD - Itens x Peso'!$C$22)/2 + AVERAGE('BD - Valor Lavanderia Por Item'!$V$56/'BD - Valor Lavanderia Por Item'!$AA16)</f>
        <v>5.38</v>
      </c>
      <c r="W16" s="24">
        <f>($W$56+'BD - Itens x Peso'!$C$23)/2 + AVERAGE('BD - Valor Lavanderia Por Item'!$W$56/'BD - Valor Lavanderia Por Item'!$AA16)</f>
        <v>6.5232499999999991</v>
      </c>
      <c r="X16" s="24">
        <f>($X$56+'BD - Itens x Peso'!$C$24)/2 + AVERAGE('BD - Valor Lavanderia Por Item'!$X$56/'BD - Valor Lavanderia Por Item'!$AA16)</f>
        <v>10.087499999999999</v>
      </c>
      <c r="Y16" s="24">
        <f>($Y$56+'BD - Itens x Peso'!$C$25)/2 + AVERAGE('BD - Valor Lavanderia Por Item'!$Y$56/'BD - Valor Lavanderia Por Item'!$AA16)</f>
        <v>2.0174999999999996</v>
      </c>
      <c r="AA16" s="22">
        <v>21.2</v>
      </c>
    </row>
    <row r="17" spans="1:27" ht="12.75" x14ac:dyDescent="0.2">
      <c r="A17" s="36" t="s">
        <v>118</v>
      </c>
      <c r="B17" s="5">
        <f>($B$56+'BD - Itens x Peso'!$C$2)/2 + AVERAGE('BD - Valor Lavanderia Por Item'!$B$56/'BD - Valor Lavanderia Por Item'!AA17)</f>
        <v>0.16139999999999999</v>
      </c>
      <c r="C17" s="24">
        <f>(C$56+'BD - Itens x Peso'!$C$3)/2 + AVERAGE('BD - Valor Lavanderia Por Item'!$C$56/'BD - Valor Lavanderia Por Item'!$AA17)</f>
        <v>0.43712499999999999</v>
      </c>
      <c r="D17" s="24">
        <f>($D$56+'BD - Itens x Peso'!$C$4)/2 + AVERAGE('BD - Valor Lavanderia Por Item'!$D$56/'BD - Valor Lavanderia Por Item'!$AA17)</f>
        <v>2.1749273724280913</v>
      </c>
      <c r="E17" s="24">
        <f>($E$56+'BD - Itens x Peso'!$C$5)/2 + AVERAGE('BD - Valor Lavanderia Por Item'!$E$56/'BD - Valor Lavanderia Por Item'!$AA17)</f>
        <v>2.4108876735657416</v>
      </c>
      <c r="F17" s="24">
        <f>($F$56+'BD - Itens x Peso'!$C$6)/2 + AVERAGE('BD - Valor Lavanderia Por Item'!$F$56/'BD - Valor Lavanderia Por Item'!$AA17)</f>
        <v>1.0087499999999998</v>
      </c>
      <c r="G17" s="24">
        <f>($G$56+'BD - Itens x Peso'!$C$7)/2 + AVERAGE('BD - Valor Lavanderia Por Item'!$G$56/'BD - Valor Lavanderia Por Item'!$AA17)</f>
        <v>3.0925774142406657</v>
      </c>
      <c r="H17" s="24">
        <f>($H$56+'BD - Itens x Peso'!$C$8)/2 + AVERAGE('BD - Valor Lavanderia Por Item'!$H$56/'BD - Valor Lavanderia Por Item'!$AA17)</f>
        <v>4.7457883194829176</v>
      </c>
      <c r="I17" s="24">
        <f>($I$56+'BD - Itens x Peso'!$C$9)/2 + AVERAGE('BD - Valor Lavanderia Por Item'!$I$56/'BD - Valor Lavanderia Por Item'!$AA17)</f>
        <v>6.3944068929772291</v>
      </c>
      <c r="J17" s="24">
        <f>($J$56+'BD - Itens x Peso'!$C$10)/2 + AVERAGE('BD - Valor Lavanderia Por Item'!$J$56/'BD - Valor Lavanderia Por Item'!$AA17)</f>
        <v>8.1418649105385104</v>
      </c>
      <c r="K17" s="24">
        <f>($K$56+'BD - Itens x Peso'!$C$11)/2 + AVERAGE('BD - Valor Lavanderia Por Item'!$K$56/'BD - Valor Lavanderia Por Item'!$AA17)</f>
        <v>8.7240840471959427</v>
      </c>
      <c r="L17" s="24">
        <f>($L$56+'BD - Itens x Peso'!$C$12)/2 + AVERAGE('BD - Valor Lavanderia Por Item'!$L$56/'BD - Valor Lavanderia Por Item'!$AA17)</f>
        <v>9.363532576787053</v>
      </c>
      <c r="M17" s="24">
        <f>($M$56+'BD - Itens x Peso'!$C$13)/2 + AVERAGE('BD - Valor Lavanderia Por Item'!$M$56/'BD - Valor Lavanderia Por Item'!$AA17)</f>
        <v>17.492974651126328</v>
      </c>
      <c r="N17" s="24">
        <f>($N$56+'BD - Itens x Peso'!$C$14)/2 + AVERAGE('BD - Valor Lavanderia Por Item'!$N$56/'BD - Valor Lavanderia Por Item'!$AA17)</f>
        <v>19.910151657694382</v>
      </c>
      <c r="O17" s="24">
        <f>($O$56+'BD - Itens x Peso'!$C$15)/2 + AVERAGE('BD - Valor Lavanderia Por Item'!$O$56/'BD - Valor Lavanderia Por Item'!$AA17)</f>
        <v>24.057880799317058</v>
      </c>
      <c r="P17" s="24">
        <f>($P$56+'BD - Itens x Peso'!$C$16)/2 + AVERAGE('BD - Valor Lavanderia Por Item'!P$56/'BD - Valor Lavanderia Por Item'!$AA17)</f>
        <v>31.187546995592257</v>
      </c>
      <c r="Q17" s="24">
        <f>($Q$56+'BD - Itens x Peso'!$C$17)/2 + AVERAGE('BD - Valor Lavanderia Por Item'!$Q$56/'BD - Valor Lavanderia Por Item'!$AA17)</f>
        <v>33.351460217076948</v>
      </c>
      <c r="R17" s="24">
        <f>($R$56+'BD - Itens x Peso'!$C$18)/2 + AVERAGE('BD - Valor Lavanderia Por Item'!$R$56/'BD - Valor Lavanderia Por Item'!$AA17)</f>
        <v>13.565133491001584</v>
      </c>
      <c r="S17" s="24">
        <f>($S$56+'BD - Itens x Peso'!$C$19)/2 + AVERAGE('BD - Valor Lavanderia Por Item'!$S$56/'BD - Valor Lavanderia Por Item'!$AA17)</f>
        <v>15.968443587867384</v>
      </c>
      <c r="T17" s="24">
        <f>($T$56+'BD - Itens x Peso'!$C$20)/2 + AVERAGE('BD - Valor Lavanderia Por Item'!$T$56/'BD - Valor Lavanderia Por Item'!$AA17)</f>
        <v>17.406600154183874</v>
      </c>
      <c r="U17" s="24">
        <f>($U$56+'BD - Itens x Peso'!$C$21)/2 + AVERAGE('BD - Valor Lavanderia Por Item'!$U$56/'BD - Valor Lavanderia Por Item'!$AA17)</f>
        <v>21.881710308541965</v>
      </c>
      <c r="V17" s="24">
        <f>($V$56+'BD - Itens x Peso'!$C$22)/2 + AVERAGE('BD - Valor Lavanderia Por Item'!$V$56/'BD - Valor Lavanderia Por Item'!$AA17)</f>
        <v>5.38</v>
      </c>
      <c r="W17" s="24">
        <f>($W$56+'BD - Itens x Peso'!$C$23)/2 + AVERAGE('BD - Valor Lavanderia Por Item'!$W$56/'BD - Valor Lavanderia Por Item'!$AA17)</f>
        <v>6.5232499999999991</v>
      </c>
      <c r="X17" s="24">
        <f>($X$56+'BD - Itens x Peso'!$C$24)/2 + AVERAGE('BD - Valor Lavanderia Por Item'!$X$56/'BD - Valor Lavanderia Por Item'!$AA17)</f>
        <v>10.087499999999999</v>
      </c>
      <c r="Y17" s="24">
        <f>($Y$56+'BD - Itens x Peso'!$C$25)/2 + AVERAGE('BD - Valor Lavanderia Por Item'!$Y$56/'BD - Valor Lavanderia Por Item'!$AA17)</f>
        <v>2.0174999999999996</v>
      </c>
      <c r="AA17" s="22">
        <v>20.055555555555554</v>
      </c>
    </row>
    <row r="18" spans="1:27" ht="12.75" x14ac:dyDescent="0.2">
      <c r="A18" s="37" t="s">
        <v>119</v>
      </c>
      <c r="B18" s="5">
        <f>($B$56+'BD - Itens x Peso'!$C$2)/2 + AVERAGE('BD - Valor Lavanderia Por Item'!$B$56/'BD - Valor Lavanderia Por Item'!AA18)</f>
        <v>0.16139999999999999</v>
      </c>
      <c r="C18" s="24">
        <f>(C$56+'BD - Itens x Peso'!$C$3)/2 + AVERAGE('BD - Valor Lavanderia Por Item'!$C$56/'BD - Valor Lavanderia Por Item'!$AA18)</f>
        <v>0.43712499999999999</v>
      </c>
      <c r="D18" s="24">
        <f>($D$56+'BD - Itens x Peso'!$C$4)/2 + AVERAGE('BD - Valor Lavanderia Por Item'!$D$56/'BD - Valor Lavanderia Por Item'!$AA18)</f>
        <v>2.1752906394397828</v>
      </c>
      <c r="E18" s="24">
        <f>($E$56+'BD - Itens x Peso'!$C$5)/2 + AVERAGE('BD - Valor Lavanderia Por Item'!$E$56/'BD - Valor Lavanderia Por Item'!$AA18)</f>
        <v>2.4112543341270958</v>
      </c>
      <c r="F18" s="24">
        <f>($F$56+'BD - Itens x Peso'!$C$6)/2 + AVERAGE('BD - Valor Lavanderia Por Item'!$F$56/'BD - Valor Lavanderia Por Item'!$AA18)</f>
        <v>1.0087499999999998</v>
      </c>
      <c r="G18" s="24">
        <f>($G$56+'BD - Itens x Peso'!$C$7)/2 + AVERAGE('BD - Valor Lavanderia Por Item'!$G$56/'BD - Valor Lavanderia Por Item'!$AA18)</f>
        <v>3.092999955280999</v>
      </c>
      <c r="H18" s="24">
        <f>($H$56+'BD - Itens x Peso'!$C$8)/2 + AVERAGE('BD - Valor Lavanderia Por Item'!$H$56/'BD - Valor Lavanderia Por Item'!$AA18)</f>
        <v>4.7464154630966924</v>
      </c>
      <c r="I18" s="24">
        <f>($I$56+'BD - Itens x Peso'!$C$9)/2 + AVERAGE('BD - Valor Lavanderia Por Item'!$I$56/'BD - Valor Lavanderia Por Item'!$AA18)</f>
        <v>6.3951399678512306</v>
      </c>
      <c r="J18" s="24">
        <f>($J$56+'BD - Itens x Peso'!$C$10)/2 + AVERAGE('BD - Valor Lavanderia Por Item'!$J$56/'BD - Valor Lavanderia Por Item'!$AA18)</f>
        <v>8.1426790342652353</v>
      </c>
      <c r="K18" s="24">
        <f>($K$56+'BD - Itens x Peso'!$C$11)/2 + AVERAGE('BD - Valor Lavanderia Por Item'!$K$56/'BD - Valor Lavanderia Por Item'!$AA18)</f>
        <v>8.7249917893294864</v>
      </c>
      <c r="L18" s="24">
        <f>($L$56+'BD - Itens x Peso'!$C$12)/2 + AVERAGE('BD - Valor Lavanderia Por Item'!$L$56/'BD - Valor Lavanderia Por Item'!$AA18)</f>
        <v>9.3644876120507927</v>
      </c>
      <c r="M18" s="24">
        <f>($M$56+'BD - Itens x Peso'!$C$13)/2 + AVERAGE('BD - Valor Lavanderia Por Item'!$M$56/'BD - Valor Lavanderia Por Item'!$AA18)</f>
        <v>17.495285521734484</v>
      </c>
      <c r="N18" s="24">
        <f>($N$56+'BD - Itens x Peso'!$C$14)/2 + AVERAGE('BD - Valor Lavanderia Por Item'!$N$56/'BD - Valor Lavanderia Por Item'!$AA18)</f>
        <v>19.913177050907688</v>
      </c>
      <c r="O18" s="24">
        <f>($O$56+'BD - Itens x Peso'!$C$15)/2 + AVERAGE('BD - Valor Lavanderia Por Item'!$O$56/'BD - Valor Lavanderia Por Item'!$AA18)</f>
        <v>24.0614212536832</v>
      </c>
      <c r="P18" s="24">
        <f>($P$56+'BD - Itens x Peso'!$C$16)/2 + AVERAGE('BD - Valor Lavanderia Por Item'!P$56/'BD - Valor Lavanderia Por Item'!$AA18)</f>
        <v>31.191510496038525</v>
      </c>
      <c r="Q18" s="24">
        <f>($Q$56+'BD - Itens x Peso'!$C$17)/2 + AVERAGE('BD - Valor Lavanderia Por Item'!$Q$56/'BD - Valor Lavanderia Por Item'!$AA18)</f>
        <v>33.355621719878776</v>
      </c>
      <c r="R18" s="24">
        <f>($R$56+'BD - Itens x Peso'!$C$18)/2 + AVERAGE('BD - Valor Lavanderia Por Item'!$R$56/'BD - Valor Lavanderia Por Item'!$AA18)</f>
        <v>13.566787344557802</v>
      </c>
      <c r="S18" s="24">
        <f>($S$56+'BD - Itens x Peso'!$C$19)/2 + AVERAGE('BD - Valor Lavanderia Por Item'!$S$56/'BD - Valor Lavanderia Por Item'!$AA18)</f>
        <v>15.970515928348981</v>
      </c>
      <c r="T18" s="24">
        <f>($T$56+'BD - Itens x Peso'!$C$20)/2 + AVERAGE('BD - Valor Lavanderia Por Item'!$T$56/'BD - Valor Lavanderia Por Item'!$AA18)</f>
        <v>17.408695018687652</v>
      </c>
      <c r="U18" s="24">
        <f>($U$56+'BD - Itens x Peso'!$C$21)/2 + AVERAGE('BD - Valor Lavanderia Por Item'!$U$56/'BD - Valor Lavanderia Por Item'!$AA18)</f>
        <v>21.884074187424325</v>
      </c>
      <c r="V18" s="24">
        <f>($V$56+'BD - Itens x Peso'!$C$22)/2 + AVERAGE('BD - Valor Lavanderia Por Item'!$V$56/'BD - Valor Lavanderia Por Item'!$AA18)</f>
        <v>5.38</v>
      </c>
      <c r="W18" s="24">
        <f>($W$56+'BD - Itens x Peso'!$C$23)/2 + AVERAGE('BD - Valor Lavanderia Por Item'!$W$56/'BD - Valor Lavanderia Por Item'!$AA18)</f>
        <v>6.5232499999999991</v>
      </c>
      <c r="X18" s="24">
        <f>($X$56+'BD - Itens x Peso'!$C$24)/2 + AVERAGE('BD - Valor Lavanderia Por Item'!$X$56/'BD - Valor Lavanderia Por Item'!$AA18)</f>
        <v>10.087499999999999</v>
      </c>
      <c r="Y18" s="24">
        <f>($Y$56+'BD - Itens x Peso'!$C$25)/2 + AVERAGE('BD - Valor Lavanderia Por Item'!$Y$56/'BD - Valor Lavanderia Por Item'!$AA18)</f>
        <v>2.0174999999999996</v>
      </c>
      <c r="AA18" s="22">
        <v>20.002222222222219</v>
      </c>
    </row>
    <row r="19" spans="1:27" ht="12.75" x14ac:dyDescent="0.2">
      <c r="A19" s="37" t="s">
        <v>120</v>
      </c>
      <c r="B19" s="5">
        <f>($B$56+'BD - Itens x Peso'!$C$2)/2 + AVERAGE('BD - Valor Lavanderia Por Item'!$B$56/'BD - Valor Lavanderia Por Item'!AA19)</f>
        <v>0.16139999999999999</v>
      </c>
      <c r="C19" s="24">
        <f>(C$56+'BD - Itens x Peso'!$C$3)/2 + AVERAGE('BD - Valor Lavanderia Por Item'!$C$56/'BD - Valor Lavanderia Por Item'!$AA19)</f>
        <v>0.43712499999999999</v>
      </c>
      <c r="D19" s="24">
        <f>($D$56+'BD - Itens x Peso'!$C$4)/2 + AVERAGE('BD - Valor Lavanderia Por Item'!$D$56/'BD - Valor Lavanderia Por Item'!$AA19)</f>
        <v>2.17792346106808</v>
      </c>
      <c r="E19" s="24">
        <f>($E$56+'BD - Itens x Peso'!$C$5)/2 + AVERAGE('BD - Valor Lavanderia Por Item'!$E$56/'BD - Valor Lavanderia Por Item'!$AA19)</f>
        <v>2.4139117509172445</v>
      </c>
      <c r="F19" s="24">
        <f>($F$56+'BD - Itens x Peso'!$C$6)/2 + AVERAGE('BD - Valor Lavanderia Por Item'!$F$56/'BD - Valor Lavanderia Por Item'!$AA19)</f>
        <v>1.0087499999999998</v>
      </c>
      <c r="G19" s="24">
        <f>($G$56+'BD - Itens x Peso'!$C$7)/2 + AVERAGE('BD - Valor Lavanderia Por Item'!$G$56/'BD - Valor Lavanderia Por Item'!$AA19)</f>
        <v>3.096062372604973</v>
      </c>
      <c r="H19" s="24">
        <f>($H$56+'BD - Itens x Peso'!$C$8)/2 + AVERAGE('BD - Valor Lavanderia Por Item'!$H$56/'BD - Valor Lavanderia Por Item'!$AA19)</f>
        <v>4.7509607623318377</v>
      </c>
      <c r="I19" s="24">
        <f>($I$56+'BD - Itens x Peso'!$C$9)/2 + AVERAGE('BD - Valor Lavanderia Por Item'!$I$56/'BD - Valor Lavanderia Por Item'!$AA19)</f>
        <v>6.4004530167142271</v>
      </c>
      <c r="J19" s="24">
        <f>($J$56+'BD - Itens x Peso'!$C$10)/2 + AVERAGE('BD - Valor Lavanderia Por Item'!$J$56/'BD - Valor Lavanderia Por Item'!$AA19)</f>
        <v>8.1485794944965342</v>
      </c>
      <c r="K19" s="24">
        <f>($K$56+'BD - Itens x Peso'!$C$11)/2 + AVERAGE('BD - Valor Lavanderia Por Item'!$K$56/'BD - Valor Lavanderia Por Item'!$AA19)</f>
        <v>8.7315707602935166</v>
      </c>
      <c r="L19" s="24">
        <f>($L$56+'BD - Itens x Peso'!$C$12)/2 + AVERAGE('BD - Valor Lavanderia Por Item'!$L$56/'BD - Valor Lavanderia Por Item'!$AA19)</f>
        <v>9.3714093456991439</v>
      </c>
      <c r="M19" s="24">
        <f>($M$56+'BD - Itens x Peso'!$C$13)/2 + AVERAGE('BD - Valor Lavanderia Por Item'!$M$56/'BD - Valor Lavanderia Por Item'!$AA19)</f>
        <v>17.512033836119038</v>
      </c>
      <c r="N19" s="24">
        <f>($N$56+'BD - Itens x Peso'!$C$14)/2 + AVERAGE('BD - Valor Lavanderia Por Item'!$N$56/'BD - Valor Lavanderia Por Item'!$AA19)</f>
        <v>19.935103954341621</v>
      </c>
      <c r="O19" s="24">
        <f>($O$56+'BD - Itens x Peso'!$C$15)/2 + AVERAGE('BD - Valor Lavanderia Por Item'!$O$56/'BD - Valor Lavanderia Por Item'!$AA19)</f>
        <v>24.087081125152871</v>
      </c>
      <c r="P19" s="24">
        <f>($P$56+'BD - Itens x Peso'!$C$16)/2 + AVERAGE('BD - Valor Lavanderia Por Item'!P$56/'BD - Valor Lavanderia Por Item'!$AA19)</f>
        <v>31.220236445169178</v>
      </c>
      <c r="Q19" s="24">
        <f>($Q$56+'BD - Itens x Peso'!$C$17)/2 + AVERAGE('BD - Valor Lavanderia Por Item'!$Q$56/'BD - Valor Lavanderia Por Item'!$AA19)</f>
        <v>33.385782715042801</v>
      </c>
      <c r="R19" s="24">
        <f>($R$56+'BD - Itens x Peso'!$C$18)/2 + AVERAGE('BD - Valor Lavanderia Por Item'!$R$56/'BD - Valor Lavanderia Por Item'!$AA19)</f>
        <v>13.578773848348959</v>
      </c>
      <c r="S19" s="24">
        <f>($S$56+'BD - Itens x Peso'!$C$19)/2 + AVERAGE('BD - Valor Lavanderia Por Item'!$S$56/'BD - Valor Lavanderia Por Item'!$AA19)</f>
        <v>15.985535466775376</v>
      </c>
      <c r="T19" s="24">
        <f>($T$56+'BD - Itens x Peso'!$C$20)/2 + AVERAGE('BD - Valor Lavanderia Por Item'!$T$56/'BD - Valor Lavanderia Por Item'!$AA19)</f>
        <v>17.423877802690583</v>
      </c>
      <c r="U19" s="24">
        <f>($U$56+'BD - Itens x Peso'!$C$21)/2 + AVERAGE('BD - Valor Lavanderia Por Item'!$U$56/'BD - Valor Lavanderia Por Item'!$AA19)</f>
        <v>21.901206685690997</v>
      </c>
      <c r="V19" s="24">
        <f>($V$56+'BD - Itens x Peso'!$C$22)/2 + AVERAGE('BD - Valor Lavanderia Por Item'!$V$56/'BD - Valor Lavanderia Por Item'!$AA19)</f>
        <v>5.38</v>
      </c>
      <c r="W19" s="24">
        <f>($W$56+'BD - Itens x Peso'!$C$23)/2 + AVERAGE('BD - Valor Lavanderia Por Item'!$W$56/'BD - Valor Lavanderia Por Item'!$AA19)</f>
        <v>6.5232499999999991</v>
      </c>
      <c r="X19" s="24">
        <f>($X$56+'BD - Itens x Peso'!$C$24)/2 + AVERAGE('BD - Valor Lavanderia Por Item'!$X$56/'BD - Valor Lavanderia Por Item'!$AA19)</f>
        <v>10.087499999999999</v>
      </c>
      <c r="Y19" s="24">
        <f>($Y$56+'BD - Itens x Peso'!$C$25)/2 + AVERAGE('BD - Valor Lavanderia Por Item'!$Y$56/'BD - Valor Lavanderia Por Item'!$AA19)</f>
        <v>2.0174999999999996</v>
      </c>
      <c r="AA19" s="22">
        <v>19.624000000000002</v>
      </c>
    </row>
    <row r="20" spans="1:27" ht="12.75" x14ac:dyDescent="0.2">
      <c r="A20" s="37" t="s">
        <v>121</v>
      </c>
      <c r="B20" s="5">
        <f>($B$56+'BD - Itens x Peso'!$C$2)/2 + AVERAGE('BD - Valor Lavanderia Por Item'!$B$56/'BD - Valor Lavanderia Por Item'!AA20)</f>
        <v>0.16139999999999999</v>
      </c>
      <c r="C20" s="24">
        <f>(C$56+'BD - Itens x Peso'!$C$3)/2 + AVERAGE('BD - Valor Lavanderia Por Item'!$C$56/'BD - Valor Lavanderia Por Item'!$AA20)</f>
        <v>0.43712499999999999</v>
      </c>
      <c r="D20" s="24">
        <f>($D$56+'BD - Itens x Peso'!$C$4)/2 + AVERAGE('BD - Valor Lavanderia Por Item'!$D$56/'BD - Valor Lavanderia Por Item'!$AA20)</f>
        <v>2.2410352343314566</v>
      </c>
      <c r="E20" s="24">
        <f>($E$56+'BD - Itens x Peso'!$C$5)/2 + AVERAGE('BD - Valor Lavanderia Por Item'!$E$56/'BD - Valor Lavanderia Por Item'!$AA20)</f>
        <v>2.4776130985982188</v>
      </c>
      <c r="F20" s="24">
        <f>($F$56+'BD - Itens x Peso'!$C$6)/2 + AVERAGE('BD - Valor Lavanderia Por Item'!$F$56/'BD - Valor Lavanderia Por Item'!$AA20)</f>
        <v>1.0087499999999998</v>
      </c>
      <c r="G20" s="24">
        <f>($G$56+'BD - Itens x Peso'!$C$7)/2 + AVERAGE('BD - Valor Lavanderia Por Item'!$G$56/'BD - Valor Lavanderia Por Item'!$AA20)</f>
        <v>3.1694720505380296</v>
      </c>
      <c r="H20" s="24">
        <f>($H$56+'BD - Itens x Peso'!$C$8)/2 + AVERAGE('BD - Valor Lavanderia Por Item'!$H$56/'BD - Valor Lavanderia Por Item'!$AA20)</f>
        <v>4.8599168312350853</v>
      </c>
      <c r="I20" s="24">
        <f>($I$56+'BD - Itens x Peso'!$C$9)/2 + AVERAGE('BD - Valor Lavanderia Por Item'!$I$56/'BD - Valor Lavanderia Por Item'!$AA20)</f>
        <v>6.5278129303425345</v>
      </c>
      <c r="J20" s="24">
        <f>($J$56+'BD - Itens x Peso'!$C$10)/2 + AVERAGE('BD - Valor Lavanderia Por Item'!$J$56/'BD - Valor Lavanderia Por Item'!$AA20)</f>
        <v>8.290020336620044</v>
      </c>
      <c r="K20" s="24">
        <f>($K$56+'BD - Itens x Peso'!$C$11)/2 + AVERAGE('BD - Valor Lavanderia Por Item'!$K$56/'BD - Valor Lavanderia Por Item'!$AA20)</f>
        <v>8.8892762878255063</v>
      </c>
      <c r="L20" s="24">
        <f>($L$56+'BD - Itens x Peso'!$C$12)/2 + AVERAGE('BD - Valor Lavanderia Por Item'!$L$56/'BD - Valor Lavanderia Por Item'!$AA20)</f>
        <v>9.537331290394949</v>
      </c>
      <c r="M20" s="24">
        <f>($M$56+'BD - Itens x Peso'!$C$13)/2 + AVERAGE('BD - Valor Lavanderia Por Item'!$M$56/'BD - Valor Lavanderia Por Item'!$AA20)</f>
        <v>17.913510263014491</v>
      </c>
      <c r="N20" s="24">
        <f>($N$56+'BD - Itens x Peso'!$C$14)/2 + AVERAGE('BD - Valor Lavanderia Por Item'!$N$56/'BD - Valor Lavanderia Por Item'!$AA20)</f>
        <v>20.460717137937831</v>
      </c>
      <c r="O20" s="24">
        <f>($O$56+'BD - Itens x Peso'!$C$15)/2 + AVERAGE('BD - Valor Lavanderia Por Item'!$O$56/'BD - Valor Lavanderia Por Item'!$AA20)</f>
        <v>24.702177861200507</v>
      </c>
      <c r="P20" s="24">
        <f>($P$56+'BD - Itens x Peso'!$C$16)/2 + AVERAGE('BD - Valor Lavanderia Por Item'!P$56/'BD - Valor Lavanderia Por Item'!$AA20)</f>
        <v>31.908830601652824</v>
      </c>
      <c r="Q20" s="24">
        <f>($Q$56+'BD - Itens x Peso'!$C$17)/2 + AVERAGE('BD - Valor Lavanderia Por Item'!$Q$56/'BD - Valor Lavanderia Por Item'!$AA20)</f>
        <v>34.108776581292915</v>
      </c>
      <c r="R20" s="24">
        <f>($R$56+'BD - Itens x Peso'!$C$18)/2 + AVERAGE('BD - Valor Lavanderia Por Item'!$R$56/'BD - Valor Lavanderia Por Item'!$AA20)</f>
        <v>13.866104179183957</v>
      </c>
      <c r="S20" s="24">
        <f>($S$56+'BD - Itens x Peso'!$C$19)/2 + AVERAGE('BD - Valor Lavanderia Por Item'!$S$56/'BD - Valor Lavanderia Por Item'!$AA20)</f>
        <v>16.345571138580581</v>
      </c>
      <c r="T20" s="24">
        <f>($T$56+'BD - Itens x Peso'!$C$20)/2 + AVERAGE('BD - Valor Lavanderia Por Item'!$T$56/'BD - Valor Lavanderia Por Item'!$AA20)</f>
        <v>17.787826659385292</v>
      </c>
      <c r="U20" s="24">
        <f>($U$56+'BD - Itens x Peso'!$C$21)/2 + AVERAGE('BD - Valor Lavanderia Por Item'!$U$56/'BD - Valor Lavanderia Por Item'!$AA20)</f>
        <v>22.311892443670253</v>
      </c>
      <c r="V20" s="24">
        <f>($V$56+'BD - Itens x Peso'!$C$22)/2 + AVERAGE('BD - Valor Lavanderia Por Item'!$V$56/'BD - Valor Lavanderia Por Item'!$AA20)</f>
        <v>5.38</v>
      </c>
      <c r="W20" s="24">
        <f>($W$56+'BD - Itens x Peso'!$C$23)/2 + AVERAGE('BD - Valor Lavanderia Por Item'!$W$56/'BD - Valor Lavanderia Por Item'!$AA20)</f>
        <v>6.5232499999999991</v>
      </c>
      <c r="X20" s="24">
        <f>($X$56+'BD - Itens x Peso'!$C$24)/2 + AVERAGE('BD - Valor Lavanderia Por Item'!$X$56/'BD - Valor Lavanderia Por Item'!$AA20)</f>
        <v>10.087499999999999</v>
      </c>
      <c r="Y20" s="24">
        <f>($Y$56+'BD - Itens x Peso'!$C$25)/2 + AVERAGE('BD - Valor Lavanderia Por Item'!$Y$56/'BD - Valor Lavanderia Por Item'!$AA20)</f>
        <v>2.0174999999999996</v>
      </c>
      <c r="AA20" s="22">
        <v>13.503333333333334</v>
      </c>
    </row>
    <row r="21" spans="1:27" ht="12.75" x14ac:dyDescent="0.2">
      <c r="A21" s="38" t="s">
        <v>122</v>
      </c>
      <c r="B21" s="5">
        <f>($B$56+'BD - Itens x Peso'!$C$2)/2 + AVERAGE('BD - Valor Lavanderia Por Item'!$B$56/'BD - Valor Lavanderia Por Item'!AA21)</f>
        <v>0.16139999999999999</v>
      </c>
      <c r="C21" s="24">
        <f>(C$56+'BD - Itens x Peso'!$C$3)/2 + AVERAGE('BD - Valor Lavanderia Por Item'!$C$56/'BD - Valor Lavanderia Por Item'!$AA21)</f>
        <v>0.43712499999999999</v>
      </c>
      <c r="D21" s="24">
        <f>($D$56+'BD - Itens x Peso'!$C$4)/2 + AVERAGE('BD - Valor Lavanderia Por Item'!$D$56/'BD - Valor Lavanderia Por Item'!$AA21)</f>
        <v>2.1487569672887061</v>
      </c>
      <c r="E21" s="24">
        <f>($E$56+'BD - Itens x Peso'!$C$5)/2 + AVERAGE('BD - Valor Lavanderia Por Item'!$E$56/'BD - Valor Lavanderia Por Item'!$AA21)</f>
        <v>2.3844727910401176</v>
      </c>
      <c r="F21" s="24">
        <f>($F$56+'BD - Itens x Peso'!$C$6)/2 + AVERAGE('BD - Valor Lavanderia Por Item'!$F$56/'BD - Valor Lavanderia Por Item'!$AA21)</f>
        <v>1.0087499999999998</v>
      </c>
      <c r="G21" s="24">
        <f>($G$56+'BD - Itens x Peso'!$C$7)/2 + AVERAGE('BD - Valor Lavanderia Por Item'!$G$56/'BD - Valor Lavanderia Por Item'!$AA21)</f>
        <v>3.0621368020803557</v>
      </c>
      <c r="H21" s="24">
        <f>($H$56+'BD - Itens x Peso'!$C$8)/2 + AVERAGE('BD - Valor Lavanderia Por Item'!$H$56/'BD - Valor Lavanderia Por Item'!$AA21)</f>
        <v>4.7006077720485546</v>
      </c>
      <c r="I21" s="24">
        <f>($I$56+'BD - Itens x Peso'!$C$9)/2 + AVERAGE('BD - Valor Lavanderia Por Item'!$I$56/'BD - Valor Lavanderia Por Item'!$AA21)</f>
        <v>6.3415948681231589</v>
      </c>
      <c r="J21" s="24">
        <f>($J$56+'BD - Itens x Peso'!$C$10)/2 + AVERAGE('BD - Valor Lavanderia Por Item'!$J$56/'BD - Valor Lavanderia Por Item'!$AA21)</f>
        <v>8.0832139813975914</v>
      </c>
      <c r="K21" s="24">
        <f>($K$56+'BD - Itens x Peso'!$C$11)/2 + AVERAGE('BD - Valor Lavanderia Por Item'!$K$56/'BD - Valor Lavanderia Por Item'!$AA21)</f>
        <v>8.6586886806134036</v>
      </c>
      <c r="L21" s="24">
        <f>($L$56+'BD - Itens x Peso'!$C$12)/2 + AVERAGE('BD - Valor Lavanderia Por Item'!$L$56/'BD - Valor Lavanderia Por Item'!$AA21)</f>
        <v>9.2947301285325423</v>
      </c>
      <c r="M21" s="24">
        <f>($M$56+'BD - Itens x Peso'!$C$13)/2 + AVERAGE('BD - Valor Lavanderia Por Item'!$M$56/'BD - Valor Lavanderia Por Item'!$AA21)</f>
        <v>17.326495400069319</v>
      </c>
      <c r="N21" s="24">
        <f>($N$56+'BD - Itens x Peso'!$C$14)/2 + AVERAGE('BD - Valor Lavanderia Por Item'!$N$56/'BD - Valor Lavanderia Por Item'!$AA21)</f>
        <v>19.692196920407717</v>
      </c>
      <c r="O21" s="24">
        <f>($O$56+'BD - Itens x Peso'!$C$15)/2 + AVERAGE('BD - Valor Lavanderia Por Item'!$O$56/'BD - Valor Lavanderia Por Item'!$AA21)</f>
        <v>23.802820135515027</v>
      </c>
      <c r="P21" s="24">
        <f>($P$56+'BD - Itens x Peso'!$C$16)/2 + AVERAGE('BD - Valor Lavanderia Por Item'!P$56/'BD - Valor Lavanderia Por Item'!$AA21)</f>
        <v>30.902009335660154</v>
      </c>
      <c r="Q21" s="24">
        <f>($Q$56+'BD - Itens x Peso'!$C$17)/2 + AVERAGE('BD - Valor Lavanderia Por Item'!$Q$56/'BD - Valor Lavanderia Por Item'!$AA21)</f>
        <v>33.05165811336969</v>
      </c>
      <c r="R21" s="24">
        <f>($R$56+'BD - Itens x Peso'!$C$18)/2 + AVERAGE('BD - Valor Lavanderia Por Item'!$R$56/'BD - Valor Lavanderia Por Item'!$AA21)</f>
        <v>13.445986923285844</v>
      </c>
      <c r="S21" s="24">
        <f>($S$56+'BD - Itens x Peso'!$C$19)/2 + AVERAGE('BD - Valor Lavanderia Por Item'!$S$56/'BD - Valor Lavanderia Por Item'!$AA21)</f>
        <v>15.819148473682397</v>
      </c>
      <c r="T21" s="24">
        <f>($T$56+'BD - Itens x Peso'!$C$20)/2 + AVERAGE('BD - Valor Lavanderia Por Item'!$T$56/'BD - Valor Lavanderia Por Item'!$AA21)</f>
        <v>17.255682369161921</v>
      </c>
      <c r="U21" s="24">
        <f>($U$56+'BD - Itens x Peso'!$C$21)/2 + AVERAGE('BD - Valor Lavanderia Por Item'!$U$56/'BD - Valor Lavanderia Por Item'!$AA21)</f>
        <v>21.711412246618718</v>
      </c>
      <c r="V21" s="24">
        <f>($V$56+'BD - Itens x Peso'!$C$22)/2 + AVERAGE('BD - Valor Lavanderia Por Item'!$V$56/'BD - Valor Lavanderia Por Item'!$AA21)</f>
        <v>5.38</v>
      </c>
      <c r="W21" s="24">
        <f>($W$56+'BD - Itens x Peso'!$C$23)/2 + AVERAGE('BD - Valor Lavanderia Por Item'!$W$56/'BD - Valor Lavanderia Por Item'!$AA21)</f>
        <v>6.5232499999999991</v>
      </c>
      <c r="X21" s="24">
        <f>($X$56+'BD - Itens x Peso'!$C$24)/2 + AVERAGE('BD - Valor Lavanderia Por Item'!$X$56/'BD - Valor Lavanderia Por Item'!$AA21)</f>
        <v>10.087499999999999</v>
      </c>
      <c r="Y21" s="24">
        <f>($Y$56+'BD - Itens x Peso'!$C$25)/2 + AVERAGE('BD - Valor Lavanderia Por Item'!$Y$56/'BD - Valor Lavanderia Por Item'!$AA21)</f>
        <v>2.0174999999999996</v>
      </c>
      <c r="AA21" s="22">
        <v>24.824000000000002</v>
      </c>
    </row>
    <row r="22" spans="1:27" ht="12.75" x14ac:dyDescent="0.2">
      <c r="A22" s="38" t="s">
        <v>123</v>
      </c>
      <c r="B22" s="5">
        <f>($B$56+'BD - Itens x Peso'!$C$2)/2 + AVERAGE('BD - Valor Lavanderia Por Item'!$B$56/'BD - Valor Lavanderia Por Item'!AA22)</f>
        <v>0.16139999999999999</v>
      </c>
      <c r="C22" s="24">
        <f>(C$56+'BD - Itens x Peso'!$C$3)/2 + AVERAGE('BD - Valor Lavanderia Por Item'!$C$56/'BD - Valor Lavanderia Por Item'!$AA22)</f>
        <v>0.43712499999999999</v>
      </c>
      <c r="D22" s="24">
        <f>($D$56+'BD - Itens x Peso'!$C$4)/2 + AVERAGE('BD - Valor Lavanderia Por Item'!$D$56/'BD - Valor Lavanderia Por Item'!$AA22)</f>
        <v>2.300074946252086</v>
      </c>
      <c r="E22" s="24">
        <f>($E$56+'BD - Itens x Peso'!$C$5)/2 + AVERAGE('BD - Valor Lavanderia Por Item'!$E$56/'BD - Valor Lavanderia Por Item'!$AA22)</f>
        <v>2.5372043447567707</v>
      </c>
      <c r="F22" s="24">
        <f>($F$56+'BD - Itens x Peso'!$C$6)/2 + AVERAGE('BD - Valor Lavanderia Por Item'!$F$56/'BD - Valor Lavanderia Por Item'!$AA22)</f>
        <v>1.0087499999999998</v>
      </c>
      <c r="G22" s="24">
        <f>($G$56+'BD - Itens x Peso'!$C$7)/2 + AVERAGE('BD - Valor Lavanderia Por Item'!$G$56/'BD - Valor Lavanderia Por Item'!$AA22)</f>
        <v>3.2381452316775761</v>
      </c>
      <c r="H22" s="24">
        <f>($H$56+'BD - Itens x Peso'!$C$8)/2 + AVERAGE('BD - Valor Lavanderia Por Item'!$H$56/'BD - Valor Lavanderia Por Item'!$AA22)</f>
        <v>4.9618428996598638</v>
      </c>
      <c r="I22" s="24">
        <f>($I$56+'BD - Itens x Peso'!$C$9)/2 + AVERAGE('BD - Valor Lavanderia Por Item'!$I$56/'BD - Valor Lavanderia Por Item'!$AA22)</f>
        <v>6.646955401264278</v>
      </c>
      <c r="J22" s="24">
        <f>($J$56+'BD - Itens x Peso'!$C$10)/2 + AVERAGE('BD - Valor Lavanderia Por Item'!$J$56/'BD - Valor Lavanderia Por Item'!$AA22)</f>
        <v>8.4223352145103316</v>
      </c>
      <c r="K22" s="24">
        <f>($K$56+'BD - Itens x Peso'!$C$11)/2 + AVERAGE('BD - Valor Lavanderia Por Item'!$K$56/'BD - Valor Lavanderia Por Item'!$AA22)</f>
        <v>9.0368064304967266</v>
      </c>
      <c r="L22" s="24">
        <f>($L$56+'BD - Itens x Peso'!$C$12)/2 + AVERAGE('BD - Valor Lavanderia Por Item'!$L$56/'BD - Valor Lavanderia Por Item'!$AA22)</f>
        <v>9.6925477153125392</v>
      </c>
      <c r="M22" s="24">
        <f>($M$56+'BD - Itens x Peso'!$C$13)/2 + AVERAGE('BD - Valor Lavanderia Por Item'!$M$56/'BD - Valor Lavanderia Por Item'!$AA22)</f>
        <v>18.289082860030806</v>
      </c>
      <c r="N22" s="24">
        <f>($N$56+'BD - Itens x Peso'!$C$14)/2 + AVERAGE('BD - Valor Lavanderia Por Item'!$N$56/'BD - Valor Lavanderia Por Item'!$AA22)</f>
        <v>20.952417011615964</v>
      </c>
      <c r="O22" s="24">
        <f>($O$56+'BD - Itens x Peso'!$C$15)/2 + AVERAGE('BD - Valor Lavanderia Por Item'!$O$56/'BD - Valor Lavanderia Por Item'!$AA22)</f>
        <v>25.277587681298932</v>
      </c>
      <c r="P22" s="24">
        <f>($P$56+'BD - Itens x Peso'!$C$16)/2 + AVERAGE('BD - Valor Lavanderia Por Item'!P$56/'BD - Valor Lavanderia Por Item'!$AA22)</f>
        <v>32.552995684122706</v>
      </c>
      <c r="Q22" s="24">
        <f>($Q$56+'BD - Itens x Peso'!$C$17)/2 + AVERAGE('BD - Valor Lavanderia Por Item'!$Q$56/'BD - Valor Lavanderia Por Item'!$AA22)</f>
        <v>34.785121855345906</v>
      </c>
      <c r="R22" s="24">
        <f>($R$56+'BD - Itens x Peso'!$C$18)/2 + AVERAGE('BD - Valor Lavanderia Por Item'!$R$56/'BD - Valor Lavanderia Por Item'!$AA22)</f>
        <v>14.134895548549608</v>
      </c>
      <c r="S22" s="24">
        <f>($S$56+'BD - Itens x Peso'!$C$19)/2 + AVERAGE('BD - Valor Lavanderia Por Item'!$S$56/'BD - Valor Lavanderia Por Item'!$AA22)</f>
        <v>16.682376796945192</v>
      </c>
      <c r="T22" s="24">
        <f>($T$56+'BD - Itens x Peso'!$C$20)/2 + AVERAGE('BD - Valor Lavanderia Por Item'!$T$56/'BD - Valor Lavanderia Por Item'!$AA22)</f>
        <v>18.1282930183866</v>
      </c>
      <c r="U22" s="24">
        <f>($U$56+'BD - Itens x Peso'!$C$21)/2 + AVERAGE('BD - Valor Lavanderia Por Item'!$U$56/'BD - Valor Lavanderia Por Item'!$AA22)</f>
        <v>22.696080172635096</v>
      </c>
      <c r="V22" s="24">
        <f>($V$56+'BD - Itens x Peso'!$C$22)/2 + AVERAGE('BD - Valor Lavanderia Por Item'!$V$56/'BD - Valor Lavanderia Por Item'!$AA22)</f>
        <v>5.38</v>
      </c>
      <c r="W22" s="24">
        <f>($W$56+'BD - Itens x Peso'!$C$23)/2 + AVERAGE('BD - Valor Lavanderia Por Item'!$W$56/'BD - Valor Lavanderia Por Item'!$AA22)</f>
        <v>6.5232499999999991</v>
      </c>
      <c r="X22" s="24">
        <f>($X$56+'BD - Itens x Peso'!$C$24)/2 + AVERAGE('BD - Valor Lavanderia Por Item'!$X$56/'BD - Valor Lavanderia Por Item'!$AA22)</f>
        <v>10.087499999999999</v>
      </c>
      <c r="Y22" s="24">
        <f>($Y$56+'BD - Itens x Peso'!$C$25)/2 + AVERAGE('BD - Valor Lavanderia Por Item'!$Y$56/'BD - Valor Lavanderia Por Item'!$AA22)</f>
        <v>2.0174999999999996</v>
      </c>
      <c r="AA22" s="22">
        <v>10.453333333333335</v>
      </c>
    </row>
    <row r="23" spans="1:27" ht="12.75" x14ac:dyDescent="0.2">
      <c r="A23" s="38" t="s">
        <v>124</v>
      </c>
      <c r="B23" s="5">
        <f>($B$56+'BD - Itens x Peso'!$C$2)/2 + AVERAGE('BD - Valor Lavanderia Por Item'!$B$56/'BD - Valor Lavanderia Por Item'!AA23)</f>
        <v>0.16139999999999999</v>
      </c>
      <c r="C23" s="24">
        <f>(C$56+'BD - Itens x Peso'!$C$3)/2 + AVERAGE('BD - Valor Lavanderia Por Item'!$C$56/'BD - Valor Lavanderia Por Item'!$AA23)</f>
        <v>0.43712499999999999</v>
      </c>
      <c r="D23" s="24">
        <f>($D$56+'BD - Itens x Peso'!$C$4)/2 + AVERAGE('BD - Valor Lavanderia Por Item'!$D$56/'BD - Valor Lavanderia Por Item'!$AA23)</f>
        <v>2.300074946252086</v>
      </c>
      <c r="E23" s="24">
        <f>($E$56+'BD - Itens x Peso'!$C$5)/2 + AVERAGE('BD - Valor Lavanderia Por Item'!$E$56/'BD - Valor Lavanderia Por Item'!$AA23)</f>
        <v>2.5372043447567707</v>
      </c>
      <c r="F23" s="24">
        <f>($F$56+'BD - Itens x Peso'!$C$6)/2 + AVERAGE('BD - Valor Lavanderia Por Item'!$F$56/'BD - Valor Lavanderia Por Item'!$AA23)</f>
        <v>1.0087499999999998</v>
      </c>
      <c r="G23" s="24">
        <f>($G$56+'BD - Itens x Peso'!$C$7)/2 + AVERAGE('BD - Valor Lavanderia Por Item'!$G$56/'BD - Valor Lavanderia Por Item'!$AA23)</f>
        <v>3.2381452316775761</v>
      </c>
      <c r="H23" s="24">
        <f>($H$56+'BD - Itens x Peso'!$C$8)/2 + AVERAGE('BD - Valor Lavanderia Por Item'!$H$56/'BD - Valor Lavanderia Por Item'!$AA23)</f>
        <v>4.9618428996598638</v>
      </c>
      <c r="I23" s="24">
        <f>($I$56+'BD - Itens x Peso'!$C$9)/2 + AVERAGE('BD - Valor Lavanderia Por Item'!$I$56/'BD - Valor Lavanderia Por Item'!$AA23)</f>
        <v>6.646955401264278</v>
      </c>
      <c r="J23" s="24">
        <f>($J$56+'BD - Itens x Peso'!$C$10)/2 + AVERAGE('BD - Valor Lavanderia Por Item'!$J$56/'BD - Valor Lavanderia Por Item'!$AA23)</f>
        <v>8.4223352145103316</v>
      </c>
      <c r="K23" s="24">
        <f>($K$56+'BD - Itens x Peso'!$C$11)/2 + AVERAGE('BD - Valor Lavanderia Por Item'!$K$56/'BD - Valor Lavanderia Por Item'!$AA23)</f>
        <v>9.0368064304967266</v>
      </c>
      <c r="L23" s="24">
        <f>($L$56+'BD - Itens x Peso'!$C$12)/2 + AVERAGE('BD - Valor Lavanderia Por Item'!$L$56/'BD - Valor Lavanderia Por Item'!$AA23)</f>
        <v>9.6925477153125392</v>
      </c>
      <c r="M23" s="24">
        <f>($M$56+'BD - Itens x Peso'!$C$13)/2 + AVERAGE('BD - Valor Lavanderia Por Item'!$M$56/'BD - Valor Lavanderia Por Item'!$AA23)</f>
        <v>18.289082860030806</v>
      </c>
      <c r="N23" s="24">
        <f>($N$56+'BD - Itens x Peso'!$C$14)/2 + AVERAGE('BD - Valor Lavanderia Por Item'!$N$56/'BD - Valor Lavanderia Por Item'!$AA23)</f>
        <v>20.952417011615964</v>
      </c>
      <c r="O23" s="24">
        <f>($O$56+'BD - Itens x Peso'!$C$15)/2 + AVERAGE('BD - Valor Lavanderia Por Item'!$O$56/'BD - Valor Lavanderia Por Item'!$AA23)</f>
        <v>25.277587681298932</v>
      </c>
      <c r="P23" s="24">
        <f>($P$56+'BD - Itens x Peso'!$C$16)/2 + AVERAGE('BD - Valor Lavanderia Por Item'!P$56/'BD - Valor Lavanderia Por Item'!$AA23)</f>
        <v>32.552995684122706</v>
      </c>
      <c r="Q23" s="24">
        <f>($Q$56+'BD - Itens x Peso'!$C$17)/2 + AVERAGE('BD - Valor Lavanderia Por Item'!$Q$56/'BD - Valor Lavanderia Por Item'!$AA23)</f>
        <v>34.785121855345906</v>
      </c>
      <c r="R23" s="24">
        <f>($R$56+'BD - Itens x Peso'!$C$18)/2 + AVERAGE('BD - Valor Lavanderia Por Item'!$R$56/'BD - Valor Lavanderia Por Item'!$AA23)</f>
        <v>14.134895548549608</v>
      </c>
      <c r="S23" s="24">
        <f>($S$56+'BD - Itens x Peso'!$C$19)/2 + AVERAGE('BD - Valor Lavanderia Por Item'!$S$56/'BD - Valor Lavanderia Por Item'!$AA23)</f>
        <v>16.682376796945192</v>
      </c>
      <c r="T23" s="24">
        <f>($T$56+'BD - Itens x Peso'!$C$20)/2 + AVERAGE('BD - Valor Lavanderia Por Item'!$T$56/'BD - Valor Lavanderia Por Item'!$AA23)</f>
        <v>18.1282930183866</v>
      </c>
      <c r="U23" s="24">
        <f>($U$56+'BD - Itens x Peso'!$C$21)/2 + AVERAGE('BD - Valor Lavanderia Por Item'!$U$56/'BD - Valor Lavanderia Por Item'!$AA23)</f>
        <v>22.696080172635096</v>
      </c>
      <c r="V23" s="24">
        <f>($V$56+'BD - Itens x Peso'!$C$22)/2 + AVERAGE('BD - Valor Lavanderia Por Item'!$V$56/'BD - Valor Lavanderia Por Item'!$AA23)</f>
        <v>5.38</v>
      </c>
      <c r="W23" s="24">
        <f>($W$56+'BD - Itens x Peso'!$C$23)/2 + AVERAGE('BD - Valor Lavanderia Por Item'!$W$56/'BD - Valor Lavanderia Por Item'!$AA23)</f>
        <v>6.5232499999999991</v>
      </c>
      <c r="X23" s="24">
        <f>($X$56+'BD - Itens x Peso'!$C$24)/2 + AVERAGE('BD - Valor Lavanderia Por Item'!$X$56/'BD - Valor Lavanderia Por Item'!$AA23)</f>
        <v>10.087499999999999</v>
      </c>
      <c r="Y23" s="24">
        <f>($Y$56+'BD - Itens x Peso'!$C$25)/2 + AVERAGE('BD - Valor Lavanderia Por Item'!$Y$56/'BD - Valor Lavanderia Por Item'!$AA23)</f>
        <v>2.0174999999999996</v>
      </c>
      <c r="AA23" s="22">
        <v>10.453333333333335</v>
      </c>
    </row>
    <row r="24" spans="1:27" ht="12.75" x14ac:dyDescent="0.2">
      <c r="A24" s="38" t="s">
        <v>121</v>
      </c>
      <c r="B24" s="5">
        <f>($B$56+'BD - Itens x Peso'!$C$2)/2 + AVERAGE('BD - Valor Lavanderia Por Item'!$B$56/'BD - Valor Lavanderia Por Item'!AA24)</f>
        <v>0.16139999999999999</v>
      </c>
      <c r="C24" s="24">
        <f>(C$56+'BD - Itens x Peso'!$C$3)/2 + AVERAGE('BD - Valor Lavanderia Por Item'!$C$56/'BD - Valor Lavanderia Por Item'!$AA24)</f>
        <v>0.43712499999999999</v>
      </c>
      <c r="D24" s="24">
        <f>($D$56+'BD - Itens x Peso'!$C$4)/2 + AVERAGE('BD - Valor Lavanderia Por Item'!$D$56/'BD - Valor Lavanderia Por Item'!$AA24)</f>
        <v>2.1611382234296883</v>
      </c>
      <c r="E24" s="24">
        <f>($E$56+'BD - Itens x Peso'!$C$5)/2 + AVERAGE('BD - Valor Lavanderia Por Item'!$E$56/'BD - Valor Lavanderia Por Item'!$AA24)</f>
        <v>2.3969697097825602</v>
      </c>
      <c r="F24" s="24">
        <f>($F$56+'BD - Itens x Peso'!$C$6)/2 + AVERAGE('BD - Valor Lavanderia Por Item'!$F$56/'BD - Valor Lavanderia Por Item'!$AA24)</f>
        <v>1.0087499999999998</v>
      </c>
      <c r="G24" s="24">
        <f>($G$56+'BD - Itens x Peso'!$C$7)/2 + AVERAGE('BD - Valor Lavanderia Por Item'!$G$56/'BD - Valor Lavanderia Por Item'!$AA24)</f>
        <v>3.0765382992768164</v>
      </c>
      <c r="H24" s="24">
        <f>($H$56+'BD - Itens x Peso'!$C$8)/2 + AVERAGE('BD - Valor Lavanderia Por Item'!$H$56/'BD - Valor Lavanderia Por Item'!$AA24)</f>
        <v>4.7219827537271062</v>
      </c>
      <c r="I24" s="24">
        <f>($I$56+'BD - Itens x Peso'!$C$9)/2 + AVERAGE('BD - Valor Lavanderia Por Item'!$I$56/'BD - Valor Lavanderia Por Item'!$AA24)</f>
        <v>6.3665803126953602</v>
      </c>
      <c r="J24" s="24">
        <f>($J$56+'BD - Itens x Peso'!$C$10)/2 + AVERAGE('BD - Valor Lavanderia Por Item'!$J$56/'BD - Valor Lavanderia Por Item'!$AA24)</f>
        <v>8.1109618199477662</v>
      </c>
      <c r="K24" s="24">
        <f>($K$56+'BD - Itens x Peso'!$C$11)/2 + AVERAGE('BD - Valor Lavanderia Por Item'!$K$56/'BD - Valor Lavanderia Por Item'!$AA24)</f>
        <v>8.6896273221735729</v>
      </c>
      <c r="L24" s="24">
        <f>($L$56+'BD - Itens x Peso'!$C$12)/2 + AVERAGE('BD - Valor Lavanderia Por Item'!$L$56/'BD - Valor Lavanderia Por Item'!$AA24)</f>
        <v>9.3272806653098179</v>
      </c>
      <c r="M24" s="24">
        <f>($M$56+'BD - Itens x Peso'!$C$13)/2 + AVERAGE('BD - Valor Lavanderia Por Item'!$M$56/'BD - Valor Lavanderia Por Item'!$AA24)</f>
        <v>17.405256972101448</v>
      </c>
      <c r="N24" s="24">
        <f>($N$56+'BD - Itens x Peso'!$C$14)/2 + AVERAGE('BD - Valor Lavanderia Por Item'!$N$56/'BD - Valor Lavanderia Por Item'!$AA24)</f>
        <v>19.795311618675246</v>
      </c>
      <c r="O24" s="24">
        <f>($O$56+'BD - Itens x Peso'!$C$15)/2 + AVERAGE('BD - Valor Lavanderia Por Item'!$O$56/'BD - Valor Lavanderia Por Item'!$AA24)</f>
        <v>23.923489700743474</v>
      </c>
      <c r="P24" s="24">
        <f>($P$56+'BD - Itens x Peso'!$C$16)/2 + AVERAGE('BD - Valor Lavanderia Por Item'!P$56/'BD - Valor Lavanderia Por Item'!$AA24)</f>
        <v>31.037097611393246</v>
      </c>
      <c r="Q24" s="24">
        <f>($Q$56+'BD - Itens x Peso'!$C$17)/2 + AVERAGE('BD - Valor Lavanderia Por Item'!$Q$56/'BD - Valor Lavanderia Por Item'!$AA24)</f>
        <v>33.19349491787596</v>
      </c>
      <c r="R24" s="24">
        <f>($R$56+'BD - Itens x Peso'!$C$18)/2 + AVERAGE('BD - Valor Lavanderia Por Item'!$R$56/'BD - Valor Lavanderia Por Item'!$AA24)</f>
        <v>13.502355335060539</v>
      </c>
      <c r="S24" s="24">
        <f>($S$56+'BD - Itens x Peso'!$C$19)/2 + AVERAGE('BD - Valor Lavanderia Por Item'!$S$56/'BD - Valor Lavanderia Por Item'!$AA24)</f>
        <v>15.889780205956944</v>
      </c>
      <c r="T24" s="24">
        <f>($T$56+'BD - Itens x Peso'!$C$20)/2 + AVERAGE('BD - Valor Lavanderia Por Item'!$T$56/'BD - Valor Lavanderia Por Item'!$AA24)</f>
        <v>17.327081789332698</v>
      </c>
      <c r="U24" s="24">
        <f>($U$56+'BD - Itens x Peso'!$C$21)/2 + AVERAGE('BD - Valor Lavanderia Por Item'!$U$56/'BD - Valor Lavanderia Por Item'!$AA24)</f>
        <v>21.791980503539257</v>
      </c>
      <c r="V24" s="24">
        <f>($V$56+'BD - Itens x Peso'!$C$22)/2 + AVERAGE('BD - Valor Lavanderia Por Item'!$V$56/'BD - Valor Lavanderia Por Item'!$AA24)</f>
        <v>5.38</v>
      </c>
      <c r="W24" s="24">
        <f>($W$56+'BD - Itens x Peso'!$C$23)/2 + AVERAGE('BD - Valor Lavanderia Por Item'!$W$56/'BD - Valor Lavanderia Por Item'!$AA24)</f>
        <v>6.5232499999999991</v>
      </c>
      <c r="X24" s="24">
        <f>($X$56+'BD - Itens x Peso'!$C$24)/2 + AVERAGE('BD - Valor Lavanderia Por Item'!$X$56/'BD - Valor Lavanderia Por Item'!$AA24)</f>
        <v>10.087499999999999</v>
      </c>
      <c r="Y24" s="24">
        <f>($Y$56+'BD - Itens x Peso'!$C$25)/2 + AVERAGE('BD - Valor Lavanderia Por Item'!$Y$56/'BD - Valor Lavanderia Por Item'!$AA24)</f>
        <v>2.0174999999999996</v>
      </c>
      <c r="AA24" s="22">
        <v>22.314000000000004</v>
      </c>
    </row>
    <row r="25" spans="1:27" ht="12.75" x14ac:dyDescent="0.2">
      <c r="A25" s="38" t="s">
        <v>125</v>
      </c>
      <c r="B25" s="5">
        <f>($B$56+'BD - Itens x Peso'!$C$2)/2 + AVERAGE('BD - Valor Lavanderia Por Item'!$B$56/'BD - Valor Lavanderia Por Item'!AA25)</f>
        <v>0.16139999999999999</v>
      </c>
      <c r="C25" s="24">
        <f>(C$56+'BD - Itens x Peso'!$C$3)/2 + AVERAGE('BD - Valor Lavanderia Por Item'!$C$56/'BD - Valor Lavanderia Por Item'!$AA25)</f>
        <v>0.43712499999999999</v>
      </c>
      <c r="D25" s="24">
        <f>($D$56+'BD - Itens x Peso'!$C$4)/2 + AVERAGE('BD - Valor Lavanderia Por Item'!$D$56/'BD - Valor Lavanderia Por Item'!$AA25)</f>
        <v>2.1791289568584351</v>
      </c>
      <c r="E25" s="24">
        <f>($E$56+'BD - Itens x Peso'!$C$5)/2 + AVERAGE('BD - Valor Lavanderia Por Item'!$E$56/'BD - Valor Lavanderia Por Item'!$AA25)</f>
        <v>2.4151285081480847</v>
      </c>
      <c r="F25" s="24">
        <f>($F$56+'BD - Itens x Peso'!$C$6)/2 + AVERAGE('BD - Valor Lavanderia Por Item'!$F$56/'BD - Valor Lavanderia Por Item'!$AA25)</f>
        <v>1.0087499999999998</v>
      </c>
      <c r="G25" s="24">
        <f>($G$56+'BD - Itens x Peso'!$C$7)/2 + AVERAGE('BD - Valor Lavanderia Por Item'!$G$56/'BD - Valor Lavanderia Por Item'!$AA25)</f>
        <v>3.0974645683149604</v>
      </c>
      <c r="H25" s="24">
        <f>($H$56+'BD - Itens x Peso'!$C$8)/2 + AVERAGE('BD - Valor Lavanderia Por Item'!$H$56/'BD - Valor Lavanderia Por Item'!$AA25)</f>
        <v>4.7530419284218537</v>
      </c>
      <c r="I25" s="24">
        <f>($I$56+'BD - Itens x Peso'!$C$9)/2 + AVERAGE('BD - Valor Lavanderia Por Item'!$I$56/'BD - Valor Lavanderia Por Item'!$AA25)</f>
        <v>6.4028857140034976</v>
      </c>
      <c r="J25" s="24">
        <f>($J$56+'BD - Itens x Peso'!$C$10)/2 + AVERAGE('BD - Valor Lavanderia Por Item'!$J$56/'BD - Valor Lavanderia Por Item'!$AA25)</f>
        <v>8.1512811511122116</v>
      </c>
      <c r="K25" s="24">
        <f>($K$56+'BD - Itens x Peso'!$C$11)/2 + AVERAGE('BD - Valor Lavanderia Por Item'!$K$56/'BD - Valor Lavanderia Por Item'!$AA25)</f>
        <v>8.7345830881005995</v>
      </c>
      <c r="L25" s="24">
        <f>($L$56+'BD - Itens x Peso'!$C$12)/2 + AVERAGE('BD - Valor Lavanderia Por Item'!$L$56/'BD - Valor Lavanderia Por Item'!$AA25)</f>
        <v>9.3745786150052623</v>
      </c>
      <c r="M25" s="24">
        <f>($M$56+'BD - Itens x Peso'!$C$13)/2 + AVERAGE('BD - Valor Lavanderia Por Item'!$M$56/'BD - Valor Lavanderia Por Item'!$AA25)</f>
        <v>17.519702423413037</v>
      </c>
      <c r="N25" s="24">
        <f>($N$56+'BD - Itens x Peso'!$C$14)/2 + AVERAGE('BD - Valor Lavanderia Por Item'!$N$56/'BD - Valor Lavanderia Por Item'!$AA25)</f>
        <v>19.945143673516299</v>
      </c>
      <c r="O25" s="24">
        <f>($O$56+'BD - Itens x Peso'!$C$15)/2 + AVERAGE('BD - Valor Lavanderia Por Item'!$O$56/'BD - Valor Lavanderia Por Item'!$AA25)</f>
        <v>24.098830066556754</v>
      </c>
      <c r="P25" s="24">
        <f>($P$56+'BD - Itens x Peso'!$C$16)/2 + AVERAGE('BD - Valor Lavanderia Por Item'!P$56/'BD - Valor Lavanderia Por Item'!$AA25)</f>
        <v>31.233389258249552</v>
      </c>
      <c r="Q25" s="24">
        <f>($Q$56+'BD - Itens x Peso'!$C$17)/2 + AVERAGE('BD - Valor Lavanderia Por Item'!$Q$56/'BD - Valor Lavanderia Por Item'!$AA25)</f>
        <v>33.399592595785329</v>
      </c>
      <c r="R25" s="24">
        <f>($R$56+'BD - Itens x Peso'!$C$18)/2 + AVERAGE('BD - Valor Lavanderia Por Item'!$R$56/'BD - Valor Lavanderia Por Item'!$AA25)</f>
        <v>13.584262135024369</v>
      </c>
      <c r="S25" s="24">
        <f>($S$56+'BD - Itens x Peso'!$C$19)/2 + AVERAGE('BD - Valor Lavanderia Por Item'!$S$56/'BD - Valor Lavanderia Por Item'!$AA25)</f>
        <v>15.992412495644896</v>
      </c>
      <c r="T25" s="24">
        <f>($T$56+'BD - Itens x Peso'!$C$20)/2 + AVERAGE('BD - Valor Lavanderia Por Item'!$T$56/'BD - Valor Lavanderia Por Item'!$AA25)</f>
        <v>17.430829577168844</v>
      </c>
      <c r="U25" s="24">
        <f>($U$56+'BD - Itens x Peso'!$C$21)/2 + AVERAGE('BD - Valor Lavanderia Por Item'!$U$56/'BD - Valor Lavanderia Por Item'!$AA25)</f>
        <v>21.909051180098349</v>
      </c>
      <c r="V25" s="24">
        <f>($V$56+'BD - Itens x Peso'!$C$22)/2 + AVERAGE('BD - Valor Lavanderia Por Item'!$V$56/'BD - Valor Lavanderia Por Item'!$AA25)</f>
        <v>5.38</v>
      </c>
      <c r="W25" s="24">
        <f>($W$56+'BD - Itens x Peso'!$C$23)/2 + AVERAGE('BD - Valor Lavanderia Por Item'!$W$56/'BD - Valor Lavanderia Por Item'!$AA25)</f>
        <v>6.5232499999999991</v>
      </c>
      <c r="X25" s="24">
        <f>($X$56+'BD - Itens x Peso'!$C$24)/2 + AVERAGE('BD - Valor Lavanderia Por Item'!$X$56/'BD - Valor Lavanderia Por Item'!$AA25)</f>
        <v>10.087499999999999</v>
      </c>
      <c r="Y25" s="24">
        <f>($Y$56+'BD - Itens x Peso'!$C$25)/2 + AVERAGE('BD - Valor Lavanderia Por Item'!$Y$56/'BD - Valor Lavanderia Por Item'!$AA25)</f>
        <v>2.0174999999999996</v>
      </c>
      <c r="AA25" s="22">
        <v>19.455555555555556</v>
      </c>
    </row>
    <row r="26" spans="1:27" ht="12.75" x14ac:dyDescent="0.2">
      <c r="A26" s="38" t="s">
        <v>126</v>
      </c>
      <c r="B26" s="5">
        <f>($B$56+'BD - Itens x Peso'!$C$2)/2 + AVERAGE('BD - Valor Lavanderia Por Item'!$B$56/'BD - Valor Lavanderia Por Item'!AA26)</f>
        <v>0.16139999999999999</v>
      </c>
      <c r="C26" s="24">
        <f>(C$56+'BD - Itens x Peso'!$C$3)/2 + AVERAGE('BD - Valor Lavanderia Por Item'!$C$56/'BD - Valor Lavanderia Por Item'!$AA26)</f>
        <v>0.43712499999999999</v>
      </c>
      <c r="D26" s="24">
        <f>($D$56+'BD - Itens x Peso'!$C$4)/2 + AVERAGE('BD - Valor Lavanderia Por Item'!$D$56/'BD - Valor Lavanderia Por Item'!$AA26)</f>
        <v>2.1892219252613359</v>
      </c>
      <c r="E26" s="24">
        <f>($E$56+'BD - Itens x Peso'!$C$5)/2 + AVERAGE('BD - Valor Lavanderia Por Item'!$E$56/'BD - Valor Lavanderia Por Item'!$AA26)</f>
        <v>2.4253157625401167</v>
      </c>
      <c r="F26" s="24">
        <f>($F$56+'BD - Itens x Peso'!$C$6)/2 + AVERAGE('BD - Valor Lavanderia Por Item'!$F$56/'BD - Valor Lavanderia Por Item'!$AA26)</f>
        <v>1.0087499999999998</v>
      </c>
      <c r="G26" s="24">
        <f>($G$56+'BD - Itens x Peso'!$C$7)/2 + AVERAGE('BD - Valor Lavanderia Por Item'!$G$56/'BD - Valor Lavanderia Por Item'!$AA26)</f>
        <v>3.1092043994357481</v>
      </c>
      <c r="H26" s="24">
        <f>($H$56+'BD - Itens x Peso'!$C$8)/2 + AVERAGE('BD - Valor Lavanderia Por Item'!$H$56/'BD - Valor Lavanderia Por Item'!$AA26)</f>
        <v>4.7704664136467514</v>
      </c>
      <c r="I26" s="24">
        <f>($I$56+'BD - Itens x Peso'!$C$9)/2 + AVERAGE('BD - Valor Lavanderia Por Item'!$I$56/'BD - Valor Lavanderia Por Item'!$AA26)</f>
        <v>6.4232533810421391</v>
      </c>
      <c r="J26" s="24">
        <f>($J$56+'BD - Itens x Peso'!$C$10)/2 + AVERAGE('BD - Valor Lavanderia Por Item'!$J$56/'BD - Valor Lavanderia Por Item'!$AA26)</f>
        <v>8.1739006700484786</v>
      </c>
      <c r="K26" s="24">
        <f>($K$56+'BD - Itens x Peso'!$C$11)/2 + AVERAGE('BD - Valor Lavanderia Por Item'!$K$56/'BD - Valor Lavanderia Por Item'!$AA26)</f>
        <v>8.7598036899635936</v>
      </c>
      <c r="L26" s="24">
        <f>($L$56+'BD - Itens x Peso'!$C$12)/2 + AVERAGE('BD - Valor Lavanderia Por Item'!$L$56/'BD - Valor Lavanderia Por Item'!$AA26)</f>
        <v>9.4011132036972018</v>
      </c>
      <c r="M26" s="24">
        <f>($M$56+'BD - Itens x Peso'!$C$13)/2 + AVERAGE('BD - Valor Lavanderia Por Item'!$M$56/'BD - Valor Lavanderia Por Item'!$AA26)</f>
        <v>17.58390738362316</v>
      </c>
      <c r="N26" s="24">
        <f>($N$56+'BD - Itens x Peso'!$C$14)/2 + AVERAGE('BD - Valor Lavanderia Por Item'!$N$56/'BD - Valor Lavanderia Por Item'!$AA26)</f>
        <v>20.029200846685018</v>
      </c>
      <c r="O26" s="24">
        <f>($O$56+'BD - Itens x Peso'!$C$15)/2 + AVERAGE('BD - Valor Lavanderia Por Item'!$O$56/'BD - Valor Lavanderia Por Item'!$AA26)</f>
        <v>24.197197638891453</v>
      </c>
      <c r="P26" s="24">
        <f>($P$56+'BD - Itens x Peso'!$C$16)/2 + AVERAGE('BD - Valor Lavanderia Por Item'!P$56/'BD - Valor Lavanderia Por Item'!$AA26)</f>
        <v>31.343510693671885</v>
      </c>
      <c r="Q26" s="24">
        <f>($Q$56+'BD - Itens x Peso'!$C$17)/2 + AVERAGE('BD - Valor Lavanderia Por Item'!$Q$56/'BD - Valor Lavanderia Por Item'!$AA26)</f>
        <v>33.515215305625873</v>
      </c>
      <c r="R26" s="24">
        <f>($R$56+'BD - Itens x Peso'!$C$18)/2 + AVERAGE('BD - Valor Lavanderia Por Item'!$R$56/'BD - Valor Lavanderia Por Item'!$AA26)</f>
        <v>13.630212609878093</v>
      </c>
      <c r="S26" s="24">
        <f>($S$56+'BD - Itens x Peso'!$C$19)/2 + AVERAGE('BD - Valor Lavanderia Por Item'!$S$56/'BD - Valor Lavanderia Por Item'!$AA26)</f>
        <v>16.049990162561059</v>
      </c>
      <c r="T26" s="24">
        <f>($T$56+'BD - Itens x Peso'!$C$20)/2 + AVERAGE('BD - Valor Lavanderia Por Item'!$T$56/'BD - Valor Lavanderia Por Item'!$AA26)</f>
        <v>17.489033048897678</v>
      </c>
      <c r="U26" s="24">
        <f>($U$56+'BD - Itens x Peso'!$C$21)/2 + AVERAGE('BD - Valor Lavanderia Por Item'!$U$56/'BD - Valor Lavanderia Por Item'!$AA26)</f>
        <v>21.974728916033737</v>
      </c>
      <c r="V26" s="24">
        <f>($V$56+'BD - Itens x Peso'!$C$22)/2 + AVERAGE('BD - Valor Lavanderia Por Item'!$V$56/'BD - Valor Lavanderia Por Item'!$AA26)</f>
        <v>5.38</v>
      </c>
      <c r="W26" s="24">
        <f>($W$56+'BD - Itens x Peso'!$C$23)/2 + AVERAGE('BD - Valor Lavanderia Por Item'!$W$56/'BD - Valor Lavanderia Por Item'!$AA26)</f>
        <v>6.5232499999999991</v>
      </c>
      <c r="X26" s="24">
        <f>($X$56+'BD - Itens x Peso'!$C$24)/2 + AVERAGE('BD - Valor Lavanderia Por Item'!$X$56/'BD - Valor Lavanderia Por Item'!$AA26)</f>
        <v>10.087499999999999</v>
      </c>
      <c r="Y26" s="24">
        <f>($Y$56+'BD - Itens x Peso'!$C$25)/2 + AVERAGE('BD - Valor Lavanderia Por Item'!$Y$56/'BD - Valor Lavanderia Por Item'!$AA26)</f>
        <v>2.0174999999999996</v>
      </c>
      <c r="AA26" s="22">
        <v>18.15111111111111</v>
      </c>
    </row>
    <row r="27" spans="1:27" ht="12.75" x14ac:dyDescent="0.2">
      <c r="A27" s="38" t="s">
        <v>127</v>
      </c>
      <c r="B27" s="5">
        <f>($B$56+'BD - Itens x Peso'!$C$2)/2 + AVERAGE('BD - Valor Lavanderia Por Item'!$B$56/'BD - Valor Lavanderia Por Item'!AA27)</f>
        <v>0.16139999999999999</v>
      </c>
      <c r="C27" s="24">
        <f>(C$56+'BD - Itens x Peso'!$C$3)/2 + AVERAGE('BD - Valor Lavanderia Por Item'!$C$56/'BD - Valor Lavanderia Por Item'!$AA27)</f>
        <v>0.43712499999999999</v>
      </c>
      <c r="D27" s="24">
        <f>($D$56+'BD - Itens x Peso'!$C$4)/2 + AVERAGE('BD - Valor Lavanderia Por Item'!$D$56/'BD - Valor Lavanderia Por Item'!$AA27)</f>
        <v>2.1795311385592946</v>
      </c>
      <c r="E27" s="24">
        <f>($E$56+'BD - Itens x Peso'!$C$5)/2 + AVERAGE('BD - Valor Lavanderia Por Item'!$E$56/'BD - Valor Lavanderia Por Item'!$AA27)</f>
        <v>2.41553444692991</v>
      </c>
      <c r="F27" s="24">
        <f>($F$56+'BD - Itens x Peso'!$C$6)/2 + AVERAGE('BD - Valor Lavanderia Por Item'!$F$56/'BD - Valor Lavanderia Por Item'!$AA27)</f>
        <v>1.0087499999999998</v>
      </c>
      <c r="G27" s="24">
        <f>($G$56+'BD - Itens x Peso'!$C$7)/2 + AVERAGE('BD - Valor Lavanderia Por Item'!$G$56/'BD - Valor Lavanderia Por Item'!$AA27)</f>
        <v>3.097932373727549</v>
      </c>
      <c r="H27" s="24">
        <f>($H$56+'BD - Itens x Peso'!$C$8)/2 + AVERAGE('BD - Valor Lavanderia Por Item'!$H$56/'BD - Valor Lavanderia Por Item'!$AA27)</f>
        <v>4.7537362542955321</v>
      </c>
      <c r="I27" s="24">
        <f>($I$56+'BD - Itens x Peso'!$C$9)/2 + AVERAGE('BD - Valor Lavanderia Por Item'!$I$56/'BD - Valor Lavanderia Por Item'!$AA27)</f>
        <v>6.4036973189392459</v>
      </c>
      <c r="J27" s="24">
        <f>($J$56+'BD - Itens x Peso'!$C$10)/2 + AVERAGE('BD - Valor Lavanderia Por Item'!$J$56/'BD - Valor Lavanderia Por Item'!$AA27)</f>
        <v>8.1521824871944499</v>
      </c>
      <c r="K27" s="24">
        <f>($K$56+'BD - Itens x Peso'!$C$11)/2 + AVERAGE('BD - Valor Lavanderia Por Item'!$K$56/'BD - Valor Lavanderia Por Item'!$AA27)</f>
        <v>8.7355880713868892</v>
      </c>
      <c r="L27" s="24">
        <f>($L$56+'BD - Itens x Peso'!$C$12)/2 + AVERAGE('BD - Valor Lavanderia Por Item'!$L$56/'BD - Valor Lavanderia Por Item'!$AA27)</f>
        <v>9.3756359576606361</v>
      </c>
      <c r="M27" s="24">
        <f>($M$56+'BD - Itens x Peso'!$C$13)/2 + AVERAGE('BD - Valor Lavanderia Por Item'!$M$56/'BD - Valor Lavanderia Por Item'!$AA27)</f>
        <v>17.522260844193738</v>
      </c>
      <c r="N27" s="24">
        <f>($N$56+'BD - Itens x Peso'!$C$14)/2 + AVERAGE('BD - Valor Lavanderia Por Item'!$N$56/'BD - Valor Lavanderia Por Item'!$AA27)</f>
        <v>19.948493159566876</v>
      </c>
      <c r="O27" s="24">
        <f>($O$56+'BD - Itens x Peso'!$C$15)/2 + AVERAGE('BD - Valor Lavanderia Por Item'!$O$56/'BD - Valor Lavanderia Por Item'!$AA27)</f>
        <v>24.102749789275755</v>
      </c>
      <c r="P27" s="24">
        <f>($P$56+'BD - Itens x Peso'!$C$16)/2 + AVERAGE('BD - Valor Lavanderia Por Item'!P$56/'BD - Valor Lavanderia Por Item'!$AA27)</f>
        <v>31.237777345522918</v>
      </c>
      <c r="Q27" s="24">
        <f>($Q$56+'BD - Itens x Peso'!$C$17)/2 + AVERAGE('BD - Valor Lavanderia Por Item'!$Q$56/'BD - Valor Lavanderia Por Item'!$AA27)</f>
        <v>33.404199896258831</v>
      </c>
      <c r="R27" s="24">
        <f>($R$56+'BD - Itens x Peso'!$C$18)/2 + AVERAGE('BD - Valor Lavanderia Por Item'!$R$56/'BD - Valor Lavanderia Por Item'!$AA27)</f>
        <v>13.586093156324969</v>
      </c>
      <c r="S27" s="24">
        <f>($S$56+'BD - Itens x Peso'!$C$19)/2 + AVERAGE('BD - Valor Lavanderia Por Item'!$S$56/'BD - Valor Lavanderia Por Item'!$AA27)</f>
        <v>15.994706833949296</v>
      </c>
      <c r="T27" s="24">
        <f>($T$56+'BD - Itens x Peso'!$C$20)/2 + AVERAGE('BD - Valor Lavanderia Por Item'!$T$56/'BD - Valor Lavanderia Por Item'!$AA27)</f>
        <v>17.433148852363356</v>
      </c>
      <c r="U27" s="24">
        <f>($U$56+'BD - Itens x Peso'!$C$21)/2 + AVERAGE('BD - Valor Lavanderia Por Item'!$U$56/'BD - Valor Lavanderia Por Item'!$AA27)</f>
        <v>21.911668287622387</v>
      </c>
      <c r="V27" s="24">
        <f>($V$56+'BD - Itens x Peso'!$C$22)/2 + AVERAGE('BD - Valor Lavanderia Por Item'!$V$56/'BD - Valor Lavanderia Por Item'!$AA27)</f>
        <v>5.38</v>
      </c>
      <c r="W27" s="24">
        <f>($W$56+'BD - Itens x Peso'!$C$23)/2 + AVERAGE('BD - Valor Lavanderia Por Item'!$W$56/'BD - Valor Lavanderia Por Item'!$AA27)</f>
        <v>6.5232499999999991</v>
      </c>
      <c r="X27" s="24">
        <f>($X$56+'BD - Itens x Peso'!$C$24)/2 + AVERAGE('BD - Valor Lavanderia Por Item'!$X$56/'BD - Valor Lavanderia Por Item'!$AA27)</f>
        <v>10.087499999999999</v>
      </c>
      <c r="Y27" s="24">
        <f>($Y$56+'BD - Itens x Peso'!$C$25)/2 + AVERAGE('BD - Valor Lavanderia Por Item'!$Y$56/'BD - Valor Lavanderia Por Item'!$AA27)</f>
        <v>2.0174999999999996</v>
      </c>
      <c r="AA27" s="22">
        <v>19.399999999999999</v>
      </c>
    </row>
    <row r="28" spans="1:27" ht="12.75" x14ac:dyDescent="0.2">
      <c r="A28" s="38" t="s">
        <v>128</v>
      </c>
      <c r="B28" s="5">
        <f>($B$56+'BD - Itens x Peso'!$C$2)/2 + AVERAGE('BD - Valor Lavanderia Por Item'!$B$56/'BD - Valor Lavanderia Por Item'!AA28)</f>
        <v>0.16139999999999999</v>
      </c>
      <c r="C28" s="24">
        <f>(C$56+'BD - Itens x Peso'!$C$3)/2 + AVERAGE('BD - Valor Lavanderia Por Item'!$C$56/'BD - Valor Lavanderia Por Item'!$AA28)</f>
        <v>0.43712499999999999</v>
      </c>
      <c r="D28" s="24">
        <f>($D$56+'BD - Itens x Peso'!$C$4)/2 + AVERAGE('BD - Valor Lavanderia Por Item'!$D$56/'BD - Valor Lavanderia Por Item'!$AA28)</f>
        <v>2.225551604824989</v>
      </c>
      <c r="E28" s="24">
        <f>($E$56+'BD - Itens x Peso'!$C$5)/2 + AVERAGE('BD - Valor Lavanderia Por Item'!$E$56/'BD - Valor Lavanderia Por Item'!$AA28)</f>
        <v>2.4619848248934262</v>
      </c>
      <c r="F28" s="24">
        <f>($F$56+'BD - Itens x Peso'!$C$6)/2 + AVERAGE('BD - Valor Lavanderia Por Item'!$F$56/'BD - Valor Lavanderia Por Item'!$AA28)</f>
        <v>1.0087499999999998</v>
      </c>
      <c r="G28" s="24">
        <f>($G$56+'BD - Itens x Peso'!$C$7)/2 + AVERAGE('BD - Valor Lavanderia Por Item'!$G$56/'BD - Valor Lavanderia Por Item'!$AA28)</f>
        <v>3.1514619678461502</v>
      </c>
      <c r="H28" s="24">
        <f>($H$56+'BD - Itens x Peso'!$C$8)/2 + AVERAGE('BD - Valor Lavanderia Por Item'!$H$56/'BD - Valor Lavanderia Por Item'!$AA28)</f>
        <v>4.8331859169199589</v>
      </c>
      <c r="I28" s="24">
        <f>($I$56+'BD - Itens x Peso'!$C$9)/2 + AVERAGE('BD - Valor Lavanderia Por Item'!$I$56/'BD - Valor Lavanderia Por Item'!$AA28)</f>
        <v>6.49656687885913</v>
      </c>
      <c r="J28" s="24">
        <f>($J$56+'BD - Itens x Peso'!$C$10)/2 + AVERAGE('BD - Valor Lavanderia Por Item'!$J$56/'BD - Valor Lavanderia Por Item'!$AA28)</f>
        <v>8.255319717650206</v>
      </c>
      <c r="K28" s="24">
        <f>($K$56+'BD - Itens x Peso'!$C$11)/2 + AVERAGE('BD - Valor Lavanderia Por Item'!$K$56/'BD - Valor Lavanderia Por Item'!$AA28)</f>
        <v>8.8505853458163664</v>
      </c>
      <c r="L28" s="24">
        <f>($L$56+'BD - Itens x Peso'!$C$12)/2 + AVERAGE('BD - Valor Lavanderia Por Item'!$L$56/'BD - Valor Lavanderia Por Item'!$AA28)</f>
        <v>9.496624560321921</v>
      </c>
      <c r="M28" s="24">
        <f>($M$56+'BD - Itens x Peso'!$C$13)/2 + AVERAGE('BD - Valor Lavanderia Por Item'!$M$56/'BD - Valor Lavanderia Por Item'!$AA28)</f>
        <v>17.81501339106498</v>
      </c>
      <c r="N28" s="24">
        <f>($N$56+'BD - Itens x Peso'!$C$14)/2 + AVERAGE('BD - Valor Lavanderia Por Item'!$N$56/'BD - Valor Lavanderia Por Item'!$AA28)</f>
        <v>20.331764972950236</v>
      </c>
      <c r="O28" s="24">
        <f>($O$56+'BD - Itens x Peso'!$C$15)/2 + AVERAGE('BD - Valor Lavanderia Por Item'!$O$56/'BD - Valor Lavanderia Por Item'!$AA28)</f>
        <v>24.551272103381695</v>
      </c>
      <c r="P28" s="24">
        <f>($P$56+'BD - Itens x Peso'!$C$16)/2 + AVERAGE('BD - Valor Lavanderia Por Item'!P$56/'BD - Valor Lavanderia Por Item'!$AA28)</f>
        <v>31.739893234692509</v>
      </c>
      <c r="Q28" s="24">
        <f>($Q$56+'BD - Itens x Peso'!$C$17)/2 + AVERAGE('BD - Valor Lavanderia Por Item'!$Q$56/'BD - Valor Lavanderia Por Item'!$AA28)</f>
        <v>33.931399705606843</v>
      </c>
      <c r="R28" s="24">
        <f>($R$56+'BD - Itens x Peso'!$C$18)/2 + AVERAGE('BD - Valor Lavanderia Por Item'!$R$56/'BD - Valor Lavanderia Por Item'!$AA28)</f>
        <v>13.795611525300606</v>
      </c>
      <c r="S28" s="24">
        <f>($S$56+'BD - Itens x Peso'!$C$19)/2 + AVERAGE('BD - Valor Lavanderia Por Item'!$S$56/'BD - Valor Lavanderia Por Item'!$AA28)</f>
        <v>16.257241201659305</v>
      </c>
      <c r="T28" s="24">
        <f>($T$56+'BD - Itens x Peso'!$C$20)/2 + AVERAGE('BD - Valor Lavanderia Por Item'!$T$56/'BD - Valor Lavanderia Por Item'!$AA28)</f>
        <v>17.698536674886736</v>
      </c>
      <c r="U28" s="24">
        <f>($U$56+'BD - Itens x Peso'!$C$21)/2 + AVERAGE('BD - Valor Lavanderia Por Item'!$U$56/'BD - Valor Lavanderia Por Item'!$AA28)</f>
        <v>22.211136185505922</v>
      </c>
      <c r="V28" s="24">
        <f>($V$56+'BD - Itens x Peso'!$C$22)/2 + AVERAGE('BD - Valor Lavanderia Por Item'!$V$56/'BD - Valor Lavanderia Por Item'!$AA28)</f>
        <v>5.38</v>
      </c>
      <c r="W28" s="24">
        <f>($W$56+'BD - Itens x Peso'!$C$23)/2 + AVERAGE('BD - Valor Lavanderia Por Item'!$W$56/'BD - Valor Lavanderia Por Item'!$AA28)</f>
        <v>6.5232499999999991</v>
      </c>
      <c r="X28" s="24">
        <f>($X$56+'BD - Itens x Peso'!$C$24)/2 + AVERAGE('BD - Valor Lavanderia Por Item'!$X$56/'BD - Valor Lavanderia Por Item'!$AA28)</f>
        <v>10.087499999999999</v>
      </c>
      <c r="Y28" s="24">
        <f>($Y$56+'BD - Itens x Peso'!$C$25)/2 + AVERAGE('BD - Valor Lavanderia Por Item'!$Y$56/'BD - Valor Lavanderia Por Item'!$AA28)</f>
        <v>2.0174999999999996</v>
      </c>
      <c r="AA28" s="22">
        <v>14.622222222222224</v>
      </c>
    </row>
    <row r="29" spans="1:27" ht="12.75" x14ac:dyDescent="0.2">
      <c r="A29" s="38" t="s">
        <v>129</v>
      </c>
      <c r="B29" s="5">
        <f>($B$56+'BD - Itens x Peso'!$C$2)/2 + AVERAGE('BD - Valor Lavanderia Por Item'!$B$56/'BD - Valor Lavanderia Por Item'!AA29)</f>
        <v>0.16139999999999999</v>
      </c>
      <c r="C29" s="24">
        <f>(C$56+'BD - Itens x Peso'!$C$3)/2 + AVERAGE('BD - Valor Lavanderia Por Item'!$C$56/'BD - Valor Lavanderia Por Item'!$AA29)</f>
        <v>0.43712499999999999</v>
      </c>
      <c r="D29" s="24">
        <f>($D$56+'BD - Itens x Peso'!$C$4)/2 + AVERAGE('BD - Valor Lavanderia Por Item'!$D$56/'BD - Valor Lavanderia Por Item'!$AA29)</f>
        <v>2.225551604824989</v>
      </c>
      <c r="E29" s="24">
        <f>($E$56+'BD - Itens x Peso'!$C$5)/2 + AVERAGE('BD - Valor Lavanderia Por Item'!$E$56/'BD - Valor Lavanderia Por Item'!$AA29)</f>
        <v>2.4619848248934262</v>
      </c>
      <c r="F29" s="24">
        <f>($F$56+'BD - Itens x Peso'!$C$6)/2 + AVERAGE('BD - Valor Lavanderia Por Item'!$F$56/'BD - Valor Lavanderia Por Item'!$AA29)</f>
        <v>1.0087499999999998</v>
      </c>
      <c r="G29" s="24">
        <f>($G$56+'BD - Itens x Peso'!$C$7)/2 + AVERAGE('BD - Valor Lavanderia Por Item'!$G$56/'BD - Valor Lavanderia Por Item'!$AA29)</f>
        <v>3.1514619678461502</v>
      </c>
      <c r="H29" s="24">
        <f>($H$56+'BD - Itens x Peso'!$C$8)/2 + AVERAGE('BD - Valor Lavanderia Por Item'!$H$56/'BD - Valor Lavanderia Por Item'!$AA29)</f>
        <v>4.8331859169199589</v>
      </c>
      <c r="I29" s="24">
        <f>($I$56+'BD - Itens x Peso'!$C$9)/2 + AVERAGE('BD - Valor Lavanderia Por Item'!$I$56/'BD - Valor Lavanderia Por Item'!$AA29)</f>
        <v>6.49656687885913</v>
      </c>
      <c r="J29" s="24">
        <f>($J$56+'BD - Itens x Peso'!$C$10)/2 + AVERAGE('BD - Valor Lavanderia Por Item'!$J$56/'BD - Valor Lavanderia Por Item'!$AA29)</f>
        <v>8.255319717650206</v>
      </c>
      <c r="K29" s="24">
        <f>($K$56+'BD - Itens x Peso'!$C$11)/2 + AVERAGE('BD - Valor Lavanderia Por Item'!$K$56/'BD - Valor Lavanderia Por Item'!$AA29)</f>
        <v>8.8505853458163664</v>
      </c>
      <c r="L29" s="24">
        <f>($L$56+'BD - Itens x Peso'!$C$12)/2 + AVERAGE('BD - Valor Lavanderia Por Item'!$L$56/'BD - Valor Lavanderia Por Item'!$AA29)</f>
        <v>9.496624560321921</v>
      </c>
      <c r="M29" s="24">
        <f>($M$56+'BD - Itens x Peso'!$C$13)/2 + AVERAGE('BD - Valor Lavanderia Por Item'!$M$56/'BD - Valor Lavanderia Por Item'!$AA29)</f>
        <v>17.81501339106498</v>
      </c>
      <c r="N29" s="24">
        <f>($N$56+'BD - Itens x Peso'!$C$14)/2 + AVERAGE('BD - Valor Lavanderia Por Item'!$N$56/'BD - Valor Lavanderia Por Item'!$AA29)</f>
        <v>20.331764972950236</v>
      </c>
      <c r="O29" s="24">
        <f>($O$56+'BD - Itens x Peso'!$C$15)/2 + AVERAGE('BD - Valor Lavanderia Por Item'!$O$56/'BD - Valor Lavanderia Por Item'!$AA29)</f>
        <v>24.551272103381695</v>
      </c>
      <c r="P29" s="24">
        <f>($P$56+'BD - Itens x Peso'!$C$16)/2 + AVERAGE('BD - Valor Lavanderia Por Item'!P$56/'BD - Valor Lavanderia Por Item'!$AA29)</f>
        <v>31.739893234692509</v>
      </c>
      <c r="Q29" s="24">
        <f>($Q$56+'BD - Itens x Peso'!$C$17)/2 + AVERAGE('BD - Valor Lavanderia Por Item'!$Q$56/'BD - Valor Lavanderia Por Item'!$AA29)</f>
        <v>33.931399705606843</v>
      </c>
      <c r="R29" s="24">
        <f>($R$56+'BD - Itens x Peso'!$C$18)/2 + AVERAGE('BD - Valor Lavanderia Por Item'!$R$56/'BD - Valor Lavanderia Por Item'!$AA29)</f>
        <v>13.795611525300606</v>
      </c>
      <c r="S29" s="24">
        <f>($S$56+'BD - Itens x Peso'!$C$19)/2 + AVERAGE('BD - Valor Lavanderia Por Item'!$S$56/'BD - Valor Lavanderia Por Item'!$AA29)</f>
        <v>16.257241201659305</v>
      </c>
      <c r="T29" s="24">
        <f>($T$56+'BD - Itens x Peso'!$C$20)/2 + AVERAGE('BD - Valor Lavanderia Por Item'!$T$56/'BD - Valor Lavanderia Por Item'!$AA29)</f>
        <v>17.698536674886736</v>
      </c>
      <c r="U29" s="24">
        <f>($U$56+'BD - Itens x Peso'!$C$21)/2 + AVERAGE('BD - Valor Lavanderia Por Item'!$U$56/'BD - Valor Lavanderia Por Item'!$AA29)</f>
        <v>22.211136185505922</v>
      </c>
      <c r="V29" s="24">
        <f>($V$56+'BD - Itens x Peso'!$C$22)/2 + AVERAGE('BD - Valor Lavanderia Por Item'!$V$56/'BD - Valor Lavanderia Por Item'!$AA29)</f>
        <v>5.38</v>
      </c>
      <c r="W29" s="24">
        <f>($W$56+'BD - Itens x Peso'!$C$23)/2 + AVERAGE('BD - Valor Lavanderia Por Item'!$W$56/'BD - Valor Lavanderia Por Item'!$AA29)</f>
        <v>6.5232499999999991</v>
      </c>
      <c r="X29" s="24">
        <f>($X$56+'BD - Itens x Peso'!$C$24)/2 + AVERAGE('BD - Valor Lavanderia Por Item'!$X$56/'BD - Valor Lavanderia Por Item'!$AA29)</f>
        <v>10.087499999999999</v>
      </c>
      <c r="Y29" s="24">
        <f>($Y$56+'BD - Itens x Peso'!$C$25)/2 + AVERAGE('BD - Valor Lavanderia Por Item'!$Y$56/'BD - Valor Lavanderia Por Item'!$AA29)</f>
        <v>2.0174999999999996</v>
      </c>
      <c r="AA29" s="22">
        <v>14.622222222222224</v>
      </c>
    </row>
    <row r="30" spans="1:27" ht="12.75" x14ac:dyDescent="0.2">
      <c r="A30" s="38" t="s">
        <v>130</v>
      </c>
      <c r="B30" s="5">
        <f>($B$56+'BD - Itens x Peso'!$C$2)/2 + AVERAGE('BD - Valor Lavanderia Por Item'!$B$56/'BD - Valor Lavanderia Por Item'!AA30)</f>
        <v>0.16139999999999999</v>
      </c>
      <c r="C30" s="24">
        <f>(C$56+'BD - Itens x Peso'!$C$3)/2 + AVERAGE('BD - Valor Lavanderia Por Item'!$C$56/'BD - Valor Lavanderia Por Item'!$AA30)</f>
        <v>0.43712499999999999</v>
      </c>
      <c r="D30" s="24">
        <f>($D$56+'BD - Itens x Peso'!$C$4)/2 + AVERAGE('BD - Valor Lavanderia Por Item'!$D$56/'BD - Valor Lavanderia Por Item'!$AA30)</f>
        <v>2.225551604824989</v>
      </c>
      <c r="E30" s="24">
        <f>($E$56+'BD - Itens x Peso'!$C$5)/2 + AVERAGE('BD - Valor Lavanderia Por Item'!$E$56/'BD - Valor Lavanderia Por Item'!$AA30)</f>
        <v>2.4619848248934262</v>
      </c>
      <c r="F30" s="24">
        <f>($F$56+'BD - Itens x Peso'!$C$6)/2 + AVERAGE('BD - Valor Lavanderia Por Item'!$F$56/'BD - Valor Lavanderia Por Item'!$AA30)</f>
        <v>1.0087499999999998</v>
      </c>
      <c r="G30" s="24">
        <f>($G$56+'BD - Itens x Peso'!$C$7)/2 + AVERAGE('BD - Valor Lavanderia Por Item'!$G$56/'BD - Valor Lavanderia Por Item'!$AA30)</f>
        <v>3.1514619678461502</v>
      </c>
      <c r="H30" s="24">
        <f>($H$56+'BD - Itens x Peso'!$C$8)/2 + AVERAGE('BD - Valor Lavanderia Por Item'!$H$56/'BD - Valor Lavanderia Por Item'!$AA30)</f>
        <v>4.8331859169199589</v>
      </c>
      <c r="I30" s="24">
        <f>($I$56+'BD - Itens x Peso'!$C$9)/2 + AVERAGE('BD - Valor Lavanderia Por Item'!$I$56/'BD - Valor Lavanderia Por Item'!$AA30)</f>
        <v>6.49656687885913</v>
      </c>
      <c r="J30" s="24">
        <f>($J$56+'BD - Itens x Peso'!$C$10)/2 + AVERAGE('BD - Valor Lavanderia Por Item'!$J$56/'BD - Valor Lavanderia Por Item'!$AA30)</f>
        <v>8.255319717650206</v>
      </c>
      <c r="K30" s="24">
        <f>($K$56+'BD - Itens x Peso'!$C$11)/2 + AVERAGE('BD - Valor Lavanderia Por Item'!$K$56/'BD - Valor Lavanderia Por Item'!$AA30)</f>
        <v>8.8505853458163664</v>
      </c>
      <c r="L30" s="24">
        <f>($L$56+'BD - Itens x Peso'!$C$12)/2 + AVERAGE('BD - Valor Lavanderia Por Item'!$L$56/'BD - Valor Lavanderia Por Item'!$AA30)</f>
        <v>9.496624560321921</v>
      </c>
      <c r="M30" s="24">
        <f>($M$56+'BD - Itens x Peso'!$C$13)/2 + AVERAGE('BD - Valor Lavanderia Por Item'!$M$56/'BD - Valor Lavanderia Por Item'!$AA30)</f>
        <v>17.81501339106498</v>
      </c>
      <c r="N30" s="24">
        <f>($N$56+'BD - Itens x Peso'!$C$14)/2 + AVERAGE('BD - Valor Lavanderia Por Item'!$N$56/'BD - Valor Lavanderia Por Item'!$AA30)</f>
        <v>20.331764972950236</v>
      </c>
      <c r="O30" s="24">
        <f>($O$56+'BD - Itens x Peso'!$C$15)/2 + AVERAGE('BD - Valor Lavanderia Por Item'!$O$56/'BD - Valor Lavanderia Por Item'!$AA30)</f>
        <v>24.551272103381695</v>
      </c>
      <c r="P30" s="24">
        <f>($P$56+'BD - Itens x Peso'!$C$16)/2 + AVERAGE('BD - Valor Lavanderia Por Item'!P$56/'BD - Valor Lavanderia Por Item'!$AA30)</f>
        <v>31.739893234692509</v>
      </c>
      <c r="Q30" s="24">
        <f>($Q$56+'BD - Itens x Peso'!$C$17)/2 + AVERAGE('BD - Valor Lavanderia Por Item'!$Q$56/'BD - Valor Lavanderia Por Item'!$AA30)</f>
        <v>33.931399705606843</v>
      </c>
      <c r="R30" s="24">
        <f>($R$56+'BD - Itens x Peso'!$C$18)/2 + AVERAGE('BD - Valor Lavanderia Por Item'!$R$56/'BD - Valor Lavanderia Por Item'!$AA30)</f>
        <v>13.795611525300606</v>
      </c>
      <c r="S30" s="24">
        <f>($S$56+'BD - Itens x Peso'!$C$19)/2 + AVERAGE('BD - Valor Lavanderia Por Item'!$S$56/'BD - Valor Lavanderia Por Item'!$AA30)</f>
        <v>16.257241201659305</v>
      </c>
      <c r="T30" s="24">
        <f>($T$56+'BD - Itens x Peso'!$C$20)/2 + AVERAGE('BD - Valor Lavanderia Por Item'!$T$56/'BD - Valor Lavanderia Por Item'!$AA30)</f>
        <v>17.698536674886736</v>
      </c>
      <c r="U30" s="24">
        <f>($U$56+'BD - Itens x Peso'!$C$21)/2 + AVERAGE('BD - Valor Lavanderia Por Item'!$U$56/'BD - Valor Lavanderia Por Item'!$AA30)</f>
        <v>22.211136185505922</v>
      </c>
      <c r="V30" s="24">
        <f>($V$56+'BD - Itens x Peso'!$C$22)/2 + AVERAGE('BD - Valor Lavanderia Por Item'!$V$56/'BD - Valor Lavanderia Por Item'!$AA30)</f>
        <v>5.38</v>
      </c>
      <c r="W30" s="24">
        <f>($W$56+'BD - Itens x Peso'!$C$23)/2 + AVERAGE('BD - Valor Lavanderia Por Item'!$W$56/'BD - Valor Lavanderia Por Item'!$AA30)</f>
        <v>6.5232499999999991</v>
      </c>
      <c r="X30" s="24">
        <f>($X$56+'BD - Itens x Peso'!$C$24)/2 + AVERAGE('BD - Valor Lavanderia Por Item'!$X$56/'BD - Valor Lavanderia Por Item'!$AA30)</f>
        <v>10.087499999999999</v>
      </c>
      <c r="Y30" s="24">
        <f>($Y$56+'BD - Itens x Peso'!$C$25)/2 + AVERAGE('BD - Valor Lavanderia Por Item'!$Y$56/'BD - Valor Lavanderia Por Item'!$AA30)</f>
        <v>2.0174999999999996</v>
      </c>
      <c r="AA30" s="22">
        <v>14.622222222222224</v>
      </c>
    </row>
    <row r="31" spans="1:27" ht="12.75" x14ac:dyDescent="0.2">
      <c r="A31" s="38" t="s">
        <v>131</v>
      </c>
      <c r="B31" s="5">
        <f>($B$56+'BD - Itens x Peso'!$C$2)/2 + AVERAGE('BD - Valor Lavanderia Por Item'!$B$56/'BD - Valor Lavanderia Por Item'!AA31)</f>
        <v>0.16139999999999999</v>
      </c>
      <c r="C31" s="24">
        <f>(C$56+'BD - Itens x Peso'!$C$3)/2 + AVERAGE('BD - Valor Lavanderia Por Item'!$C$56/'BD - Valor Lavanderia Por Item'!$AA31)</f>
        <v>0.43712499999999999</v>
      </c>
      <c r="D31" s="24">
        <f>($D$56+'BD - Itens x Peso'!$C$4)/2 + AVERAGE('BD - Valor Lavanderia Por Item'!$D$56/'BD - Valor Lavanderia Por Item'!$AA31)</f>
        <v>2.1660982397444863</v>
      </c>
      <c r="E31" s="24">
        <f>($E$56+'BD - Itens x Peso'!$C$5)/2 + AVERAGE('BD - Valor Lavanderia Por Item'!$E$56/'BD - Valor Lavanderia Por Item'!$AA31)</f>
        <v>2.4019760613305308</v>
      </c>
      <c r="F31" s="24">
        <f>($F$56+'BD - Itens x Peso'!$C$6)/2 + AVERAGE('BD - Valor Lavanderia Por Item'!$F$56/'BD - Valor Lavanderia Por Item'!$AA31)</f>
        <v>1.0087499999999998</v>
      </c>
      <c r="G31" s="24">
        <f>($G$56+'BD - Itens x Peso'!$C$7)/2 + AVERAGE('BD - Valor Lavanderia Por Item'!$G$56/'BD - Valor Lavanderia Por Item'!$AA31)</f>
        <v>3.0823076380449175</v>
      </c>
      <c r="H31" s="24">
        <f>($H$56+'BD - Itens x Peso'!$C$8)/2 + AVERAGE('BD - Valor Lavanderia Por Item'!$H$56/'BD - Valor Lavanderia Por Item'!$AA31)</f>
        <v>4.7305457183121939</v>
      </c>
      <c r="I31" s="24">
        <f>($I$56+'BD - Itens x Peso'!$C$9)/2 + AVERAGE('BD - Valor Lavanderia Por Item'!$I$56/'BD - Valor Lavanderia Por Item'!$AA31)</f>
        <v>6.3765896535327888</v>
      </c>
      <c r="J31" s="24">
        <f>($J$56+'BD - Itens x Peso'!$C$10)/2 + AVERAGE('BD - Valor Lavanderia Por Item'!$J$56/'BD - Valor Lavanderia Por Item'!$AA31)</f>
        <v>8.1220777948005676</v>
      </c>
      <c r="K31" s="24">
        <f>($K$56+'BD - Itens x Peso'!$C$11)/2 + AVERAGE('BD - Valor Lavanderia Por Item'!$K$56/'BD - Valor Lavanderia Por Item'!$AA31)</f>
        <v>8.7020215546447179</v>
      </c>
      <c r="L31" s="24">
        <f>($L$56+'BD - Itens x Peso'!$C$12)/2 + AVERAGE('BD - Valor Lavanderia Por Item'!$L$56/'BD - Valor Lavanderia Por Item'!$AA31)</f>
        <v>9.3403206340845788</v>
      </c>
      <c r="M31" s="24">
        <f>($M$56+'BD - Itens x Peso'!$C$13)/2 + AVERAGE('BD - Valor Lavanderia Por Item'!$M$56/'BD - Valor Lavanderia Por Item'!$AA31)</f>
        <v>17.436809399238903</v>
      </c>
      <c r="N31" s="24">
        <f>($N$56+'BD - Itens x Peso'!$C$14)/2 + AVERAGE('BD - Valor Lavanderia Por Item'!$N$56/'BD - Valor Lavanderia Por Item'!$AA31)</f>
        <v>19.836620075578054</v>
      </c>
      <c r="O31" s="24">
        <f>($O$56+'BD - Itens x Peso'!$C$15)/2 + AVERAGE('BD - Valor Lavanderia Por Item'!$O$56/'BD - Valor Lavanderia Por Item'!$AA31)</f>
        <v>23.971830758017262</v>
      </c>
      <c r="P31" s="24">
        <f>($P$56+'BD - Itens x Peso'!$C$16)/2 + AVERAGE('BD - Valor Lavanderia Por Item'!P$56/'BD - Valor Lavanderia Por Item'!$AA31)</f>
        <v>31.091214903204715</v>
      </c>
      <c r="Q31" s="24">
        <f>($Q$56+'BD - Itens x Peso'!$C$17)/2 + AVERAGE('BD - Valor Lavanderia Por Item'!$Q$56/'BD - Valor Lavanderia Por Item'!$AA31)</f>
        <v>33.250315716701152</v>
      </c>
      <c r="R31" s="24">
        <f>($R$56+'BD - Itens x Peso'!$C$18)/2 + AVERAGE('BD - Valor Lavanderia Por Item'!$R$56/'BD - Valor Lavanderia Por Item'!$AA31)</f>
        <v>13.524936908275578</v>
      </c>
      <c r="S31" s="24">
        <f>($S$56+'BD - Itens x Peso'!$C$19)/2 + AVERAGE('BD - Valor Lavanderia Por Item'!$S$56/'BD - Valor Lavanderia Por Item'!$AA31)</f>
        <v>15.918075763405641</v>
      </c>
      <c r="T31" s="24">
        <f>($T$56+'BD - Itens x Peso'!$C$20)/2 + AVERAGE('BD - Valor Lavanderia Por Item'!$T$56/'BD - Valor Lavanderia Por Item'!$AA31)</f>
        <v>17.355684887829462</v>
      </c>
      <c r="U31" s="24">
        <f>($U$56+'BD - Itens x Peso'!$C$21)/2 + AVERAGE('BD - Valor Lavanderia Por Item'!$U$56/'BD - Valor Lavanderia Por Item'!$AA31)</f>
        <v>21.824256701061572</v>
      </c>
      <c r="V31" s="24">
        <f>($V$56+'BD - Itens x Peso'!$C$22)/2 + AVERAGE('BD - Valor Lavanderia Por Item'!$V$56/'BD - Valor Lavanderia Por Item'!$AA31)</f>
        <v>5.38</v>
      </c>
      <c r="W31" s="24">
        <f>($W$56+'BD - Itens x Peso'!$C$23)/2 + AVERAGE('BD - Valor Lavanderia Por Item'!$W$56/'BD - Valor Lavanderia Por Item'!$AA31)</f>
        <v>6.5232499999999991</v>
      </c>
      <c r="X31" s="24">
        <f>($X$56+'BD - Itens x Peso'!$C$24)/2 + AVERAGE('BD - Valor Lavanderia Por Item'!$X$56/'BD - Valor Lavanderia Por Item'!$AA31)</f>
        <v>10.087499999999999</v>
      </c>
      <c r="Y31" s="24">
        <f>($Y$56+'BD - Itens x Peso'!$C$25)/2 + AVERAGE('BD - Valor Lavanderia Por Item'!$Y$56/'BD - Valor Lavanderia Por Item'!$AA31)</f>
        <v>2.0174999999999996</v>
      </c>
      <c r="AA31" s="22">
        <v>21.445333333333334</v>
      </c>
    </row>
    <row r="32" spans="1:27" s="31" customFormat="1" ht="12.75" x14ac:dyDescent="0.2">
      <c r="A32" s="39" t="s">
        <v>44</v>
      </c>
      <c r="B32" s="29">
        <f>($B$56+'BD - Itens x Peso'!$C$2)/2 + AVERAGE('BD - Valor Lavanderia Por Item'!$B$56/'BD - Valor Lavanderia Por Item'!AA32)</f>
        <v>0.16139999999999999</v>
      </c>
      <c r="C32" s="30">
        <f>(C$56+'BD - Itens x Peso'!$C$3)/2 + AVERAGE('BD - Valor Lavanderia Por Item'!$C$56/'BD - Valor Lavanderia Por Item'!$AA32)</f>
        <v>0.43712499999999999</v>
      </c>
      <c r="D32" s="30">
        <f>($D$56+'BD - Itens x Peso'!$C$4)/2 + AVERAGE('BD - Valor Lavanderia Por Item'!$D$56/'BD - Valor Lavanderia Por Item'!$AA32)</f>
        <v>2.1900176705734062</v>
      </c>
      <c r="E32" s="30">
        <f>($E$56+'BD - Itens x Peso'!$C$5)/2 + AVERAGE('BD - Valor Lavanderia Por Item'!$E$56/'BD - Valor Lavanderia Por Item'!$AA32)</f>
        <v>2.4261189415060787</v>
      </c>
      <c r="F32" s="30">
        <f>($F$56+'BD - Itens x Peso'!$C$6)/2 + AVERAGE('BD - Valor Lavanderia Por Item'!$F$56/'BD - Valor Lavanderia Por Item'!$AA32)</f>
        <v>1.0087499999999998</v>
      </c>
      <c r="G32" s="30">
        <f>($G$56+'BD - Itens x Peso'!$C$7)/2 + AVERAGE('BD - Valor Lavanderia Por Item'!$G$56/'BD - Valor Lavanderia Por Item'!$AA32)</f>
        <v>3.110129985963511</v>
      </c>
      <c r="H32" s="30">
        <f>($H$56+'BD - Itens x Peso'!$C$8)/2 + AVERAGE('BD - Valor Lavanderia Por Item'!$H$56/'BD - Valor Lavanderia Por Item'!$AA32)</f>
        <v>4.7718401871373093</v>
      </c>
      <c r="I32" s="30">
        <f>($I$56+'BD - Itens x Peso'!$C$9)/2 + AVERAGE('BD - Valor Lavanderia Por Item'!$I$56/'BD - Valor Lavanderia Por Item'!$AA32)</f>
        <v>6.4248591995602222</v>
      </c>
      <c r="J32" s="30">
        <f>($J$56+'BD - Itens x Peso'!$C$10)/2 + AVERAGE('BD - Valor Lavanderia Por Item'!$J$56/'BD - Valor Lavanderia Por Item'!$AA32)</f>
        <v>8.1756840280692611</v>
      </c>
      <c r="K32" s="30">
        <f>($K$56+'BD - Itens x Peso'!$C$11)/2 + AVERAGE('BD - Valor Lavanderia Por Item'!$K$56/'BD - Valor Lavanderia Por Item'!$AA32)</f>
        <v>8.7617921214040706</v>
      </c>
      <c r="L32" s="30">
        <f>($L$56+'BD - Itens x Peso'!$C$12)/2 + AVERAGE('BD - Valor Lavanderia Por Item'!$L$56/'BD - Valor Lavanderia Por Item'!$AA32)</f>
        <v>9.4032052319010404</v>
      </c>
      <c r="M32" s="30">
        <f>($M$56+'BD - Itens x Peso'!$C$13)/2 + AVERAGE('BD - Valor Lavanderia Por Item'!$M$56/'BD - Valor Lavanderia Por Item'!$AA32)</f>
        <v>17.588969402452445</v>
      </c>
      <c r="N32" s="30">
        <f>($N$56+'BD - Itens x Peso'!$C$14)/2 + AVERAGE('BD - Valor Lavanderia Por Item'!$N$56/'BD - Valor Lavanderia Por Item'!$AA32)</f>
        <v>20.035828044831767</v>
      </c>
      <c r="O32" s="30">
        <f>($O$56+'BD - Itens x Peso'!$C$15)/2 + AVERAGE('BD - Valor Lavanderia Por Item'!$O$56/'BD - Valor Lavanderia Por Item'!$AA32)</f>
        <v>24.204953091144979</v>
      </c>
      <c r="P32" s="30">
        <f>($P$56+'BD - Itens x Peso'!$C$16)/2 + AVERAGE('BD - Valor Lavanderia Por Item'!P$56/'BD - Valor Lavanderia Por Item'!$AA32)</f>
        <v>31.352192838755244</v>
      </c>
      <c r="Q32" s="30">
        <f>($Q$56+'BD - Itens x Peso'!$C$17)/2 + AVERAGE('BD - Valor Lavanderia Por Item'!$Q$56/'BD - Valor Lavanderia Por Item'!$AA32)</f>
        <v>33.524331179732648</v>
      </c>
      <c r="R32" s="30">
        <f>($R$56+'BD - Itens x Peso'!$C$18)/2 + AVERAGE('BD - Valor Lavanderia Por Item'!$R$56/'BD - Valor Lavanderia Por Item'!$AA32)</f>
        <v>13.633835416716739</v>
      </c>
      <c r="S32" s="30">
        <f>($S$56+'BD - Itens x Peso'!$C$19)/2 + AVERAGE('BD - Valor Lavanderia Por Item'!$S$56/'BD - Valor Lavanderia Por Item'!$AA32)</f>
        <v>16.054529675289082</v>
      </c>
      <c r="T32" s="30">
        <f>($T$56+'BD - Itens x Peso'!$C$20)/2 + AVERAGE('BD - Valor Lavanderia Por Item'!$T$56/'BD - Valor Lavanderia Por Item'!$AA32)</f>
        <v>17.493621901049551</v>
      </c>
      <c r="U32" s="30">
        <f>($U$56+'BD - Itens x Peso'!$C$21)/2 + AVERAGE('BD - Valor Lavanderia Por Item'!$U$56/'BD - Valor Lavanderia Por Item'!$AA32)</f>
        <v>21.979907050789709</v>
      </c>
      <c r="V32" s="24">
        <f>($V$56+'BD - Itens x Peso'!$C$22)/2 + AVERAGE('BD - Valor Lavanderia Por Item'!$V$56/'BD - Valor Lavanderia Por Item'!$AA32)</f>
        <v>5.38</v>
      </c>
      <c r="W32" s="24">
        <f>($W$56+'BD - Itens x Peso'!$C$23)/2 + AVERAGE('BD - Valor Lavanderia Por Item'!$W$56/'BD - Valor Lavanderia Por Item'!$AA32)</f>
        <v>6.5232499999999991</v>
      </c>
      <c r="X32" s="24">
        <f>($X$56+'BD - Itens x Peso'!$C$24)/2 + AVERAGE('BD - Valor Lavanderia Por Item'!$X$56/'BD - Valor Lavanderia Por Item'!$AA32)</f>
        <v>10.087499999999999</v>
      </c>
      <c r="Y32" s="24">
        <f>($Y$56+'BD - Itens x Peso'!$C$25)/2 + AVERAGE('BD - Valor Lavanderia Por Item'!$Y$56/'BD - Valor Lavanderia Por Item'!$AA32)</f>
        <v>2.0174999999999996</v>
      </c>
      <c r="AA32" s="32">
        <v>18.055666666666664</v>
      </c>
    </row>
    <row r="33" spans="1:27" ht="12.75" x14ac:dyDescent="0.2">
      <c r="A33" s="38" t="s">
        <v>132</v>
      </c>
      <c r="B33" s="5">
        <f>($B$56+'BD - Itens x Peso'!$C$2)/2 + AVERAGE('BD - Valor Lavanderia Por Item'!$B$56/'BD - Valor Lavanderia Por Item'!AA33)</f>
        <v>0.16139999999999999</v>
      </c>
      <c r="C33" s="24">
        <f>(C$56+'BD - Itens x Peso'!$C$3)/2 + AVERAGE('BD - Valor Lavanderia Por Item'!$C$56/'BD - Valor Lavanderia Por Item'!$AA33)</f>
        <v>0.43712499999999999</v>
      </c>
      <c r="D33" s="24">
        <f>($D$56+'BD - Itens x Peso'!$C$4)/2 + AVERAGE('BD - Valor Lavanderia Por Item'!$D$56/'BD - Valor Lavanderia Por Item'!$AA33)</f>
        <v>2.2650019230836018</v>
      </c>
      <c r="E33" s="24">
        <f>($E$56+'BD - Itens x Peso'!$C$5)/2 + AVERAGE('BD - Valor Lavanderia Por Item'!$E$56/'BD - Valor Lavanderia Por Item'!$AA33)</f>
        <v>2.5018036781687036</v>
      </c>
      <c r="F33" s="24">
        <f>($F$56+'BD - Itens x Peso'!$C$6)/2 + AVERAGE('BD - Valor Lavanderia Por Item'!$F$56/'BD - Valor Lavanderia Por Item'!$AA33)</f>
        <v>1.0087499999999998</v>
      </c>
      <c r="G33" s="24">
        <f>($G$56+'BD - Itens x Peso'!$C$7)/2 + AVERAGE('BD - Valor Lavanderia Por Item'!$G$56/'BD - Valor Lavanderia Por Item'!$AA33)</f>
        <v>3.1973493674227029</v>
      </c>
      <c r="H33" s="24">
        <f>($H$56+'BD - Itens x Peso'!$C$8)/2 + AVERAGE('BD - Valor Lavanderia Por Item'!$H$56/'BD - Valor Lavanderia Por Item'!$AA33)</f>
        <v>4.9012928860666296</v>
      </c>
      <c r="I33" s="24">
        <f>($I$56+'BD - Itens x Peso'!$C$9)/2 + AVERAGE('BD - Valor Lavanderia Por Item'!$I$56/'BD - Valor Lavanderia Por Item'!$AA33)</f>
        <v>6.5761778431249969</v>
      </c>
      <c r="J33" s="24">
        <f>($J$56+'BD - Itens x Peso'!$C$10)/2 + AVERAGE('BD - Valor Lavanderia Por Item'!$J$56/'BD - Valor Lavanderia Por Item'!$AA33)</f>
        <v>8.3437324804045154</v>
      </c>
      <c r="K33" s="24">
        <f>($K$56+'BD - Itens x Peso'!$C$11)/2 + AVERAGE('BD - Valor Lavanderia Por Item'!$K$56/'BD - Valor Lavanderia Por Item'!$AA33)</f>
        <v>8.9491649440525922</v>
      </c>
      <c r="L33" s="24">
        <f>($L$56+'BD - Itens x Peso'!$C$12)/2 + AVERAGE('BD - Valor Lavanderia Por Item'!$L$56/'BD - Valor Lavanderia Por Item'!$AA33)</f>
        <v>9.6003401301098457</v>
      </c>
      <c r="M33" s="24">
        <f>($M$56+'BD - Itens x Peso'!$C$13)/2 + AVERAGE('BD - Valor Lavanderia Por Item'!$M$56/'BD - Valor Lavanderia Por Item'!$AA33)</f>
        <v>18.06597089067856</v>
      </c>
      <c r="N33" s="24">
        <f>($N$56+'BD - Itens x Peso'!$C$14)/2 + AVERAGE('BD - Valor Lavanderia Por Item'!$N$56/'BD - Valor Lavanderia Por Item'!$AA33)</f>
        <v>20.660318684906002</v>
      </c>
      <c r="O33" s="24">
        <f>($O$56+'BD - Itens x Peso'!$C$15)/2 + AVERAGE('BD - Valor Lavanderia Por Item'!$O$56/'BD - Valor Lavanderia Por Item'!$AA33)</f>
        <v>24.935760777082049</v>
      </c>
      <c r="P33" s="24">
        <f>($P$56+'BD - Itens x Peso'!$C$16)/2 + AVERAGE('BD - Valor Lavanderia Por Item'!P$56/'BD - Valor Lavanderia Por Item'!$AA33)</f>
        <v>32.170324154624602</v>
      </c>
      <c r="Q33" s="24">
        <f>($Q$56+'BD - Itens x Peso'!$C$17)/2 + AVERAGE('BD - Valor Lavanderia Por Item'!$Q$56/'BD - Valor Lavanderia Por Item'!$AA33)</f>
        <v>34.383333420154258</v>
      </c>
      <c r="R33" s="24">
        <f>($R$56+'BD - Itens x Peso'!$C$18)/2 + AVERAGE('BD - Valor Lavanderia Por Item'!$R$56/'BD - Valor Lavanderia Por Item'!$AA33)</f>
        <v>13.975217839791073</v>
      </c>
      <c r="S33" s="24">
        <f>($S$56+'BD - Itens x Peso'!$C$19)/2 + AVERAGE('BD - Valor Lavanderia Por Item'!$S$56/'BD - Valor Lavanderia Por Item'!$AA33)</f>
        <v>16.482294644190464</v>
      </c>
      <c r="T33" s="24">
        <f>($T$56+'BD - Itens x Peso'!$C$20)/2 + AVERAGE('BD - Valor Lavanderia Por Item'!$T$56/'BD - Valor Lavanderia Por Item'!$AA33)</f>
        <v>17.926036196513969</v>
      </c>
      <c r="U33" s="24">
        <f>($U$56+'BD - Itens x Peso'!$C$21)/2 + AVERAGE('BD - Valor Lavanderia Por Item'!$U$56/'BD - Valor Lavanderia Por Item'!$AA33)</f>
        <v>22.467850313770846</v>
      </c>
      <c r="V33" s="24">
        <f>($V$56+'BD - Itens x Peso'!$C$22)/2 + AVERAGE('BD - Valor Lavanderia Por Item'!$V$56/'BD - Valor Lavanderia Por Item'!$AA33)</f>
        <v>5.38</v>
      </c>
      <c r="W33" s="24">
        <f>($W$56+'BD - Itens x Peso'!$C$23)/2 + AVERAGE('BD - Valor Lavanderia Por Item'!$W$56/'BD - Valor Lavanderia Por Item'!$AA33)</f>
        <v>6.5232499999999991</v>
      </c>
      <c r="X33" s="24">
        <f>($X$56+'BD - Itens x Peso'!$C$24)/2 + AVERAGE('BD - Valor Lavanderia Por Item'!$X$56/'BD - Valor Lavanderia Por Item'!$AA33)</f>
        <v>10.087499999999999</v>
      </c>
      <c r="Y33" s="24">
        <f>($Y$56+'BD - Itens x Peso'!$C$25)/2 + AVERAGE('BD - Valor Lavanderia Por Item'!$Y$56/'BD - Valor Lavanderia Por Item'!$AA33)</f>
        <v>2.0174999999999996</v>
      </c>
      <c r="AA33" s="22">
        <v>12.073333333333332</v>
      </c>
    </row>
    <row r="34" spans="1:27" ht="12.75" x14ac:dyDescent="0.2">
      <c r="A34" s="38" t="s">
        <v>133</v>
      </c>
      <c r="B34" s="5">
        <f>($B$56+'BD - Itens x Peso'!$C$2)/2 + AVERAGE('BD - Valor Lavanderia Por Item'!$B$56/'BD - Valor Lavanderia Por Item'!AA34)</f>
        <v>0.16139999999999999</v>
      </c>
      <c r="C34" s="24">
        <f>(C$56+'BD - Itens x Peso'!$C$3)/2 + AVERAGE('BD - Valor Lavanderia Por Item'!$C$56/'BD - Valor Lavanderia Por Item'!$AA34)</f>
        <v>0.43712499999999999</v>
      </c>
      <c r="D34" s="24">
        <f>($D$56+'BD - Itens x Peso'!$C$4)/2 + AVERAGE('BD - Valor Lavanderia Por Item'!$D$56/'BD - Valor Lavanderia Por Item'!$AA34)</f>
        <v>2.2650019230836018</v>
      </c>
      <c r="E34" s="24">
        <f>($E$56+'BD - Itens x Peso'!$C$5)/2 + AVERAGE('BD - Valor Lavanderia Por Item'!$E$56/'BD - Valor Lavanderia Por Item'!$AA34)</f>
        <v>2.5018036781687036</v>
      </c>
      <c r="F34" s="24">
        <f>($F$56+'BD - Itens x Peso'!$C$6)/2 + AVERAGE('BD - Valor Lavanderia Por Item'!$F$56/'BD - Valor Lavanderia Por Item'!$AA34)</f>
        <v>1.0087499999999998</v>
      </c>
      <c r="G34" s="24">
        <f>($G$56+'BD - Itens x Peso'!$C$7)/2 + AVERAGE('BD - Valor Lavanderia Por Item'!$G$56/'BD - Valor Lavanderia Por Item'!$AA34)</f>
        <v>3.1973493674227029</v>
      </c>
      <c r="H34" s="24">
        <f>($H$56+'BD - Itens x Peso'!$C$8)/2 + AVERAGE('BD - Valor Lavanderia Por Item'!$H$56/'BD - Valor Lavanderia Por Item'!$AA34)</f>
        <v>4.9012928860666296</v>
      </c>
      <c r="I34" s="24">
        <f>($I$56+'BD - Itens x Peso'!$C$9)/2 + AVERAGE('BD - Valor Lavanderia Por Item'!$I$56/'BD - Valor Lavanderia Por Item'!$AA34)</f>
        <v>6.5761778431249969</v>
      </c>
      <c r="J34" s="24">
        <f>($J$56+'BD - Itens x Peso'!$C$10)/2 + AVERAGE('BD - Valor Lavanderia Por Item'!$J$56/'BD - Valor Lavanderia Por Item'!$AA34)</f>
        <v>8.3437324804045154</v>
      </c>
      <c r="K34" s="24">
        <f>($K$56+'BD - Itens x Peso'!$C$11)/2 + AVERAGE('BD - Valor Lavanderia Por Item'!$K$56/'BD - Valor Lavanderia Por Item'!$AA34)</f>
        <v>8.9491649440525922</v>
      </c>
      <c r="L34" s="24">
        <f>($L$56+'BD - Itens x Peso'!$C$12)/2 + AVERAGE('BD - Valor Lavanderia Por Item'!$L$56/'BD - Valor Lavanderia Por Item'!$AA34)</f>
        <v>9.6003401301098457</v>
      </c>
      <c r="M34" s="24">
        <f>($M$56+'BD - Itens x Peso'!$C$13)/2 + AVERAGE('BD - Valor Lavanderia Por Item'!$M$56/'BD - Valor Lavanderia Por Item'!$AA34)</f>
        <v>18.06597089067856</v>
      </c>
      <c r="N34" s="24">
        <f>($N$56+'BD - Itens x Peso'!$C$14)/2 + AVERAGE('BD - Valor Lavanderia Por Item'!$N$56/'BD - Valor Lavanderia Por Item'!$AA34)</f>
        <v>20.660318684906002</v>
      </c>
      <c r="O34" s="24">
        <f>($O$56+'BD - Itens x Peso'!$C$15)/2 + AVERAGE('BD - Valor Lavanderia Por Item'!$O$56/'BD - Valor Lavanderia Por Item'!$AA34)</f>
        <v>24.935760777082049</v>
      </c>
      <c r="P34" s="24">
        <f>($P$56+'BD - Itens x Peso'!$C$16)/2 + AVERAGE('BD - Valor Lavanderia Por Item'!P$56/'BD - Valor Lavanderia Por Item'!$AA34)</f>
        <v>32.170324154624602</v>
      </c>
      <c r="Q34" s="24">
        <f>($Q$56+'BD - Itens x Peso'!$C$17)/2 + AVERAGE('BD - Valor Lavanderia Por Item'!$Q$56/'BD - Valor Lavanderia Por Item'!$AA34)</f>
        <v>34.383333420154258</v>
      </c>
      <c r="R34" s="24">
        <f>($R$56+'BD - Itens x Peso'!$C$18)/2 + AVERAGE('BD - Valor Lavanderia Por Item'!$R$56/'BD - Valor Lavanderia Por Item'!$AA34)</f>
        <v>13.975217839791073</v>
      </c>
      <c r="S34" s="24">
        <f>($S$56+'BD - Itens x Peso'!$C$19)/2 + AVERAGE('BD - Valor Lavanderia Por Item'!$S$56/'BD - Valor Lavanderia Por Item'!$AA34)</f>
        <v>16.482294644190464</v>
      </c>
      <c r="T34" s="24">
        <f>($T$56+'BD - Itens x Peso'!$C$20)/2 + AVERAGE('BD - Valor Lavanderia Por Item'!$T$56/'BD - Valor Lavanderia Por Item'!$AA34)</f>
        <v>17.926036196513969</v>
      </c>
      <c r="U34" s="24">
        <f>($U$56+'BD - Itens x Peso'!$C$21)/2 + AVERAGE('BD - Valor Lavanderia Por Item'!$U$56/'BD - Valor Lavanderia Por Item'!$AA34)</f>
        <v>22.467850313770846</v>
      </c>
      <c r="V34" s="24">
        <f>($V$56+'BD - Itens x Peso'!$C$22)/2 + AVERAGE('BD - Valor Lavanderia Por Item'!$V$56/'BD - Valor Lavanderia Por Item'!$AA34)</f>
        <v>5.38</v>
      </c>
      <c r="W34" s="24">
        <f>($W$56+'BD - Itens x Peso'!$C$23)/2 + AVERAGE('BD - Valor Lavanderia Por Item'!$W$56/'BD - Valor Lavanderia Por Item'!$AA34)</f>
        <v>6.5232499999999991</v>
      </c>
      <c r="X34" s="24">
        <f>($X$56+'BD - Itens x Peso'!$C$24)/2 + AVERAGE('BD - Valor Lavanderia Por Item'!$X$56/'BD - Valor Lavanderia Por Item'!$AA34)</f>
        <v>10.087499999999999</v>
      </c>
      <c r="Y34" s="24">
        <f>($Y$56+'BD - Itens x Peso'!$C$25)/2 + AVERAGE('BD - Valor Lavanderia Por Item'!$Y$56/'BD - Valor Lavanderia Por Item'!$AA34)</f>
        <v>2.0174999999999996</v>
      </c>
      <c r="AA34" s="22">
        <v>12.073333333333332</v>
      </c>
    </row>
    <row r="35" spans="1:27" ht="12.75" x14ac:dyDescent="0.2">
      <c r="A35" s="38" t="s">
        <v>134</v>
      </c>
      <c r="B35" s="5">
        <f>($B$56+'BD - Itens x Peso'!$C$2)/2 + AVERAGE('BD - Valor Lavanderia Por Item'!$B$56/'BD - Valor Lavanderia Por Item'!AA35)</f>
        <v>0.16139999999999999</v>
      </c>
      <c r="C35" s="24">
        <f>(C$56+'BD - Itens x Peso'!$C$3)/2 + AVERAGE('BD - Valor Lavanderia Por Item'!$C$56/'BD - Valor Lavanderia Por Item'!$AA35)</f>
        <v>0.43712499999999999</v>
      </c>
      <c r="D35" s="24">
        <f>($D$56+'BD - Itens x Peso'!$C$4)/2 + AVERAGE('BD - Valor Lavanderia Por Item'!$D$56/'BD - Valor Lavanderia Por Item'!$AA35)</f>
        <v>2.2650019230836018</v>
      </c>
      <c r="E35" s="24">
        <f>($E$56+'BD - Itens x Peso'!$C$5)/2 + AVERAGE('BD - Valor Lavanderia Por Item'!$E$56/'BD - Valor Lavanderia Por Item'!$AA35)</f>
        <v>2.5018036781687036</v>
      </c>
      <c r="F35" s="24">
        <f>($F$56+'BD - Itens x Peso'!$C$6)/2 + AVERAGE('BD - Valor Lavanderia Por Item'!$F$56/'BD - Valor Lavanderia Por Item'!$AA35)</f>
        <v>1.0087499999999998</v>
      </c>
      <c r="G35" s="24">
        <f>($G$56+'BD - Itens x Peso'!$C$7)/2 + AVERAGE('BD - Valor Lavanderia Por Item'!$G$56/'BD - Valor Lavanderia Por Item'!$AA35)</f>
        <v>3.1973493674227029</v>
      </c>
      <c r="H35" s="24">
        <f>($H$56+'BD - Itens x Peso'!$C$8)/2 + AVERAGE('BD - Valor Lavanderia Por Item'!$H$56/'BD - Valor Lavanderia Por Item'!$AA35)</f>
        <v>4.9012928860666296</v>
      </c>
      <c r="I35" s="24">
        <f>($I$56+'BD - Itens x Peso'!$C$9)/2 + AVERAGE('BD - Valor Lavanderia Por Item'!$I$56/'BD - Valor Lavanderia Por Item'!$AA35)</f>
        <v>6.5761778431249969</v>
      </c>
      <c r="J35" s="24">
        <f>($J$56+'BD - Itens x Peso'!$C$10)/2 + AVERAGE('BD - Valor Lavanderia Por Item'!$J$56/'BD - Valor Lavanderia Por Item'!$AA35)</f>
        <v>8.3437324804045154</v>
      </c>
      <c r="K35" s="24">
        <f>($K$56+'BD - Itens x Peso'!$C$11)/2 + AVERAGE('BD - Valor Lavanderia Por Item'!$K$56/'BD - Valor Lavanderia Por Item'!$AA35)</f>
        <v>8.9491649440525922</v>
      </c>
      <c r="L35" s="24">
        <f>($L$56+'BD - Itens x Peso'!$C$12)/2 + AVERAGE('BD - Valor Lavanderia Por Item'!$L$56/'BD - Valor Lavanderia Por Item'!$AA35)</f>
        <v>9.6003401301098457</v>
      </c>
      <c r="M35" s="24">
        <f>($M$56+'BD - Itens x Peso'!$C$13)/2 + AVERAGE('BD - Valor Lavanderia Por Item'!$M$56/'BD - Valor Lavanderia Por Item'!$AA35)</f>
        <v>18.06597089067856</v>
      </c>
      <c r="N35" s="24">
        <f>($N$56+'BD - Itens x Peso'!$C$14)/2 + AVERAGE('BD - Valor Lavanderia Por Item'!$N$56/'BD - Valor Lavanderia Por Item'!$AA35)</f>
        <v>20.660318684906002</v>
      </c>
      <c r="O35" s="24">
        <f>($O$56+'BD - Itens x Peso'!$C$15)/2 + AVERAGE('BD - Valor Lavanderia Por Item'!$O$56/'BD - Valor Lavanderia Por Item'!$AA35)</f>
        <v>24.935760777082049</v>
      </c>
      <c r="P35" s="24">
        <f>($P$56+'BD - Itens x Peso'!$C$16)/2 + AVERAGE('BD - Valor Lavanderia Por Item'!P$56/'BD - Valor Lavanderia Por Item'!$AA35)</f>
        <v>32.170324154624602</v>
      </c>
      <c r="Q35" s="24">
        <f>($Q$56+'BD - Itens x Peso'!$C$17)/2 + AVERAGE('BD - Valor Lavanderia Por Item'!$Q$56/'BD - Valor Lavanderia Por Item'!$AA35)</f>
        <v>34.383333420154258</v>
      </c>
      <c r="R35" s="24">
        <f>($R$56+'BD - Itens x Peso'!$C$18)/2 + AVERAGE('BD - Valor Lavanderia Por Item'!$R$56/'BD - Valor Lavanderia Por Item'!$AA35)</f>
        <v>13.975217839791073</v>
      </c>
      <c r="S35" s="24">
        <f>($S$56+'BD - Itens x Peso'!$C$19)/2 + AVERAGE('BD - Valor Lavanderia Por Item'!$S$56/'BD - Valor Lavanderia Por Item'!$AA35)</f>
        <v>16.482294644190464</v>
      </c>
      <c r="T35" s="24">
        <f>($T$56+'BD - Itens x Peso'!$C$20)/2 + AVERAGE('BD - Valor Lavanderia Por Item'!$T$56/'BD - Valor Lavanderia Por Item'!$AA35)</f>
        <v>17.926036196513969</v>
      </c>
      <c r="U35" s="24">
        <f>($U$56+'BD - Itens x Peso'!$C$21)/2 + AVERAGE('BD - Valor Lavanderia Por Item'!$U$56/'BD - Valor Lavanderia Por Item'!$AA35)</f>
        <v>22.467850313770846</v>
      </c>
      <c r="V35" s="24">
        <f>($V$56+'BD - Itens x Peso'!$C$22)/2 + AVERAGE('BD - Valor Lavanderia Por Item'!$V$56/'BD - Valor Lavanderia Por Item'!$AA35)</f>
        <v>5.38</v>
      </c>
      <c r="W35" s="24">
        <f>($W$56+'BD - Itens x Peso'!$C$23)/2 + AVERAGE('BD - Valor Lavanderia Por Item'!$W$56/'BD - Valor Lavanderia Por Item'!$AA35)</f>
        <v>6.5232499999999991</v>
      </c>
      <c r="X35" s="24">
        <f>($X$56+'BD - Itens x Peso'!$C$24)/2 + AVERAGE('BD - Valor Lavanderia Por Item'!$X$56/'BD - Valor Lavanderia Por Item'!$AA35)</f>
        <v>10.087499999999999</v>
      </c>
      <c r="Y35" s="24">
        <f>($Y$56+'BD - Itens x Peso'!$C$25)/2 + AVERAGE('BD - Valor Lavanderia Por Item'!$Y$56/'BD - Valor Lavanderia Por Item'!$AA35)</f>
        <v>2.0174999999999996</v>
      </c>
      <c r="AA35" s="22">
        <v>12.073333333333332</v>
      </c>
    </row>
    <row r="36" spans="1:27" ht="12.75" x14ac:dyDescent="0.2">
      <c r="A36" s="38" t="s">
        <v>135</v>
      </c>
      <c r="B36" s="5">
        <f>($B$56+'BD - Itens x Peso'!$C$2)/2 + AVERAGE('BD - Valor Lavanderia Por Item'!$B$56/'BD - Valor Lavanderia Por Item'!AA36)</f>
        <v>0.16139999999999999</v>
      </c>
      <c r="C36" s="24">
        <f>(C$56+'BD - Itens x Peso'!$C$3)/2 + AVERAGE('BD - Valor Lavanderia Por Item'!$C$56/'BD - Valor Lavanderia Por Item'!$AA36)</f>
        <v>0.43712499999999999</v>
      </c>
      <c r="D36" s="24">
        <f>($D$56+'BD - Itens x Peso'!$C$4)/2 + AVERAGE('BD - Valor Lavanderia Por Item'!$D$56/'BD - Valor Lavanderia Por Item'!$AA36)</f>
        <v>2.1487569672887061</v>
      </c>
      <c r="E36" s="24">
        <f>($E$56+'BD - Itens x Peso'!$C$5)/2 + AVERAGE('BD - Valor Lavanderia Por Item'!$E$56/'BD - Valor Lavanderia Por Item'!$AA36)</f>
        <v>2.3844727910401176</v>
      </c>
      <c r="F36" s="24">
        <f>($F$56+'BD - Itens x Peso'!$C$6)/2 + AVERAGE('BD - Valor Lavanderia Por Item'!$F$56/'BD - Valor Lavanderia Por Item'!$AA36)</f>
        <v>1.0087499999999998</v>
      </c>
      <c r="G36" s="24">
        <f>($G$56+'BD - Itens x Peso'!$C$7)/2 + AVERAGE('BD - Valor Lavanderia Por Item'!$G$56/'BD - Valor Lavanderia Por Item'!$AA36)</f>
        <v>3.0621368020803557</v>
      </c>
      <c r="H36" s="24">
        <f>($H$56+'BD - Itens x Peso'!$C$8)/2 + AVERAGE('BD - Valor Lavanderia Por Item'!$H$56/'BD - Valor Lavanderia Por Item'!$AA36)</f>
        <v>4.7006077720485546</v>
      </c>
      <c r="I36" s="24">
        <f>($I$56+'BD - Itens x Peso'!$C$9)/2 + AVERAGE('BD - Valor Lavanderia Por Item'!$I$56/'BD - Valor Lavanderia Por Item'!$AA36)</f>
        <v>6.3415948681231589</v>
      </c>
      <c r="J36" s="24">
        <f>($J$56+'BD - Itens x Peso'!$C$10)/2 + AVERAGE('BD - Valor Lavanderia Por Item'!$J$56/'BD - Valor Lavanderia Por Item'!$AA36)</f>
        <v>8.0832139813975914</v>
      </c>
      <c r="K36" s="24">
        <f>($K$56+'BD - Itens x Peso'!$C$11)/2 + AVERAGE('BD - Valor Lavanderia Por Item'!$K$56/'BD - Valor Lavanderia Por Item'!$AA36)</f>
        <v>8.6586886806134036</v>
      </c>
      <c r="L36" s="24">
        <f>($L$56+'BD - Itens x Peso'!$C$12)/2 + AVERAGE('BD - Valor Lavanderia Por Item'!$L$56/'BD - Valor Lavanderia Por Item'!$AA36)</f>
        <v>9.2947301285325423</v>
      </c>
      <c r="M36" s="24">
        <f>($M$56+'BD - Itens x Peso'!$C$13)/2 + AVERAGE('BD - Valor Lavanderia Por Item'!$M$56/'BD - Valor Lavanderia Por Item'!$AA36)</f>
        <v>17.326495400069319</v>
      </c>
      <c r="N36" s="24">
        <f>($N$56+'BD - Itens x Peso'!$C$14)/2 + AVERAGE('BD - Valor Lavanderia Por Item'!$N$56/'BD - Valor Lavanderia Por Item'!$AA36)</f>
        <v>19.692196920407717</v>
      </c>
      <c r="O36" s="24">
        <f>($O$56+'BD - Itens x Peso'!$C$15)/2 + AVERAGE('BD - Valor Lavanderia Por Item'!$O$56/'BD - Valor Lavanderia Por Item'!$AA36)</f>
        <v>23.802820135515027</v>
      </c>
      <c r="P36" s="24">
        <f>($P$56+'BD - Itens x Peso'!$C$16)/2 + AVERAGE('BD - Valor Lavanderia Por Item'!P$56/'BD - Valor Lavanderia Por Item'!$AA36)</f>
        <v>30.902009335660154</v>
      </c>
      <c r="Q36" s="24">
        <f>($Q$56+'BD - Itens x Peso'!$C$17)/2 + AVERAGE('BD - Valor Lavanderia Por Item'!$Q$56/'BD - Valor Lavanderia Por Item'!$AA36)</f>
        <v>33.05165811336969</v>
      </c>
      <c r="R36" s="24">
        <f>($R$56+'BD - Itens x Peso'!$C$18)/2 + AVERAGE('BD - Valor Lavanderia Por Item'!$R$56/'BD - Valor Lavanderia Por Item'!$AA36)</f>
        <v>13.445986923285844</v>
      </c>
      <c r="S36" s="24">
        <f>($S$56+'BD - Itens x Peso'!$C$19)/2 + AVERAGE('BD - Valor Lavanderia Por Item'!$S$56/'BD - Valor Lavanderia Por Item'!$AA36)</f>
        <v>15.819148473682397</v>
      </c>
      <c r="T36" s="24">
        <f>($T$56+'BD - Itens x Peso'!$C$20)/2 + AVERAGE('BD - Valor Lavanderia Por Item'!$T$56/'BD - Valor Lavanderia Por Item'!$AA36)</f>
        <v>17.255682369161921</v>
      </c>
      <c r="U36" s="24">
        <f>($U$56+'BD - Itens x Peso'!$C$21)/2 + AVERAGE('BD - Valor Lavanderia Por Item'!$U$56/'BD - Valor Lavanderia Por Item'!$AA36)</f>
        <v>21.711412246618718</v>
      </c>
      <c r="V36" s="24">
        <f>($V$56+'BD - Itens x Peso'!$C$22)/2 + AVERAGE('BD - Valor Lavanderia Por Item'!$V$56/'BD - Valor Lavanderia Por Item'!$AA36)</f>
        <v>5.38</v>
      </c>
      <c r="W36" s="24">
        <f>($W$56+'BD - Itens x Peso'!$C$23)/2 + AVERAGE('BD - Valor Lavanderia Por Item'!$W$56/'BD - Valor Lavanderia Por Item'!$AA36)</f>
        <v>6.5232499999999991</v>
      </c>
      <c r="X36" s="24">
        <f>($X$56+'BD - Itens x Peso'!$C$24)/2 + AVERAGE('BD - Valor Lavanderia Por Item'!$X$56/'BD - Valor Lavanderia Por Item'!$AA36)</f>
        <v>10.087499999999999</v>
      </c>
      <c r="Y36" s="24">
        <f>($Y$56+'BD - Itens x Peso'!$C$25)/2 + AVERAGE('BD - Valor Lavanderia Por Item'!$Y$56/'BD - Valor Lavanderia Por Item'!$AA36)</f>
        <v>2.0174999999999996</v>
      </c>
      <c r="AA36" s="22">
        <v>24.824000000000002</v>
      </c>
    </row>
    <row r="37" spans="1:27" ht="12.75" x14ac:dyDescent="0.2">
      <c r="A37" s="38" t="s">
        <v>136</v>
      </c>
      <c r="B37" s="5">
        <f>($B$56+'BD - Itens x Peso'!$C$2)/2 + AVERAGE('BD - Valor Lavanderia Por Item'!$B$56/'BD - Valor Lavanderia Por Item'!AA37)</f>
        <v>0.16139999999999999</v>
      </c>
      <c r="C37" s="24">
        <f>(C$56+'BD - Itens x Peso'!$C$3)/2 + AVERAGE('BD - Valor Lavanderia Por Item'!$C$56/'BD - Valor Lavanderia Por Item'!$AA37)</f>
        <v>0.43712499999999999</v>
      </c>
      <c r="D37" s="24">
        <f>($D$56+'BD - Itens x Peso'!$C$4)/2 + AVERAGE('BD - Valor Lavanderia Por Item'!$D$56/'BD - Valor Lavanderia Por Item'!$AA37)</f>
        <v>2.2125391247657351</v>
      </c>
      <c r="E37" s="24">
        <f>($E$56+'BD - Itens x Peso'!$C$5)/2 + AVERAGE('BD - Valor Lavanderia Por Item'!$E$56/'BD - Valor Lavanderia Por Item'!$AA37)</f>
        <v>2.4488507854965755</v>
      </c>
      <c r="F37" s="24">
        <f>($F$56+'BD - Itens x Peso'!$C$6)/2 + AVERAGE('BD - Valor Lavanderia Por Item'!$F$56/'BD - Valor Lavanderia Por Item'!$AA37)</f>
        <v>1.0087499999999998</v>
      </c>
      <c r="G37" s="24">
        <f>($G$56+'BD - Itens x Peso'!$C$7)/2 + AVERAGE('BD - Valor Lavanderia Por Item'!$G$56/'BD - Valor Lavanderia Por Item'!$AA37)</f>
        <v>3.1363262503584832</v>
      </c>
      <c r="H37" s="24">
        <f>($H$56+'BD - Itens x Peso'!$C$8)/2 + AVERAGE('BD - Valor Lavanderia Por Item'!$H$56/'BD - Valor Lavanderia Por Item'!$AA37)</f>
        <v>4.8107211912336512</v>
      </c>
      <c r="I37" s="24">
        <f>($I$56+'BD - Itens x Peso'!$C$9)/2 + AVERAGE('BD - Valor Lavanderia Por Item'!$I$56/'BD - Valor Lavanderia Por Item'!$AA37)</f>
        <v>6.4703076208674304</v>
      </c>
      <c r="J37" s="24">
        <f>($J$56+'BD - Itens x Peso'!$C$10)/2 + AVERAGE('BD - Valor Lavanderia Por Item'!$J$56/'BD - Valor Lavanderia Por Item'!$AA37)</f>
        <v>8.2261572327044021</v>
      </c>
      <c r="K37" s="24">
        <f>($K$56+'BD - Itens x Peso'!$C$11)/2 + AVERAGE('BD - Valor Lavanderia Por Item'!$K$56/'BD - Valor Lavanderia Por Item'!$AA37)</f>
        <v>8.818069383641129</v>
      </c>
      <c r="L37" s="24">
        <f>($L$56+'BD - Itens x Peso'!$C$12)/2 + AVERAGE('BD - Valor Lavanderia Por Item'!$L$56/'BD - Valor Lavanderia Por Item'!$AA37)</f>
        <v>9.4624145249338056</v>
      </c>
      <c r="M37" s="24">
        <f>($M$56+'BD - Itens x Peso'!$C$13)/2 + AVERAGE('BD - Valor Lavanderia Por Item'!$M$56/'BD - Valor Lavanderia Por Item'!$AA37)</f>
        <v>17.7322363792793</v>
      </c>
      <c r="N37" s="24">
        <f>($N$56+'BD - Itens x Peso'!$C$14)/2 + AVERAGE('BD - Valor Lavanderia Por Item'!$N$56/'BD - Valor Lavanderia Por Item'!$AA37)</f>
        <v>20.223393258501901</v>
      </c>
      <c r="O37" s="24">
        <f>($O$56+'BD - Itens x Peso'!$C$15)/2 + AVERAGE('BD - Valor Lavanderia Por Item'!$O$56/'BD - Valor Lavanderia Por Item'!$AA37)</f>
        <v>24.424450535891737</v>
      </c>
      <c r="P37" s="24">
        <f>($P$56+'BD - Itens x Peso'!$C$16)/2 + AVERAGE('BD - Valor Lavanderia Por Item'!P$56/'BD - Valor Lavanderia Por Item'!$AA37)</f>
        <v>31.597917858834045</v>
      </c>
      <c r="Q37" s="24">
        <f>($Q$56+'BD - Itens x Peso'!$C$17)/2 + AVERAGE('BD - Valor Lavanderia Por Item'!$Q$56/'BD - Valor Lavanderia Por Item'!$AA37)</f>
        <v>33.782331745999983</v>
      </c>
      <c r="R37" s="24">
        <f>($R$56+'BD - Itens x Peso'!$C$18)/2 + AVERAGE('BD - Valor Lavanderia Por Item'!$R$56/'BD - Valor Lavanderia Por Item'!$AA37)</f>
        <v>13.736369326783915</v>
      </c>
      <c r="S37" s="24">
        <f>($S$56+'BD - Itens x Peso'!$C$19)/2 + AVERAGE('BD - Valor Lavanderia Por Item'!$S$56/'BD - Valor Lavanderia Por Item'!$AA37)</f>
        <v>16.183008506906233</v>
      </c>
      <c r="T37" s="24">
        <f>($T$56+'BD - Itens x Peso'!$C$20)/2 + AVERAGE('BD - Valor Lavanderia Por Item'!$T$56/'BD - Valor Lavanderia Por Item'!$AA37)</f>
        <v>17.6234971538046</v>
      </c>
      <c r="U37" s="24">
        <f>($U$56+'BD - Itens x Peso'!$C$21)/2 + AVERAGE('BD - Valor Lavanderia Por Item'!$U$56/'BD - Valor Lavanderia Por Item'!$AA37)</f>
        <v>22.126460380026284</v>
      </c>
      <c r="V37" s="24">
        <f>($V$56+'BD - Itens x Peso'!$C$22)/2 + AVERAGE('BD - Valor Lavanderia Por Item'!$V$56/'BD - Valor Lavanderia Por Item'!$AA37)</f>
        <v>5.38</v>
      </c>
      <c r="W37" s="24">
        <f>($W$56+'BD - Itens x Peso'!$C$23)/2 + AVERAGE('BD - Valor Lavanderia Por Item'!$W$56/'BD - Valor Lavanderia Por Item'!$AA37)</f>
        <v>6.5232499999999991</v>
      </c>
      <c r="X37" s="24">
        <f>($X$56+'BD - Itens x Peso'!$C$24)/2 + AVERAGE('BD - Valor Lavanderia Por Item'!$X$56/'BD - Valor Lavanderia Por Item'!$AA37)</f>
        <v>10.087499999999999</v>
      </c>
      <c r="Y37" s="24">
        <f>($Y$56+'BD - Itens x Peso'!$C$25)/2 + AVERAGE('BD - Valor Lavanderia Por Item'!$Y$56/'BD - Valor Lavanderia Por Item'!$AA37)</f>
        <v>2.0174999999999996</v>
      </c>
      <c r="AA37" s="22">
        <v>15.716666666666667</v>
      </c>
    </row>
    <row r="38" spans="1:27" ht="12.75" x14ac:dyDescent="0.2">
      <c r="A38" s="38" t="s">
        <v>137</v>
      </c>
      <c r="B38" s="5">
        <f>($B$56+'BD - Itens x Peso'!$C$2)/2 + AVERAGE('BD - Valor Lavanderia Por Item'!$B$56/'BD - Valor Lavanderia Por Item'!AA38)</f>
        <v>0.16139999999999999</v>
      </c>
      <c r="C38" s="24">
        <f>(C$56+'BD - Itens x Peso'!$C$3)/2 + AVERAGE('BD - Valor Lavanderia Por Item'!$C$56/'BD - Valor Lavanderia Por Item'!$AA38)</f>
        <v>0.43712499999999999</v>
      </c>
      <c r="D38" s="24">
        <f>($D$56+'BD - Itens x Peso'!$C$4)/2 + AVERAGE('BD - Valor Lavanderia Por Item'!$D$56/'BD - Valor Lavanderia Por Item'!$AA38)</f>
        <v>2.1679751836588692</v>
      </c>
      <c r="E38" s="24">
        <f>($E$56+'BD - Itens x Peso'!$C$5)/2 + AVERAGE('BD - Valor Lavanderia Por Item'!$E$56/'BD - Valor Lavanderia Por Item'!$AA38)</f>
        <v>2.4038705391860149</v>
      </c>
      <c r="F38" s="24">
        <f>($F$56+'BD - Itens x Peso'!$C$6)/2 + AVERAGE('BD - Valor Lavanderia Por Item'!$F$56/'BD - Valor Lavanderia Por Item'!$AA38)</f>
        <v>1.0087499999999998</v>
      </c>
      <c r="G38" s="24">
        <f>($G$56+'BD - Itens x Peso'!$C$7)/2 + AVERAGE('BD - Valor Lavanderia Por Item'!$G$56/'BD - Valor Lavanderia Por Item'!$AA38)</f>
        <v>3.0844908416078769</v>
      </c>
      <c r="H38" s="24">
        <f>($H$56+'BD - Itens x Peso'!$C$8)/2 + AVERAGE('BD - Valor Lavanderia Por Item'!$H$56/'BD - Valor Lavanderia Por Item'!$AA38)</f>
        <v>4.7337860714173052</v>
      </c>
      <c r="I38" s="24">
        <f>($I$56+'BD - Itens x Peso'!$C$9)/2 + AVERAGE('BD - Valor Lavanderia Por Item'!$I$56/'BD - Valor Lavanderia Por Item'!$AA38)</f>
        <v>6.3803773369151493</v>
      </c>
      <c r="J38" s="24">
        <f>($J$56+'BD - Itens x Peso'!$C$10)/2 + AVERAGE('BD - Valor Lavanderia Por Item'!$J$56/'BD - Valor Lavanderia Por Item'!$AA38)</f>
        <v>8.1262842449467385</v>
      </c>
      <c r="K38" s="24">
        <f>($K$56+'BD - Itens x Peso'!$C$11)/2 + AVERAGE('BD - Valor Lavanderia Por Item'!$K$56/'BD - Valor Lavanderia Por Item'!$AA38)</f>
        <v>8.7067117164776064</v>
      </c>
      <c r="L38" s="24">
        <f>($L$56+'BD - Itens x Peso'!$C$12)/2 + AVERAGE('BD - Valor Lavanderia Por Item'!$L$56/'BD - Valor Lavanderia Por Item'!$AA38)</f>
        <v>9.3452551521349552</v>
      </c>
      <c r="M38" s="24">
        <f>($M$56+'BD - Itens x Peso'!$C$13)/2 + AVERAGE('BD - Valor Lavanderia Por Item'!$M$56/'BD - Valor Lavanderia Por Item'!$AA38)</f>
        <v>17.448749306759563</v>
      </c>
      <c r="N38" s="24">
        <f>($N$56+'BD - Itens x Peso'!$C$14)/2 + AVERAGE('BD - Valor Lavanderia Por Item'!$N$56/'BD - Valor Lavanderia Por Item'!$AA38)</f>
        <v>19.852251809805413</v>
      </c>
      <c r="O38" s="24">
        <f>($O$56+'BD - Itens x Peso'!$C$15)/2 + AVERAGE('BD - Valor Lavanderia Por Item'!$O$56/'BD - Valor Lavanderia Por Item'!$AA38)</f>
        <v>23.990123732779097</v>
      </c>
      <c r="P38" s="24">
        <f>($P$56+'BD - Itens x Peso'!$C$16)/2 + AVERAGE('BD - Valor Lavanderia Por Item'!P$56/'BD - Valor Lavanderia Por Item'!$AA38)</f>
        <v>31.111693690991235</v>
      </c>
      <c r="Q38" s="24">
        <f>($Q$56+'BD - Itens x Peso'!$C$17)/2 + AVERAGE('BD - Valor Lavanderia Por Item'!$Q$56/'BD - Valor Lavanderia Por Item'!$AA38)</f>
        <v>33.271817551734863</v>
      </c>
      <c r="R38" s="24">
        <f>($R$56+'BD - Itens x Peso'!$C$18)/2 + AVERAGE('BD - Valor Lavanderia Por Item'!$R$56/'BD - Valor Lavanderia Por Item'!$AA38)</f>
        <v>13.533482111301767</v>
      </c>
      <c r="S38" s="24">
        <f>($S$56+'BD - Itens x Peso'!$C$19)/2 + AVERAGE('BD - Valor Lavanderia Por Item'!$S$56/'BD - Valor Lavanderia Por Item'!$AA38)</f>
        <v>15.928783223015998</v>
      </c>
      <c r="T38" s="24">
        <f>($T$56+'BD - Itens x Peso'!$C$20)/2 + AVERAGE('BD - Valor Lavanderia Por Item'!$T$56/'BD - Valor Lavanderia Por Item'!$AA38)</f>
        <v>17.366508725544641</v>
      </c>
      <c r="U38" s="24">
        <f>($U$56+'BD - Itens x Peso'!$C$21)/2 + AVERAGE('BD - Valor Lavanderia Por Item'!$U$56/'BD - Valor Lavanderia Por Item'!$AA38)</f>
        <v>21.836470494056201</v>
      </c>
      <c r="V38" s="24">
        <f>($V$56+'BD - Itens x Peso'!$C$22)/2 + AVERAGE('BD - Valor Lavanderia Por Item'!$V$56/'BD - Valor Lavanderia Por Item'!$AA38)</f>
        <v>5.38</v>
      </c>
      <c r="W38" s="24">
        <f>($W$56+'BD - Itens x Peso'!$C$23)/2 + AVERAGE('BD - Valor Lavanderia Por Item'!$W$56/'BD - Valor Lavanderia Por Item'!$AA38)</f>
        <v>6.5232499999999991</v>
      </c>
      <c r="X38" s="24">
        <f>($X$56+'BD - Itens x Peso'!$C$24)/2 + AVERAGE('BD - Valor Lavanderia Por Item'!$X$56/'BD - Valor Lavanderia Por Item'!$AA38)</f>
        <v>10.087499999999999</v>
      </c>
      <c r="Y38" s="24">
        <f>($Y$56+'BD - Itens x Peso'!$C$25)/2 + AVERAGE('BD - Valor Lavanderia Por Item'!$Y$56/'BD - Valor Lavanderia Por Item'!$AA38)</f>
        <v>2.0174999999999996</v>
      </c>
      <c r="AA38" s="22">
        <v>21.134</v>
      </c>
    </row>
    <row r="39" spans="1:27" ht="12.75" x14ac:dyDescent="0.2">
      <c r="A39" s="40" t="s">
        <v>138</v>
      </c>
      <c r="B39" s="5">
        <f>($B$56+'BD - Itens x Peso'!$C$2)/2 + AVERAGE('BD - Valor Lavanderia Por Item'!$B$56/'BD - Valor Lavanderia Por Item'!AA39)</f>
        <v>0.16139999999999999</v>
      </c>
      <c r="C39" s="24">
        <f>(C$56+'BD - Itens x Peso'!$C$3)/2 + AVERAGE('BD - Valor Lavanderia Por Item'!$C$56/'BD - Valor Lavanderia Por Item'!$AA39)</f>
        <v>0.43712499999999999</v>
      </c>
      <c r="D39" s="24">
        <f>($D$56+'BD - Itens x Peso'!$C$4)/2 + AVERAGE('BD - Valor Lavanderia Por Item'!$D$56/'BD - Valor Lavanderia Por Item'!$AA39)</f>
        <v>2.3424417441934722</v>
      </c>
      <c r="E39" s="24">
        <f>($E$56+'BD - Itens x Peso'!$C$5)/2 + AVERAGE('BD - Valor Lavanderia Por Item'!$E$56/'BD - Valor Lavanderia Por Item'!$AA39)</f>
        <v>2.5799669227393474</v>
      </c>
      <c r="F39" s="24">
        <f>($F$56+'BD - Itens x Peso'!$C$6)/2 + AVERAGE('BD - Valor Lavanderia Por Item'!$F$56/'BD - Valor Lavanderia Por Item'!$AA39)</f>
        <v>1.0087499999999998</v>
      </c>
      <c r="G39" s="24">
        <f>($G$56+'BD - Itens x Peso'!$C$7)/2 + AVERAGE('BD - Valor Lavanderia Por Item'!$G$56/'BD - Valor Lavanderia Por Item'!$AA39)</f>
        <v>3.2874249909223829</v>
      </c>
      <c r="H39" s="24">
        <f>($H$56+'BD - Itens x Peso'!$C$8)/2 + AVERAGE('BD - Valor Lavanderia Por Item'!$H$56/'BD - Valor Lavanderia Por Item'!$AA39)</f>
        <v>5.0349848748733912</v>
      </c>
      <c r="I39" s="24">
        <f>($I$56+'BD - Itens x Peso'!$C$9)/2 + AVERAGE('BD - Valor Lavanderia Por Item'!$I$56/'BD - Valor Lavanderia Por Item'!$AA39)</f>
        <v>6.7324518379434561</v>
      </c>
      <c r="J39" s="24">
        <f>($J$56+'BD - Itens x Peso'!$C$10)/2 + AVERAGE('BD - Valor Lavanderia Por Item'!$J$56/'BD - Valor Lavanderia Por Item'!$AA39)</f>
        <v>8.5172841482678869</v>
      </c>
      <c r="K39" s="24">
        <f>($K$56+'BD - Itens x Peso'!$C$11)/2 + AVERAGE('BD - Valor Lavanderia Por Item'!$K$56/'BD - Valor Lavanderia Por Item'!$AA39)</f>
        <v>9.142673812661771</v>
      </c>
      <c r="L39" s="24">
        <f>($L$56+'BD - Itens x Peso'!$C$12)/2 + AVERAGE('BD - Valor Lavanderia Por Item'!$L$56/'BD - Valor Lavanderia Por Item'!$AA39)</f>
        <v>9.803930760685601</v>
      </c>
      <c r="M39" s="24">
        <f>($M$56+'BD - Itens x Peso'!$C$13)/2 + AVERAGE('BD - Valor Lavanderia Por Item'!$M$56/'BD - Valor Lavanderia Por Item'!$AA39)</f>
        <v>18.558593123758094</v>
      </c>
      <c r="N39" s="24">
        <f>($N$56+'BD - Itens x Peso'!$C$14)/2 + AVERAGE('BD - Valor Lavanderia Por Item'!$N$56/'BD - Valor Lavanderia Por Item'!$AA39)</f>
        <v>21.305260013694497</v>
      </c>
      <c r="O39" s="24">
        <f>($O$56+'BD - Itens x Peso'!$C$15)/2 + AVERAGE('BD - Valor Lavanderia Por Item'!$O$56/'BD - Valor Lavanderia Por Item'!$AA39)</f>
        <v>25.690500800088746</v>
      </c>
      <c r="P39" s="24">
        <f>($P$56+'BD - Itens x Peso'!$C$16)/2 + AVERAGE('BD - Valor Lavanderia Por Item'!P$56/'BD - Valor Lavanderia Por Item'!$AA39)</f>
        <v>33.015247463511244</v>
      </c>
      <c r="Q39" s="24">
        <f>($Q$56+'BD - Itens x Peso'!$C$17)/2 + AVERAGE('BD - Valor Lavanderia Por Item'!$Q$56/'BD - Valor Lavanderia Por Item'!$AA39)</f>
        <v>35.270466086072112</v>
      </c>
      <c r="R39" s="24">
        <f>($R$56+'BD - Itens x Peso'!$C$18)/2 + AVERAGE('BD - Valor Lavanderia Por Item'!$R$56/'BD - Valor Lavanderia Por Item'!$AA39)</f>
        <v>14.327779782971556</v>
      </c>
      <c r="S39" s="24">
        <f>($S$56+'BD - Itens x Peso'!$C$19)/2 + AVERAGE('BD - Valor Lavanderia Por Item'!$S$56/'BD - Valor Lavanderia Por Item'!$AA39)</f>
        <v>16.924067970720433</v>
      </c>
      <c r="T39" s="24">
        <f>($T$56+'BD - Itens x Peso'!$C$20)/2 + AVERAGE('BD - Valor Lavanderia Por Item'!$T$56/'BD - Valor Lavanderia Por Item'!$AA39)</f>
        <v>18.3726111047797</v>
      </c>
      <c r="U39" s="24">
        <f>($U$56+'BD - Itens x Peso'!$C$21)/2 + AVERAGE('BD - Valor Lavanderia Por Item'!$U$56/'BD - Valor Lavanderia Por Item'!$AA39)</f>
        <v>22.971772640553901</v>
      </c>
      <c r="V39" s="24">
        <f>($V$56+'BD - Itens x Peso'!$C$22)/2 + AVERAGE('BD - Valor Lavanderia Por Item'!$V$56/'BD - Valor Lavanderia Por Item'!$AA39)</f>
        <v>5.38</v>
      </c>
      <c r="W39" s="24">
        <f>($W$56+'BD - Itens x Peso'!$C$23)/2 + AVERAGE('BD - Valor Lavanderia Por Item'!$W$56/'BD - Valor Lavanderia Por Item'!$AA39)</f>
        <v>6.5232499999999991</v>
      </c>
      <c r="X39" s="24">
        <f>($X$56+'BD - Itens x Peso'!$C$24)/2 + AVERAGE('BD - Valor Lavanderia Por Item'!$X$56/'BD - Valor Lavanderia Por Item'!$AA39)</f>
        <v>10.087499999999999</v>
      </c>
      <c r="Y39" s="24">
        <f>($Y$56+'BD - Itens x Peso'!$C$25)/2 + AVERAGE('BD - Valor Lavanderia Por Item'!$Y$56/'BD - Valor Lavanderia Por Item'!$AA39)</f>
        <v>2.0174999999999996</v>
      </c>
      <c r="AA39" s="22">
        <v>8.995333333333333</v>
      </c>
    </row>
    <row r="40" spans="1:27" ht="12.75" x14ac:dyDescent="0.2">
      <c r="A40" s="41" t="s">
        <v>139</v>
      </c>
      <c r="B40" s="5">
        <f>($B$56+'BD - Itens x Peso'!$C$2)/2 + AVERAGE('BD - Valor Lavanderia Por Item'!$B$56/'BD - Valor Lavanderia Por Item'!AA40)</f>
        <v>0.16139999999999999</v>
      </c>
      <c r="C40" s="24">
        <f>(C$56+'BD - Itens x Peso'!$C$3)/2 + AVERAGE('BD - Valor Lavanderia Por Item'!$C$56/'BD - Valor Lavanderia Por Item'!$AA40)</f>
        <v>0.43712499999999999</v>
      </c>
      <c r="D40" s="24">
        <f>($D$56+'BD - Itens x Peso'!$C$4)/2 + AVERAGE('BD - Valor Lavanderia Por Item'!$D$56/'BD - Valor Lavanderia Por Item'!$AA40)</f>
        <v>2.2600544664966682</v>
      </c>
      <c r="E40" s="24">
        <f>($E$56+'BD - Itens x Peso'!$C$5)/2 + AVERAGE('BD - Valor Lavanderia Por Item'!$E$56/'BD - Valor Lavanderia Por Item'!$AA40)</f>
        <v>2.4968100036784375</v>
      </c>
      <c r="F40" s="24">
        <f>($F$56+'BD - Itens x Peso'!$C$6)/2 + AVERAGE('BD - Valor Lavanderia Por Item'!$F$56/'BD - Valor Lavanderia Por Item'!$AA40)</f>
        <v>1.0087499999999998</v>
      </c>
      <c r="G40" s="24">
        <f>($G$56+'BD - Itens x Peso'!$C$7)/2 + AVERAGE('BD - Valor Lavanderia Por Item'!$G$56/'BD - Valor Lavanderia Por Item'!$AA40)</f>
        <v>3.1915946377446294</v>
      </c>
      <c r="H40" s="24">
        <f>($H$56+'BD - Itens x Peso'!$C$8)/2 + AVERAGE('BD - Valor Lavanderia Por Item'!$H$56/'BD - Valor Lavanderia Por Item'!$AA40)</f>
        <v>4.8927516045765307</v>
      </c>
      <c r="I40" s="24">
        <f>($I$56+'BD - Itens x Peso'!$C$9)/2 + AVERAGE('BD - Valor Lavanderia Por Item'!$I$56/'BD - Valor Lavanderia Por Item'!$AA40)</f>
        <v>6.5661938478890827</v>
      </c>
      <c r="J40" s="24">
        <f>($J$56+'BD - Itens x Peso'!$C$10)/2 + AVERAGE('BD - Valor Lavanderia Por Item'!$J$56/'BD - Valor Lavanderia Por Item'!$AA40)</f>
        <v>8.3326446533662057</v>
      </c>
      <c r="K40" s="24">
        <f>($K$56+'BD - Itens x Peso'!$C$11)/2 + AVERAGE('BD - Valor Lavanderia Por Item'!$K$56/'BD - Valor Lavanderia Por Item'!$AA40)</f>
        <v>8.9368020961933201</v>
      </c>
      <c r="L40" s="24">
        <f>($L$56+'BD - Itens x Peso'!$C$12)/2 + AVERAGE('BD - Valor Lavanderia Por Item'!$L$56/'BD - Valor Lavanderia Por Item'!$AA40)</f>
        <v>9.5873331810771134</v>
      </c>
      <c r="M40" s="24">
        <f>($M$56+'BD - Itens x Peso'!$C$13)/2 + AVERAGE('BD - Valor Lavanderia Por Item'!$M$56/'BD - Valor Lavanderia Por Item'!$AA40)</f>
        <v>18.034498360435219</v>
      </c>
      <c r="N40" s="24">
        <f>($N$56+'BD - Itens x Peso'!$C$14)/2 + AVERAGE('BD - Valor Lavanderia Por Item'!$N$56/'BD - Valor Lavanderia Por Item'!$AA40)</f>
        <v>20.619114829065825</v>
      </c>
      <c r="O40" s="24">
        <f>($O$56+'BD - Itens x Peso'!$C$15)/2 + AVERAGE('BD - Valor Lavanderia Por Item'!$O$56/'BD - Valor Lavanderia Por Item'!$AA40)</f>
        <v>24.887542128785469</v>
      </c>
      <c r="P40" s="24">
        <f>($P$56+'BD - Itens x Peso'!$C$16)/2 + AVERAGE('BD - Valor Lavanderia Por Item'!P$56/'BD - Valor Lavanderia Por Item'!$AA40)</f>
        <v>32.116343898341803</v>
      </c>
      <c r="Q40" s="24">
        <f>($Q$56+'BD - Itens x Peso'!$C$17)/2 + AVERAGE('BD - Valor Lavanderia Por Item'!$Q$56/'BD - Valor Lavanderia Por Item'!$AA40)</f>
        <v>34.326656502664321</v>
      </c>
      <c r="R40" s="24">
        <f>($R$56+'BD - Itens x Peso'!$C$18)/2 + AVERAGE('BD - Valor Lavanderia Por Item'!$R$56/'BD - Valor Lavanderia Por Item'!$AA40)</f>
        <v>13.952693447519872</v>
      </c>
      <c r="S40" s="24">
        <f>($S$56+'BD - Itens x Peso'!$C$19)/2 + AVERAGE('BD - Valor Lavanderia Por Item'!$S$56/'BD - Valor Lavanderia Por Item'!$AA40)</f>
        <v>16.454070736607164</v>
      </c>
      <c r="T40" s="24">
        <f>($T$56+'BD - Itens x Peso'!$C$20)/2 + AVERAGE('BD - Valor Lavanderia Por Item'!$T$56/'BD - Valor Lavanderia Por Item'!$AA40)</f>
        <v>17.897505526636465</v>
      </c>
      <c r="U40" s="24">
        <f>($U$56+'BD - Itens x Peso'!$C$21)/2 + AVERAGE('BD - Valor Lavanderia Por Item'!$U$56/'BD - Valor Lavanderia Por Item'!$AA40)</f>
        <v>22.435655845870301</v>
      </c>
      <c r="V40" s="24">
        <f>($V$56+'BD - Itens x Peso'!$C$22)/2 + AVERAGE('BD - Valor Lavanderia Por Item'!$V$56/'BD - Valor Lavanderia Por Item'!$AA40)</f>
        <v>5.38</v>
      </c>
      <c r="W40" s="24">
        <f>($W$56+'BD - Itens x Peso'!$C$23)/2 + AVERAGE('BD - Valor Lavanderia Por Item'!$W$56/'BD - Valor Lavanderia Por Item'!$AA40)</f>
        <v>6.5232499999999991</v>
      </c>
      <c r="X40" s="24">
        <f>($X$56+'BD - Itens x Peso'!$C$24)/2 + AVERAGE('BD - Valor Lavanderia Por Item'!$X$56/'BD - Valor Lavanderia Por Item'!$AA40)</f>
        <v>10.087499999999999</v>
      </c>
      <c r="Y40" s="24">
        <f>($Y$56+'BD - Itens x Peso'!$C$25)/2 + AVERAGE('BD - Valor Lavanderia Por Item'!$Y$56/'BD - Valor Lavanderia Por Item'!$AA40)</f>
        <v>2.0174999999999996</v>
      </c>
      <c r="AA40" s="22">
        <v>12.343166666666665</v>
      </c>
    </row>
    <row r="41" spans="1:27" ht="12.75" x14ac:dyDescent="0.2">
      <c r="A41" s="41" t="s">
        <v>140</v>
      </c>
      <c r="B41" s="5">
        <f>($B$56+'BD - Itens x Peso'!$C$2)/2 + AVERAGE('BD - Valor Lavanderia Por Item'!$B$56/'BD - Valor Lavanderia Por Item'!AA41)</f>
        <v>0.16139999999999999</v>
      </c>
      <c r="C41" s="24">
        <f>(C$56+'BD - Itens x Peso'!$C$3)/2 + AVERAGE('BD - Valor Lavanderia Por Item'!$C$56/'BD - Valor Lavanderia Por Item'!$AA41)</f>
        <v>0.43712499999999999</v>
      </c>
      <c r="D41" s="24">
        <f>($D$56+'BD - Itens x Peso'!$C$4)/2 + AVERAGE('BD - Valor Lavanderia Por Item'!$D$56/'BD - Valor Lavanderia Por Item'!$AA41)</f>
        <v>2.2105994143195526</v>
      </c>
      <c r="E41" s="24">
        <f>($E$56+'BD - Itens x Peso'!$C$5)/2 + AVERAGE('BD - Valor Lavanderia Por Item'!$E$56/'BD - Valor Lavanderia Por Item'!$AA41)</f>
        <v>2.4468929547600338</v>
      </c>
      <c r="F41" s="24">
        <f>($F$56+'BD - Itens x Peso'!$C$6)/2 + AVERAGE('BD - Valor Lavanderia Por Item'!$F$56/'BD - Valor Lavanderia Por Item'!$AA41)</f>
        <v>1.0087499999999998</v>
      </c>
      <c r="G41" s="24">
        <f>($G$56+'BD - Itens x Peso'!$C$7)/2 + AVERAGE('BD - Valor Lavanderia Por Item'!$G$56/'BD - Valor Lavanderia Por Item'!$AA41)</f>
        <v>3.1340700386918674</v>
      </c>
      <c r="H41" s="24">
        <f>($H$56+'BD - Itens x Peso'!$C$8)/2 + AVERAGE('BD - Valor Lavanderia Por Item'!$H$56/'BD - Valor Lavanderia Por Item'!$AA41)</f>
        <v>4.8073724780839724</v>
      </c>
      <c r="I41" s="24">
        <f>($I$56+'BD - Itens x Peso'!$C$9)/2 + AVERAGE('BD - Valor Lavanderia Por Item'!$I$56/'BD - Valor Lavanderia Por Item'!$AA41)</f>
        <v>6.4663932742706587</v>
      </c>
      <c r="J41" s="24">
        <f>($J$56+'BD - Itens x Peso'!$C$10)/2 + AVERAGE('BD - Valor Lavanderia Por Item'!$J$56/'BD - Valor Lavanderia Por Item'!$AA41)</f>
        <v>8.2218101154424783</v>
      </c>
      <c r="K41" s="24">
        <f>($K$56+'BD - Itens x Peso'!$C$11)/2 + AVERAGE('BD - Valor Lavanderia Por Item'!$K$56/'BD - Valor Lavanderia Por Item'!$AA41)</f>
        <v>8.8132223789800825</v>
      </c>
      <c r="L41" s="24">
        <f>($L$56+'BD - Itens x Peso'!$C$12)/2 + AVERAGE('BD - Valor Lavanderia Por Item'!$L$56/'BD - Valor Lavanderia Por Item'!$AA41)</f>
        <v>9.4573149925845197</v>
      </c>
      <c r="M41" s="24">
        <f>($M$56+'BD - Itens x Peso'!$C$13)/2 + AVERAGE('BD - Valor Lavanderia Por Item'!$M$56/'BD - Valor Lavanderia Por Item'!$AA41)</f>
        <v>17.719897191535434</v>
      </c>
      <c r="N41" s="24">
        <f>($N$56+'BD - Itens x Peso'!$C$14)/2 + AVERAGE('BD - Valor Lavanderia Por Item'!$N$56/'BD - Valor Lavanderia Por Item'!$AA41)</f>
        <v>20.207238786362161</v>
      </c>
      <c r="O41" s="24">
        <f>($O$56+'BD - Itens x Peso'!$C$15)/2 + AVERAGE('BD - Valor Lavanderia Por Item'!$O$56/'BD - Valor Lavanderia Por Item'!$AA41)</f>
        <v>24.405545829168553</v>
      </c>
      <c r="P41" s="24">
        <f>($P$56+'BD - Itens x Peso'!$C$16)/2 + AVERAGE('BD - Valor Lavanderia Por Item'!P$56/'BD - Valor Lavanderia Por Item'!$AA41)</f>
        <v>31.576754243719989</v>
      </c>
      <c r="Q41" s="24">
        <f>($Q$56+'BD - Itens x Peso'!$C$17)/2 + AVERAGE('BD - Valor Lavanderia Por Item'!$Q$56/'BD - Valor Lavanderia Por Item'!$AA41)</f>
        <v>33.760110872106317</v>
      </c>
      <c r="R41" s="24">
        <f>($R$56+'BD - Itens x Peso'!$C$18)/2 + AVERAGE('BD - Valor Lavanderia Por Item'!$R$56/'BD - Valor Lavanderia Por Item'!$AA41)</f>
        <v>13.727538365215146</v>
      </c>
      <c r="S41" s="24">
        <f>($S$56+'BD - Itens x Peso'!$C$19)/2 + AVERAGE('BD - Valor Lavanderia Por Item'!$S$56/'BD - Valor Lavanderia Por Item'!$AA41)</f>
        <v>16.171942981133657</v>
      </c>
      <c r="T41" s="24">
        <f>($T$56+'BD - Itens x Peso'!$C$20)/2 + AVERAGE('BD - Valor Lavanderia Por Item'!$T$56/'BD - Valor Lavanderia Por Item'!$AA41)</f>
        <v>17.612311358148681</v>
      </c>
      <c r="U41" s="24">
        <f>($U$56+'BD - Itens x Peso'!$C$21)/2 + AVERAGE('BD - Valor Lavanderia Por Item'!$U$56/'BD - Valor Lavanderia Por Item'!$AA41)</f>
        <v>22.113838147855333</v>
      </c>
      <c r="V41" s="24">
        <f>($V$56+'BD - Itens x Peso'!$C$22)/2 + AVERAGE('BD - Valor Lavanderia Por Item'!$V$56/'BD - Valor Lavanderia Por Item'!$AA41)</f>
        <v>5.38</v>
      </c>
      <c r="W41" s="24">
        <f>($W$56+'BD - Itens x Peso'!$C$23)/2 + AVERAGE('BD - Valor Lavanderia Por Item'!$W$56/'BD - Valor Lavanderia Por Item'!$AA41)</f>
        <v>6.5232499999999991</v>
      </c>
      <c r="X41" s="24">
        <f>($X$56+'BD - Itens x Peso'!$C$24)/2 + AVERAGE('BD - Valor Lavanderia Por Item'!$X$56/'BD - Valor Lavanderia Por Item'!$AA41)</f>
        <v>10.087499999999999</v>
      </c>
      <c r="Y41" s="24">
        <f>($Y$56+'BD - Itens x Peso'!$C$25)/2 + AVERAGE('BD - Valor Lavanderia Por Item'!$Y$56/'BD - Valor Lavanderia Por Item'!$AA41)</f>
        <v>2.0174999999999996</v>
      </c>
      <c r="AA41" s="22">
        <v>15.894000000000004</v>
      </c>
    </row>
    <row r="42" spans="1:27" ht="12.75" x14ac:dyDescent="0.2">
      <c r="A42" s="41" t="s">
        <v>141</v>
      </c>
      <c r="B42" s="5">
        <f>($B$56+'BD - Itens x Peso'!$C$2)/2 + AVERAGE('BD - Valor Lavanderia Por Item'!$B$56/'BD - Valor Lavanderia Por Item'!AA42)</f>
        <v>0.16139999999999999</v>
      </c>
      <c r="C42" s="24">
        <f>(C$56+'BD - Itens x Peso'!$C$3)/2 + AVERAGE('BD - Valor Lavanderia Por Item'!$C$56/'BD - Valor Lavanderia Por Item'!$AA42)</f>
        <v>0.43712499999999999</v>
      </c>
      <c r="D42" s="24">
        <f>($D$56+'BD - Itens x Peso'!$C$4)/2 + AVERAGE('BD - Valor Lavanderia Por Item'!$D$56/'BD - Valor Lavanderia Por Item'!$AA42)</f>
        <v>2.2349595578690442</v>
      </c>
      <c r="E42" s="24">
        <f>($E$56+'BD - Itens x Peso'!$C$5)/2 + AVERAGE('BD - Valor Lavanderia Por Item'!$E$56/'BD - Valor Lavanderia Por Item'!$AA42)</f>
        <v>2.4714806646842788</v>
      </c>
      <c r="F42" s="24">
        <f>($F$56+'BD - Itens x Peso'!$C$6)/2 + AVERAGE('BD - Valor Lavanderia Por Item'!$F$56/'BD - Valor Lavanderia Por Item'!$AA42)</f>
        <v>1.0087499999999998</v>
      </c>
      <c r="G42" s="24">
        <f>($G$56+'BD - Itens x Peso'!$C$7)/2 + AVERAGE('BD - Valor Lavanderia Por Item'!$G$56/'BD - Valor Lavanderia Por Item'!$AA42)</f>
        <v>3.1624050101227676</v>
      </c>
      <c r="H42" s="24">
        <f>($H$56+'BD - Itens x Peso'!$C$8)/2 + AVERAGE('BD - Valor Lavanderia Por Item'!$H$56/'BD - Valor Lavanderia Por Item'!$AA42)</f>
        <v>4.8494277926763081</v>
      </c>
      <c r="I42" s="24">
        <f>($I$56+'BD - Itens x Peso'!$C$9)/2 + AVERAGE('BD - Valor Lavanderia Por Item'!$I$56/'BD - Valor Lavanderia Por Item'!$AA42)</f>
        <v>6.5155521810484665</v>
      </c>
      <c r="J42" s="24">
        <f>($J$56+'BD - Itens x Peso'!$C$10)/2 + AVERAGE('BD - Valor Lavanderia Por Item'!$J$56/'BD - Valor Lavanderia Por Item'!$AA42)</f>
        <v>8.2764040373009404</v>
      </c>
      <c r="K42" s="24">
        <f>($K$56+'BD - Itens x Peso'!$C$11)/2 + AVERAGE('BD - Valor Lavanderia Por Item'!$K$56/'BD - Valor Lavanderia Por Item'!$AA42)</f>
        <v>8.8740942114541177</v>
      </c>
      <c r="L42" s="24">
        <f>($L$56+'BD - Itens x Peso'!$C$12)/2 + AVERAGE('BD - Valor Lavanderia Por Item'!$L$56/'BD - Valor Lavanderia Por Item'!$AA42)</f>
        <v>9.5213582317743484</v>
      </c>
      <c r="M42" s="24">
        <f>($M$56+'BD - Itens x Peso'!$C$13)/2 + AVERAGE('BD - Valor Lavanderia Por Item'!$M$56/'BD - Valor Lavanderia Por Item'!$AA42)</f>
        <v>17.87486072504441</v>
      </c>
      <c r="N42" s="24">
        <f>($N$56+'BD - Itens x Peso'!$C$14)/2 + AVERAGE('BD - Valor Lavanderia Por Item'!$N$56/'BD - Valor Lavanderia Por Item'!$AA42)</f>
        <v>20.41011713919303</v>
      </c>
      <c r="O42" s="24">
        <f>($O$56+'BD - Itens x Peso'!$C$15)/2 + AVERAGE('BD - Valor Lavanderia Por Item'!$O$56/'BD - Valor Lavanderia Por Item'!$AA42)</f>
        <v>24.642963414068507</v>
      </c>
      <c r="P42" s="24">
        <f>($P$56+'BD - Itens x Peso'!$C$16)/2 + AVERAGE('BD - Valor Lavanderia Por Item'!P$56/'BD - Valor Lavanderia Por Item'!$AA42)</f>
        <v>31.842540667265418</v>
      </c>
      <c r="Q42" s="24">
        <f>($Q$56+'BD - Itens x Peso'!$C$17)/2 + AVERAGE('BD - Valor Lavanderia Por Item'!$Q$56/'BD - Valor Lavanderia Por Item'!$AA42)</f>
        <v>34.039175038054495</v>
      </c>
      <c r="R42" s="24">
        <f>($R$56+'BD - Itens x Peso'!$C$18)/2 + AVERAGE('BD - Valor Lavanderia Por Item'!$R$56/'BD - Valor Lavanderia Por Item'!$AA42)</f>
        <v>13.838443315961083</v>
      </c>
      <c r="S42" s="24">
        <f>($S$56+'BD - Itens x Peso'!$C$19)/2 + AVERAGE('BD - Valor Lavanderia Por Item'!$S$56/'BD - Valor Lavanderia Por Item'!$AA42)</f>
        <v>16.310911040413366</v>
      </c>
      <c r="T42" s="24">
        <f>($T$56+'BD - Itens x Peso'!$C$20)/2 + AVERAGE('BD - Valor Lavanderia Por Item'!$T$56/'BD - Valor Lavanderia Por Item'!$AA42)</f>
        <v>17.752789844734025</v>
      </c>
      <c r="U42" s="24">
        <f>($U$56+'BD - Itens x Peso'!$C$21)/2 + AVERAGE('BD - Valor Lavanderia Por Item'!$U$56/'BD - Valor Lavanderia Por Item'!$AA42)</f>
        <v>22.272356337105961</v>
      </c>
      <c r="V42" s="24">
        <f>($V$56+'BD - Itens x Peso'!$C$22)/2 + AVERAGE('BD - Valor Lavanderia Por Item'!$V$56/'BD - Valor Lavanderia Por Item'!$AA42)</f>
        <v>5.38</v>
      </c>
      <c r="W42" s="24">
        <f>($W$56+'BD - Itens x Peso'!$C$23)/2 + AVERAGE('BD - Valor Lavanderia Por Item'!$W$56/'BD - Valor Lavanderia Por Item'!$AA42)</f>
        <v>6.5232499999999991</v>
      </c>
      <c r="X42" s="24">
        <f>($X$56+'BD - Itens x Peso'!$C$24)/2 + AVERAGE('BD - Valor Lavanderia Por Item'!$X$56/'BD - Valor Lavanderia Por Item'!$AA42)</f>
        <v>10.087499999999999</v>
      </c>
      <c r="Y42" s="24">
        <f>($Y$56+'BD - Itens x Peso'!$C$25)/2 + AVERAGE('BD - Valor Lavanderia Por Item'!$Y$56/'BD - Valor Lavanderia Por Item'!$AA42)</f>
        <v>2.0174999999999996</v>
      </c>
      <c r="AA42" s="22">
        <v>13.921333333333333</v>
      </c>
    </row>
    <row r="43" spans="1:27" ht="12.75" x14ac:dyDescent="0.2">
      <c r="A43" s="41" t="s">
        <v>142</v>
      </c>
      <c r="B43" s="5">
        <f>($B$56+'BD - Itens x Peso'!$C$2)/2 + AVERAGE('BD - Valor Lavanderia Por Item'!$B$56/'BD - Valor Lavanderia Por Item'!AA43)</f>
        <v>0.16139999999999999</v>
      </c>
      <c r="C43" s="24">
        <f>(C$56+'BD - Itens x Peso'!$C$3)/2 + AVERAGE('BD - Valor Lavanderia Por Item'!$C$56/'BD - Valor Lavanderia Por Item'!$AA43)</f>
        <v>0.43712499999999999</v>
      </c>
      <c r="D43" s="24">
        <f>($D$56+'BD - Itens x Peso'!$C$4)/2 + AVERAGE('BD - Valor Lavanderia Por Item'!$D$56/'BD - Valor Lavanderia Por Item'!$AA43)</f>
        <v>2.1883716117179097</v>
      </c>
      <c r="E43" s="24">
        <f>($E$56+'BD - Itens x Peso'!$C$5)/2 + AVERAGE('BD - Valor Lavanderia Por Item'!$E$56/'BD - Valor Lavanderia Por Item'!$AA43)</f>
        <v>2.4244575055800155</v>
      </c>
      <c r="F43" s="24">
        <f>($F$56+'BD - Itens x Peso'!$C$6)/2 + AVERAGE('BD - Valor Lavanderia Por Item'!$F$56/'BD - Valor Lavanderia Por Item'!$AA43)</f>
        <v>1.0087499999999998</v>
      </c>
      <c r="G43" s="24">
        <f>($G$56+'BD - Itens x Peso'!$C$7)/2 + AVERAGE('BD - Valor Lavanderia Por Item'!$G$56/'BD - Valor Lavanderia Por Item'!$AA43)</f>
        <v>3.1082153408158208</v>
      </c>
      <c r="H43" s="24">
        <f>($H$56+'BD - Itens x Peso'!$C$8)/2 + AVERAGE('BD - Valor Lavanderia Por Item'!$H$56/'BD - Valor Lavanderia Por Item'!$AA43)</f>
        <v>4.7689984336449811</v>
      </c>
      <c r="I43" s="24">
        <f>($I$56+'BD - Itens x Peso'!$C$9)/2 + AVERAGE('BD - Valor Lavanderia Por Item'!$I$56/'BD - Valor Lavanderia Por Item'!$AA43)</f>
        <v>6.4215374435260788</v>
      </c>
      <c r="J43" s="24">
        <f>($J$56+'BD - Itens x Peso'!$C$10)/2 + AVERAGE('BD - Valor Lavanderia Por Item'!$J$56/'BD - Valor Lavanderia Por Item'!$AA43)</f>
        <v>8.1719950182590839</v>
      </c>
      <c r="K43" s="24">
        <f>($K$56+'BD - Itens x Peso'!$C$11)/2 + AVERAGE('BD - Valor Lavanderia Por Item'!$K$56/'BD - Valor Lavanderia Por Item'!$AA43)</f>
        <v>8.7576789018456296</v>
      </c>
      <c r="L43" s="24">
        <f>($L$56+'BD - Itens x Peso'!$C$12)/2 + AVERAGE('BD - Valor Lavanderia Por Item'!$L$56/'BD - Valor Lavanderia Por Item'!$AA43)</f>
        <v>9.3988777146682736</v>
      </c>
      <c r="M43" s="24">
        <f>($M$56+'BD - Itens x Peso'!$C$13)/2 + AVERAGE('BD - Valor Lavanderia Por Item'!$M$56/'BD - Valor Lavanderia Por Item'!$AA43)</f>
        <v>17.57849823687441</v>
      </c>
      <c r="N43" s="24">
        <f>($N$56+'BD - Itens x Peso'!$C$14)/2 + AVERAGE('BD - Valor Lavanderia Por Item'!$N$56/'BD - Valor Lavanderia Por Item'!$AA43)</f>
        <v>20.022119188453836</v>
      </c>
      <c r="O43" s="24">
        <f>($O$56+'BD - Itens x Peso'!$C$15)/2 + AVERAGE('BD - Valor Lavanderia Por Item'!$O$56/'BD - Valor Lavanderia Por Item'!$AA43)</f>
        <v>24.188910356532965</v>
      </c>
      <c r="P43" s="24">
        <f>($P$56+'BD - Itens x Peso'!$C$16)/2 + AVERAGE('BD - Valor Lavanderia Por Item'!P$56/'BD - Valor Lavanderia Por Item'!$AA43)</f>
        <v>31.334233170526737</v>
      </c>
      <c r="Q43" s="24">
        <f>($Q$56+'BD - Itens x Peso'!$C$17)/2 + AVERAGE('BD - Valor Lavanderia Por Item'!$Q$56/'BD - Valor Lavanderia Por Item'!$AA43)</f>
        <v>33.505474310491401</v>
      </c>
      <c r="R43" s="24">
        <f>($R$56+'BD - Itens x Peso'!$C$18)/2 + AVERAGE('BD - Valor Lavanderia Por Item'!$R$56/'BD - Valor Lavanderia Por Item'!$AA43)</f>
        <v>13.626341369076057</v>
      </c>
      <c r="S43" s="24">
        <f>($S$56+'BD - Itens x Peso'!$C$19)/2 + AVERAGE('BD - Valor Lavanderia Por Item'!$S$56/'BD - Valor Lavanderia Por Item'!$AA43)</f>
        <v>16.045139352767222</v>
      </c>
      <c r="T43" s="24">
        <f>($T$56+'BD - Itens x Peso'!$C$20)/2 + AVERAGE('BD - Valor Lavanderia Por Item'!$T$56/'BD - Valor Lavanderia Por Item'!$AA43)</f>
        <v>17.48412951622921</v>
      </c>
      <c r="U43" s="24">
        <f>($U$56+'BD - Itens x Peso'!$C$21)/2 + AVERAGE('BD - Valor Lavanderia Por Item'!$U$56/'BD - Valor Lavanderia Por Item'!$AA43)</f>
        <v>21.969195690709128</v>
      </c>
      <c r="V43" s="24">
        <f>($V$56+'BD - Itens x Peso'!$C$22)/2 + AVERAGE('BD - Valor Lavanderia Por Item'!$V$56/'BD - Valor Lavanderia Por Item'!$AA43)</f>
        <v>5.38</v>
      </c>
      <c r="W43" s="24">
        <f>($W$56+'BD - Itens x Peso'!$C$23)/2 + AVERAGE('BD - Valor Lavanderia Por Item'!$W$56/'BD - Valor Lavanderia Por Item'!$AA43)</f>
        <v>6.5232499999999991</v>
      </c>
      <c r="X43" s="24">
        <f>($X$56+'BD - Itens x Peso'!$C$24)/2 + AVERAGE('BD - Valor Lavanderia Por Item'!$X$56/'BD - Valor Lavanderia Por Item'!$AA43)</f>
        <v>10.087499999999999</v>
      </c>
      <c r="Y43" s="24">
        <f>($Y$56+'BD - Itens x Peso'!$C$25)/2 + AVERAGE('BD - Valor Lavanderia Por Item'!$Y$56/'BD - Valor Lavanderia Por Item'!$AA43)</f>
        <v>2.0174999999999996</v>
      </c>
      <c r="AA43" s="22">
        <v>18.254222222222225</v>
      </c>
    </row>
    <row r="44" spans="1:27" ht="12.75" x14ac:dyDescent="0.2">
      <c r="A44" s="41" t="s">
        <v>143</v>
      </c>
      <c r="B44" s="5">
        <f>($B$56+'BD - Itens x Peso'!$C$2)/2 + AVERAGE('BD - Valor Lavanderia Por Item'!$B$56/'BD - Valor Lavanderia Por Item'!AA44)</f>
        <v>0.16139999999999999</v>
      </c>
      <c r="C44" s="24">
        <f>(C$56+'BD - Itens x Peso'!$C$3)/2 + AVERAGE('BD - Valor Lavanderia Por Item'!$C$56/'BD - Valor Lavanderia Por Item'!$AA44)</f>
        <v>0.43712499999999999</v>
      </c>
      <c r="D44" s="24">
        <f>($D$56+'BD - Itens x Peso'!$C$4)/2 + AVERAGE('BD - Valor Lavanderia Por Item'!$D$56/'BD - Valor Lavanderia Por Item'!$AA44)</f>
        <v>2.274236608111039</v>
      </c>
      <c r="E44" s="24">
        <f>($E$56+'BD - Itens x Peso'!$C$5)/2 + AVERAGE('BD - Valor Lavanderia Por Item'!$E$56/'BD - Valor Lavanderia Por Item'!$AA44)</f>
        <v>2.5111246313164175</v>
      </c>
      <c r="F44" s="24">
        <f>($F$56+'BD - Itens x Peso'!$C$6)/2 + AVERAGE('BD - Valor Lavanderia Por Item'!$F$56/'BD - Valor Lavanderia Por Item'!$AA44)</f>
        <v>1.0087499999999998</v>
      </c>
      <c r="G44" s="24">
        <f>($G$56+'BD - Itens x Peso'!$C$7)/2 + AVERAGE('BD - Valor Lavanderia Por Item'!$G$56/'BD - Valor Lavanderia Por Item'!$AA44)</f>
        <v>3.2080908696595092</v>
      </c>
      <c r="H44" s="24">
        <f>($H$56+'BD - Itens x Peso'!$C$8)/2 + AVERAGE('BD - Valor Lavanderia Por Item'!$H$56/'BD - Valor Lavanderia Por Item'!$AA44)</f>
        <v>4.9172356321839077</v>
      </c>
      <c r="I44" s="24">
        <f>($I$56+'BD - Itens x Peso'!$C$9)/2 + AVERAGE('BD - Valor Lavanderia Por Item'!$I$56/'BD - Valor Lavanderia Por Item'!$AA44)</f>
        <v>6.5948134894816732</v>
      </c>
      <c r="J44" s="24">
        <f>($J$56+'BD - Itens x Peso'!$C$10)/2 + AVERAGE('BD - Valor Lavanderia Por Item'!$J$56/'BD - Valor Lavanderia Por Item'!$AA44)</f>
        <v>8.3644284862285829</v>
      </c>
      <c r="K44" s="24">
        <f>($K$56+'BD - Itens x Peso'!$C$11)/2 + AVERAGE('BD - Valor Lavanderia Por Item'!$K$56/'BD - Valor Lavanderia Por Item'!$AA44)</f>
        <v>8.9722408425504216</v>
      </c>
      <c r="L44" s="24">
        <f>($L$56+'BD - Itens x Peso'!$C$12)/2 + AVERAGE('BD - Valor Lavanderia Por Item'!$L$56/'BD - Valor Lavanderia Por Item'!$AA44)</f>
        <v>9.6246182769464319</v>
      </c>
      <c r="M44" s="24">
        <f>($M$56+'BD - Itens x Peso'!$C$13)/2 + AVERAGE('BD - Valor Lavanderia Por Item'!$M$56/'BD - Valor Lavanderia Por Item'!$AA44)</f>
        <v>18.124716005204945</v>
      </c>
      <c r="N44" s="24">
        <f>($N$56+'BD - Itens x Peso'!$C$14)/2 + AVERAGE('BD - Valor Lavanderia Por Item'!$N$56/'BD - Valor Lavanderia Por Item'!$AA44)</f>
        <v>20.737227824766858</v>
      </c>
      <c r="O44" s="24">
        <f>($O$56+'BD - Itens x Peso'!$C$15)/2 + AVERAGE('BD - Valor Lavanderia Por Item'!$O$56/'BD - Valor Lavanderia Por Item'!$AA44)</f>
        <v>25.025763391888958</v>
      </c>
      <c r="P44" s="24">
        <f>($P$56+'BD - Itens x Peso'!$C$16)/2 + AVERAGE('BD - Valor Lavanderia Por Item'!P$56/'BD - Valor Lavanderia Por Item'!$AA44)</f>
        <v>32.271081110388202</v>
      </c>
      <c r="Q44" s="24">
        <f>($Q$56+'BD - Itens x Peso'!$C$17)/2 + AVERAGE('BD - Valor Lavanderia Por Item'!$Q$56/'BD - Valor Lavanderia Por Item'!$AA44)</f>
        <v>34.489123834309254</v>
      </c>
      <c r="R44" s="24">
        <f>($R$56+'BD - Itens x Peso'!$C$18)/2 + AVERAGE('BD - Valor Lavanderia Por Item'!$R$56/'BD - Valor Lavanderia Por Item'!$AA44)</f>
        <v>14.017260789416611</v>
      </c>
      <c r="S44" s="24">
        <f>($S$56+'BD - Itens x Peso'!$C$19)/2 + AVERAGE('BD - Valor Lavanderia Por Item'!$S$56/'BD - Valor Lavanderia Por Item'!$AA44)</f>
        <v>16.534976035567123</v>
      </c>
      <c r="T44" s="24">
        <f>($T$56+'BD - Itens x Peso'!$C$20)/2 + AVERAGE('BD - Valor Lavanderia Por Item'!$T$56/'BD - Valor Lavanderia Por Item'!$AA44)</f>
        <v>17.979290175666886</v>
      </c>
      <c r="U44" s="24">
        <f>($U$56+'BD - Itens x Peso'!$C$21)/2 + AVERAGE('BD - Valor Lavanderia Por Item'!$U$56/'BD - Valor Lavanderia Por Item'!$AA44)</f>
        <v>22.527942962481028</v>
      </c>
      <c r="V44" s="24">
        <f>($V$56+'BD - Itens x Peso'!$C$22)/2 + AVERAGE('BD - Valor Lavanderia Por Item'!$V$56/'BD - Valor Lavanderia Por Item'!$AA44)</f>
        <v>5.38</v>
      </c>
      <c r="W44" s="24">
        <f>($W$56+'BD - Itens x Peso'!$C$23)/2 + AVERAGE('BD - Valor Lavanderia Por Item'!$W$56/'BD - Valor Lavanderia Por Item'!$AA44)</f>
        <v>6.5232499999999991</v>
      </c>
      <c r="X44" s="24">
        <f>($X$56+'BD - Itens x Peso'!$C$24)/2 + AVERAGE('BD - Valor Lavanderia Por Item'!$X$56/'BD - Valor Lavanderia Por Item'!$AA44)</f>
        <v>10.087499999999999</v>
      </c>
      <c r="Y44" s="24">
        <f>($Y$56+'BD - Itens x Peso'!$C$25)/2 + AVERAGE('BD - Valor Lavanderia Por Item'!$Y$56/'BD - Valor Lavanderia Por Item'!$AA44)</f>
        <v>2.0174999999999996</v>
      </c>
      <c r="AA44" s="22">
        <v>11.6</v>
      </c>
    </row>
    <row r="45" spans="1:27" ht="12.75" x14ac:dyDescent="0.2">
      <c r="A45" s="41" t="s">
        <v>144</v>
      </c>
      <c r="B45" s="5">
        <f>($B$56+'BD - Itens x Peso'!$C$2)/2 + AVERAGE('BD - Valor Lavanderia Por Item'!$B$56/'BD - Valor Lavanderia Por Item'!AA45)</f>
        <v>0.16139999999999999</v>
      </c>
      <c r="C45" s="24">
        <f>(C$56+'BD - Itens x Peso'!$C$3)/2 + AVERAGE('BD - Valor Lavanderia Por Item'!$C$56/'BD - Valor Lavanderia Por Item'!$AA45)</f>
        <v>0.43712499999999999</v>
      </c>
      <c r="D45" s="24">
        <f>($D$56+'BD - Itens x Peso'!$C$4)/2 + AVERAGE('BD - Valor Lavanderia Por Item'!$D$56/'BD - Valor Lavanderia Por Item'!$AA45)</f>
        <v>2.4871073827119718</v>
      </c>
      <c r="E45" s="24">
        <f>($E$56+'BD - Itens x Peso'!$C$5)/2 + AVERAGE('BD - Valor Lavanderia Por Item'!$E$56/'BD - Valor Lavanderia Por Item'!$AA45)</f>
        <v>2.725983991508746</v>
      </c>
      <c r="F45" s="24">
        <f>($F$56+'BD - Itens x Peso'!$C$6)/2 + AVERAGE('BD - Valor Lavanderia Por Item'!$F$56/'BD - Valor Lavanderia Por Item'!$AA45)</f>
        <v>1.0087499999999998</v>
      </c>
      <c r="G45" s="24">
        <f>($G$56+'BD - Itens x Peso'!$C$7)/2 + AVERAGE('BD - Valor Lavanderia Por Item'!$G$56/'BD - Valor Lavanderia Por Item'!$AA45)</f>
        <v>3.4556956222561683</v>
      </c>
      <c r="H45" s="24">
        <f>($H$56+'BD - Itens x Peso'!$C$8)/2 + AVERAGE('BD - Valor Lavanderia Por Item'!$H$56/'BD - Valor Lavanderia Por Item'!$AA45)</f>
        <v>5.2847354121079499</v>
      </c>
      <c r="I45" s="24">
        <f>($I$56+'BD - Itens x Peso'!$C$9)/2 + AVERAGE('BD - Valor Lavanderia Por Item'!$I$56/'BD - Valor Lavanderia Por Item'!$AA45)</f>
        <v>7.0243879106285174</v>
      </c>
      <c r="J45" s="24">
        <f>($J$56+'BD - Itens x Peso'!$C$10)/2 + AVERAGE('BD - Valor Lavanderia Por Item'!$J$56/'BD - Valor Lavanderia Por Item'!$AA45)</f>
        <v>8.8414967108432077</v>
      </c>
      <c r="K45" s="24">
        <f>($K$56+'BD - Itens x Peso'!$C$11)/2 + AVERAGE('BD - Valor Lavanderia Por Item'!$K$56/'BD - Valor Lavanderia Por Item'!$AA45)</f>
        <v>9.504168501506955</v>
      </c>
      <c r="L45" s="24">
        <f>($L$56+'BD - Itens x Peso'!$C$12)/2 + AVERAGE('BD - Valor Lavanderia Por Item'!$L$56/'BD - Valor Lavanderia Por Item'!$AA45)</f>
        <v>10.184259229250099</v>
      </c>
      <c r="M45" s="24">
        <f>($M$56+'BD - Itens x Peso'!$C$13)/2 + AVERAGE('BD - Valor Lavanderia Por Item'!$M$56/'BD - Valor Lavanderia Por Item'!$AA45)</f>
        <v>19.478862681144463</v>
      </c>
      <c r="N45" s="24">
        <f>($N$56+'BD - Itens x Peso'!$C$14)/2 + AVERAGE('BD - Valor Lavanderia Por Item'!$N$56/'BD - Valor Lavanderia Por Item'!$AA45)</f>
        <v>22.510077480973806</v>
      </c>
      <c r="O45" s="24">
        <f>($O$56+'BD - Itens x Peso'!$C$15)/2 + AVERAGE('BD - Valor Lavanderia Por Item'!$O$56/'BD - Valor Lavanderia Por Item'!$AA45)</f>
        <v>27.100433645734412</v>
      </c>
      <c r="P45" s="24">
        <f>($P$56+'BD - Itens x Peso'!$C$16)/2 + AVERAGE('BD - Valor Lavanderia Por Item'!P$56/'BD - Valor Lavanderia Por Item'!$AA45)</f>
        <v>34.593652065012456</v>
      </c>
      <c r="Q45" s="24">
        <f>($Q$56+'BD - Itens x Peso'!$C$17)/2 + AVERAGE('BD - Valor Lavanderia Por Item'!$Q$56/'BD - Valor Lavanderia Por Item'!$AA45)</f>
        <v>36.927722155705098</v>
      </c>
      <c r="R45" s="24">
        <f>($R$56+'BD - Itens x Peso'!$C$18)/2 + AVERAGE('BD - Valor Lavanderia Por Item'!$R$56/'BD - Valor Lavanderia Por Item'!$AA45)</f>
        <v>14.986402154466509</v>
      </c>
      <c r="S45" s="24">
        <f>($S$56+'BD - Itens x Peso'!$C$19)/2 + AVERAGE('BD - Valor Lavanderia Por Item'!$S$56/'BD - Valor Lavanderia Por Item'!$AA45)</f>
        <v>17.749346483079421</v>
      </c>
      <c r="T45" s="24">
        <f>($T$56+'BD - Itens x Peso'!$C$20)/2 + AVERAGE('BD - Valor Lavanderia Por Item'!$T$56/'BD - Valor Lavanderia Por Item'!$AA45)</f>
        <v>19.206859471120104</v>
      </c>
      <c r="U45" s="24">
        <f>($U$56+'BD - Itens x Peso'!$C$21)/2 + AVERAGE('BD - Valor Lavanderia Por Item'!$U$56/'BD - Valor Lavanderia Por Item'!$AA45)</f>
        <v>23.913151948034081</v>
      </c>
      <c r="V45" s="24">
        <f>($V$56+'BD - Itens x Peso'!$C$22)/2 + AVERAGE('BD - Valor Lavanderia Por Item'!$V$56/'BD - Valor Lavanderia Por Item'!$AA45)</f>
        <v>5.38</v>
      </c>
      <c r="W45" s="24">
        <f>($W$56+'BD - Itens x Peso'!$C$23)/2 + AVERAGE('BD - Valor Lavanderia Por Item'!$W$56/'BD - Valor Lavanderia Por Item'!$AA45)</f>
        <v>6.5232499999999991</v>
      </c>
      <c r="X45" s="24">
        <f>($X$56+'BD - Itens x Peso'!$C$24)/2 + AVERAGE('BD - Valor Lavanderia Por Item'!$X$56/'BD - Valor Lavanderia Por Item'!$AA45)</f>
        <v>10.087499999999999</v>
      </c>
      <c r="Y45" s="24">
        <f>($Y$56+'BD - Itens x Peso'!$C$25)/2 + AVERAGE('BD - Valor Lavanderia Por Item'!$Y$56/'BD - Valor Lavanderia Por Item'!$AA45)</f>
        <v>2.0174999999999996</v>
      </c>
      <c r="AA45" s="22">
        <v>6.0933333333333337</v>
      </c>
    </row>
    <row r="46" spans="1:27" ht="12.75" x14ac:dyDescent="0.2">
      <c r="A46" s="41" t="s">
        <v>145</v>
      </c>
      <c r="B46" s="5">
        <f>($B$56+'BD - Itens x Peso'!$C$2)/2 + AVERAGE('BD - Valor Lavanderia Por Item'!$B$56/'BD - Valor Lavanderia Por Item'!AA46)</f>
        <v>0.16139999999999999</v>
      </c>
      <c r="C46" s="24">
        <f>(C$56+'BD - Itens x Peso'!$C$3)/2 + AVERAGE('BD - Valor Lavanderia Por Item'!$C$56/'BD - Valor Lavanderia Por Item'!$AA46)</f>
        <v>0.43712499999999999</v>
      </c>
      <c r="D46" s="24">
        <f>($D$56+'BD - Itens x Peso'!$C$4)/2 + AVERAGE('BD - Valor Lavanderia Por Item'!$D$56/'BD - Valor Lavanderia Por Item'!$AA46)</f>
        <v>2.2997419681128068</v>
      </c>
      <c r="E46" s="24">
        <f>($E$56+'BD - Itens x Peso'!$C$5)/2 + AVERAGE('BD - Valor Lavanderia Por Item'!$E$56/'BD - Valor Lavanderia Por Item'!$AA46)</f>
        <v>2.536868256018908</v>
      </c>
      <c r="F46" s="24">
        <f>($F$56+'BD - Itens x Peso'!$C$6)/2 + AVERAGE('BD - Valor Lavanderia Por Item'!$F$56/'BD - Valor Lavanderia Por Item'!$AA46)</f>
        <v>1.0087499999999998</v>
      </c>
      <c r="G46" s="24">
        <f>($G$56+'BD - Itens x Peso'!$C$7)/2 + AVERAGE('BD - Valor Lavanderia Por Item'!$G$56/'BD - Valor Lavanderia Por Item'!$AA46)</f>
        <v>3.237757921724151</v>
      </c>
      <c r="H46" s="24">
        <f>($H$56+'BD - Itens x Peso'!$C$8)/2 + AVERAGE('BD - Valor Lavanderia Por Item'!$H$56/'BD - Valor Lavanderia Por Item'!$AA46)</f>
        <v>4.9612680467091295</v>
      </c>
      <c r="I46" s="24">
        <f>($I$56+'BD - Itens x Peso'!$C$9)/2 + AVERAGE('BD - Valor Lavanderia Por Item'!$I$56/'BD - Valor Lavanderia Por Item'!$AA46)</f>
        <v>6.6462834495052672</v>
      </c>
      <c r="J46" s="24">
        <f>($J$56+'BD - Itens x Peso'!$C$10)/2 + AVERAGE('BD - Valor Lavanderia Por Item'!$J$56/'BD - Valor Lavanderia Por Item'!$AA46)</f>
        <v>8.4215889716780836</v>
      </c>
      <c r="K46" s="24">
        <f>($K$56+'BD - Itens x Peso'!$C$11)/2 + AVERAGE('BD - Valor Lavanderia Por Item'!$K$56/'BD - Valor Lavanderia Por Item'!$AA46)</f>
        <v>9.03597437507511</v>
      </c>
      <c r="L46" s="24">
        <f>($L$56+'BD - Itens x Peso'!$C$12)/2 + AVERAGE('BD - Valor Lavanderia Por Item'!$L$56/'BD - Valor Lavanderia Por Item'!$AA46)</f>
        <v>9.6916723100188271</v>
      </c>
      <c r="M46" s="24">
        <f>($M$56+'BD - Itens x Peso'!$C$13)/2 + AVERAGE('BD - Valor Lavanderia Por Item'!$M$56/'BD - Valor Lavanderia Por Item'!$AA46)</f>
        <v>18.286964667708212</v>
      </c>
      <c r="N46" s="24">
        <f>($N$56+'BD - Itens x Peso'!$C$14)/2 + AVERAGE('BD - Valor Lavanderia Por Item'!$N$56/'BD - Valor Lavanderia Por Item'!$AA46)</f>
        <v>20.949643872931937</v>
      </c>
      <c r="O46" s="24">
        <f>($O$56+'BD - Itens x Peso'!$C$15)/2 + AVERAGE('BD - Valor Lavanderia Por Item'!$O$56/'BD - Valor Lavanderia Por Item'!$AA46)</f>
        <v>25.274342426791648</v>
      </c>
      <c r="P46" s="24">
        <f>($P$56+'BD - Itens x Peso'!$C$16)/2 + AVERAGE('BD - Valor Lavanderia Por Item'!P$56/'BD - Valor Lavanderia Por Item'!$AA46)</f>
        <v>32.549362656731965</v>
      </c>
      <c r="Q46" s="24">
        <f>($Q$56+'BD - Itens x Peso'!$C$17)/2 + AVERAGE('BD - Valor Lavanderia Por Item'!$Q$56/'BD - Valor Lavanderia Por Item'!$AA46)</f>
        <v>34.781307334855583</v>
      </c>
      <c r="R46" s="24">
        <f>($R$56+'BD - Itens x Peso'!$C$18)/2 + AVERAGE('BD - Valor Lavanderia Por Item'!$R$56/'BD - Valor Lavanderia Por Item'!$AA46)</f>
        <v>14.133379591795856</v>
      </c>
      <c r="S46" s="24">
        <f>($S$56+'BD - Itens x Peso'!$C$19)/2 + AVERAGE('BD - Valor Lavanderia Por Item'!$S$56/'BD - Valor Lavanderia Por Item'!$AA46)</f>
        <v>16.680477246324561</v>
      </c>
      <c r="T46" s="24">
        <f>($T$56+'BD - Itens x Peso'!$C$20)/2 + AVERAGE('BD - Valor Lavanderia Por Item'!$T$56/'BD - Valor Lavanderia Por Item'!$AA46)</f>
        <v>18.126372821776229</v>
      </c>
      <c r="U46" s="24">
        <f>($U$56+'BD - Itens x Peso'!$C$21)/2 + AVERAGE('BD - Valor Lavanderia Por Item'!$U$56/'BD - Valor Lavanderia Por Item'!$AA46)</f>
        <v>22.693913391819898</v>
      </c>
      <c r="V46" s="24">
        <f>($V$56+'BD - Itens x Peso'!$C$22)/2 + AVERAGE('BD - Valor Lavanderia Por Item'!$V$56/'BD - Valor Lavanderia Por Item'!$AA46)</f>
        <v>5.38</v>
      </c>
      <c r="W46" s="24">
        <f>($W$56+'BD - Itens x Peso'!$C$23)/2 + AVERAGE('BD - Valor Lavanderia Por Item'!$W$56/'BD - Valor Lavanderia Por Item'!$AA46)</f>
        <v>6.5232499999999991</v>
      </c>
      <c r="X46" s="24">
        <f>($X$56+'BD - Itens x Peso'!$C$24)/2 + AVERAGE('BD - Valor Lavanderia Por Item'!$X$56/'BD - Valor Lavanderia Por Item'!$AA46)</f>
        <v>10.087499999999999</v>
      </c>
      <c r="Y46" s="24">
        <f>($Y$56+'BD - Itens x Peso'!$C$25)/2 + AVERAGE('BD - Valor Lavanderia Por Item'!$Y$56/'BD - Valor Lavanderia Por Item'!$AA46)</f>
        <v>2.0174999999999996</v>
      </c>
      <c r="AA46" s="22">
        <v>10.466666666666667</v>
      </c>
    </row>
    <row r="47" spans="1:27" ht="12.75" x14ac:dyDescent="0.2">
      <c r="A47" s="41" t="s">
        <v>146</v>
      </c>
      <c r="B47" s="5">
        <f>($B$56+'BD - Itens x Peso'!$C$2)/2 + AVERAGE('BD - Valor Lavanderia Por Item'!$B$56/'BD - Valor Lavanderia Por Item'!AA47)</f>
        <v>0.16139999999999999</v>
      </c>
      <c r="C47" s="24">
        <f>(C$56+'BD - Itens x Peso'!$C$3)/2 + AVERAGE('BD - Valor Lavanderia Por Item'!$C$56/'BD - Valor Lavanderia Por Item'!$AA47)</f>
        <v>0.43712499999999999</v>
      </c>
      <c r="D47" s="24">
        <f>($D$56+'BD - Itens x Peso'!$C$4)/2 + AVERAGE('BD - Valor Lavanderia Por Item'!$D$56/'BD - Valor Lavanderia Por Item'!$AA47)</f>
        <v>2.2997419681128068</v>
      </c>
      <c r="E47" s="24">
        <f>($E$56+'BD - Itens x Peso'!$C$5)/2 + AVERAGE('BD - Valor Lavanderia Por Item'!$E$56/'BD - Valor Lavanderia Por Item'!$AA47)</f>
        <v>2.536868256018908</v>
      </c>
      <c r="F47" s="24">
        <f>($F$56+'BD - Itens x Peso'!$C$6)/2 + AVERAGE('BD - Valor Lavanderia Por Item'!$F$56/'BD - Valor Lavanderia Por Item'!$AA47)</f>
        <v>1.0087499999999998</v>
      </c>
      <c r="G47" s="24">
        <f>($G$56+'BD - Itens x Peso'!$C$7)/2 + AVERAGE('BD - Valor Lavanderia Por Item'!$G$56/'BD - Valor Lavanderia Por Item'!$AA47)</f>
        <v>3.237757921724151</v>
      </c>
      <c r="H47" s="24">
        <f>($H$56+'BD - Itens x Peso'!$C$8)/2 + AVERAGE('BD - Valor Lavanderia Por Item'!$H$56/'BD - Valor Lavanderia Por Item'!$AA47)</f>
        <v>4.9612680467091295</v>
      </c>
      <c r="I47" s="24">
        <f>($I$56+'BD - Itens x Peso'!$C$9)/2 + AVERAGE('BD - Valor Lavanderia Por Item'!$I$56/'BD - Valor Lavanderia Por Item'!$AA47)</f>
        <v>6.6462834495052672</v>
      </c>
      <c r="J47" s="24">
        <f>($J$56+'BD - Itens x Peso'!$C$10)/2 + AVERAGE('BD - Valor Lavanderia Por Item'!$J$56/'BD - Valor Lavanderia Por Item'!$AA47)</f>
        <v>8.4215889716780836</v>
      </c>
      <c r="K47" s="24">
        <f>($K$56+'BD - Itens x Peso'!$C$11)/2 + AVERAGE('BD - Valor Lavanderia Por Item'!$K$56/'BD - Valor Lavanderia Por Item'!$AA47)</f>
        <v>9.03597437507511</v>
      </c>
      <c r="L47" s="24">
        <f>($L$56+'BD - Itens x Peso'!$C$12)/2 + AVERAGE('BD - Valor Lavanderia Por Item'!$L$56/'BD - Valor Lavanderia Por Item'!$AA47)</f>
        <v>9.6916723100188271</v>
      </c>
      <c r="M47" s="24">
        <f>($M$56+'BD - Itens x Peso'!$C$13)/2 + AVERAGE('BD - Valor Lavanderia Por Item'!$M$56/'BD - Valor Lavanderia Por Item'!$AA47)</f>
        <v>18.286964667708212</v>
      </c>
      <c r="N47" s="24">
        <f>($N$56+'BD - Itens x Peso'!$C$14)/2 + AVERAGE('BD - Valor Lavanderia Por Item'!$N$56/'BD - Valor Lavanderia Por Item'!$AA47)</f>
        <v>20.949643872931937</v>
      </c>
      <c r="O47" s="24">
        <f>($O$56+'BD - Itens x Peso'!$C$15)/2 + AVERAGE('BD - Valor Lavanderia Por Item'!$O$56/'BD - Valor Lavanderia Por Item'!$AA47)</f>
        <v>25.274342426791648</v>
      </c>
      <c r="P47" s="24">
        <f>($P$56+'BD - Itens x Peso'!$C$16)/2 + AVERAGE('BD - Valor Lavanderia Por Item'!P$56/'BD - Valor Lavanderia Por Item'!$AA47)</f>
        <v>32.549362656731965</v>
      </c>
      <c r="Q47" s="24">
        <f>($Q$56+'BD - Itens x Peso'!$C$17)/2 + AVERAGE('BD - Valor Lavanderia Por Item'!$Q$56/'BD - Valor Lavanderia Por Item'!$AA47)</f>
        <v>34.781307334855583</v>
      </c>
      <c r="R47" s="24">
        <f>($R$56+'BD - Itens x Peso'!$C$18)/2 + AVERAGE('BD - Valor Lavanderia Por Item'!$R$56/'BD - Valor Lavanderia Por Item'!$AA47)</f>
        <v>14.133379591795856</v>
      </c>
      <c r="S47" s="24">
        <f>($S$56+'BD - Itens x Peso'!$C$19)/2 + AVERAGE('BD - Valor Lavanderia Por Item'!$S$56/'BD - Valor Lavanderia Por Item'!$AA47)</f>
        <v>16.680477246324561</v>
      </c>
      <c r="T47" s="24">
        <f>($T$56+'BD - Itens x Peso'!$C$20)/2 + AVERAGE('BD - Valor Lavanderia Por Item'!$T$56/'BD - Valor Lavanderia Por Item'!$AA47)</f>
        <v>18.126372821776229</v>
      </c>
      <c r="U47" s="24">
        <f>($U$56+'BD - Itens x Peso'!$C$21)/2 + AVERAGE('BD - Valor Lavanderia Por Item'!$U$56/'BD - Valor Lavanderia Por Item'!$AA47)</f>
        <v>22.693913391819898</v>
      </c>
      <c r="V47" s="24">
        <f>($V$56+'BD - Itens x Peso'!$C$22)/2 + AVERAGE('BD - Valor Lavanderia Por Item'!$V$56/'BD - Valor Lavanderia Por Item'!$AA47)</f>
        <v>5.38</v>
      </c>
      <c r="W47" s="24">
        <f>($W$56+'BD - Itens x Peso'!$C$23)/2 + AVERAGE('BD - Valor Lavanderia Por Item'!$W$56/'BD - Valor Lavanderia Por Item'!$AA47)</f>
        <v>6.5232499999999991</v>
      </c>
      <c r="X47" s="24">
        <f>($X$56+'BD - Itens x Peso'!$C$24)/2 + AVERAGE('BD - Valor Lavanderia Por Item'!$X$56/'BD - Valor Lavanderia Por Item'!$AA47)</f>
        <v>10.087499999999999</v>
      </c>
      <c r="Y47" s="24">
        <f>($Y$56+'BD - Itens x Peso'!$C$25)/2 + AVERAGE('BD - Valor Lavanderia Por Item'!$Y$56/'BD - Valor Lavanderia Por Item'!$AA47)</f>
        <v>2.0174999999999996</v>
      </c>
      <c r="AA47" s="22">
        <v>10.466666666666667</v>
      </c>
    </row>
    <row r="48" spans="1:27" ht="12.75" x14ac:dyDescent="0.2">
      <c r="A48" s="41" t="s">
        <v>147</v>
      </c>
      <c r="B48" s="5">
        <f>($B$56+'BD - Itens x Peso'!$C$2)/2 + AVERAGE('BD - Valor Lavanderia Por Item'!$B$56/'BD - Valor Lavanderia Por Item'!AA48)</f>
        <v>0.16139999999999999</v>
      </c>
      <c r="C48" s="24">
        <f>(C$56+'BD - Itens x Peso'!$C$3)/2 + AVERAGE('BD - Valor Lavanderia Por Item'!$C$56/'BD - Valor Lavanderia Por Item'!$AA48)</f>
        <v>0.43712499999999999</v>
      </c>
      <c r="D48" s="24">
        <f>($D$56+'BD - Itens x Peso'!$C$4)/2 + AVERAGE('BD - Valor Lavanderia Por Item'!$D$56/'BD - Valor Lavanderia Por Item'!$AA48)</f>
        <v>2.2997419681128068</v>
      </c>
      <c r="E48" s="24">
        <f>($E$56+'BD - Itens x Peso'!$C$5)/2 + AVERAGE('BD - Valor Lavanderia Por Item'!$E$56/'BD - Valor Lavanderia Por Item'!$AA48)</f>
        <v>2.536868256018908</v>
      </c>
      <c r="F48" s="24">
        <f>($F$56+'BD - Itens x Peso'!$C$6)/2 + AVERAGE('BD - Valor Lavanderia Por Item'!$F$56/'BD - Valor Lavanderia Por Item'!$AA48)</f>
        <v>1.0087499999999998</v>
      </c>
      <c r="G48" s="24">
        <f>($G$56+'BD - Itens x Peso'!$C$7)/2 + AVERAGE('BD - Valor Lavanderia Por Item'!$G$56/'BD - Valor Lavanderia Por Item'!$AA48)</f>
        <v>3.237757921724151</v>
      </c>
      <c r="H48" s="24">
        <f>($H$56+'BD - Itens x Peso'!$C$8)/2 + AVERAGE('BD - Valor Lavanderia Por Item'!$H$56/'BD - Valor Lavanderia Por Item'!$AA48)</f>
        <v>4.9612680467091295</v>
      </c>
      <c r="I48" s="24">
        <f>($I$56+'BD - Itens x Peso'!$C$9)/2 + AVERAGE('BD - Valor Lavanderia Por Item'!$I$56/'BD - Valor Lavanderia Por Item'!$AA48)</f>
        <v>6.6462834495052672</v>
      </c>
      <c r="J48" s="24">
        <f>($J$56+'BD - Itens x Peso'!$C$10)/2 + AVERAGE('BD - Valor Lavanderia Por Item'!$J$56/'BD - Valor Lavanderia Por Item'!$AA48)</f>
        <v>8.4215889716780836</v>
      </c>
      <c r="K48" s="24">
        <f>($K$56+'BD - Itens x Peso'!$C$11)/2 + AVERAGE('BD - Valor Lavanderia Por Item'!$K$56/'BD - Valor Lavanderia Por Item'!$AA48)</f>
        <v>9.03597437507511</v>
      </c>
      <c r="L48" s="24">
        <f>($L$56+'BD - Itens x Peso'!$C$12)/2 + AVERAGE('BD - Valor Lavanderia Por Item'!$L$56/'BD - Valor Lavanderia Por Item'!$AA48)</f>
        <v>9.6916723100188271</v>
      </c>
      <c r="M48" s="24">
        <f>($M$56+'BD - Itens x Peso'!$C$13)/2 + AVERAGE('BD - Valor Lavanderia Por Item'!$M$56/'BD - Valor Lavanderia Por Item'!$AA48)</f>
        <v>18.286964667708212</v>
      </c>
      <c r="N48" s="24">
        <f>($N$56+'BD - Itens x Peso'!$C$14)/2 + AVERAGE('BD - Valor Lavanderia Por Item'!$N$56/'BD - Valor Lavanderia Por Item'!$AA48)</f>
        <v>20.949643872931937</v>
      </c>
      <c r="O48" s="24">
        <f>($O$56+'BD - Itens x Peso'!$C$15)/2 + AVERAGE('BD - Valor Lavanderia Por Item'!$O$56/'BD - Valor Lavanderia Por Item'!$AA48)</f>
        <v>25.274342426791648</v>
      </c>
      <c r="P48" s="24">
        <f>($P$56+'BD - Itens x Peso'!$C$16)/2 + AVERAGE('BD - Valor Lavanderia Por Item'!P$56/'BD - Valor Lavanderia Por Item'!$AA48)</f>
        <v>32.549362656731965</v>
      </c>
      <c r="Q48" s="24">
        <f>($Q$56+'BD - Itens x Peso'!$C$17)/2 + AVERAGE('BD - Valor Lavanderia Por Item'!$Q$56/'BD - Valor Lavanderia Por Item'!$AA48)</f>
        <v>34.781307334855583</v>
      </c>
      <c r="R48" s="24">
        <f>($R$56+'BD - Itens x Peso'!$C$18)/2 + AVERAGE('BD - Valor Lavanderia Por Item'!$R$56/'BD - Valor Lavanderia Por Item'!$AA48)</f>
        <v>14.133379591795856</v>
      </c>
      <c r="S48" s="24">
        <f>($S$56+'BD - Itens x Peso'!$C$19)/2 + AVERAGE('BD - Valor Lavanderia Por Item'!$S$56/'BD - Valor Lavanderia Por Item'!$AA48)</f>
        <v>16.680477246324561</v>
      </c>
      <c r="T48" s="24">
        <f>($T$56+'BD - Itens x Peso'!$C$20)/2 + AVERAGE('BD - Valor Lavanderia Por Item'!$T$56/'BD - Valor Lavanderia Por Item'!$AA48)</f>
        <v>18.126372821776229</v>
      </c>
      <c r="U48" s="24">
        <f>($U$56+'BD - Itens x Peso'!$C$21)/2 + AVERAGE('BD - Valor Lavanderia Por Item'!$U$56/'BD - Valor Lavanderia Por Item'!$AA48)</f>
        <v>22.693913391819898</v>
      </c>
      <c r="V48" s="24">
        <f>($V$56+'BD - Itens x Peso'!$C$22)/2 + AVERAGE('BD - Valor Lavanderia Por Item'!$V$56/'BD - Valor Lavanderia Por Item'!$AA48)</f>
        <v>5.38</v>
      </c>
      <c r="W48" s="24">
        <f>($W$56+'BD - Itens x Peso'!$C$23)/2 + AVERAGE('BD - Valor Lavanderia Por Item'!$W$56/'BD - Valor Lavanderia Por Item'!$AA48)</f>
        <v>6.5232499999999991</v>
      </c>
      <c r="X48" s="24">
        <f>($X$56+'BD - Itens x Peso'!$C$24)/2 + AVERAGE('BD - Valor Lavanderia Por Item'!$X$56/'BD - Valor Lavanderia Por Item'!$AA48)</f>
        <v>10.087499999999999</v>
      </c>
      <c r="Y48" s="24">
        <f>($Y$56+'BD - Itens x Peso'!$C$25)/2 + AVERAGE('BD - Valor Lavanderia Por Item'!$Y$56/'BD - Valor Lavanderia Por Item'!$AA48)</f>
        <v>2.0174999999999996</v>
      </c>
      <c r="AA48" s="22">
        <v>10.466666666666667</v>
      </c>
    </row>
    <row r="49" spans="1:27" ht="12.75" x14ac:dyDescent="0.2">
      <c r="A49" s="41" t="s">
        <v>148</v>
      </c>
      <c r="B49" s="5">
        <f>($B$56+'BD - Itens x Peso'!$C$2)/2 + AVERAGE('BD - Valor Lavanderia Por Item'!$B$56/'BD - Valor Lavanderia Por Item'!AA49)</f>
        <v>0.16139999999999999</v>
      </c>
      <c r="C49" s="24">
        <f>(C$56+'BD - Itens x Peso'!$C$3)/2 + AVERAGE('BD - Valor Lavanderia Por Item'!$C$56/'BD - Valor Lavanderia Por Item'!$AA49)</f>
        <v>0.43712499999999999</v>
      </c>
      <c r="D49" s="24">
        <f>($D$56+'BD - Itens x Peso'!$C$4)/2 + AVERAGE('BD - Valor Lavanderia Por Item'!$D$56/'BD - Valor Lavanderia Por Item'!$AA49)</f>
        <v>2.2484609487011604</v>
      </c>
      <c r="E49" s="24">
        <f>($E$56+'BD - Itens x Peso'!$C$5)/2 + AVERAGE('BD - Valor Lavanderia Por Item'!$E$56/'BD - Valor Lavanderia Por Item'!$AA49)</f>
        <v>2.4851081821362788</v>
      </c>
      <c r="F49" s="24">
        <f>($F$56+'BD - Itens x Peso'!$C$6)/2 + AVERAGE('BD - Valor Lavanderia Por Item'!$F$56/'BD - Valor Lavanderia Por Item'!$AA49)</f>
        <v>1.0087499999999998</v>
      </c>
      <c r="G49" s="24">
        <f>($G$56+'BD - Itens x Peso'!$C$7)/2 + AVERAGE('BD - Valor Lavanderia Por Item'!$G$56/'BD - Valor Lavanderia Por Item'!$AA49)</f>
        <v>3.1781094136180994</v>
      </c>
      <c r="H49" s="24">
        <f>($H$56+'BD - Itens x Peso'!$C$8)/2 + AVERAGE('BD - Valor Lavanderia Por Item'!$H$56/'BD - Valor Lavanderia Por Item'!$AA49)</f>
        <v>4.8727365731736443</v>
      </c>
      <c r="I49" s="24">
        <f>($I$56+'BD - Itens x Peso'!$C$9)/2 + AVERAGE('BD - Valor Lavanderia Por Item'!$I$56/'BD - Valor Lavanderia Por Item'!$AA49)</f>
        <v>6.5427980637313121</v>
      </c>
      <c r="J49" s="24">
        <f>($J$56+'BD - Itens x Peso'!$C$10)/2 + AVERAGE('BD - Valor Lavanderia Por Item'!$J$56/'BD - Valor Lavanderia Por Item'!$AA49)</f>
        <v>8.3066622282911347</v>
      </c>
      <c r="K49" s="24">
        <f>($K$56+'BD - Itens x Peso'!$C$11)/2 + AVERAGE('BD - Valor Lavanderia Por Item'!$K$56/'BD - Valor Lavanderia Por Item'!$AA49)</f>
        <v>8.9078318780335159</v>
      </c>
      <c r="L49" s="24">
        <f>($L$56+'BD - Itens x Peso'!$C$12)/2 + AVERAGE('BD - Valor Lavanderia Por Item'!$L$56/'BD - Valor Lavanderia Por Item'!$AA49)</f>
        <v>9.5568536220498554</v>
      </c>
      <c r="M49" s="24">
        <f>($M$56+'BD - Itens x Peso'!$C$13)/2 + AVERAGE('BD - Valor Lavanderia Por Item'!$M$56/'BD - Valor Lavanderia Por Item'!$AA49)</f>
        <v>17.960747872071263</v>
      </c>
      <c r="N49" s="24">
        <f>($N$56+'BD - Itens x Peso'!$C$14)/2 + AVERAGE('BD - Valor Lavanderia Por Item'!$N$56/'BD - Valor Lavanderia Por Item'!$AA49)</f>
        <v>20.522560644600969</v>
      </c>
      <c r="O49" s="24">
        <f>($O$56+'BD - Itens x Peso'!$C$15)/2 + AVERAGE('BD - Valor Lavanderia Por Item'!$O$56/'BD - Valor Lavanderia Por Item'!$AA49)</f>
        <v>24.77454997872232</v>
      </c>
      <c r="P49" s="24">
        <f>($P$56+'BD - Itens x Peso'!$C$16)/2 + AVERAGE('BD - Valor Lavanderia Por Item'!P$56/'BD - Valor Lavanderia Por Item'!$AA49)</f>
        <v>31.989850406014146</v>
      </c>
      <c r="Q49" s="24">
        <f>($Q$56+'BD - Itens x Peso'!$C$17)/2 + AVERAGE('BD - Valor Lavanderia Por Item'!$Q$56/'BD - Valor Lavanderia Por Item'!$AA49)</f>
        <v>34.193843846308845</v>
      </c>
      <c r="R49" s="24">
        <f>($R$56+'BD - Itens x Peso'!$C$18)/2 + AVERAGE('BD - Valor Lavanderia Por Item'!$R$56/'BD - Valor Lavanderia Por Item'!$AA49)</f>
        <v>13.899911389094369</v>
      </c>
      <c r="S49" s="24">
        <f>($S$56+'BD - Itens x Peso'!$C$19)/2 + AVERAGE('BD - Valor Lavanderia Por Item'!$S$56/'BD - Valor Lavanderia Por Item'!$AA49)</f>
        <v>16.387932839472313</v>
      </c>
      <c r="T49" s="24">
        <f>($T$56+'BD - Itens x Peso'!$C$20)/2 + AVERAGE('BD - Valor Lavanderia Por Item'!$T$56/'BD - Valor Lavanderia Por Item'!$AA49)</f>
        <v>17.830648784564961</v>
      </c>
      <c r="U49" s="24">
        <f>($U$56+'BD - Itens x Peso'!$C$21)/2 + AVERAGE('BD - Valor Lavanderia Por Item'!$U$56/'BD - Valor Lavanderia Por Item'!$AA49)</f>
        <v>22.360213620160298</v>
      </c>
      <c r="V49" s="24">
        <f>($V$56+'BD - Itens x Peso'!$C$22)/2 + AVERAGE('BD - Valor Lavanderia Por Item'!$V$56/'BD - Valor Lavanderia Por Item'!$AA49)</f>
        <v>5.38</v>
      </c>
      <c r="W49" s="24">
        <f>($W$56+'BD - Itens x Peso'!$C$23)/2 + AVERAGE('BD - Valor Lavanderia Por Item'!$W$56/'BD - Valor Lavanderia Por Item'!$AA49)</f>
        <v>6.5232499999999991</v>
      </c>
      <c r="X49" s="24">
        <f>($X$56+'BD - Itens x Peso'!$C$24)/2 + AVERAGE('BD - Valor Lavanderia Por Item'!$X$56/'BD - Valor Lavanderia Por Item'!$AA49)</f>
        <v>10.087499999999999</v>
      </c>
      <c r="Y49" s="24">
        <f>($Y$56+'BD - Itens x Peso'!$C$25)/2 + AVERAGE('BD - Valor Lavanderia Por Item'!$Y$56/'BD - Valor Lavanderia Por Item'!$AA49)</f>
        <v>2.0174999999999996</v>
      </c>
      <c r="AA49" s="22">
        <v>13.025333333333338</v>
      </c>
    </row>
    <row r="50" spans="1:27" ht="12.75" x14ac:dyDescent="0.2">
      <c r="A50" s="41" t="s">
        <v>149</v>
      </c>
      <c r="B50" s="5">
        <f>($B$56+'BD - Itens x Peso'!$C$2)/2 + AVERAGE('BD - Valor Lavanderia Por Item'!$B$56/'BD - Valor Lavanderia Por Item'!AA50)</f>
        <v>0.16139999999999999</v>
      </c>
      <c r="C50" s="24">
        <f>(C$56+'BD - Itens x Peso'!$C$3)/2 + AVERAGE('BD - Valor Lavanderia Por Item'!$C$56/'BD - Valor Lavanderia Por Item'!$AA50)</f>
        <v>0.43712499999999999</v>
      </c>
      <c r="D50" s="24">
        <f>($D$56+'BD - Itens x Peso'!$C$4)/2 + AVERAGE('BD - Valor Lavanderia Por Item'!$D$56/'BD - Valor Lavanderia Por Item'!$AA50)</f>
        <v>2.2419585110126059</v>
      </c>
      <c r="E50" s="24">
        <f>($E$56+'BD - Itens x Peso'!$C$5)/2 + AVERAGE('BD - Valor Lavanderia Por Item'!$E$56/'BD - Valor Lavanderia Por Item'!$AA50)</f>
        <v>2.4785450002994462</v>
      </c>
      <c r="F50" s="24">
        <f>($F$56+'BD - Itens x Peso'!$C$6)/2 + AVERAGE('BD - Valor Lavanderia Por Item'!$F$56/'BD - Valor Lavanderia Por Item'!$AA50)</f>
        <v>1.0087499999999998</v>
      </c>
      <c r="G50" s="24">
        <f>($G$56+'BD - Itens x Peso'!$C$7)/2 + AVERAGE('BD - Valor Lavanderia Por Item'!$G$56/'BD - Valor Lavanderia Por Item'!$AA50)</f>
        <v>3.1705459776407179</v>
      </c>
      <c r="H50" s="24">
        <f>($H$56+'BD - Itens x Peso'!$C$8)/2 + AVERAGE('BD - Valor Lavanderia Por Item'!$H$56/'BD - Valor Lavanderia Por Item'!$AA50)</f>
        <v>4.8615107746863062</v>
      </c>
      <c r="I50" s="24">
        <f>($I$56+'BD - Itens x Peso'!$C$9)/2 + AVERAGE('BD - Valor Lavanderia Por Item'!$I$56/'BD - Valor Lavanderia Por Item'!$AA50)</f>
        <v>6.5296761078811452</v>
      </c>
      <c r="J50" s="24">
        <f>($J$56+'BD - Itens x Peso'!$C$10)/2 + AVERAGE('BD - Valor Lavanderia Por Item'!$J$56/'BD - Valor Lavanderia Por Item'!$AA50)</f>
        <v>8.2920895073078924</v>
      </c>
      <c r="K50" s="24">
        <f>($K$56+'BD - Itens x Peso'!$C$11)/2 + AVERAGE('BD - Valor Lavanderia Por Item'!$K$56/'BD - Valor Lavanderia Por Item'!$AA50)</f>
        <v>8.8915833983459329</v>
      </c>
      <c r="L50" s="24">
        <f>($L$56+'BD - Itens x Peso'!$C$12)/2 + AVERAGE('BD - Valor Lavanderia Por Item'!$L$56/'BD - Valor Lavanderia Por Item'!$AA50)</f>
        <v>9.5397586007763149</v>
      </c>
      <c r="M50" s="24">
        <f>($M$56+'BD - Itens x Peso'!$C$13)/2 + AVERAGE('BD - Valor Lavanderia Por Item'!$M$56/'BD - Valor Lavanderia Por Item'!$AA50)</f>
        <v>17.919383554221774</v>
      </c>
      <c r="N50" s="24">
        <f>($N$56+'BD - Itens x Peso'!$C$14)/2 + AVERAGE('BD - Valor Lavanderia Por Item'!$N$56/'BD - Valor Lavanderia Por Item'!$AA50)</f>
        <v>20.468406454377948</v>
      </c>
      <c r="O50" s="24">
        <f>($O$56+'BD - Itens x Peso'!$C$15)/2 + AVERAGE('BD - Valor Lavanderia Por Item'!$O$56/'BD - Valor Lavanderia Por Item'!$AA50)</f>
        <v>24.711176253159387</v>
      </c>
      <c r="P50" s="24">
        <f>($P$56+'BD - Itens x Peso'!$C$16)/2 + AVERAGE('BD - Valor Lavanderia Por Item'!P$56/'BD - Valor Lavanderia Por Item'!$AA50)</f>
        <v>31.918904204319698</v>
      </c>
      <c r="Q50" s="24">
        <f>($Q$56+'BD - Itens x Peso'!$C$17)/2 + AVERAGE('BD - Valor Lavanderia Por Item'!$Q$56/'BD - Valor Lavanderia Por Item'!$AA50)</f>
        <v>34.119353425244626</v>
      </c>
      <c r="R50" s="24">
        <f>($R$56+'BD - Itens x Peso'!$C$18)/2 + AVERAGE('BD - Valor Lavanderia Por Item'!$R$56/'BD - Valor Lavanderia Por Item'!$AA50)</f>
        <v>13.870307600836203</v>
      </c>
      <c r="S50" s="24">
        <f>($S$56+'BD - Itens x Peso'!$C$19)/2 + AVERAGE('BD - Valor Lavanderia Por Item'!$S$56/'BD - Valor Lavanderia Por Item'!$AA50)</f>
        <v>16.350838183427705</v>
      </c>
      <c r="T50" s="24">
        <f>($T$56+'BD - Itens x Peso'!$C$20)/2 + AVERAGE('BD - Valor Lavanderia Por Item'!$T$56/'BD - Valor Lavanderia Por Item'!$AA50)</f>
        <v>17.793150951116328</v>
      </c>
      <c r="U50" s="24">
        <f>($U$56+'BD - Itens x Peso'!$C$21)/2 + AVERAGE('BD - Valor Lavanderia Por Item'!$U$56/'BD - Valor Lavanderia Por Item'!$AA50)</f>
        <v>22.317900460305122</v>
      </c>
      <c r="V50" s="24">
        <f>($V$56+'BD - Itens x Peso'!$C$22)/2 + AVERAGE('BD - Valor Lavanderia Por Item'!$V$56/'BD - Valor Lavanderia Por Item'!$AA50)</f>
        <v>5.38</v>
      </c>
      <c r="W50" s="24">
        <f>($W$56+'BD - Itens x Peso'!$C$23)/2 + AVERAGE('BD - Valor Lavanderia Por Item'!$W$56/'BD - Valor Lavanderia Por Item'!$AA50)</f>
        <v>6.5232499999999991</v>
      </c>
      <c r="X50" s="24">
        <f>($X$56+'BD - Itens x Peso'!$C$24)/2 + AVERAGE('BD - Valor Lavanderia Por Item'!$X$56/'BD - Valor Lavanderia Por Item'!$AA50)</f>
        <v>10.087499999999999</v>
      </c>
      <c r="Y50" s="24">
        <f>($Y$56+'BD - Itens x Peso'!$C$25)/2 + AVERAGE('BD - Valor Lavanderia Por Item'!$Y$56/'BD - Valor Lavanderia Por Item'!$AA50)</f>
        <v>2.0174999999999996</v>
      </c>
      <c r="AA50" s="22">
        <v>13.442000000000004</v>
      </c>
    </row>
    <row r="51" spans="1:27" ht="12.75" x14ac:dyDescent="0.2">
      <c r="A51" s="41" t="s">
        <v>150</v>
      </c>
      <c r="B51" s="5">
        <f>($B$56+'BD - Itens x Peso'!$C$2)/2 + AVERAGE('BD - Valor Lavanderia Por Item'!$B$56/'BD - Valor Lavanderia Por Item'!AA51)</f>
        <v>0.16139999999999999</v>
      </c>
      <c r="C51" s="24">
        <f>(C$56+'BD - Itens x Peso'!$C$3)/2 + AVERAGE('BD - Valor Lavanderia Por Item'!$C$56/'BD - Valor Lavanderia Por Item'!$AA51)</f>
        <v>0.43712499999999999</v>
      </c>
      <c r="D51" s="24">
        <f>($D$56+'BD - Itens x Peso'!$C$4)/2 + AVERAGE('BD - Valor Lavanderia Por Item'!$D$56/'BD - Valor Lavanderia Por Item'!$AA51)</f>
        <v>2.113890066932087</v>
      </c>
      <c r="E51" s="24">
        <f>($E$56+'BD - Itens x Peso'!$C$5)/2 + AVERAGE('BD - Valor Lavanderia Por Item'!$E$56/'BD - Valor Lavanderia Por Item'!$AA51)</f>
        <v>2.3492801728117247</v>
      </c>
      <c r="F51" s="24">
        <f>($F$56+'BD - Itens x Peso'!$C$6)/2 + AVERAGE('BD - Valor Lavanderia Por Item'!$F$56/'BD - Valor Lavanderia Por Item'!$AA51)</f>
        <v>1.0087499999999998</v>
      </c>
      <c r="G51" s="24">
        <f>($G$56+'BD - Itens x Peso'!$C$7)/2 + AVERAGE('BD - Valor Lavanderia Por Item'!$G$56/'BD - Valor Lavanderia Por Item'!$AA51)</f>
        <v>3.0215806935549012</v>
      </c>
      <c r="H51" s="24">
        <f>($H$56+'BD - Itens x Peso'!$C$8)/2 + AVERAGE('BD - Valor Lavanderia Por Item'!$H$56/'BD - Valor Lavanderia Por Item'!$AA51)</f>
        <v>4.6404136085626906</v>
      </c>
      <c r="I51" s="24">
        <f>($I$56+'BD - Itens x Peso'!$C$9)/2 + AVERAGE('BD - Valor Lavanderia Por Item'!$I$56/'BD - Valor Lavanderia Por Item'!$AA51)</f>
        <v>6.2712332669782462</v>
      </c>
      <c r="J51" s="24">
        <f>($J$56+'BD - Itens x Peso'!$C$10)/2 + AVERAGE('BD - Valor Lavanderia Por Item'!$J$56/'BD - Valor Lavanderia Por Item'!$AA51)</f>
        <v>8.005073192545149</v>
      </c>
      <c r="K51" s="24">
        <f>($K$56+'BD - Itens x Peso'!$C$11)/2 + AVERAGE('BD - Valor Lavanderia Por Item'!$K$56/'BD - Valor Lavanderia Por Item'!$AA51)</f>
        <v>8.5715622598234376</v>
      </c>
      <c r="L51" s="24">
        <f>($L$56+'BD - Itens x Peso'!$C$12)/2 + AVERAGE('BD - Valor Lavanderia Por Item'!$L$56/'BD - Valor Lavanderia Por Item'!$AA51)</f>
        <v>9.203064443771277</v>
      </c>
      <c r="M51" s="24">
        <f>($M$56+'BD - Itens x Peso'!$C$13)/2 + AVERAGE('BD - Valor Lavanderia Por Item'!$M$56/'BD - Valor Lavanderia Por Item'!$AA51)</f>
        <v>17.104694651203047</v>
      </c>
      <c r="N51" s="24">
        <f>($N$56+'BD - Itens x Peso'!$C$14)/2 + AVERAGE('BD - Valor Lavanderia Por Item'!$N$56/'BD - Valor Lavanderia Por Item'!$AA51)</f>
        <v>19.401815244359813</v>
      </c>
      <c r="O51" s="24">
        <f>($O$56+'BD - Itens x Peso'!$C$15)/2 + AVERAGE('BD - Valor Lavanderia Por Item'!$O$56/'BD - Valor Lavanderia Por Item'!$AA51)</f>
        <v>23.463002134902773</v>
      </c>
      <c r="P51" s="24">
        <f>($P$56+'BD - Itens x Peso'!$C$16)/2 + AVERAGE('BD - Valor Lavanderia Por Item'!P$56/'BD - Valor Lavanderia Por Item'!$AA51)</f>
        <v>30.521586752062777</v>
      </c>
      <c r="Q51" s="24">
        <f>($Q$56+'BD - Itens x Peso'!$C$17)/2 + AVERAGE('BD - Valor Lavanderia Por Item'!$Q$56/'BD - Valor Lavanderia Por Item'!$AA51)</f>
        <v>32.652230973400258</v>
      </c>
      <c r="R51" s="24">
        <f>($R$56+'BD - Itens x Peso'!$C$18)/2 + AVERAGE('BD - Valor Lavanderia Por Item'!$R$56/'BD - Valor Lavanderia Por Item'!$AA51)</f>
        <v>13.287247634296923</v>
      </c>
      <c r="S51" s="24">
        <f>($S$56+'BD - Itens x Peso'!$C$19)/2 + AVERAGE('BD - Valor Lavanderia Por Item'!$S$56/'BD - Valor Lavanderia Por Item'!$AA51)</f>
        <v>15.620242196064854</v>
      </c>
      <c r="T51" s="24">
        <f>($T$56+'BD - Itens x Peso'!$C$20)/2 + AVERAGE('BD - Valor Lavanderia Por Item'!$T$56/'BD - Valor Lavanderia Por Item'!$AA51)</f>
        <v>17.054614202873466</v>
      </c>
      <c r="U51" s="24">
        <f>($U$56+'BD - Itens x Peso'!$C$21)/2 + AVERAGE('BD - Valor Lavanderia Por Item'!$U$56/'BD - Valor Lavanderia Por Item'!$AA51)</f>
        <v>21.484523685880795</v>
      </c>
      <c r="V51" s="24">
        <f>($V$56+'BD - Itens x Peso'!$C$22)/2 + AVERAGE('BD - Valor Lavanderia Por Item'!$V$56/'BD - Valor Lavanderia Por Item'!$AA51)</f>
        <v>5.38</v>
      </c>
      <c r="W51" s="24">
        <f>($W$56+'BD - Itens x Peso'!$C$23)/2 + AVERAGE('BD - Valor Lavanderia Por Item'!$W$56/'BD - Valor Lavanderia Por Item'!$AA51)</f>
        <v>6.5232499999999991</v>
      </c>
      <c r="X51" s="24">
        <f>($X$56+'BD - Itens x Peso'!$C$24)/2 + AVERAGE('BD - Valor Lavanderia Por Item'!$X$56/'BD - Valor Lavanderia Por Item'!$AA51)</f>
        <v>10.087499999999999</v>
      </c>
      <c r="Y51" s="24">
        <f>($Y$56+'BD - Itens x Peso'!$C$25)/2 + AVERAGE('BD - Valor Lavanderia Por Item'!$Y$56/'BD - Valor Lavanderia Por Item'!$AA51)</f>
        <v>2.0174999999999996</v>
      </c>
      <c r="AA51" s="22">
        <v>36.333333333333336</v>
      </c>
    </row>
    <row r="52" spans="1:27" ht="12.75" x14ac:dyDescent="0.2">
      <c r="A52" s="41" t="s">
        <v>151</v>
      </c>
      <c r="B52" s="5">
        <f>($B$56+'BD - Itens x Peso'!$C$2)/2 + AVERAGE('BD - Valor Lavanderia Por Item'!$B$56/'BD - Valor Lavanderia Por Item'!AA52)</f>
        <v>0.16139999999999999</v>
      </c>
      <c r="C52" s="24">
        <f>(C$56+'BD - Itens x Peso'!$C$3)/2 + AVERAGE('BD - Valor Lavanderia Por Item'!$C$56/'BD - Valor Lavanderia Por Item'!$AA52)</f>
        <v>0.43712499999999999</v>
      </c>
      <c r="D52" s="24">
        <f>($D$56+'BD - Itens x Peso'!$C$4)/2 + AVERAGE('BD - Valor Lavanderia Por Item'!$D$56/'BD - Valor Lavanderia Por Item'!$AA52)</f>
        <v>2.1793860880632687</v>
      </c>
      <c r="E52" s="24">
        <f>($E$56+'BD - Itens x Peso'!$C$5)/2 + AVERAGE('BD - Valor Lavanderia Por Item'!$E$56/'BD - Valor Lavanderia Por Item'!$AA52)</f>
        <v>2.4153880414083906</v>
      </c>
      <c r="F52" s="24">
        <f>($F$56+'BD - Itens x Peso'!$C$6)/2 + AVERAGE('BD - Valor Lavanderia Por Item'!$F$56/'BD - Valor Lavanderia Por Item'!$AA52)</f>
        <v>1.0087499999999998</v>
      </c>
      <c r="G52" s="24">
        <f>($G$56+'BD - Itens x Peso'!$C$7)/2 + AVERAGE('BD - Valor Lavanderia Por Item'!$G$56/'BD - Valor Lavanderia Por Item'!$AA52)</f>
        <v>3.0977636554417733</v>
      </c>
      <c r="H52" s="24">
        <f>($H$56+'BD - Itens x Peso'!$C$8)/2 + AVERAGE('BD - Valor Lavanderia Por Item'!$H$56/'BD - Valor Lavanderia Por Item'!$AA52)</f>
        <v>4.7534858393408852</v>
      </c>
      <c r="I52" s="24">
        <f>($I$56+'BD - Itens x Peso'!$C$9)/2 + AVERAGE('BD - Valor Lavanderia Por Item'!$I$56/'BD - Valor Lavanderia Por Item'!$AA52)</f>
        <v>6.4034046062219447</v>
      </c>
      <c r="J52" s="24">
        <f>($J$56+'BD - Itens x Peso'!$C$10)/2 + AVERAGE('BD - Valor Lavanderia Por Item'!$J$56/'BD - Valor Lavanderia Por Item'!$AA52)</f>
        <v>8.1518574121213287</v>
      </c>
      <c r="K52" s="24">
        <f>($K$56+'BD - Itens x Peso'!$C$11)/2 + AVERAGE('BD - Valor Lavanderia Por Item'!$K$56/'BD - Valor Lavanderia Por Item'!$AA52)</f>
        <v>8.7352256150049534</v>
      </c>
      <c r="L52" s="24">
        <f>($L$56+'BD - Itens x Peso'!$C$12)/2 + AVERAGE('BD - Valor Lavanderia Por Item'!$L$56/'BD - Valor Lavanderia Por Item'!$AA52)</f>
        <v>9.3752546173950222</v>
      </c>
      <c r="M52" s="24">
        <f>($M$56+'BD - Itens x Peso'!$C$13)/2 + AVERAGE('BD - Valor Lavanderia Por Item'!$M$56/'BD - Valor Lavanderia Por Item'!$AA52)</f>
        <v>17.521338126420925</v>
      </c>
      <c r="N52" s="24">
        <f>($N$56+'BD - Itens x Peso'!$C$14)/2 + AVERAGE('BD - Valor Lavanderia Por Item'!$N$56/'BD - Valor Lavanderia Por Item'!$AA52)</f>
        <v>19.947285136894465</v>
      </c>
      <c r="O52" s="24">
        <f>($O$56+'BD - Itens x Peso'!$C$15)/2 + AVERAGE('BD - Valor Lavanderia Por Item'!$O$56/'BD - Valor Lavanderia Por Item'!$AA52)</f>
        <v>24.101336105551557</v>
      </c>
      <c r="P52" s="24">
        <f>($P$56+'BD - Itens x Peso'!$C$16)/2 + AVERAGE('BD - Valor Lavanderia Por Item'!P$56/'BD - Valor Lavanderia Por Item'!$AA52)</f>
        <v>31.236194741853371</v>
      </c>
      <c r="Q52" s="24">
        <f>($Q$56+'BD - Itens x Peso'!$C$17)/2 + AVERAGE('BD - Valor Lavanderia Por Item'!$Q$56/'BD - Valor Lavanderia Por Item'!$AA52)</f>
        <v>33.402538231350675</v>
      </c>
      <c r="R52" s="24">
        <f>($R$56+'BD - Itens x Peso'!$C$18)/2 + AVERAGE('BD - Valor Lavanderia Por Item'!$R$56/'BD - Valor Lavanderia Por Item'!$AA52)</f>
        <v>13.585432781804402</v>
      </c>
      <c r="S52" s="24">
        <f>($S$56+'BD - Itens x Peso'!$C$19)/2 + AVERAGE('BD - Valor Lavanderia Por Item'!$S$56/'BD - Valor Lavanderia Por Item'!$AA52)</f>
        <v>15.993879359928492</v>
      </c>
      <c r="T52" s="24">
        <f>($T$56+'BD - Itens x Peso'!$C$20)/2 + AVERAGE('BD - Valor Lavanderia Por Item'!$T$56/'BD - Valor Lavanderia Por Item'!$AA52)</f>
        <v>17.432312384625849</v>
      </c>
      <c r="U52" s="24">
        <f>($U$56+'BD - Itens x Peso'!$C$21)/2 + AVERAGE('BD - Valor Lavanderia Por Item'!$U$56/'BD - Valor Lavanderia Por Item'!$AA52)</f>
        <v>21.910724403940701</v>
      </c>
      <c r="V52" s="24">
        <f>($V$56+'BD - Itens x Peso'!$C$22)/2 + AVERAGE('BD - Valor Lavanderia Por Item'!$V$56/'BD - Valor Lavanderia Por Item'!$AA52)</f>
        <v>5.38</v>
      </c>
      <c r="W52" s="24">
        <f>($W$56+'BD - Itens x Peso'!$C$23)/2 + AVERAGE('BD - Valor Lavanderia Por Item'!$W$56/'BD - Valor Lavanderia Por Item'!$AA52)</f>
        <v>6.5232499999999991</v>
      </c>
      <c r="X52" s="24">
        <f>($X$56+'BD - Itens x Peso'!$C$24)/2 + AVERAGE('BD - Valor Lavanderia Por Item'!$X$56/'BD - Valor Lavanderia Por Item'!$AA52)</f>
        <v>10.087499999999999</v>
      </c>
      <c r="Y52" s="24">
        <f>($Y$56+'BD - Itens x Peso'!$C$25)/2 + AVERAGE('BD - Valor Lavanderia Por Item'!$Y$56/'BD - Valor Lavanderia Por Item'!$AA52)</f>
        <v>2.0174999999999996</v>
      </c>
      <c r="AA52" s="22">
        <v>19.420000000000002</v>
      </c>
    </row>
    <row r="53" spans="1:27" ht="12.75" x14ac:dyDescent="0.2">
      <c r="A53" s="41" t="s">
        <v>152</v>
      </c>
      <c r="B53" s="5">
        <f>($B$56+'BD - Itens x Peso'!$C$2)/2 + AVERAGE('BD - Valor Lavanderia Por Item'!$B$56/'BD - Valor Lavanderia Por Item'!AA53)</f>
        <v>0.16139999999999999</v>
      </c>
      <c r="C53" s="24">
        <f>(C$56+'BD - Itens x Peso'!$C$3)/2 + AVERAGE('BD - Valor Lavanderia Por Item'!$C$56/'BD - Valor Lavanderia Por Item'!$AA53)</f>
        <v>0.43712499999999999</v>
      </c>
      <c r="D53" s="24">
        <f>($D$56+'BD - Itens x Peso'!$C$4)/2 + AVERAGE('BD - Valor Lavanderia Por Item'!$D$56/'BD - Valor Lavanderia Por Item'!$AA53)</f>
        <v>2.1461199069380221</v>
      </c>
      <c r="E53" s="24">
        <f>($E$56+'BD - Itens x Peso'!$C$5)/2 + AVERAGE('BD - Valor Lavanderia Por Item'!$E$56/'BD - Valor Lavanderia Por Item'!$AA53)</f>
        <v>2.3818110959304963</v>
      </c>
      <c r="F53" s="24">
        <f>($F$56+'BD - Itens x Peso'!$C$6)/2 + AVERAGE('BD - Valor Lavanderia Por Item'!$F$56/'BD - Valor Lavanderia Por Item'!$AA53)</f>
        <v>1.0087499999999998</v>
      </c>
      <c r="G53" s="24">
        <f>($G$56+'BD - Itens x Peso'!$C$7)/2 + AVERAGE('BD - Valor Lavanderia Por Item'!$G$56/'BD - Valor Lavanderia Por Item'!$AA53)</f>
        <v>3.0590694544045758</v>
      </c>
      <c r="H53" s="24">
        <f>($H$56+'BD - Itens x Peso'!$C$8)/2 + AVERAGE('BD - Valor Lavanderia Por Item'!$H$56/'BD - Valor Lavanderia Por Item'!$AA53)</f>
        <v>4.6960551550895584</v>
      </c>
      <c r="I53" s="24">
        <f>($I$56+'BD - Itens x Peso'!$C$9)/2 + AVERAGE('BD - Valor Lavanderia Por Item'!$I$56/'BD - Valor Lavanderia Por Item'!$AA53)</f>
        <v>6.3362732654945297</v>
      </c>
      <c r="J53" s="24">
        <f>($J$56+'BD - Itens x Peso'!$C$10)/2 + AVERAGE('BD - Valor Lavanderia Por Item'!$J$56/'BD - Valor Lavanderia Por Item'!$AA53)</f>
        <v>8.0773040216952268</v>
      </c>
      <c r="K53" s="24">
        <f>($K$56+'BD - Itens x Peso'!$C$11)/2 + AVERAGE('BD - Valor Lavanderia Por Item'!$K$56/'BD - Valor Lavanderia Por Item'!$AA53)</f>
        <v>8.652099117807067</v>
      </c>
      <c r="L53" s="24">
        <f>($L$56+'BD - Itens x Peso'!$C$12)/2 + AVERAGE('BD - Valor Lavanderia Por Item'!$L$56/'BD - Valor Lavanderia Por Item'!$AA53)</f>
        <v>9.2877972512096409</v>
      </c>
      <c r="M53" s="24">
        <f>($M$56+'BD - Itens x Peso'!$C$13)/2 + AVERAGE('BD - Valor Lavanderia Por Item'!$M$56/'BD - Valor Lavanderia Por Item'!$AA53)</f>
        <v>17.309720121664732</v>
      </c>
      <c r="N53" s="24">
        <f>($N$56+'BD - Itens x Peso'!$C$14)/2 + AVERAGE('BD - Valor Lavanderia Por Item'!$N$56/'BD - Valor Lavanderia Por Item'!$AA53)</f>
        <v>19.670234715662268</v>
      </c>
      <c r="O53" s="24">
        <f>($O$56+'BD - Itens x Peso'!$C$15)/2 + AVERAGE('BD - Valor Lavanderia Por Item'!$O$56/'BD - Valor Lavanderia Por Item'!$AA53)</f>
        <v>23.777118952826065</v>
      </c>
      <c r="P53" s="24">
        <f>($P$56+'BD - Itens x Peso'!$C$16)/2 + AVERAGE('BD - Valor Lavanderia Por Item'!P$56/'BD - Valor Lavanderia Por Item'!$AA53)</f>
        <v>30.873237139065424</v>
      </c>
      <c r="Q53" s="24">
        <f>($Q$56+'BD - Itens x Peso'!$C$17)/2 + AVERAGE('BD - Valor Lavanderia Por Item'!$Q$56/'BD - Valor Lavanderia Por Item'!$AA53)</f>
        <v>33.021448560383121</v>
      </c>
      <c r="R53" s="24">
        <f>($R$56+'BD - Itens x Peso'!$C$18)/2 + AVERAGE('BD - Valor Lavanderia Por Item'!$R$56/'BD - Valor Lavanderia Por Item'!$AA53)</f>
        <v>13.433981121771886</v>
      </c>
      <c r="S53" s="24">
        <f>($S$56+'BD - Itens x Peso'!$C$19)/2 + AVERAGE('BD - Valor Lavanderia Por Item'!$S$56/'BD - Valor Lavanderia Por Item'!$AA53)</f>
        <v>15.804104754486181</v>
      </c>
      <c r="T53" s="24">
        <f>($T$56+'BD - Itens x Peso'!$C$20)/2 + AVERAGE('BD - Valor Lavanderia Por Item'!$T$56/'BD - Valor Lavanderia Por Item'!$AA53)</f>
        <v>17.240475141571256</v>
      </c>
      <c r="U53" s="24">
        <f>($U$56+'BD - Itens x Peso'!$C$21)/2 + AVERAGE('BD - Valor Lavanderia Por Item'!$U$56/'BD - Valor Lavanderia Por Item'!$AA53)</f>
        <v>21.694252165813534</v>
      </c>
      <c r="V53" s="24">
        <f>($V$56+'BD - Itens x Peso'!$C$22)/2 + AVERAGE('BD - Valor Lavanderia Por Item'!$V$56/'BD - Valor Lavanderia Por Item'!$AA53)</f>
        <v>5.38</v>
      </c>
      <c r="W53" s="24">
        <f>($W$56+'BD - Itens x Peso'!$C$23)/2 + AVERAGE('BD - Valor Lavanderia Por Item'!$W$56/'BD - Valor Lavanderia Por Item'!$AA53)</f>
        <v>6.5232499999999991</v>
      </c>
      <c r="X53" s="24">
        <f>($X$56+'BD - Itens x Peso'!$C$24)/2 + AVERAGE('BD - Valor Lavanderia Por Item'!$X$56/'BD - Valor Lavanderia Por Item'!$AA53)</f>
        <v>10.087499999999999</v>
      </c>
      <c r="Y53" s="24">
        <f>($Y$56+'BD - Itens x Peso'!$C$25)/2 + AVERAGE('BD - Valor Lavanderia Por Item'!$Y$56/'BD - Valor Lavanderia Por Item'!$AA53)</f>
        <v>2.0174999999999996</v>
      </c>
      <c r="AA53" s="22">
        <v>25.433333333333337</v>
      </c>
    </row>
    <row r="54" spans="1:27" ht="12.75" x14ac:dyDescent="0.2">
      <c r="A54" s="41" t="s">
        <v>153</v>
      </c>
      <c r="B54" s="5">
        <f>($B$56+'BD - Itens x Peso'!$C$2)/2 + AVERAGE('BD - Valor Lavanderia Por Item'!$B$56/'BD - Valor Lavanderia Por Item'!AA54)</f>
        <v>0.16139999999999999</v>
      </c>
      <c r="C54" s="24">
        <f>(C$56+'BD - Itens x Peso'!$C$3)/2 + AVERAGE('BD - Valor Lavanderia Por Item'!$C$56/'BD - Valor Lavanderia Por Item'!$AA54)</f>
        <v>0.43712499999999999</v>
      </c>
      <c r="D54" s="24">
        <f>($D$56+'BD - Itens x Peso'!$C$4)/2 + AVERAGE('BD - Valor Lavanderia Por Item'!$D$56/'BD - Valor Lavanderia Por Item'!$AA54)</f>
        <v>2.2300298389796169</v>
      </c>
      <c r="E54" s="24">
        <f>($E$56+'BD - Itens x Peso'!$C$5)/2 + AVERAGE('BD - Valor Lavanderia Por Item'!$E$56/'BD - Valor Lavanderia Por Item'!$AA54)</f>
        <v>2.4665048935926572</v>
      </c>
      <c r="F54" s="24">
        <f>($F$56+'BD - Itens x Peso'!$C$6)/2 + AVERAGE('BD - Valor Lavanderia Por Item'!$F$56/'BD - Valor Lavanderia Por Item'!$AA54)</f>
        <v>1.0087499999999998</v>
      </c>
      <c r="G54" s="24">
        <f>($G$56+'BD - Itens x Peso'!$C$7)/2 + AVERAGE('BD - Valor Lavanderia Por Item'!$G$56/'BD - Valor Lavanderia Por Item'!$AA54)</f>
        <v>3.1566709123901129</v>
      </c>
      <c r="H54" s="24">
        <f>($H$56+'BD - Itens x Peso'!$C$8)/2 + AVERAGE('BD - Valor Lavanderia Por Item'!$H$56/'BD - Valor Lavanderia Por Item'!$AA54)</f>
        <v>4.8409171335200742</v>
      </c>
      <c r="I54" s="24">
        <f>($I$56+'BD - Itens x Peso'!$C$9)/2 + AVERAGE('BD - Valor Lavanderia Por Item'!$I$56/'BD - Valor Lavanderia Por Item'!$AA54)</f>
        <v>6.5056039805859438</v>
      </c>
      <c r="J54" s="24">
        <f>($J$56+'BD - Itens x Peso'!$C$10)/2 + AVERAGE('BD - Valor Lavanderia Por Item'!$J$56/'BD - Valor Lavanderia Por Item'!$AA54)</f>
        <v>8.2653559625107906</v>
      </c>
      <c r="K54" s="24">
        <f>($K$56+'BD - Itens x Peso'!$C$11)/2 + AVERAGE('BD - Valor Lavanderia Por Item'!$K$56/'BD - Valor Lavanderia Por Item'!$AA54)</f>
        <v>8.8617756870672793</v>
      </c>
      <c r="L54" s="24">
        <f>($L$56+'BD - Itens x Peso'!$C$12)/2 + AVERAGE('BD - Valor Lavanderia Por Item'!$L$56/'BD - Valor Lavanderia Por Item'!$AA54)</f>
        <v>9.5083979154554896</v>
      </c>
      <c r="M54" s="24">
        <f>($M$56+'BD - Itens x Peso'!$C$13)/2 + AVERAGE('BD - Valor Lavanderia Por Item'!$M$56/'BD - Valor Lavanderia Por Item'!$AA54)</f>
        <v>17.843501030600923</v>
      </c>
      <c r="N54" s="24">
        <f>($N$56+'BD - Itens x Peso'!$C$14)/2 + AVERAGE('BD - Valor Lavanderia Por Item'!$N$56/'BD - Valor Lavanderia Por Item'!$AA54)</f>
        <v>20.369061008051016</v>
      </c>
      <c r="O54" s="24">
        <f>($O$56+'BD - Itens x Peso'!$C$15)/2 + AVERAGE('BD - Valor Lavanderia Por Item'!$O$56/'BD - Valor Lavanderia Por Item'!$AA54)</f>
        <v>24.594917640011975</v>
      </c>
      <c r="P54" s="24">
        <f>($P$56+'BD - Itens x Peso'!$C$16)/2 + AVERAGE('BD - Valor Lavanderia Por Item'!P$56/'BD - Valor Lavanderia Por Item'!$AA54)</f>
        <v>31.788753941828304</v>
      </c>
      <c r="Q54" s="24">
        <f>($Q$56+'BD - Itens x Peso'!$C$17)/2 + AVERAGE('BD - Valor Lavanderia Por Item'!$Q$56/'BD - Valor Lavanderia Por Item'!$AA54)</f>
        <v>33.98270131952151</v>
      </c>
      <c r="R54" s="24">
        <f>($R$56+'BD - Itens x Peso'!$C$18)/2 + AVERAGE('BD - Valor Lavanderia Por Item'!$R$56/'BD - Valor Lavanderia Por Item'!$AA54)</f>
        <v>13.815999678487746</v>
      </c>
      <c r="S54" s="24">
        <f>($S$56+'BD - Itens x Peso'!$C$19)/2 + AVERAGE('BD - Valor Lavanderia Por Item'!$S$56/'BD - Valor Lavanderia Por Item'!$AA54)</f>
        <v>16.282788321617954</v>
      </c>
      <c r="T54" s="24">
        <f>($T$56+'BD - Itens x Peso'!$C$20)/2 + AVERAGE('BD - Valor Lavanderia Por Item'!$T$56/'BD - Valor Lavanderia Por Item'!$AA54)</f>
        <v>17.724361463453306</v>
      </c>
      <c r="U54" s="24">
        <f>($U$56+'BD - Itens x Peso'!$C$21)/2 + AVERAGE('BD - Valor Lavanderia Por Item'!$U$56/'BD - Valor Lavanderia Por Item'!$AA54)</f>
        <v>22.240277293307265</v>
      </c>
      <c r="V54" s="24">
        <f>($V$56+'BD - Itens x Peso'!$C$22)/2 + AVERAGE('BD - Valor Lavanderia Por Item'!$V$56/'BD - Valor Lavanderia Por Item'!$AA54)</f>
        <v>5.38</v>
      </c>
      <c r="W54" s="24">
        <f>($W$56+'BD - Itens x Peso'!$C$23)/2 + AVERAGE('BD - Valor Lavanderia Por Item'!$W$56/'BD - Valor Lavanderia Por Item'!$AA54)</f>
        <v>6.5232499999999991</v>
      </c>
      <c r="X54" s="24">
        <f>($X$56+'BD - Itens x Peso'!$C$24)/2 + AVERAGE('BD - Valor Lavanderia Por Item'!$X$56/'BD - Valor Lavanderia Por Item'!$AA54)</f>
        <v>10.087499999999999</v>
      </c>
      <c r="Y54" s="24">
        <f>($Y$56+'BD - Itens x Peso'!$C$25)/2 + AVERAGE('BD - Valor Lavanderia Por Item'!$Y$56/'BD - Valor Lavanderia Por Item'!$AA54)</f>
        <v>2.0174999999999996</v>
      </c>
      <c r="AA54" s="22">
        <v>14.280000000000001</v>
      </c>
    </row>
    <row r="55" spans="1:27" ht="12.75" x14ac:dyDescent="0.2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  <c r="P55" s="5"/>
      <c r="Q55" s="6"/>
      <c r="R55" s="6"/>
      <c r="S55" s="6"/>
      <c r="T55" s="6"/>
      <c r="U55" s="6"/>
      <c r="V55" s="5"/>
      <c r="W55" s="5"/>
      <c r="X55" s="5"/>
      <c r="Y55" s="5"/>
    </row>
    <row r="56" spans="1:27" ht="12.75" x14ac:dyDescent="0.2">
      <c r="A56" s="3" t="s">
        <v>93</v>
      </c>
      <c r="B56" s="5"/>
      <c r="C56" s="5"/>
      <c r="D56" s="5">
        <v>2.7323742138364779</v>
      </c>
      <c r="E56" s="23">
        <v>2.7578993710691826</v>
      </c>
      <c r="F56" s="5"/>
      <c r="G56" s="5">
        <v>3.1782138364779868</v>
      </c>
      <c r="H56" s="5">
        <v>4.7171666666666665</v>
      </c>
      <c r="I56" s="5">
        <v>5.513946540880502</v>
      </c>
      <c r="J56" s="5">
        <v>6.1235691823899376</v>
      </c>
      <c r="K56" s="5">
        <v>6.8277358490566025</v>
      </c>
      <c r="L56" s="5">
        <v>7.183459119496856</v>
      </c>
      <c r="M56" s="6">
        <v>17.381603773584906</v>
      </c>
      <c r="N56" s="5">
        <v>22.756006289308171</v>
      </c>
      <c r="O56" s="6">
        <v>26.630125786163518</v>
      </c>
      <c r="P56" s="6">
        <v>29.812138364779873</v>
      </c>
      <c r="Q56" s="6">
        <v>31.301446540880494</v>
      </c>
      <c r="R56" s="6">
        <v>12.439738993710691</v>
      </c>
      <c r="S56" s="6">
        <v>15.587459119496854</v>
      </c>
      <c r="T56" s="6">
        <v>15.756877358490566</v>
      </c>
      <c r="U56" s="5">
        <v>17.780314465408811</v>
      </c>
    </row>
    <row r="57" spans="1:27" ht="12.75" x14ac:dyDescent="0.2">
      <c r="A57" s="3" t="s">
        <v>98</v>
      </c>
      <c r="B57" s="22">
        <f>AVERAGE(B2:B54)</f>
        <v>0.16140000000000024</v>
      </c>
      <c r="C57" s="22">
        <f t="shared" ref="C57:U57" si="0">AVERAGE(C2:C54)</f>
        <v>0.43712500000000054</v>
      </c>
      <c r="D57" s="22">
        <f t="shared" si="0"/>
        <v>2.3463802673793501</v>
      </c>
      <c r="E57" s="22">
        <f t="shared" si="0"/>
        <v>2.5839422386248021</v>
      </c>
      <c r="F57" s="22">
        <f t="shared" si="0"/>
        <v>1.0087499999999994</v>
      </c>
      <c r="G57" s="22">
        <f t="shared" si="0"/>
        <v>3.2920061602297435</v>
      </c>
      <c r="H57" s="22">
        <f t="shared" si="0"/>
        <v>5.041784335281938</v>
      </c>
      <c r="I57" s="22">
        <f t="shared" si="0"/>
        <v>6.740399799897931</v>
      </c>
      <c r="J57" s="22">
        <f t="shared" si="0"/>
        <v>8.5261108379222712</v>
      </c>
      <c r="K57" s="22">
        <f t="shared" si="0"/>
        <v>9.1525155085072321</v>
      </c>
      <c r="L57" s="22">
        <f t="shared" si="0"/>
        <v>9.8142852063371802</v>
      </c>
      <c r="M57" s="22">
        <f t="shared" si="0"/>
        <v>18.583647469946602</v>
      </c>
      <c r="N57" s="22">
        <f t="shared" si="0"/>
        <v>21.338061179045333</v>
      </c>
      <c r="O57" s="22">
        <f t="shared" si="0"/>
        <v>25.728886233284733</v>
      </c>
      <c r="P57" s="22">
        <f t="shared" si="0"/>
        <v>33.058219541631331</v>
      </c>
      <c r="Q57" s="22">
        <f t="shared" si="0"/>
        <v>35.315584896053728</v>
      </c>
      <c r="R57" s="22">
        <f t="shared" si="0"/>
        <v>14.34571078239502</v>
      </c>
      <c r="S57" s="22">
        <f t="shared" si="0"/>
        <v>16.946536184935088</v>
      </c>
      <c r="T57" s="22">
        <f t="shared" si="0"/>
        <v>18.395323523341993</v>
      </c>
      <c r="U57" s="22">
        <f t="shared" si="0"/>
        <v>22.997401699860497</v>
      </c>
    </row>
    <row r="58" spans="1:27" ht="12.75" x14ac:dyDescent="0.2">
      <c r="E58" s="5"/>
      <c r="F58" s="5"/>
      <c r="G58" s="5"/>
      <c r="J58" s="5"/>
      <c r="K58" s="5"/>
      <c r="L58" s="5"/>
      <c r="M58" s="5"/>
      <c r="N58" s="6"/>
      <c r="O58" s="5"/>
      <c r="P58" s="6"/>
      <c r="Q58" s="6"/>
      <c r="R58" s="6"/>
      <c r="S58" s="6"/>
      <c r="T58" s="6"/>
      <c r="U58" s="6" t="s">
        <v>43</v>
      </c>
    </row>
    <row r="59" spans="1:27" ht="12.75" x14ac:dyDescent="0.2">
      <c r="E59" s="5"/>
      <c r="F59" s="5"/>
      <c r="G59" s="5"/>
      <c r="L59" s="5"/>
      <c r="M59" s="5"/>
      <c r="N59" s="6"/>
      <c r="O59" s="5"/>
      <c r="P59" s="6"/>
      <c r="Q59" s="6"/>
      <c r="R59" s="6"/>
      <c r="S59" s="6"/>
      <c r="T59" s="6"/>
      <c r="U59" s="6" t="s">
        <v>43</v>
      </c>
    </row>
    <row r="60" spans="1:27" ht="12.75" x14ac:dyDescent="0.2">
      <c r="A60" t="s">
        <v>88</v>
      </c>
      <c r="B60" s="5"/>
      <c r="E60" s="30"/>
      <c r="F60" s="5"/>
      <c r="G60" s="5"/>
      <c r="L60" s="5"/>
      <c r="M60" s="5"/>
      <c r="N60" s="6"/>
      <c r="O60" s="5"/>
      <c r="P60" s="6"/>
      <c r="Q60" s="6"/>
      <c r="R60" s="6"/>
      <c r="S60" s="6"/>
      <c r="T60" s="6"/>
      <c r="U60" s="6" t="s">
        <v>43</v>
      </c>
    </row>
    <row r="61" spans="1:27" ht="12.75" x14ac:dyDescent="0.2">
      <c r="A61" s="18"/>
      <c r="B61" t="s">
        <v>89</v>
      </c>
      <c r="C61" s="22"/>
      <c r="E61" s="5"/>
      <c r="F61" s="5"/>
      <c r="G61" s="5"/>
      <c r="L61" s="5"/>
      <c r="M61" s="5"/>
      <c r="N61" s="6"/>
      <c r="O61" s="5"/>
      <c r="P61" s="6"/>
      <c r="Q61" s="6"/>
      <c r="R61" s="6"/>
      <c r="S61" s="6"/>
      <c r="T61" s="6"/>
      <c r="U61" s="6" t="s">
        <v>43</v>
      </c>
    </row>
    <row r="62" spans="1:27" ht="12.75" x14ac:dyDescent="0.2">
      <c r="A62" s="19"/>
      <c r="B62" t="s">
        <v>90</v>
      </c>
      <c r="D62" s="5"/>
      <c r="E62" s="5"/>
      <c r="F62" s="5"/>
      <c r="G62" s="5"/>
      <c r="H62" s="5"/>
      <c r="I62" s="5"/>
      <c r="L62" s="5"/>
      <c r="M62" s="5"/>
      <c r="N62" s="6"/>
      <c r="O62" s="5"/>
      <c r="P62" s="6"/>
      <c r="Q62" s="6"/>
      <c r="R62" s="6"/>
      <c r="S62" s="6"/>
      <c r="T62" s="6"/>
      <c r="U62" s="6" t="s">
        <v>43</v>
      </c>
    </row>
    <row r="63" spans="1:27" ht="12.75" x14ac:dyDescent="0.2">
      <c r="A63" s="20"/>
      <c r="B63" t="s">
        <v>91</v>
      </c>
      <c r="D63" s="5"/>
      <c r="E63" s="5"/>
      <c r="F63" s="5"/>
      <c r="G63" s="5"/>
      <c r="H63" s="5"/>
      <c r="I63" s="5"/>
      <c r="L63" s="5"/>
      <c r="M63" s="5"/>
      <c r="N63" s="5"/>
      <c r="O63" s="6"/>
      <c r="P63" s="5"/>
      <c r="Q63" s="6"/>
      <c r="R63" s="6"/>
      <c r="S63" s="6"/>
      <c r="T63" s="6"/>
      <c r="U63" s="6"/>
      <c r="V63" s="5"/>
      <c r="W63" s="5"/>
      <c r="X63" s="5"/>
      <c r="Y63" s="5"/>
    </row>
    <row r="64" spans="1:27" ht="12.75" x14ac:dyDescent="0.2">
      <c r="A64" s="21"/>
      <c r="B64" t="s">
        <v>92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6"/>
      <c r="P64" s="5"/>
      <c r="Q64" s="6"/>
      <c r="R64" s="6"/>
      <c r="S64" s="6"/>
      <c r="T64" s="6"/>
      <c r="U64" s="6"/>
      <c r="V64" s="5"/>
      <c r="W64" s="5"/>
      <c r="X64" s="5"/>
      <c r="Y64" s="5"/>
    </row>
    <row r="65" spans="4:25" ht="12.75" x14ac:dyDescent="0.2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6"/>
      <c r="P65" s="5"/>
      <c r="Q65" s="6"/>
      <c r="R65" s="6"/>
      <c r="S65" s="6"/>
      <c r="T65" s="6"/>
      <c r="U65" s="6"/>
      <c r="V65" s="5"/>
      <c r="W65" s="5"/>
      <c r="X65" s="5"/>
      <c r="Y65" s="5"/>
    </row>
    <row r="66" spans="4:25" ht="12.75" x14ac:dyDescent="0.2"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  <c r="P66" s="5"/>
      <c r="Q66" s="6"/>
      <c r="R66" s="6"/>
      <c r="S66" s="6"/>
      <c r="T66" s="6"/>
      <c r="U66" s="6"/>
      <c r="V66" s="5"/>
      <c r="W66" s="5"/>
      <c r="X66" s="5"/>
      <c r="Y66" s="5"/>
    </row>
    <row r="67" spans="4:25" ht="12.75" x14ac:dyDescent="0.2"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  <c r="P67" s="5"/>
      <c r="Q67" s="6"/>
      <c r="R67" s="6"/>
      <c r="S67" s="6"/>
      <c r="T67" s="6"/>
      <c r="U67" s="6"/>
      <c r="V67" s="5"/>
      <c r="W67" s="5"/>
      <c r="X67" s="5"/>
      <c r="Y67" s="5"/>
    </row>
    <row r="68" spans="4:25" ht="12.75" x14ac:dyDescent="0.2"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5"/>
      <c r="Q68" s="6"/>
      <c r="R68" s="6"/>
      <c r="S68" s="6"/>
      <c r="T68" s="6"/>
      <c r="U68" s="6"/>
      <c r="V68" s="5"/>
      <c r="W68" s="5"/>
      <c r="X68" s="5"/>
      <c r="Y68" s="5"/>
    </row>
    <row r="69" spans="4:25" ht="12.75" x14ac:dyDescent="0.2"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6"/>
      <c r="P69" s="5"/>
      <c r="Q69" s="6"/>
      <c r="R69" s="6"/>
      <c r="S69" s="6"/>
      <c r="T69" s="6"/>
      <c r="U69" s="6"/>
      <c r="V69" s="5"/>
      <c r="W69" s="5"/>
      <c r="X69" s="5"/>
      <c r="Y69" s="5"/>
    </row>
    <row r="70" spans="4:25" ht="12.75" x14ac:dyDescent="0.2"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6"/>
      <c r="P70" s="5"/>
      <c r="Q70" s="6"/>
      <c r="R70" s="6"/>
      <c r="S70" s="6"/>
      <c r="T70" s="6"/>
      <c r="U70" s="6"/>
      <c r="V70" s="5"/>
      <c r="W70" s="5"/>
      <c r="X70" s="5"/>
      <c r="Y70" s="5"/>
    </row>
    <row r="71" spans="4:25" ht="12.75" x14ac:dyDescent="0.2"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  <c r="P71" s="5"/>
      <c r="Q71" s="6"/>
      <c r="R71" s="6"/>
      <c r="S71" s="6"/>
      <c r="T71" s="6"/>
      <c r="U71" s="6"/>
      <c r="V71" s="5"/>
      <c r="W71" s="5"/>
      <c r="X71" s="5"/>
      <c r="Y71" s="5"/>
    </row>
    <row r="72" spans="4:25" ht="12.75" x14ac:dyDescent="0.2"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6"/>
      <c r="P72" s="5"/>
      <c r="Q72" s="6"/>
      <c r="R72" s="6"/>
      <c r="S72" s="6"/>
      <c r="T72" s="6"/>
      <c r="U72" s="6"/>
      <c r="V72" s="5"/>
      <c r="W72" s="5"/>
      <c r="X72" s="5"/>
      <c r="Y72" s="5"/>
    </row>
    <row r="73" spans="4:25" ht="12.75" x14ac:dyDescent="0.2"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6"/>
      <c r="P73" s="5"/>
      <c r="Q73" s="6"/>
      <c r="R73" s="6"/>
      <c r="S73" s="6"/>
      <c r="T73" s="6"/>
      <c r="U73" s="6"/>
      <c r="V73" s="5"/>
      <c r="W73" s="5"/>
      <c r="X73" s="5"/>
      <c r="Y73" s="5"/>
    </row>
    <row r="74" spans="4:25" ht="12.75" x14ac:dyDescent="0.2"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6"/>
      <c r="P74" s="5"/>
      <c r="Q74" s="6"/>
      <c r="R74" s="6"/>
      <c r="S74" s="6"/>
      <c r="T74" s="6"/>
      <c r="U74" s="6"/>
      <c r="V74" s="5"/>
      <c r="W74" s="5"/>
      <c r="X74" s="5"/>
      <c r="Y74" s="5"/>
    </row>
    <row r="75" spans="4:25" ht="12.75" x14ac:dyDescent="0.2"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  <c r="P75" s="5"/>
      <c r="Q75" s="6"/>
      <c r="R75" s="6"/>
      <c r="S75" s="6"/>
      <c r="T75" s="6"/>
      <c r="U75" s="6"/>
      <c r="V75" s="5"/>
      <c r="W75" s="5"/>
      <c r="X75" s="5"/>
      <c r="Y75" s="5"/>
    </row>
    <row r="76" spans="4:25" ht="12.75" x14ac:dyDescent="0.2"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6"/>
      <c r="P76" s="5"/>
      <c r="Q76" s="6"/>
      <c r="R76" s="6"/>
      <c r="S76" s="6"/>
      <c r="T76" s="6"/>
      <c r="U76" s="6"/>
      <c r="V76" s="5"/>
      <c r="W76" s="5"/>
      <c r="X76" s="5"/>
      <c r="Y76" s="5"/>
    </row>
    <row r="77" spans="4:25" ht="12.75" x14ac:dyDescent="0.2"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6"/>
      <c r="P77" s="5"/>
      <c r="Q77" s="6"/>
      <c r="R77" s="6"/>
      <c r="S77" s="6"/>
      <c r="T77" s="6"/>
      <c r="U77" s="6"/>
      <c r="V77" s="5"/>
      <c r="W77" s="5"/>
      <c r="X77" s="5"/>
      <c r="Y77" s="5"/>
    </row>
    <row r="78" spans="4:25" ht="12.75" x14ac:dyDescent="0.2"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5"/>
      <c r="Q78" s="6"/>
      <c r="R78" s="6"/>
      <c r="S78" s="6"/>
      <c r="T78" s="6"/>
      <c r="U78" s="6"/>
      <c r="V78" s="5"/>
      <c r="W78" s="5"/>
      <c r="X78" s="5"/>
      <c r="Y78" s="5"/>
    </row>
    <row r="79" spans="4:25" ht="12.75" x14ac:dyDescent="0.2"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6"/>
      <c r="P79" s="5"/>
      <c r="Q79" s="6"/>
      <c r="R79" s="6"/>
      <c r="S79" s="6"/>
      <c r="T79" s="6"/>
      <c r="U79" s="6"/>
      <c r="V79" s="5"/>
      <c r="W79" s="5"/>
      <c r="X79" s="5"/>
      <c r="Y79" s="5"/>
    </row>
    <row r="80" spans="4:25" ht="12.75" x14ac:dyDescent="0.2"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6"/>
      <c r="P80" s="5"/>
      <c r="Q80" s="6"/>
      <c r="R80" s="6"/>
      <c r="S80" s="6"/>
      <c r="T80" s="6"/>
      <c r="U80" s="6"/>
      <c r="V80" s="5"/>
      <c r="W80" s="5"/>
      <c r="X80" s="5"/>
      <c r="Y80" s="5"/>
    </row>
    <row r="81" spans="4:25" ht="12.75" x14ac:dyDescent="0.2"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  <c r="P81" s="5"/>
      <c r="Q81" s="6"/>
      <c r="R81" s="6"/>
      <c r="S81" s="6"/>
      <c r="T81" s="6"/>
      <c r="U81" s="6"/>
      <c r="V81" s="5"/>
      <c r="W81" s="5"/>
      <c r="X81" s="5"/>
      <c r="Y81" s="5"/>
    </row>
    <row r="82" spans="4:25" ht="12.75" x14ac:dyDescent="0.2"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6"/>
      <c r="P82" s="5"/>
      <c r="Q82" s="6"/>
      <c r="R82" s="6"/>
      <c r="S82" s="6"/>
      <c r="T82" s="6"/>
      <c r="U82" s="6"/>
      <c r="V82" s="5"/>
      <c r="W82" s="5"/>
      <c r="X82" s="5"/>
      <c r="Y82" s="5"/>
    </row>
    <row r="83" spans="4:25" ht="12.75" x14ac:dyDescent="0.2"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  <c r="P83" s="5"/>
      <c r="Q83" s="6"/>
      <c r="R83" s="6"/>
      <c r="S83" s="6"/>
      <c r="T83" s="6"/>
      <c r="U83" s="6"/>
      <c r="V83" s="5"/>
      <c r="W83" s="5"/>
      <c r="X83" s="5"/>
      <c r="Y83" s="5"/>
    </row>
    <row r="84" spans="4:25" ht="12.75" x14ac:dyDescent="0.2"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6"/>
      <c r="P84" s="5"/>
      <c r="Q84" s="6"/>
      <c r="R84" s="6"/>
      <c r="S84" s="6"/>
      <c r="T84" s="6"/>
      <c r="U84" s="6"/>
      <c r="V84" s="5"/>
      <c r="W84" s="5"/>
      <c r="X84" s="5"/>
      <c r="Y84" s="5"/>
    </row>
    <row r="85" spans="4:25" ht="12.75" x14ac:dyDescent="0.2"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  <c r="P85" s="5"/>
      <c r="Q85" s="6"/>
      <c r="R85" s="6"/>
      <c r="S85" s="6"/>
      <c r="T85" s="6"/>
      <c r="U85" s="6"/>
      <c r="V85" s="5"/>
      <c r="W85" s="5"/>
      <c r="X85" s="5"/>
      <c r="Y85" s="5"/>
    </row>
    <row r="86" spans="4:25" ht="12.75" x14ac:dyDescent="0.2"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5"/>
      <c r="Q86" s="6"/>
      <c r="R86" s="6"/>
      <c r="S86" s="6"/>
      <c r="T86" s="6"/>
      <c r="U86" s="6"/>
      <c r="V86" s="5"/>
      <c r="W86" s="5"/>
      <c r="X86" s="5"/>
      <c r="Y86" s="5"/>
    </row>
    <row r="87" spans="4:25" ht="12.75" x14ac:dyDescent="0.2"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6"/>
      <c r="P87" s="5"/>
      <c r="Q87" s="6"/>
      <c r="R87" s="6"/>
      <c r="S87" s="6"/>
      <c r="T87" s="6"/>
      <c r="U87" s="6"/>
      <c r="V87" s="5"/>
      <c r="W87" s="5"/>
      <c r="X87" s="5"/>
      <c r="Y87" s="5"/>
    </row>
    <row r="88" spans="4:25" ht="12.75" x14ac:dyDescent="0.2"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5"/>
      <c r="Q88" s="6"/>
      <c r="R88" s="6"/>
      <c r="S88" s="6"/>
      <c r="T88" s="6"/>
      <c r="U88" s="6"/>
      <c r="V88" s="5"/>
      <c r="W88" s="5"/>
      <c r="X88" s="5"/>
      <c r="Y88" s="5"/>
    </row>
    <row r="89" spans="4:25" ht="12.75" x14ac:dyDescent="0.2"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6"/>
      <c r="P89" s="5"/>
      <c r="Q89" s="6"/>
      <c r="R89" s="6"/>
      <c r="S89" s="6"/>
      <c r="T89" s="6"/>
      <c r="U89" s="6"/>
      <c r="V89" s="5"/>
      <c r="W89" s="5"/>
      <c r="X89" s="5"/>
      <c r="Y89" s="5"/>
    </row>
    <row r="90" spans="4:25" ht="12.75" x14ac:dyDescent="0.2"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5"/>
      <c r="Q90" s="6"/>
      <c r="R90" s="6"/>
      <c r="S90" s="6"/>
      <c r="T90" s="6"/>
      <c r="U90" s="6"/>
      <c r="V90" s="5"/>
      <c r="W90" s="5"/>
      <c r="X90" s="5"/>
      <c r="Y90" s="5"/>
    </row>
    <row r="91" spans="4:25" ht="12.75" x14ac:dyDescent="0.2"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  <c r="P91" s="5"/>
      <c r="Q91" s="6"/>
      <c r="R91" s="6"/>
      <c r="S91" s="6"/>
      <c r="T91" s="6"/>
      <c r="U91" s="6"/>
      <c r="V91" s="5"/>
      <c r="W91" s="5"/>
      <c r="X91" s="5"/>
      <c r="Y91" s="5"/>
    </row>
    <row r="92" spans="4:25" ht="12.75" x14ac:dyDescent="0.2"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  <c r="P92" s="5"/>
      <c r="Q92" s="6"/>
      <c r="R92" s="6"/>
      <c r="S92" s="6"/>
      <c r="T92" s="6"/>
      <c r="U92" s="6"/>
      <c r="V92" s="5"/>
      <c r="W92" s="5"/>
      <c r="X92" s="5"/>
      <c r="Y92" s="5"/>
    </row>
    <row r="93" spans="4:25" ht="12.75" x14ac:dyDescent="0.2"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6"/>
      <c r="P93" s="5"/>
      <c r="Q93" s="6"/>
      <c r="R93" s="6"/>
      <c r="S93" s="6"/>
      <c r="T93" s="6"/>
      <c r="U93" s="6"/>
      <c r="V93" s="5"/>
      <c r="W93" s="5"/>
      <c r="X93" s="5"/>
      <c r="Y93" s="5"/>
    </row>
    <row r="94" spans="4:25" ht="12.75" x14ac:dyDescent="0.2"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6"/>
      <c r="P94" s="5"/>
      <c r="Q94" s="6"/>
      <c r="R94" s="6"/>
      <c r="S94" s="6"/>
      <c r="T94" s="6"/>
      <c r="U94" s="6"/>
      <c r="V94" s="5"/>
      <c r="W94" s="5"/>
      <c r="X94" s="5"/>
      <c r="Y94" s="5"/>
    </row>
    <row r="95" spans="4:25" ht="12.75" x14ac:dyDescent="0.2"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6"/>
      <c r="P95" s="5"/>
      <c r="Q95" s="6"/>
      <c r="R95" s="6"/>
      <c r="S95" s="6"/>
      <c r="T95" s="6"/>
      <c r="U95" s="6"/>
      <c r="V95" s="5"/>
      <c r="W95" s="5"/>
      <c r="X95" s="5"/>
      <c r="Y95" s="5"/>
    </row>
    <row r="96" spans="4:25" ht="12.75" x14ac:dyDescent="0.2"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6"/>
      <c r="P96" s="5"/>
      <c r="Q96" s="6"/>
      <c r="R96" s="6"/>
      <c r="S96" s="6"/>
      <c r="T96" s="6"/>
      <c r="U96" s="6"/>
      <c r="V96" s="5"/>
      <c r="W96" s="5"/>
      <c r="X96" s="5"/>
      <c r="Y96" s="5"/>
    </row>
    <row r="97" spans="4:25" ht="12.75" x14ac:dyDescent="0.2"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6"/>
      <c r="P97" s="5"/>
      <c r="Q97" s="6"/>
      <c r="R97" s="6"/>
      <c r="S97" s="6"/>
      <c r="T97" s="6"/>
      <c r="U97" s="6"/>
      <c r="V97" s="5"/>
      <c r="W97" s="5"/>
      <c r="X97" s="5"/>
      <c r="Y97" s="5"/>
    </row>
    <row r="98" spans="4:25" ht="12.75" x14ac:dyDescent="0.2"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6"/>
      <c r="P98" s="5"/>
      <c r="Q98" s="6"/>
      <c r="R98" s="6"/>
      <c r="S98" s="6"/>
      <c r="T98" s="6"/>
      <c r="U98" s="6"/>
      <c r="V98" s="5"/>
      <c r="W98" s="5"/>
      <c r="X98" s="5"/>
      <c r="Y98" s="5"/>
    </row>
    <row r="99" spans="4:25" ht="12.75" x14ac:dyDescent="0.2"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6"/>
      <c r="P99" s="5"/>
      <c r="Q99" s="6"/>
      <c r="R99" s="6"/>
      <c r="S99" s="6"/>
      <c r="T99" s="6"/>
      <c r="U99" s="6"/>
      <c r="V99" s="5"/>
      <c r="W99" s="5"/>
      <c r="X99" s="5"/>
      <c r="Y99" s="5"/>
    </row>
    <row r="100" spans="4:25" ht="12.75" x14ac:dyDescent="0.2"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6"/>
      <c r="P100" s="5"/>
      <c r="Q100" s="6"/>
      <c r="R100" s="6"/>
      <c r="S100" s="6"/>
      <c r="T100" s="6"/>
      <c r="U100" s="6"/>
      <c r="V100" s="5"/>
      <c r="W100" s="5"/>
      <c r="X100" s="5"/>
      <c r="Y100" s="5"/>
    </row>
    <row r="101" spans="4:25" ht="12.75" x14ac:dyDescent="0.2"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6"/>
      <c r="P101" s="5"/>
      <c r="Q101" s="6"/>
      <c r="R101" s="6"/>
      <c r="S101" s="6"/>
      <c r="T101" s="6"/>
      <c r="U101" s="6"/>
      <c r="V101" s="5"/>
      <c r="W101" s="5"/>
      <c r="X101" s="5"/>
      <c r="Y101" s="5"/>
    </row>
    <row r="102" spans="4:25" ht="12.75" x14ac:dyDescent="0.2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6"/>
      <c r="P102" s="5"/>
      <c r="Q102" s="6"/>
      <c r="R102" s="6"/>
      <c r="S102" s="6"/>
      <c r="T102" s="6"/>
      <c r="U102" s="6"/>
      <c r="V102" s="5"/>
      <c r="W102" s="5"/>
      <c r="X102" s="5"/>
      <c r="Y102" s="5"/>
    </row>
    <row r="103" spans="4:25" ht="12.75" x14ac:dyDescent="0.2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  <c r="P103" s="5"/>
      <c r="Q103" s="6"/>
      <c r="R103" s="6"/>
      <c r="S103" s="6"/>
      <c r="T103" s="6"/>
      <c r="U103" s="6"/>
      <c r="V103" s="5"/>
      <c r="W103" s="5"/>
      <c r="X103" s="5"/>
      <c r="Y103" s="5"/>
    </row>
    <row r="104" spans="4:25" ht="12.75" x14ac:dyDescent="0.2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  <c r="P104" s="5"/>
      <c r="Q104" s="6"/>
      <c r="R104" s="6"/>
      <c r="S104" s="6"/>
      <c r="T104" s="6"/>
      <c r="U104" s="6"/>
      <c r="V104" s="5"/>
      <c r="W104" s="5"/>
      <c r="X104" s="5"/>
      <c r="Y104" s="5"/>
    </row>
    <row r="105" spans="4:25" ht="12.75" x14ac:dyDescent="0.2"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6"/>
      <c r="P105" s="5"/>
      <c r="Q105" s="6"/>
      <c r="R105" s="6"/>
      <c r="S105" s="6"/>
      <c r="T105" s="6"/>
      <c r="U105" s="6"/>
      <c r="V105" s="5"/>
      <c r="W105" s="5"/>
      <c r="X105" s="5"/>
      <c r="Y105" s="5"/>
    </row>
    <row r="106" spans="4:25" ht="12.75" x14ac:dyDescent="0.2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6"/>
      <c r="P106" s="5"/>
      <c r="Q106" s="6"/>
      <c r="R106" s="6"/>
      <c r="S106" s="6"/>
      <c r="T106" s="6"/>
      <c r="U106" s="6"/>
      <c r="V106" s="5"/>
      <c r="W106" s="5"/>
      <c r="X106" s="5"/>
      <c r="Y106" s="5"/>
    </row>
    <row r="107" spans="4:25" ht="12.75" x14ac:dyDescent="0.2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6"/>
      <c r="P107" s="5"/>
      <c r="Q107" s="6"/>
      <c r="R107" s="6"/>
      <c r="S107" s="6"/>
      <c r="T107" s="6"/>
      <c r="U107" s="6"/>
      <c r="V107" s="5"/>
      <c r="W107" s="5"/>
      <c r="X107" s="5"/>
      <c r="Y107" s="5"/>
    </row>
    <row r="108" spans="4:25" ht="12.75" x14ac:dyDescent="0.2"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5"/>
      <c r="Q108" s="6"/>
      <c r="R108" s="6"/>
      <c r="S108" s="6"/>
      <c r="T108" s="6"/>
      <c r="U108" s="6"/>
      <c r="V108" s="5"/>
      <c r="W108" s="5"/>
      <c r="X108" s="5"/>
      <c r="Y108" s="5"/>
    </row>
    <row r="109" spans="4:25" ht="12.75" x14ac:dyDescent="0.2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6"/>
      <c r="P109" s="5"/>
      <c r="Q109" s="6"/>
      <c r="R109" s="6"/>
      <c r="S109" s="6"/>
      <c r="T109" s="6"/>
      <c r="U109" s="6"/>
      <c r="V109" s="5"/>
      <c r="W109" s="5"/>
      <c r="X109" s="5"/>
      <c r="Y109" s="5"/>
    </row>
    <row r="110" spans="4:25" ht="12.75" x14ac:dyDescent="0.2"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6"/>
      <c r="P110" s="5"/>
      <c r="Q110" s="6"/>
      <c r="R110" s="6"/>
      <c r="S110" s="6"/>
      <c r="T110" s="6"/>
      <c r="U110" s="6"/>
      <c r="V110" s="5"/>
      <c r="W110" s="5"/>
      <c r="X110" s="5"/>
      <c r="Y110" s="5"/>
    </row>
    <row r="111" spans="4:25" ht="12.75" x14ac:dyDescent="0.2"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  <c r="P111" s="5"/>
      <c r="Q111" s="6"/>
      <c r="R111" s="6"/>
      <c r="S111" s="6"/>
      <c r="T111" s="6"/>
      <c r="U111" s="6"/>
      <c r="V111" s="5"/>
      <c r="W111" s="5"/>
      <c r="X111" s="5"/>
      <c r="Y111" s="5"/>
    </row>
    <row r="112" spans="4:25" ht="12.75" x14ac:dyDescent="0.2"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  <c r="P112" s="5"/>
      <c r="Q112" s="6"/>
      <c r="R112" s="6"/>
      <c r="S112" s="6"/>
      <c r="T112" s="6"/>
      <c r="U112" s="6"/>
      <c r="V112" s="5"/>
      <c r="W112" s="5"/>
      <c r="X112" s="5"/>
      <c r="Y112" s="5"/>
    </row>
    <row r="113" spans="4:25" ht="12.75" x14ac:dyDescent="0.2"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6"/>
      <c r="P113" s="5"/>
      <c r="Q113" s="6"/>
      <c r="R113" s="6"/>
      <c r="S113" s="6"/>
      <c r="T113" s="6"/>
      <c r="U113" s="6"/>
      <c r="V113" s="5"/>
      <c r="W113" s="5"/>
      <c r="X113" s="5"/>
      <c r="Y113" s="5"/>
    </row>
    <row r="114" spans="4:25" ht="12.75" x14ac:dyDescent="0.2"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6"/>
      <c r="P114" s="5"/>
      <c r="Q114" s="6"/>
      <c r="R114" s="6"/>
      <c r="S114" s="6"/>
      <c r="T114" s="6"/>
      <c r="U114" s="6"/>
      <c r="V114" s="5"/>
      <c r="W114" s="5"/>
      <c r="X114" s="5"/>
      <c r="Y114" s="5"/>
    </row>
    <row r="115" spans="4:25" ht="12.75" x14ac:dyDescent="0.2"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6"/>
      <c r="P115" s="5"/>
      <c r="Q115" s="6"/>
      <c r="R115" s="6"/>
      <c r="S115" s="6"/>
      <c r="T115" s="6"/>
      <c r="U115" s="6"/>
      <c r="V115" s="5"/>
      <c r="W115" s="5"/>
      <c r="X115" s="5"/>
      <c r="Y115" s="5"/>
    </row>
    <row r="116" spans="4:25" ht="12.75" x14ac:dyDescent="0.2"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6"/>
      <c r="P116" s="5"/>
      <c r="Q116" s="6"/>
      <c r="R116" s="6"/>
      <c r="S116" s="6"/>
      <c r="T116" s="6"/>
      <c r="U116" s="6"/>
      <c r="V116" s="5"/>
      <c r="W116" s="5"/>
      <c r="X116" s="5"/>
      <c r="Y116" s="5"/>
    </row>
    <row r="117" spans="4:25" ht="12.75" x14ac:dyDescent="0.2"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  <c r="P117" s="5"/>
      <c r="Q117" s="6"/>
      <c r="R117" s="6"/>
      <c r="S117" s="6"/>
      <c r="T117" s="6"/>
      <c r="U117" s="6"/>
      <c r="V117" s="5"/>
      <c r="W117" s="5"/>
      <c r="X117" s="5"/>
      <c r="Y117" s="5"/>
    </row>
    <row r="118" spans="4:25" ht="12.75" x14ac:dyDescent="0.2"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  <c r="P118" s="5"/>
      <c r="Q118" s="6"/>
      <c r="R118" s="6"/>
      <c r="S118" s="6"/>
      <c r="T118" s="6"/>
      <c r="U118" s="6"/>
      <c r="V118" s="5"/>
      <c r="W118" s="5"/>
      <c r="X118" s="5"/>
      <c r="Y118" s="5"/>
    </row>
    <row r="119" spans="4:25" ht="12.75" x14ac:dyDescent="0.2"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6"/>
      <c r="P119" s="5"/>
      <c r="Q119" s="6"/>
      <c r="R119" s="6"/>
      <c r="S119" s="6"/>
      <c r="T119" s="6"/>
      <c r="U119" s="6"/>
      <c r="V119" s="5"/>
      <c r="W119" s="5"/>
      <c r="X119" s="5"/>
      <c r="Y119" s="5"/>
    </row>
    <row r="120" spans="4:25" ht="12.75" x14ac:dyDescent="0.2"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  <c r="P120" s="5"/>
      <c r="Q120" s="6"/>
      <c r="R120" s="6"/>
      <c r="S120" s="6"/>
      <c r="T120" s="6"/>
      <c r="U120" s="6"/>
      <c r="V120" s="5"/>
      <c r="W120" s="5"/>
      <c r="X120" s="5"/>
      <c r="Y120" s="5"/>
    </row>
    <row r="121" spans="4:25" ht="12.75" x14ac:dyDescent="0.2"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6"/>
      <c r="P121" s="5"/>
      <c r="Q121" s="6"/>
      <c r="R121" s="6"/>
      <c r="S121" s="6"/>
      <c r="T121" s="6"/>
      <c r="U121" s="6"/>
      <c r="V121" s="5"/>
      <c r="W121" s="5"/>
      <c r="X121" s="5"/>
      <c r="Y121" s="5"/>
    </row>
    <row r="122" spans="4:25" ht="12.75" x14ac:dyDescent="0.2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/>
      <c r="P122" s="5"/>
      <c r="Q122" s="6"/>
      <c r="R122" s="6"/>
      <c r="S122" s="6"/>
      <c r="T122" s="6"/>
      <c r="U122" s="6"/>
      <c r="V122" s="5"/>
      <c r="W122" s="5"/>
      <c r="X122" s="5"/>
      <c r="Y122" s="5"/>
    </row>
    <row r="123" spans="4:25" ht="12.75" x14ac:dyDescent="0.2"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6"/>
      <c r="P123" s="5"/>
      <c r="Q123" s="6"/>
      <c r="R123" s="6"/>
      <c r="S123" s="6"/>
      <c r="T123" s="6"/>
      <c r="U123" s="6"/>
      <c r="V123" s="5"/>
      <c r="W123" s="5"/>
      <c r="X123" s="5"/>
      <c r="Y123" s="5"/>
    </row>
    <row r="124" spans="4:25" ht="12.75" x14ac:dyDescent="0.2"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6"/>
      <c r="P124" s="5"/>
      <c r="Q124" s="6"/>
      <c r="R124" s="6"/>
      <c r="S124" s="6"/>
      <c r="T124" s="6"/>
      <c r="U124" s="6"/>
      <c r="V124" s="5"/>
      <c r="W124" s="5"/>
      <c r="X124" s="5"/>
      <c r="Y124" s="5"/>
    </row>
    <row r="125" spans="4:25" ht="12.75" x14ac:dyDescent="0.2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6"/>
      <c r="P125" s="5"/>
      <c r="Q125" s="6"/>
      <c r="R125" s="6"/>
      <c r="S125" s="6"/>
      <c r="T125" s="6"/>
      <c r="U125" s="6"/>
      <c r="V125" s="5"/>
      <c r="W125" s="5"/>
      <c r="X125" s="5"/>
      <c r="Y125" s="5"/>
    </row>
    <row r="126" spans="4:25" ht="12.75" x14ac:dyDescent="0.2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6"/>
      <c r="P126" s="5"/>
      <c r="Q126" s="6"/>
      <c r="R126" s="6"/>
      <c r="S126" s="6"/>
      <c r="T126" s="6"/>
      <c r="U126" s="6"/>
      <c r="V126" s="5"/>
      <c r="W126" s="5"/>
      <c r="X126" s="5"/>
      <c r="Y126" s="5"/>
    </row>
    <row r="127" spans="4:25" ht="12.75" x14ac:dyDescent="0.2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6"/>
      <c r="P127" s="5"/>
      <c r="Q127" s="6"/>
      <c r="R127" s="6"/>
      <c r="S127" s="6"/>
      <c r="T127" s="6"/>
      <c r="U127" s="6"/>
      <c r="V127" s="5"/>
      <c r="W127" s="5"/>
      <c r="X127" s="5"/>
      <c r="Y127" s="5"/>
    </row>
    <row r="128" spans="4:25" ht="12.75" x14ac:dyDescent="0.2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6"/>
      <c r="P128" s="5"/>
      <c r="Q128" s="6"/>
      <c r="R128" s="6"/>
      <c r="S128" s="6"/>
      <c r="T128" s="6"/>
      <c r="U128" s="6"/>
      <c r="V128" s="5"/>
      <c r="W128" s="5"/>
      <c r="X128" s="5"/>
      <c r="Y128" s="5"/>
    </row>
    <row r="129" spans="4:25" ht="12.75" x14ac:dyDescent="0.2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6"/>
      <c r="P129" s="5"/>
      <c r="Q129" s="6"/>
      <c r="R129" s="6"/>
      <c r="S129" s="6"/>
      <c r="T129" s="6"/>
      <c r="U129" s="6"/>
      <c r="V129" s="5"/>
      <c r="W129" s="5"/>
      <c r="X129" s="5"/>
      <c r="Y129" s="5"/>
    </row>
    <row r="130" spans="4:25" ht="12.75" x14ac:dyDescent="0.2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6"/>
      <c r="P130" s="5"/>
      <c r="Q130" s="6"/>
      <c r="R130" s="6"/>
      <c r="S130" s="6"/>
      <c r="T130" s="6"/>
      <c r="U130" s="6"/>
      <c r="V130" s="5"/>
      <c r="W130" s="5"/>
      <c r="X130" s="5"/>
      <c r="Y130" s="5"/>
    </row>
    <row r="131" spans="4:25" ht="12.75" x14ac:dyDescent="0.2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6"/>
      <c r="P131" s="5"/>
      <c r="Q131" s="6"/>
      <c r="R131" s="6"/>
      <c r="S131" s="6"/>
      <c r="T131" s="6"/>
      <c r="U131" s="6"/>
      <c r="V131" s="5"/>
      <c r="W131" s="5"/>
      <c r="X131" s="5"/>
      <c r="Y131" s="5"/>
    </row>
    <row r="132" spans="4:25" ht="12.75" x14ac:dyDescent="0.2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6"/>
      <c r="P132" s="5"/>
      <c r="Q132" s="6"/>
      <c r="R132" s="6"/>
      <c r="S132" s="6"/>
      <c r="T132" s="6"/>
      <c r="U132" s="6"/>
      <c r="V132" s="5"/>
      <c r="W132" s="5"/>
      <c r="X132" s="5"/>
      <c r="Y132" s="5"/>
    </row>
    <row r="133" spans="4:25" ht="12.75" x14ac:dyDescent="0.2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6"/>
      <c r="P133" s="5"/>
      <c r="Q133" s="6"/>
      <c r="R133" s="6"/>
      <c r="S133" s="6"/>
      <c r="T133" s="6"/>
      <c r="U133" s="6"/>
      <c r="V133" s="5"/>
      <c r="W133" s="5"/>
      <c r="X133" s="5"/>
      <c r="Y133" s="5"/>
    </row>
    <row r="134" spans="4:25" ht="12.75" x14ac:dyDescent="0.2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6"/>
      <c r="P134" s="5"/>
      <c r="Q134" s="6"/>
      <c r="R134" s="6"/>
      <c r="S134" s="6"/>
      <c r="T134" s="6"/>
      <c r="U134" s="6"/>
      <c r="V134" s="5"/>
      <c r="W134" s="5"/>
      <c r="X134" s="5"/>
      <c r="Y134" s="5"/>
    </row>
    <row r="135" spans="4:25" ht="12.75" x14ac:dyDescent="0.2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6"/>
      <c r="P135" s="5"/>
      <c r="Q135" s="6"/>
      <c r="R135" s="6"/>
      <c r="S135" s="6"/>
      <c r="T135" s="6"/>
      <c r="U135" s="6"/>
      <c r="V135" s="5"/>
      <c r="W135" s="5"/>
      <c r="X135" s="5"/>
      <c r="Y135" s="5"/>
    </row>
    <row r="136" spans="4:25" ht="12.75" x14ac:dyDescent="0.2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6"/>
      <c r="P136" s="5"/>
      <c r="Q136" s="6"/>
      <c r="R136" s="6"/>
      <c r="S136" s="6"/>
      <c r="T136" s="6"/>
      <c r="U136" s="6"/>
      <c r="V136" s="5"/>
      <c r="W136" s="5"/>
      <c r="X136" s="5"/>
      <c r="Y136" s="5"/>
    </row>
    <row r="137" spans="4:25" ht="12.75" x14ac:dyDescent="0.2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6"/>
      <c r="P137" s="5"/>
      <c r="Q137" s="6"/>
      <c r="R137" s="6"/>
      <c r="S137" s="6"/>
      <c r="T137" s="6"/>
      <c r="U137" s="6"/>
      <c r="V137" s="5"/>
      <c r="W137" s="5"/>
      <c r="X137" s="5"/>
      <c r="Y137" s="5"/>
    </row>
    <row r="138" spans="4:25" ht="12.75" x14ac:dyDescent="0.2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6"/>
      <c r="P138" s="5"/>
      <c r="Q138" s="6"/>
      <c r="R138" s="6"/>
      <c r="S138" s="6"/>
      <c r="T138" s="6"/>
      <c r="U138" s="6"/>
      <c r="V138" s="5"/>
      <c r="W138" s="5"/>
      <c r="X138" s="5"/>
      <c r="Y138" s="5"/>
    </row>
    <row r="139" spans="4:25" ht="12.75" x14ac:dyDescent="0.2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6"/>
      <c r="P139" s="5"/>
      <c r="Q139" s="6"/>
      <c r="R139" s="6"/>
      <c r="S139" s="6"/>
      <c r="T139" s="6"/>
      <c r="U139" s="6"/>
      <c r="V139" s="5"/>
      <c r="W139" s="5"/>
      <c r="X139" s="5"/>
      <c r="Y139" s="5"/>
    </row>
    <row r="140" spans="4:25" ht="12.75" x14ac:dyDescent="0.2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6"/>
      <c r="P140" s="5"/>
      <c r="Q140" s="6"/>
      <c r="R140" s="6"/>
      <c r="S140" s="6"/>
      <c r="T140" s="6"/>
      <c r="U140" s="6"/>
      <c r="V140" s="5"/>
      <c r="W140" s="5"/>
      <c r="X140" s="5"/>
      <c r="Y140" s="5"/>
    </row>
    <row r="141" spans="4:25" ht="12.75" x14ac:dyDescent="0.2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6"/>
      <c r="P141" s="5"/>
      <c r="Q141" s="6"/>
      <c r="R141" s="6"/>
      <c r="S141" s="6"/>
      <c r="T141" s="6"/>
      <c r="U141" s="6"/>
      <c r="V141" s="5"/>
      <c r="W141" s="5"/>
      <c r="X141" s="5"/>
      <c r="Y141" s="5"/>
    </row>
    <row r="142" spans="4:25" ht="12.75" x14ac:dyDescent="0.2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6"/>
      <c r="P142" s="5"/>
      <c r="Q142" s="6"/>
      <c r="R142" s="6"/>
      <c r="S142" s="6"/>
      <c r="T142" s="6"/>
      <c r="U142" s="6"/>
      <c r="V142" s="5"/>
      <c r="W142" s="5"/>
      <c r="X142" s="5"/>
      <c r="Y142" s="5"/>
    </row>
    <row r="143" spans="4:25" ht="12.75" x14ac:dyDescent="0.2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6"/>
      <c r="P143" s="5"/>
      <c r="Q143" s="6"/>
      <c r="R143" s="6"/>
      <c r="S143" s="6"/>
      <c r="T143" s="6"/>
      <c r="U143" s="6"/>
      <c r="V143" s="5"/>
      <c r="W143" s="5"/>
      <c r="X143" s="5"/>
      <c r="Y143" s="5"/>
    </row>
    <row r="144" spans="4:25" ht="12.75" x14ac:dyDescent="0.2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6"/>
      <c r="P144" s="5"/>
      <c r="Q144" s="6"/>
      <c r="R144" s="6"/>
      <c r="S144" s="6"/>
      <c r="T144" s="6"/>
      <c r="U144" s="6"/>
      <c r="V144" s="5"/>
      <c r="W144" s="5"/>
      <c r="X144" s="5"/>
      <c r="Y144" s="5"/>
    </row>
    <row r="145" spans="4:25" ht="12.75" x14ac:dyDescent="0.2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6"/>
      <c r="P145" s="5"/>
      <c r="Q145" s="6"/>
      <c r="R145" s="6"/>
      <c r="S145" s="6"/>
      <c r="T145" s="6"/>
      <c r="U145" s="6"/>
      <c r="V145" s="5"/>
      <c r="W145" s="5"/>
      <c r="X145" s="5"/>
      <c r="Y145" s="5"/>
    </row>
    <row r="146" spans="4:25" ht="12.75" x14ac:dyDescent="0.2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6"/>
      <c r="P146" s="5"/>
      <c r="Q146" s="6"/>
      <c r="R146" s="6"/>
      <c r="S146" s="6"/>
      <c r="T146" s="6"/>
      <c r="U146" s="6"/>
      <c r="V146" s="5"/>
      <c r="W146" s="5"/>
      <c r="X146" s="5"/>
      <c r="Y146" s="5"/>
    </row>
    <row r="147" spans="4:25" ht="12.75" x14ac:dyDescent="0.2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6"/>
      <c r="P147" s="5"/>
      <c r="Q147" s="6"/>
      <c r="R147" s="6"/>
      <c r="S147" s="6"/>
      <c r="T147" s="6"/>
      <c r="U147" s="6"/>
      <c r="V147" s="5"/>
      <c r="W147" s="5"/>
      <c r="X147" s="5"/>
      <c r="Y147" s="5"/>
    </row>
    <row r="148" spans="4:25" ht="12.75" x14ac:dyDescent="0.2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6"/>
      <c r="P148" s="5"/>
      <c r="Q148" s="6"/>
      <c r="R148" s="6"/>
      <c r="S148" s="6"/>
      <c r="T148" s="6"/>
      <c r="U148" s="6"/>
      <c r="V148" s="5"/>
      <c r="W148" s="5"/>
      <c r="X148" s="5"/>
      <c r="Y148" s="5"/>
    </row>
    <row r="149" spans="4:25" ht="12.75" x14ac:dyDescent="0.2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6"/>
      <c r="P149" s="5"/>
      <c r="Q149" s="6"/>
      <c r="R149" s="6"/>
      <c r="S149" s="6"/>
      <c r="T149" s="6"/>
      <c r="U149" s="6"/>
      <c r="V149" s="5"/>
      <c r="W149" s="5"/>
      <c r="X149" s="5"/>
      <c r="Y149" s="5"/>
    </row>
    <row r="150" spans="4:25" ht="12.75" x14ac:dyDescent="0.2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6"/>
      <c r="P150" s="5"/>
      <c r="Q150" s="6"/>
      <c r="R150" s="6"/>
      <c r="S150" s="6"/>
      <c r="T150" s="6"/>
      <c r="U150" s="6"/>
      <c r="V150" s="5"/>
      <c r="W150" s="5"/>
      <c r="X150" s="5"/>
      <c r="Y150" s="5"/>
    </row>
    <row r="151" spans="4:25" ht="12.75" x14ac:dyDescent="0.2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6"/>
      <c r="P151" s="5"/>
      <c r="Q151" s="6"/>
      <c r="R151" s="6"/>
      <c r="S151" s="6"/>
      <c r="T151" s="6"/>
      <c r="U151" s="6"/>
      <c r="V151" s="5"/>
      <c r="W151" s="5"/>
      <c r="X151" s="5"/>
      <c r="Y151" s="5"/>
    </row>
    <row r="152" spans="4:25" ht="12.75" x14ac:dyDescent="0.2"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6"/>
      <c r="P152" s="5"/>
      <c r="Q152" s="6"/>
      <c r="R152" s="6"/>
      <c r="S152" s="6"/>
      <c r="T152" s="6"/>
      <c r="U152" s="6"/>
      <c r="V152" s="5"/>
      <c r="W152" s="5"/>
      <c r="X152" s="5"/>
      <c r="Y152" s="5"/>
    </row>
    <row r="153" spans="4:25" ht="12.75" x14ac:dyDescent="0.2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6"/>
      <c r="P153" s="5"/>
      <c r="Q153" s="6"/>
      <c r="R153" s="6"/>
      <c r="S153" s="6"/>
      <c r="T153" s="6"/>
      <c r="U153" s="6"/>
      <c r="V153" s="5"/>
      <c r="W153" s="5"/>
      <c r="X153" s="5"/>
      <c r="Y153" s="5"/>
    </row>
    <row r="154" spans="4:25" ht="12.75" x14ac:dyDescent="0.2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6"/>
      <c r="P154" s="5"/>
      <c r="Q154" s="6"/>
      <c r="R154" s="6"/>
      <c r="S154" s="6"/>
      <c r="T154" s="6"/>
      <c r="U154" s="6"/>
      <c r="V154" s="5"/>
      <c r="W154" s="5"/>
      <c r="X154" s="5"/>
      <c r="Y154" s="5"/>
    </row>
    <row r="155" spans="4:25" ht="12.75" x14ac:dyDescent="0.2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6"/>
      <c r="P155" s="5"/>
      <c r="Q155" s="6"/>
      <c r="R155" s="6"/>
      <c r="S155" s="6"/>
      <c r="T155" s="6"/>
      <c r="U155" s="6"/>
      <c r="V155" s="5"/>
      <c r="W155" s="5"/>
      <c r="X155" s="5"/>
      <c r="Y155" s="5"/>
    </row>
    <row r="156" spans="4:25" ht="12.75" x14ac:dyDescent="0.2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6"/>
      <c r="P156" s="5"/>
      <c r="Q156" s="6"/>
      <c r="R156" s="6"/>
      <c r="S156" s="6"/>
      <c r="T156" s="6"/>
      <c r="U156" s="6"/>
      <c r="V156" s="5"/>
      <c r="W156" s="5"/>
      <c r="X156" s="5"/>
      <c r="Y156" s="5"/>
    </row>
    <row r="157" spans="4:25" ht="12.75" x14ac:dyDescent="0.2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6"/>
      <c r="P157" s="5"/>
      <c r="Q157" s="6"/>
      <c r="R157" s="6"/>
      <c r="S157" s="6"/>
      <c r="T157" s="6"/>
      <c r="U157" s="6"/>
      <c r="V157" s="5"/>
      <c r="W157" s="5"/>
      <c r="X157" s="5"/>
      <c r="Y157" s="5"/>
    </row>
    <row r="158" spans="4:25" ht="12.75" x14ac:dyDescent="0.2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6"/>
      <c r="P158" s="5"/>
      <c r="Q158" s="6"/>
      <c r="R158" s="6"/>
      <c r="S158" s="6"/>
      <c r="T158" s="6"/>
      <c r="U158" s="6"/>
      <c r="V158" s="5"/>
      <c r="W158" s="5"/>
      <c r="X158" s="5"/>
      <c r="Y158" s="5"/>
    </row>
    <row r="159" spans="4:25" ht="12.75" x14ac:dyDescent="0.2"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6"/>
      <c r="P159" s="5"/>
      <c r="Q159" s="6"/>
      <c r="R159" s="6"/>
      <c r="S159" s="6"/>
      <c r="T159" s="6"/>
      <c r="U159" s="6"/>
      <c r="V159" s="5"/>
      <c r="W159" s="5"/>
      <c r="X159" s="5"/>
      <c r="Y159" s="5"/>
    </row>
    <row r="160" spans="4:25" ht="12.75" x14ac:dyDescent="0.2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6"/>
      <c r="P160" s="5"/>
      <c r="Q160" s="6"/>
      <c r="R160" s="6"/>
      <c r="S160" s="6"/>
      <c r="T160" s="6"/>
      <c r="U160" s="6"/>
      <c r="V160" s="5"/>
      <c r="W160" s="5"/>
      <c r="X160" s="5"/>
      <c r="Y160" s="5"/>
    </row>
    <row r="161" spans="4:25" ht="12.75" x14ac:dyDescent="0.2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6"/>
      <c r="P161" s="5"/>
      <c r="Q161" s="6"/>
      <c r="R161" s="6"/>
      <c r="S161" s="6"/>
      <c r="T161" s="6"/>
      <c r="U161" s="6"/>
      <c r="V161" s="5"/>
      <c r="W161" s="5"/>
      <c r="X161" s="5"/>
      <c r="Y161" s="5"/>
    </row>
    <row r="162" spans="4:25" ht="12.75" x14ac:dyDescent="0.2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6"/>
      <c r="P162" s="5"/>
      <c r="Q162" s="6"/>
      <c r="R162" s="6"/>
      <c r="S162" s="6"/>
      <c r="T162" s="6"/>
      <c r="U162" s="6"/>
      <c r="V162" s="5"/>
      <c r="W162" s="5"/>
      <c r="X162" s="5"/>
      <c r="Y162" s="5"/>
    </row>
    <row r="163" spans="4:25" ht="12.75" x14ac:dyDescent="0.2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6"/>
      <c r="P163" s="5"/>
      <c r="Q163" s="6"/>
      <c r="R163" s="6"/>
      <c r="S163" s="6"/>
      <c r="T163" s="6"/>
      <c r="U163" s="6"/>
      <c r="V163" s="5"/>
      <c r="W163" s="5"/>
      <c r="X163" s="5"/>
      <c r="Y163" s="5"/>
    </row>
    <row r="164" spans="4:25" ht="12.75" x14ac:dyDescent="0.2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6"/>
      <c r="P164" s="5"/>
      <c r="Q164" s="6"/>
      <c r="R164" s="6"/>
      <c r="S164" s="6"/>
      <c r="T164" s="6"/>
      <c r="U164" s="6"/>
      <c r="V164" s="5"/>
      <c r="W164" s="5"/>
      <c r="X164" s="5"/>
      <c r="Y164" s="5"/>
    </row>
    <row r="165" spans="4:25" ht="12.75" x14ac:dyDescent="0.2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6"/>
      <c r="P165" s="5"/>
      <c r="Q165" s="6"/>
      <c r="R165" s="6"/>
      <c r="S165" s="6"/>
      <c r="T165" s="6"/>
      <c r="U165" s="6"/>
      <c r="V165" s="5"/>
      <c r="W165" s="5"/>
      <c r="X165" s="5"/>
      <c r="Y165" s="5"/>
    </row>
    <row r="166" spans="4:25" ht="12.75" x14ac:dyDescent="0.2"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6"/>
      <c r="P166" s="5"/>
      <c r="Q166" s="6"/>
      <c r="R166" s="6"/>
      <c r="S166" s="6"/>
      <c r="T166" s="6"/>
      <c r="U166" s="6"/>
      <c r="V166" s="5"/>
      <c r="W166" s="5"/>
      <c r="X166" s="5"/>
      <c r="Y166" s="5"/>
    </row>
    <row r="167" spans="4:25" ht="12.75" x14ac:dyDescent="0.2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6"/>
      <c r="P167" s="5"/>
      <c r="Q167" s="6"/>
      <c r="R167" s="6"/>
      <c r="S167" s="6"/>
      <c r="T167" s="6"/>
      <c r="U167" s="6"/>
      <c r="V167" s="5"/>
      <c r="W167" s="5"/>
      <c r="X167" s="5"/>
      <c r="Y167" s="5"/>
    </row>
    <row r="168" spans="4:25" ht="12.75" x14ac:dyDescent="0.2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6"/>
      <c r="P168" s="5"/>
      <c r="Q168" s="6"/>
      <c r="R168" s="6"/>
      <c r="S168" s="6"/>
      <c r="T168" s="6"/>
      <c r="U168" s="6"/>
      <c r="V168" s="5"/>
      <c r="W168" s="5"/>
      <c r="X168" s="5"/>
      <c r="Y168" s="5"/>
    </row>
    <row r="169" spans="4:25" ht="12.75" x14ac:dyDescent="0.2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6"/>
      <c r="P169" s="5"/>
      <c r="Q169" s="6"/>
      <c r="R169" s="6"/>
      <c r="S169" s="6"/>
      <c r="T169" s="6"/>
      <c r="U169" s="6"/>
      <c r="V169" s="5"/>
      <c r="W169" s="5"/>
      <c r="X169" s="5"/>
      <c r="Y169" s="5"/>
    </row>
    <row r="170" spans="4:25" ht="12.75" x14ac:dyDescent="0.2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6"/>
      <c r="P170" s="5"/>
      <c r="Q170" s="6"/>
      <c r="R170" s="6"/>
      <c r="S170" s="6"/>
      <c r="T170" s="6"/>
      <c r="U170" s="6"/>
      <c r="V170" s="5"/>
      <c r="W170" s="5"/>
      <c r="X170" s="5"/>
      <c r="Y170" s="5"/>
    </row>
    <row r="171" spans="4:25" ht="12.75" x14ac:dyDescent="0.2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6"/>
      <c r="P171" s="5"/>
      <c r="Q171" s="6"/>
      <c r="R171" s="6"/>
      <c r="S171" s="6"/>
      <c r="T171" s="6"/>
      <c r="U171" s="6"/>
      <c r="V171" s="5"/>
      <c r="W171" s="5"/>
      <c r="X171" s="5"/>
      <c r="Y171" s="5"/>
    </row>
    <row r="172" spans="4:25" ht="12.75" x14ac:dyDescent="0.2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6"/>
      <c r="P172" s="5"/>
      <c r="Q172" s="6"/>
      <c r="R172" s="6"/>
      <c r="S172" s="6"/>
      <c r="T172" s="6"/>
      <c r="U172" s="6"/>
      <c r="V172" s="5"/>
      <c r="W172" s="5"/>
      <c r="X172" s="5"/>
      <c r="Y172" s="5"/>
    </row>
    <row r="173" spans="4:25" ht="12.75" x14ac:dyDescent="0.2"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6"/>
      <c r="P173" s="5"/>
      <c r="Q173" s="6"/>
      <c r="R173" s="6"/>
      <c r="S173" s="6"/>
      <c r="T173" s="6"/>
      <c r="U173" s="6"/>
      <c r="V173" s="5"/>
      <c r="W173" s="5"/>
      <c r="X173" s="5"/>
      <c r="Y173" s="5"/>
    </row>
    <row r="174" spans="4:25" ht="12.75" x14ac:dyDescent="0.2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6"/>
      <c r="P174" s="5"/>
      <c r="Q174" s="6"/>
      <c r="R174" s="6"/>
      <c r="S174" s="6"/>
      <c r="T174" s="6"/>
      <c r="U174" s="6"/>
      <c r="V174" s="5"/>
      <c r="W174" s="5"/>
      <c r="X174" s="5"/>
      <c r="Y174" s="5"/>
    </row>
    <row r="175" spans="4:25" ht="12.75" x14ac:dyDescent="0.2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6"/>
      <c r="P175" s="5"/>
      <c r="Q175" s="6"/>
      <c r="R175" s="6"/>
      <c r="S175" s="6"/>
      <c r="T175" s="6"/>
      <c r="U175" s="6"/>
      <c r="V175" s="5"/>
      <c r="W175" s="5"/>
      <c r="X175" s="5"/>
      <c r="Y175" s="5"/>
    </row>
    <row r="176" spans="4:25" ht="12.75" x14ac:dyDescent="0.2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6"/>
      <c r="P176" s="5"/>
      <c r="Q176" s="6"/>
      <c r="R176" s="6"/>
      <c r="S176" s="6"/>
      <c r="T176" s="6"/>
      <c r="U176" s="6"/>
      <c r="V176" s="5"/>
      <c r="W176" s="5"/>
      <c r="X176" s="5"/>
      <c r="Y176" s="5"/>
    </row>
    <row r="177" spans="4:25" ht="12.75" x14ac:dyDescent="0.2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6"/>
      <c r="P177" s="5"/>
      <c r="Q177" s="6"/>
      <c r="R177" s="6"/>
      <c r="S177" s="6"/>
      <c r="T177" s="6"/>
      <c r="U177" s="6"/>
      <c r="V177" s="5"/>
      <c r="W177" s="5"/>
      <c r="X177" s="5"/>
      <c r="Y177" s="5"/>
    </row>
    <row r="178" spans="4:25" ht="12.75" x14ac:dyDescent="0.2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  <c r="P178" s="5"/>
      <c r="Q178" s="6"/>
      <c r="R178" s="6"/>
      <c r="S178" s="6"/>
      <c r="T178" s="6"/>
      <c r="U178" s="6"/>
      <c r="V178" s="5"/>
      <c r="W178" s="5"/>
      <c r="X178" s="5"/>
      <c r="Y178" s="5"/>
    </row>
    <row r="179" spans="4:25" ht="12.75" x14ac:dyDescent="0.2"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  <c r="P179" s="5"/>
      <c r="Q179" s="6"/>
      <c r="R179" s="6"/>
      <c r="S179" s="6"/>
      <c r="T179" s="6"/>
      <c r="U179" s="6"/>
      <c r="V179" s="5"/>
      <c r="W179" s="5"/>
      <c r="X179" s="5"/>
      <c r="Y179" s="5"/>
    </row>
    <row r="180" spans="4:25" ht="12.75" x14ac:dyDescent="0.2"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6"/>
      <c r="P180" s="5"/>
      <c r="Q180" s="6"/>
      <c r="R180" s="6"/>
      <c r="S180" s="6"/>
      <c r="T180" s="6"/>
      <c r="U180" s="6"/>
      <c r="V180" s="5"/>
      <c r="W180" s="5"/>
      <c r="X180" s="5"/>
      <c r="Y180" s="5"/>
    </row>
    <row r="181" spans="4:25" ht="12.75" x14ac:dyDescent="0.2"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6"/>
      <c r="P181" s="5"/>
      <c r="Q181" s="6"/>
      <c r="R181" s="6"/>
      <c r="S181" s="6"/>
      <c r="T181" s="6"/>
      <c r="U181" s="6"/>
      <c r="V181" s="5"/>
      <c r="W181" s="5"/>
      <c r="X181" s="5"/>
      <c r="Y181" s="5"/>
    </row>
    <row r="182" spans="4:25" ht="12.75" x14ac:dyDescent="0.2"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6"/>
      <c r="P182" s="5"/>
      <c r="Q182" s="6"/>
      <c r="R182" s="6"/>
      <c r="S182" s="6"/>
      <c r="T182" s="6"/>
      <c r="U182" s="6"/>
      <c r="V182" s="5"/>
      <c r="W182" s="5"/>
      <c r="X182" s="5"/>
      <c r="Y182" s="5"/>
    </row>
    <row r="183" spans="4:25" ht="12.75" x14ac:dyDescent="0.2"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6"/>
      <c r="P183" s="5"/>
      <c r="Q183" s="6"/>
      <c r="R183" s="6"/>
      <c r="S183" s="6"/>
      <c r="T183" s="6"/>
      <c r="U183" s="6"/>
      <c r="V183" s="5"/>
      <c r="W183" s="5"/>
      <c r="X183" s="5"/>
      <c r="Y183" s="5"/>
    </row>
    <row r="184" spans="4:25" ht="12.75" x14ac:dyDescent="0.2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6"/>
      <c r="P184" s="5"/>
      <c r="Q184" s="6"/>
      <c r="R184" s="6"/>
      <c r="S184" s="6"/>
      <c r="T184" s="6"/>
      <c r="U184" s="6"/>
      <c r="V184" s="5"/>
      <c r="W184" s="5"/>
      <c r="X184" s="5"/>
      <c r="Y184" s="5"/>
    </row>
    <row r="185" spans="4:25" ht="12.75" x14ac:dyDescent="0.2"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6"/>
      <c r="P185" s="5"/>
      <c r="Q185" s="6"/>
      <c r="R185" s="6"/>
      <c r="S185" s="6"/>
      <c r="T185" s="6"/>
      <c r="U185" s="6"/>
      <c r="V185" s="5"/>
      <c r="W185" s="5"/>
      <c r="X185" s="5"/>
      <c r="Y185" s="5"/>
    </row>
    <row r="186" spans="4:25" ht="12.75" x14ac:dyDescent="0.2"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  <c r="P186" s="5"/>
      <c r="Q186" s="6"/>
      <c r="R186" s="6"/>
      <c r="S186" s="6"/>
      <c r="T186" s="6"/>
      <c r="U186" s="6"/>
      <c r="V186" s="5"/>
      <c r="W186" s="5"/>
      <c r="X186" s="5"/>
      <c r="Y186" s="5"/>
    </row>
    <row r="187" spans="4:25" ht="12.75" x14ac:dyDescent="0.2"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  <c r="P187" s="5"/>
      <c r="Q187" s="6"/>
      <c r="R187" s="6"/>
      <c r="S187" s="6"/>
      <c r="T187" s="6"/>
      <c r="U187" s="6"/>
      <c r="V187" s="5"/>
      <c r="W187" s="5"/>
      <c r="X187" s="5"/>
      <c r="Y187" s="5"/>
    </row>
    <row r="188" spans="4:25" ht="12.75" x14ac:dyDescent="0.2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6"/>
      <c r="P188" s="5"/>
      <c r="Q188" s="6"/>
      <c r="R188" s="6"/>
      <c r="S188" s="6"/>
      <c r="T188" s="6"/>
      <c r="U188" s="6"/>
      <c r="V188" s="5"/>
      <c r="W188" s="5"/>
      <c r="X188" s="5"/>
      <c r="Y188" s="5"/>
    </row>
    <row r="189" spans="4:25" ht="12.75" x14ac:dyDescent="0.2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6"/>
      <c r="P189" s="5"/>
      <c r="Q189" s="6"/>
      <c r="R189" s="6"/>
      <c r="S189" s="6"/>
      <c r="T189" s="6"/>
      <c r="U189" s="6"/>
      <c r="V189" s="5"/>
      <c r="W189" s="5"/>
      <c r="X189" s="5"/>
      <c r="Y189" s="5"/>
    </row>
    <row r="190" spans="4:25" ht="12.75" x14ac:dyDescent="0.2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6"/>
      <c r="P190" s="5"/>
      <c r="Q190" s="6"/>
      <c r="R190" s="6"/>
      <c r="S190" s="6"/>
      <c r="T190" s="6"/>
      <c r="U190" s="6"/>
      <c r="V190" s="5"/>
      <c r="W190" s="5"/>
      <c r="X190" s="5"/>
      <c r="Y190" s="5"/>
    </row>
    <row r="191" spans="4:25" ht="12.75" x14ac:dyDescent="0.2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6"/>
      <c r="P191" s="5"/>
      <c r="Q191" s="6"/>
      <c r="R191" s="6"/>
      <c r="S191" s="6"/>
      <c r="T191" s="6"/>
      <c r="U191" s="6"/>
      <c r="V191" s="5"/>
      <c r="W191" s="5"/>
      <c r="X191" s="5"/>
      <c r="Y191" s="5"/>
    </row>
    <row r="192" spans="4:25" ht="12.75" x14ac:dyDescent="0.2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  <c r="P192" s="5"/>
      <c r="Q192" s="6"/>
      <c r="R192" s="6"/>
      <c r="S192" s="6"/>
      <c r="T192" s="6"/>
      <c r="U192" s="6"/>
      <c r="V192" s="5"/>
      <c r="W192" s="5"/>
      <c r="X192" s="5"/>
      <c r="Y192" s="5"/>
    </row>
    <row r="193" spans="4:25" ht="12.75" x14ac:dyDescent="0.2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  <c r="P193" s="5"/>
      <c r="Q193" s="6"/>
      <c r="R193" s="6"/>
      <c r="S193" s="6"/>
      <c r="T193" s="6"/>
      <c r="U193" s="6"/>
      <c r="V193" s="5"/>
      <c r="W193" s="5"/>
      <c r="X193" s="5"/>
      <c r="Y193" s="5"/>
    </row>
    <row r="194" spans="4:25" ht="12.75" x14ac:dyDescent="0.2"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6"/>
      <c r="P194" s="5"/>
      <c r="Q194" s="6"/>
      <c r="R194" s="6"/>
      <c r="S194" s="6"/>
      <c r="T194" s="6"/>
      <c r="U194" s="6"/>
      <c r="V194" s="5"/>
      <c r="W194" s="5"/>
      <c r="X194" s="5"/>
      <c r="Y194" s="5"/>
    </row>
    <row r="195" spans="4:25" ht="12.75" x14ac:dyDescent="0.2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6"/>
      <c r="P195" s="5"/>
      <c r="Q195" s="6"/>
      <c r="R195" s="6"/>
      <c r="S195" s="6"/>
      <c r="T195" s="6"/>
      <c r="U195" s="6"/>
      <c r="V195" s="5"/>
      <c r="W195" s="5"/>
      <c r="X195" s="5"/>
      <c r="Y195" s="5"/>
    </row>
    <row r="196" spans="4:25" ht="12.75" x14ac:dyDescent="0.2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6"/>
      <c r="P196" s="5"/>
      <c r="Q196" s="6"/>
      <c r="R196" s="6"/>
      <c r="S196" s="6"/>
      <c r="T196" s="6"/>
      <c r="U196" s="6"/>
      <c r="V196" s="5"/>
      <c r="W196" s="5"/>
      <c r="X196" s="5"/>
      <c r="Y196" s="5"/>
    </row>
    <row r="197" spans="4:25" ht="12.75" x14ac:dyDescent="0.2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6"/>
      <c r="P197" s="5"/>
      <c r="Q197" s="6"/>
      <c r="R197" s="6"/>
      <c r="S197" s="6"/>
      <c r="T197" s="6"/>
      <c r="U197" s="6"/>
      <c r="V197" s="5"/>
      <c r="W197" s="5"/>
      <c r="X197" s="5"/>
      <c r="Y197" s="5"/>
    </row>
    <row r="198" spans="4:25" ht="12.75" x14ac:dyDescent="0.2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6"/>
      <c r="P198" s="5"/>
      <c r="Q198" s="6"/>
      <c r="R198" s="6"/>
      <c r="S198" s="6"/>
      <c r="T198" s="6"/>
      <c r="U198" s="6"/>
      <c r="V198" s="5"/>
      <c r="W198" s="5"/>
      <c r="X198" s="5"/>
      <c r="Y198" s="5"/>
    </row>
    <row r="199" spans="4:25" ht="12.75" x14ac:dyDescent="0.2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6"/>
      <c r="P199" s="5"/>
      <c r="Q199" s="6"/>
      <c r="R199" s="6"/>
      <c r="S199" s="6"/>
      <c r="T199" s="6"/>
      <c r="U199" s="6"/>
      <c r="V199" s="5"/>
      <c r="W199" s="5"/>
      <c r="X199" s="5"/>
      <c r="Y199" s="5"/>
    </row>
    <row r="200" spans="4:25" ht="12.75" x14ac:dyDescent="0.2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6"/>
      <c r="P200" s="5"/>
      <c r="Q200" s="6"/>
      <c r="R200" s="6"/>
      <c r="S200" s="6"/>
      <c r="T200" s="6"/>
      <c r="U200" s="6"/>
      <c r="V200" s="5"/>
      <c r="W200" s="5"/>
      <c r="X200" s="5"/>
      <c r="Y200" s="5"/>
    </row>
    <row r="201" spans="4:25" ht="12.75" x14ac:dyDescent="0.2"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6"/>
      <c r="P201" s="5"/>
      <c r="Q201" s="6"/>
      <c r="R201" s="6"/>
      <c r="S201" s="6"/>
      <c r="T201" s="6"/>
      <c r="U201" s="6"/>
      <c r="V201" s="5"/>
      <c r="W201" s="5"/>
      <c r="X201" s="5"/>
      <c r="Y201" s="5"/>
    </row>
    <row r="202" spans="4:25" ht="12.75" x14ac:dyDescent="0.2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6"/>
      <c r="P202" s="5"/>
      <c r="Q202" s="6"/>
      <c r="R202" s="6"/>
      <c r="S202" s="6"/>
      <c r="T202" s="6"/>
      <c r="U202" s="6"/>
      <c r="V202" s="5"/>
      <c r="W202" s="5"/>
      <c r="X202" s="5"/>
      <c r="Y202" s="5"/>
    </row>
    <row r="203" spans="4:25" ht="12.75" x14ac:dyDescent="0.2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6"/>
      <c r="P203" s="5"/>
      <c r="Q203" s="6"/>
      <c r="R203" s="6"/>
      <c r="S203" s="6"/>
      <c r="T203" s="6"/>
      <c r="U203" s="6"/>
      <c r="V203" s="5"/>
      <c r="W203" s="5"/>
      <c r="X203" s="5"/>
      <c r="Y203" s="5"/>
    </row>
    <row r="204" spans="4:25" ht="12.75" x14ac:dyDescent="0.2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6"/>
      <c r="P204" s="5"/>
      <c r="Q204" s="6"/>
      <c r="R204" s="6"/>
      <c r="S204" s="6"/>
      <c r="T204" s="6"/>
      <c r="U204" s="6"/>
      <c r="V204" s="5"/>
      <c r="W204" s="5"/>
      <c r="X204" s="5"/>
      <c r="Y204" s="5"/>
    </row>
    <row r="205" spans="4:25" ht="12.75" x14ac:dyDescent="0.2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6"/>
      <c r="P205" s="5"/>
      <c r="Q205" s="6"/>
      <c r="R205" s="6"/>
      <c r="S205" s="6"/>
      <c r="T205" s="6"/>
      <c r="U205" s="6"/>
      <c r="V205" s="5"/>
      <c r="W205" s="5"/>
      <c r="X205" s="5"/>
      <c r="Y205" s="5"/>
    </row>
    <row r="206" spans="4:25" ht="12.75" x14ac:dyDescent="0.2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6"/>
      <c r="P206" s="5"/>
      <c r="Q206" s="6"/>
      <c r="R206" s="6"/>
      <c r="S206" s="6"/>
      <c r="T206" s="6"/>
      <c r="U206" s="6"/>
      <c r="V206" s="5"/>
      <c r="W206" s="5"/>
      <c r="X206" s="5"/>
      <c r="Y206" s="5"/>
    </row>
    <row r="207" spans="4:25" ht="12.75" x14ac:dyDescent="0.2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6"/>
      <c r="P207" s="5"/>
      <c r="Q207" s="6"/>
      <c r="R207" s="6"/>
      <c r="S207" s="6"/>
      <c r="T207" s="6"/>
      <c r="U207" s="6"/>
      <c r="V207" s="5"/>
      <c r="W207" s="5"/>
      <c r="X207" s="5"/>
      <c r="Y207" s="5"/>
    </row>
    <row r="208" spans="4:25" ht="12.75" x14ac:dyDescent="0.2"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6"/>
      <c r="P208" s="5"/>
      <c r="Q208" s="6"/>
      <c r="R208" s="6"/>
      <c r="S208" s="6"/>
      <c r="T208" s="6"/>
      <c r="U208" s="6"/>
      <c r="V208" s="5"/>
      <c r="W208" s="5"/>
      <c r="X208" s="5"/>
      <c r="Y208" s="5"/>
    </row>
    <row r="209" spans="4:25" ht="12.75" x14ac:dyDescent="0.2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6"/>
      <c r="P209" s="5"/>
      <c r="Q209" s="6"/>
      <c r="R209" s="6"/>
      <c r="S209" s="6"/>
      <c r="T209" s="6"/>
      <c r="U209" s="6"/>
      <c r="V209" s="5"/>
      <c r="W209" s="5"/>
      <c r="X209" s="5"/>
      <c r="Y209" s="5"/>
    </row>
    <row r="210" spans="4:25" ht="12.75" x14ac:dyDescent="0.2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6"/>
      <c r="P210" s="5"/>
      <c r="Q210" s="6"/>
      <c r="R210" s="6"/>
      <c r="S210" s="6"/>
      <c r="T210" s="6"/>
      <c r="U210" s="6"/>
      <c r="V210" s="5"/>
      <c r="W210" s="5"/>
      <c r="X210" s="5"/>
      <c r="Y210" s="5"/>
    </row>
    <row r="211" spans="4:25" ht="12.75" x14ac:dyDescent="0.2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6"/>
      <c r="P211" s="5"/>
      <c r="Q211" s="6"/>
      <c r="R211" s="6"/>
      <c r="S211" s="6"/>
      <c r="T211" s="6"/>
      <c r="U211" s="6"/>
      <c r="V211" s="5"/>
      <c r="W211" s="5"/>
      <c r="X211" s="5"/>
      <c r="Y211" s="5"/>
    </row>
    <row r="212" spans="4:25" ht="12.75" x14ac:dyDescent="0.2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6"/>
      <c r="P212" s="5"/>
      <c r="Q212" s="6"/>
      <c r="R212" s="6"/>
      <c r="S212" s="6"/>
      <c r="T212" s="6"/>
      <c r="U212" s="6"/>
      <c r="V212" s="5"/>
      <c r="W212" s="5"/>
      <c r="X212" s="5"/>
      <c r="Y212" s="5"/>
    </row>
    <row r="213" spans="4:25" ht="12.75" x14ac:dyDescent="0.2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6"/>
      <c r="P213" s="5"/>
      <c r="Q213" s="6"/>
      <c r="R213" s="6"/>
      <c r="S213" s="6"/>
      <c r="T213" s="6"/>
      <c r="U213" s="6"/>
      <c r="V213" s="5"/>
      <c r="W213" s="5"/>
      <c r="X213" s="5"/>
      <c r="Y213" s="5"/>
    </row>
    <row r="214" spans="4:25" ht="12.75" x14ac:dyDescent="0.2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6"/>
      <c r="P214" s="5"/>
      <c r="Q214" s="6"/>
      <c r="R214" s="6"/>
      <c r="S214" s="6"/>
      <c r="T214" s="6"/>
      <c r="U214" s="6"/>
      <c r="V214" s="5"/>
      <c r="W214" s="5"/>
      <c r="X214" s="5"/>
      <c r="Y214" s="5"/>
    </row>
    <row r="215" spans="4:25" ht="12.75" x14ac:dyDescent="0.2"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6"/>
      <c r="P215" s="5"/>
      <c r="Q215" s="6"/>
      <c r="R215" s="6"/>
      <c r="S215" s="6"/>
      <c r="T215" s="6"/>
      <c r="U215" s="6"/>
      <c r="V215" s="5"/>
      <c r="W215" s="5"/>
      <c r="X215" s="5"/>
      <c r="Y215" s="5"/>
    </row>
    <row r="216" spans="4:25" ht="12.75" x14ac:dyDescent="0.2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6"/>
      <c r="P216" s="5"/>
      <c r="Q216" s="6"/>
      <c r="R216" s="6"/>
      <c r="S216" s="6"/>
      <c r="T216" s="6"/>
      <c r="U216" s="6"/>
      <c r="V216" s="5"/>
      <c r="W216" s="5"/>
      <c r="X216" s="5"/>
      <c r="Y216" s="5"/>
    </row>
    <row r="217" spans="4:25" ht="12.75" x14ac:dyDescent="0.2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6"/>
      <c r="P217" s="5"/>
      <c r="Q217" s="6"/>
      <c r="R217" s="6"/>
      <c r="S217" s="6"/>
      <c r="T217" s="6"/>
      <c r="U217" s="6"/>
      <c r="V217" s="5"/>
      <c r="W217" s="5"/>
      <c r="X217" s="5"/>
      <c r="Y217" s="5"/>
    </row>
    <row r="218" spans="4:25" ht="12.75" x14ac:dyDescent="0.2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6"/>
      <c r="P218" s="5"/>
      <c r="Q218" s="6"/>
      <c r="R218" s="6"/>
      <c r="S218" s="6"/>
      <c r="T218" s="6"/>
      <c r="U218" s="6"/>
      <c r="V218" s="5"/>
      <c r="W218" s="5"/>
      <c r="X218" s="5"/>
      <c r="Y218" s="5"/>
    </row>
    <row r="219" spans="4:25" ht="12.75" x14ac:dyDescent="0.2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6"/>
      <c r="P219" s="5"/>
      <c r="Q219" s="6"/>
      <c r="R219" s="6"/>
      <c r="S219" s="6"/>
      <c r="T219" s="6"/>
      <c r="U219" s="6"/>
      <c r="V219" s="5"/>
      <c r="W219" s="5"/>
      <c r="X219" s="5"/>
      <c r="Y219" s="5"/>
    </row>
    <row r="220" spans="4:25" ht="12.75" x14ac:dyDescent="0.2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6"/>
      <c r="P220" s="5"/>
      <c r="Q220" s="6"/>
      <c r="R220" s="6"/>
      <c r="S220" s="6"/>
      <c r="T220" s="6"/>
      <c r="U220" s="6"/>
      <c r="V220" s="5"/>
      <c r="W220" s="5"/>
      <c r="X220" s="5"/>
      <c r="Y220" s="5"/>
    </row>
    <row r="221" spans="4:25" ht="12.75" x14ac:dyDescent="0.2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6"/>
      <c r="P221" s="5"/>
      <c r="Q221" s="6"/>
      <c r="R221" s="6"/>
      <c r="S221" s="6"/>
      <c r="T221" s="6"/>
      <c r="U221" s="6"/>
      <c r="V221" s="5"/>
      <c r="W221" s="5"/>
      <c r="X221" s="5"/>
      <c r="Y221" s="5"/>
    </row>
    <row r="222" spans="4:25" ht="12.75" x14ac:dyDescent="0.2"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6"/>
      <c r="P222" s="5"/>
      <c r="Q222" s="6"/>
      <c r="R222" s="6"/>
      <c r="S222" s="6"/>
      <c r="T222" s="6"/>
      <c r="U222" s="6"/>
      <c r="V222" s="5"/>
      <c r="W222" s="5"/>
      <c r="X222" s="5"/>
      <c r="Y222" s="5"/>
    </row>
    <row r="223" spans="4:25" ht="12.75" x14ac:dyDescent="0.2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6"/>
      <c r="P223" s="5"/>
      <c r="Q223" s="6"/>
      <c r="R223" s="6"/>
      <c r="S223" s="6"/>
      <c r="T223" s="6"/>
      <c r="U223" s="6"/>
      <c r="V223" s="5"/>
      <c r="W223" s="5"/>
      <c r="X223" s="5"/>
      <c r="Y223" s="5"/>
    </row>
    <row r="224" spans="4:25" ht="12.75" x14ac:dyDescent="0.2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6"/>
      <c r="P224" s="5"/>
      <c r="Q224" s="6"/>
      <c r="R224" s="6"/>
      <c r="S224" s="6"/>
      <c r="T224" s="6"/>
      <c r="U224" s="6"/>
      <c r="V224" s="5"/>
      <c r="W224" s="5"/>
      <c r="X224" s="5"/>
      <c r="Y224" s="5"/>
    </row>
    <row r="225" spans="4:25" ht="12.75" x14ac:dyDescent="0.2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6"/>
      <c r="P225" s="5"/>
      <c r="Q225" s="6"/>
      <c r="R225" s="6"/>
      <c r="S225" s="6"/>
      <c r="T225" s="6"/>
      <c r="U225" s="6"/>
      <c r="V225" s="5"/>
      <c r="W225" s="5"/>
      <c r="X225" s="5"/>
      <c r="Y225" s="5"/>
    </row>
    <row r="226" spans="4:25" ht="12.75" x14ac:dyDescent="0.2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6"/>
      <c r="P226" s="5"/>
      <c r="Q226" s="6"/>
      <c r="R226" s="6"/>
      <c r="S226" s="6"/>
      <c r="T226" s="6"/>
      <c r="U226" s="6"/>
      <c r="V226" s="5"/>
      <c r="W226" s="5"/>
      <c r="X226" s="5"/>
      <c r="Y226" s="5"/>
    </row>
    <row r="227" spans="4:25" ht="12.75" x14ac:dyDescent="0.2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6"/>
      <c r="P227" s="5"/>
      <c r="Q227" s="6"/>
      <c r="R227" s="6"/>
      <c r="S227" s="6"/>
      <c r="T227" s="6"/>
      <c r="U227" s="6"/>
      <c r="V227" s="5"/>
      <c r="W227" s="5"/>
      <c r="X227" s="5"/>
      <c r="Y227" s="5"/>
    </row>
    <row r="228" spans="4:25" ht="12.75" x14ac:dyDescent="0.2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6"/>
      <c r="P228" s="5"/>
      <c r="Q228" s="6"/>
      <c r="R228" s="6"/>
      <c r="S228" s="6"/>
      <c r="T228" s="6"/>
      <c r="U228" s="6"/>
      <c r="V228" s="5"/>
      <c r="W228" s="5"/>
      <c r="X228" s="5"/>
      <c r="Y228" s="5"/>
    </row>
    <row r="229" spans="4:25" ht="12.75" x14ac:dyDescent="0.2"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6"/>
      <c r="P229" s="5"/>
      <c r="Q229" s="6"/>
      <c r="R229" s="6"/>
      <c r="S229" s="6"/>
      <c r="T229" s="6"/>
      <c r="U229" s="6"/>
      <c r="V229" s="5"/>
      <c r="W229" s="5"/>
      <c r="X229" s="5"/>
      <c r="Y229" s="5"/>
    </row>
    <row r="230" spans="4:25" ht="12.75" x14ac:dyDescent="0.2"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6"/>
      <c r="P230" s="5"/>
      <c r="Q230" s="6"/>
      <c r="R230" s="6"/>
      <c r="S230" s="6"/>
      <c r="T230" s="6"/>
      <c r="U230" s="6"/>
      <c r="V230" s="5"/>
      <c r="W230" s="5"/>
      <c r="X230" s="5"/>
      <c r="Y230" s="5"/>
    </row>
    <row r="231" spans="4:25" ht="12.75" x14ac:dyDescent="0.2"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6"/>
      <c r="P231" s="5"/>
      <c r="Q231" s="6"/>
      <c r="R231" s="6"/>
      <c r="S231" s="6"/>
      <c r="T231" s="6"/>
      <c r="U231" s="6"/>
      <c r="V231" s="5"/>
      <c r="W231" s="5"/>
      <c r="X231" s="5"/>
      <c r="Y231" s="5"/>
    </row>
    <row r="232" spans="4:25" ht="12.75" x14ac:dyDescent="0.2"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6"/>
      <c r="P232" s="5"/>
      <c r="Q232" s="6"/>
      <c r="R232" s="6"/>
      <c r="S232" s="6"/>
      <c r="T232" s="6"/>
      <c r="U232" s="6"/>
      <c r="V232" s="5"/>
      <c r="W232" s="5"/>
      <c r="X232" s="5"/>
      <c r="Y232" s="5"/>
    </row>
    <row r="233" spans="4:25" ht="12.75" x14ac:dyDescent="0.2"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6"/>
      <c r="P233" s="5"/>
      <c r="Q233" s="6"/>
      <c r="R233" s="6"/>
      <c r="S233" s="6"/>
      <c r="T233" s="6"/>
      <c r="U233" s="6"/>
      <c r="V233" s="5"/>
      <c r="W233" s="5"/>
      <c r="X233" s="5"/>
      <c r="Y233" s="5"/>
    </row>
    <row r="234" spans="4:25" ht="12.75" x14ac:dyDescent="0.2"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6"/>
      <c r="P234" s="5"/>
      <c r="Q234" s="6"/>
      <c r="R234" s="6"/>
      <c r="S234" s="6"/>
      <c r="T234" s="6"/>
      <c r="U234" s="6"/>
      <c r="V234" s="5"/>
      <c r="W234" s="5"/>
      <c r="X234" s="5"/>
      <c r="Y234" s="5"/>
    </row>
    <row r="235" spans="4:25" ht="12.75" x14ac:dyDescent="0.2"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6"/>
      <c r="P235" s="5"/>
      <c r="Q235" s="6"/>
      <c r="R235" s="6"/>
      <c r="S235" s="6"/>
      <c r="T235" s="6"/>
      <c r="U235" s="6"/>
      <c r="V235" s="5"/>
      <c r="W235" s="5"/>
      <c r="X235" s="5"/>
      <c r="Y235" s="5"/>
    </row>
    <row r="236" spans="4:25" ht="12.75" x14ac:dyDescent="0.2"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6"/>
      <c r="P236" s="5"/>
      <c r="Q236" s="6"/>
      <c r="R236" s="6"/>
      <c r="S236" s="6"/>
      <c r="T236" s="6"/>
      <c r="U236" s="6"/>
      <c r="V236" s="5"/>
      <c r="W236" s="5"/>
      <c r="X236" s="5"/>
      <c r="Y236" s="5"/>
    </row>
    <row r="237" spans="4:25" ht="12.75" x14ac:dyDescent="0.2"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6"/>
      <c r="P237" s="5"/>
      <c r="Q237" s="6"/>
      <c r="R237" s="6"/>
      <c r="S237" s="6"/>
      <c r="T237" s="6"/>
      <c r="U237" s="6"/>
      <c r="V237" s="5"/>
      <c r="W237" s="5"/>
      <c r="X237" s="5"/>
      <c r="Y237" s="5"/>
    </row>
    <row r="238" spans="4:25" ht="12.75" x14ac:dyDescent="0.2"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6"/>
      <c r="P238" s="5"/>
      <c r="Q238" s="6"/>
      <c r="R238" s="6"/>
      <c r="S238" s="6"/>
      <c r="T238" s="6"/>
      <c r="U238" s="6"/>
      <c r="V238" s="5"/>
      <c r="W238" s="5"/>
      <c r="X238" s="5"/>
      <c r="Y238" s="5"/>
    </row>
    <row r="239" spans="4:25" ht="12.75" x14ac:dyDescent="0.2"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6"/>
      <c r="P239" s="5"/>
      <c r="Q239" s="6"/>
      <c r="R239" s="6"/>
      <c r="S239" s="6"/>
      <c r="T239" s="6"/>
      <c r="U239" s="6"/>
      <c r="V239" s="5"/>
      <c r="W239" s="5"/>
      <c r="X239" s="5"/>
      <c r="Y239" s="5"/>
    </row>
    <row r="240" spans="4:25" ht="12.75" x14ac:dyDescent="0.2"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6"/>
      <c r="P240" s="5"/>
      <c r="Q240" s="6"/>
      <c r="R240" s="6"/>
      <c r="S240" s="6"/>
      <c r="T240" s="6"/>
      <c r="U240" s="6"/>
      <c r="V240" s="5"/>
      <c r="W240" s="5"/>
      <c r="X240" s="5"/>
      <c r="Y240" s="5"/>
    </row>
    <row r="241" spans="4:25" ht="12.75" x14ac:dyDescent="0.2"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6"/>
      <c r="P241" s="5"/>
      <c r="Q241" s="6"/>
      <c r="R241" s="6"/>
      <c r="S241" s="6"/>
      <c r="T241" s="6"/>
      <c r="U241" s="6"/>
      <c r="V241" s="5"/>
      <c r="W241" s="5"/>
      <c r="X241" s="5"/>
      <c r="Y241" s="5"/>
    </row>
    <row r="242" spans="4:25" ht="12.75" x14ac:dyDescent="0.2"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6"/>
      <c r="P242" s="5"/>
      <c r="Q242" s="6"/>
      <c r="R242" s="6"/>
      <c r="S242" s="6"/>
      <c r="T242" s="6"/>
      <c r="U242" s="6"/>
      <c r="V242" s="5"/>
      <c r="W242" s="5"/>
      <c r="X242" s="5"/>
      <c r="Y242" s="5"/>
    </row>
    <row r="243" spans="4:25" ht="12.75" x14ac:dyDescent="0.2"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6"/>
      <c r="P243" s="5"/>
      <c r="Q243" s="6"/>
      <c r="R243" s="6"/>
      <c r="S243" s="6"/>
      <c r="T243" s="6"/>
      <c r="U243" s="6"/>
      <c r="V243" s="5"/>
      <c r="W243" s="5"/>
      <c r="X243" s="5"/>
      <c r="Y243" s="5"/>
    </row>
    <row r="244" spans="4:25" ht="12.75" x14ac:dyDescent="0.2"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6"/>
      <c r="P244" s="5"/>
      <c r="Q244" s="6"/>
      <c r="R244" s="6"/>
      <c r="S244" s="6"/>
      <c r="T244" s="6"/>
      <c r="U244" s="6"/>
      <c r="V244" s="5"/>
      <c r="W244" s="5"/>
      <c r="X244" s="5"/>
      <c r="Y244" s="5"/>
    </row>
    <row r="245" spans="4:25" ht="12.75" x14ac:dyDescent="0.2"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6"/>
      <c r="P245" s="5"/>
      <c r="Q245" s="6"/>
      <c r="R245" s="6"/>
      <c r="S245" s="6"/>
      <c r="T245" s="6"/>
      <c r="U245" s="6"/>
      <c r="V245" s="5"/>
      <c r="W245" s="5"/>
      <c r="X245" s="5"/>
      <c r="Y245" s="5"/>
    </row>
    <row r="246" spans="4:25" ht="12.75" x14ac:dyDescent="0.2"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6"/>
      <c r="P246" s="5"/>
      <c r="Q246" s="6"/>
      <c r="R246" s="6"/>
      <c r="S246" s="6"/>
      <c r="T246" s="6"/>
      <c r="U246" s="6"/>
      <c r="V246" s="5"/>
      <c r="W246" s="5"/>
      <c r="X246" s="5"/>
      <c r="Y246" s="5"/>
    </row>
    <row r="247" spans="4:25" ht="12.75" x14ac:dyDescent="0.2"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6"/>
      <c r="P247" s="5"/>
      <c r="Q247" s="6"/>
      <c r="R247" s="6"/>
      <c r="S247" s="6"/>
      <c r="T247" s="6"/>
      <c r="U247" s="6"/>
      <c r="V247" s="5"/>
      <c r="W247" s="5"/>
      <c r="X247" s="5"/>
      <c r="Y247" s="5"/>
    </row>
    <row r="248" spans="4:25" ht="12.75" x14ac:dyDescent="0.2"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6"/>
      <c r="P248" s="5"/>
      <c r="Q248" s="6"/>
      <c r="R248" s="6"/>
      <c r="S248" s="6"/>
      <c r="T248" s="6"/>
      <c r="U248" s="6"/>
      <c r="V248" s="5"/>
      <c r="W248" s="5"/>
      <c r="X248" s="5"/>
      <c r="Y248" s="5"/>
    </row>
    <row r="249" spans="4:25" ht="12.75" x14ac:dyDescent="0.2"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6"/>
      <c r="P249" s="5"/>
      <c r="Q249" s="6"/>
      <c r="R249" s="6"/>
      <c r="S249" s="6"/>
      <c r="T249" s="6"/>
      <c r="U249" s="6"/>
      <c r="V249" s="5"/>
      <c r="W249" s="5"/>
      <c r="X249" s="5"/>
      <c r="Y249" s="5"/>
    </row>
    <row r="250" spans="4:25" ht="12.75" x14ac:dyDescent="0.2"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6"/>
      <c r="P250" s="5"/>
      <c r="Q250" s="6"/>
      <c r="R250" s="6"/>
      <c r="S250" s="6"/>
      <c r="T250" s="6"/>
      <c r="U250" s="6"/>
      <c r="V250" s="5"/>
      <c r="W250" s="5"/>
      <c r="X250" s="5"/>
      <c r="Y250" s="5"/>
    </row>
    <row r="251" spans="4:25" ht="12.75" x14ac:dyDescent="0.2"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6"/>
      <c r="P251" s="5"/>
      <c r="Q251" s="6"/>
      <c r="R251" s="6"/>
      <c r="S251" s="6"/>
      <c r="T251" s="6"/>
      <c r="U251" s="6"/>
      <c r="V251" s="5"/>
      <c r="W251" s="5"/>
      <c r="X251" s="5"/>
      <c r="Y251" s="5"/>
    </row>
    <row r="252" spans="4:25" ht="12.75" x14ac:dyDescent="0.2"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6"/>
      <c r="P252" s="5"/>
      <c r="Q252" s="6"/>
      <c r="R252" s="6"/>
      <c r="S252" s="6"/>
      <c r="T252" s="6"/>
      <c r="U252" s="6"/>
      <c r="V252" s="5"/>
      <c r="W252" s="5"/>
      <c r="X252" s="5"/>
      <c r="Y252" s="5"/>
    </row>
    <row r="253" spans="4:25" ht="12.75" x14ac:dyDescent="0.2"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6"/>
      <c r="P253" s="5"/>
      <c r="Q253" s="6"/>
      <c r="R253" s="6"/>
      <c r="S253" s="6"/>
      <c r="T253" s="6"/>
      <c r="U253" s="6"/>
      <c r="V253" s="5"/>
      <c r="W253" s="5"/>
      <c r="X253" s="5"/>
      <c r="Y253" s="5"/>
    </row>
    <row r="254" spans="4:25" ht="12.75" x14ac:dyDescent="0.2"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6"/>
      <c r="P254" s="5"/>
      <c r="Q254" s="6"/>
      <c r="R254" s="6"/>
      <c r="S254" s="6"/>
      <c r="T254" s="6"/>
      <c r="U254" s="6"/>
      <c r="V254" s="5"/>
      <c r="W254" s="5"/>
      <c r="X254" s="5"/>
      <c r="Y254" s="5"/>
    </row>
    <row r="255" spans="4:25" ht="12.75" x14ac:dyDescent="0.2"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6"/>
      <c r="P255" s="5"/>
      <c r="Q255" s="6"/>
      <c r="R255" s="6"/>
      <c r="S255" s="6"/>
      <c r="T255" s="6"/>
      <c r="U255" s="6"/>
      <c r="V255" s="5"/>
      <c r="W255" s="5"/>
      <c r="X255" s="5"/>
      <c r="Y255" s="5"/>
    </row>
    <row r="256" spans="4:25" ht="12.75" x14ac:dyDescent="0.2"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6"/>
      <c r="P256" s="5"/>
      <c r="Q256" s="6"/>
      <c r="R256" s="6"/>
      <c r="S256" s="6"/>
      <c r="T256" s="6"/>
      <c r="U256" s="6"/>
      <c r="V256" s="5"/>
      <c r="W256" s="5"/>
      <c r="X256" s="5"/>
      <c r="Y256" s="5"/>
    </row>
    <row r="257" spans="4:25" ht="12.75" x14ac:dyDescent="0.2"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6"/>
      <c r="P257" s="5"/>
      <c r="Q257" s="6"/>
      <c r="R257" s="6"/>
      <c r="S257" s="6"/>
      <c r="T257" s="6"/>
      <c r="U257" s="6"/>
      <c r="V257" s="5"/>
      <c r="W257" s="5"/>
      <c r="X257" s="5"/>
      <c r="Y257" s="5"/>
    </row>
    <row r="258" spans="4:25" ht="12.75" x14ac:dyDescent="0.2"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6"/>
      <c r="P258" s="5"/>
      <c r="Q258" s="6"/>
      <c r="R258" s="6"/>
      <c r="S258" s="6"/>
      <c r="T258" s="6"/>
      <c r="U258" s="6"/>
      <c r="V258" s="5"/>
      <c r="W258" s="5"/>
      <c r="X258" s="5"/>
      <c r="Y258" s="5"/>
    </row>
    <row r="259" spans="4:25" ht="12.75" x14ac:dyDescent="0.2"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6"/>
      <c r="P259" s="5"/>
      <c r="Q259" s="6"/>
      <c r="R259" s="6"/>
      <c r="S259" s="6"/>
      <c r="T259" s="6"/>
      <c r="U259" s="6"/>
      <c r="V259" s="5"/>
      <c r="W259" s="5"/>
      <c r="X259" s="5"/>
      <c r="Y259" s="5"/>
    </row>
    <row r="260" spans="4:25" ht="12.75" x14ac:dyDescent="0.2"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6"/>
      <c r="P260" s="5"/>
      <c r="Q260" s="6"/>
      <c r="R260" s="6"/>
      <c r="S260" s="6"/>
      <c r="T260" s="6"/>
      <c r="U260" s="6"/>
      <c r="V260" s="5"/>
      <c r="W260" s="5"/>
      <c r="X260" s="5"/>
      <c r="Y260" s="5"/>
    </row>
    <row r="261" spans="4:25" ht="12.75" x14ac:dyDescent="0.2"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6"/>
      <c r="P261" s="5"/>
      <c r="Q261" s="6"/>
      <c r="R261" s="6"/>
      <c r="S261" s="6"/>
      <c r="T261" s="6"/>
      <c r="U261" s="6"/>
      <c r="V261" s="5"/>
      <c r="W261" s="5"/>
      <c r="X261" s="5"/>
      <c r="Y261" s="5"/>
    </row>
    <row r="262" spans="4:25" ht="12.75" x14ac:dyDescent="0.2"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6"/>
      <c r="P262" s="5"/>
      <c r="Q262" s="6"/>
      <c r="R262" s="6"/>
      <c r="S262" s="6"/>
      <c r="T262" s="6"/>
      <c r="U262" s="6"/>
      <c r="V262" s="5"/>
      <c r="W262" s="5"/>
      <c r="X262" s="5"/>
      <c r="Y262" s="5"/>
    </row>
    <row r="263" spans="4:25" ht="12.75" x14ac:dyDescent="0.2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6"/>
      <c r="P263" s="5"/>
      <c r="Q263" s="6"/>
      <c r="R263" s="6"/>
      <c r="S263" s="6"/>
      <c r="T263" s="6"/>
      <c r="U263" s="6"/>
      <c r="V263" s="5"/>
      <c r="W263" s="5"/>
      <c r="X263" s="5"/>
      <c r="Y263" s="5"/>
    </row>
    <row r="264" spans="4:25" ht="12.75" x14ac:dyDescent="0.2"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6"/>
      <c r="P264" s="5"/>
      <c r="Q264" s="6"/>
      <c r="R264" s="6"/>
      <c r="S264" s="6"/>
      <c r="T264" s="6"/>
      <c r="U264" s="6"/>
      <c r="V264" s="5"/>
      <c r="W264" s="5"/>
      <c r="X264" s="5"/>
      <c r="Y264" s="5"/>
    </row>
    <row r="265" spans="4:25" ht="12.75" x14ac:dyDescent="0.2"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6"/>
      <c r="P265" s="5"/>
      <c r="Q265" s="6"/>
      <c r="R265" s="6"/>
      <c r="S265" s="6"/>
      <c r="T265" s="6"/>
      <c r="U265" s="6"/>
      <c r="V265" s="5"/>
      <c r="W265" s="5"/>
      <c r="X265" s="5"/>
      <c r="Y265" s="5"/>
    </row>
    <row r="266" spans="4:25" ht="12.75" x14ac:dyDescent="0.2"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6"/>
      <c r="P266" s="5"/>
      <c r="Q266" s="6"/>
      <c r="R266" s="6"/>
      <c r="S266" s="6"/>
      <c r="T266" s="6"/>
      <c r="U266" s="6"/>
      <c r="V266" s="5"/>
      <c r="W266" s="5"/>
      <c r="X266" s="5"/>
      <c r="Y266" s="5"/>
    </row>
    <row r="267" spans="4:25" ht="12.75" x14ac:dyDescent="0.2"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6"/>
      <c r="P267" s="5"/>
      <c r="Q267" s="6"/>
      <c r="R267" s="6"/>
      <c r="S267" s="6"/>
      <c r="T267" s="6"/>
      <c r="U267" s="6"/>
      <c r="V267" s="5"/>
      <c r="W267" s="5"/>
      <c r="X267" s="5"/>
      <c r="Y267" s="5"/>
    </row>
    <row r="268" spans="4:25" ht="12.75" x14ac:dyDescent="0.2"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6"/>
      <c r="P268" s="5"/>
      <c r="Q268" s="6"/>
      <c r="R268" s="6"/>
      <c r="S268" s="6"/>
      <c r="T268" s="6"/>
      <c r="U268" s="6"/>
      <c r="V268" s="5"/>
      <c r="W268" s="5"/>
      <c r="X268" s="5"/>
      <c r="Y268" s="5"/>
    </row>
    <row r="269" spans="4:25" ht="12.75" x14ac:dyDescent="0.2"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6"/>
      <c r="P269" s="5"/>
      <c r="Q269" s="6"/>
      <c r="R269" s="6"/>
      <c r="S269" s="6"/>
      <c r="T269" s="6"/>
      <c r="U269" s="6"/>
      <c r="V269" s="5"/>
      <c r="W269" s="5"/>
      <c r="X269" s="5"/>
      <c r="Y269" s="5"/>
    </row>
    <row r="270" spans="4:25" ht="12.75" x14ac:dyDescent="0.2"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6"/>
      <c r="P270" s="5"/>
      <c r="Q270" s="6"/>
      <c r="R270" s="6"/>
      <c r="S270" s="6"/>
      <c r="T270" s="6"/>
      <c r="U270" s="6"/>
      <c r="V270" s="5"/>
      <c r="W270" s="5"/>
      <c r="X270" s="5"/>
      <c r="Y270" s="5"/>
    </row>
    <row r="271" spans="4:25" ht="12.75" x14ac:dyDescent="0.2"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6"/>
      <c r="P271" s="5"/>
      <c r="Q271" s="6"/>
      <c r="R271" s="6"/>
      <c r="S271" s="6"/>
      <c r="T271" s="6"/>
      <c r="U271" s="6"/>
      <c r="V271" s="5"/>
      <c r="W271" s="5"/>
      <c r="X271" s="5"/>
      <c r="Y271" s="5"/>
    </row>
    <row r="272" spans="4:25" ht="12.75" x14ac:dyDescent="0.2"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6"/>
      <c r="P272" s="5"/>
      <c r="Q272" s="6"/>
      <c r="R272" s="6"/>
      <c r="S272" s="6"/>
      <c r="T272" s="6"/>
      <c r="U272" s="6"/>
      <c r="V272" s="5"/>
      <c r="W272" s="5"/>
      <c r="X272" s="5"/>
      <c r="Y272" s="5"/>
    </row>
    <row r="273" spans="4:25" ht="12.75" x14ac:dyDescent="0.2"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6"/>
      <c r="P273" s="5"/>
      <c r="Q273" s="6"/>
      <c r="R273" s="6"/>
      <c r="S273" s="6"/>
      <c r="T273" s="6"/>
      <c r="U273" s="6"/>
      <c r="V273" s="5"/>
      <c r="W273" s="5"/>
      <c r="X273" s="5"/>
      <c r="Y273" s="5"/>
    </row>
    <row r="274" spans="4:25" ht="12.75" x14ac:dyDescent="0.2"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6"/>
      <c r="P274" s="5"/>
      <c r="Q274" s="6"/>
      <c r="R274" s="6"/>
      <c r="S274" s="6"/>
      <c r="T274" s="6"/>
      <c r="U274" s="6"/>
      <c r="V274" s="5"/>
      <c r="W274" s="5"/>
      <c r="X274" s="5"/>
      <c r="Y274" s="5"/>
    </row>
    <row r="275" spans="4:25" ht="12.75" x14ac:dyDescent="0.2"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6"/>
      <c r="P275" s="5"/>
      <c r="Q275" s="6"/>
      <c r="R275" s="6"/>
      <c r="S275" s="6"/>
      <c r="T275" s="6"/>
      <c r="U275" s="6"/>
      <c r="V275" s="5"/>
      <c r="W275" s="5"/>
      <c r="X275" s="5"/>
      <c r="Y275" s="5"/>
    </row>
    <row r="276" spans="4:25" ht="12.75" x14ac:dyDescent="0.2"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6"/>
      <c r="P276" s="5"/>
      <c r="Q276" s="6"/>
      <c r="R276" s="6"/>
      <c r="S276" s="6"/>
      <c r="T276" s="6"/>
      <c r="U276" s="6"/>
      <c r="V276" s="5"/>
      <c r="W276" s="5"/>
      <c r="X276" s="5"/>
      <c r="Y276" s="5"/>
    </row>
    <row r="277" spans="4:25" ht="12.75" x14ac:dyDescent="0.2"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6"/>
      <c r="P277" s="5"/>
      <c r="Q277" s="6"/>
      <c r="R277" s="6"/>
      <c r="S277" s="6"/>
      <c r="T277" s="6"/>
      <c r="U277" s="6"/>
      <c r="V277" s="5"/>
      <c r="W277" s="5"/>
      <c r="X277" s="5"/>
      <c r="Y277" s="5"/>
    </row>
    <row r="278" spans="4:25" ht="12.75" x14ac:dyDescent="0.2"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6"/>
      <c r="P278" s="5"/>
      <c r="Q278" s="6"/>
      <c r="R278" s="6"/>
      <c r="S278" s="6"/>
      <c r="T278" s="6"/>
      <c r="U278" s="6"/>
      <c r="V278" s="5"/>
      <c r="W278" s="5"/>
      <c r="X278" s="5"/>
      <c r="Y278" s="5"/>
    </row>
    <row r="279" spans="4:25" ht="12.75" x14ac:dyDescent="0.2"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6"/>
      <c r="P279" s="5"/>
      <c r="Q279" s="6"/>
      <c r="R279" s="6"/>
      <c r="S279" s="6"/>
      <c r="T279" s="6"/>
      <c r="U279" s="6"/>
      <c r="V279" s="5"/>
      <c r="W279" s="5"/>
      <c r="X279" s="5"/>
      <c r="Y279" s="5"/>
    </row>
    <row r="280" spans="4:25" ht="12.75" x14ac:dyDescent="0.2"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6"/>
      <c r="P280" s="5"/>
      <c r="Q280" s="6"/>
      <c r="R280" s="6"/>
      <c r="S280" s="6"/>
      <c r="T280" s="6"/>
      <c r="U280" s="6"/>
      <c r="V280" s="5"/>
      <c r="W280" s="5"/>
      <c r="X280" s="5"/>
      <c r="Y280" s="5"/>
    </row>
    <row r="281" spans="4:25" ht="12.75" x14ac:dyDescent="0.2"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6"/>
      <c r="P281" s="5"/>
      <c r="Q281" s="6"/>
      <c r="R281" s="6"/>
      <c r="S281" s="6"/>
      <c r="T281" s="6"/>
      <c r="U281" s="6"/>
      <c r="V281" s="5"/>
      <c r="W281" s="5"/>
      <c r="X281" s="5"/>
      <c r="Y281" s="5"/>
    </row>
    <row r="282" spans="4:25" ht="12.75" x14ac:dyDescent="0.2"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6"/>
      <c r="P282" s="5"/>
      <c r="Q282" s="6"/>
      <c r="R282" s="6"/>
      <c r="S282" s="6"/>
      <c r="T282" s="6"/>
      <c r="U282" s="6"/>
      <c r="V282" s="5"/>
      <c r="W282" s="5"/>
      <c r="X282" s="5"/>
      <c r="Y282" s="5"/>
    </row>
    <row r="283" spans="4:25" ht="12.75" x14ac:dyDescent="0.2"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6"/>
      <c r="P283" s="5"/>
      <c r="Q283" s="6"/>
      <c r="R283" s="6"/>
      <c r="S283" s="6"/>
      <c r="T283" s="6"/>
      <c r="U283" s="6"/>
      <c r="V283" s="5"/>
      <c r="W283" s="5"/>
      <c r="X283" s="5"/>
      <c r="Y283" s="5"/>
    </row>
    <row r="284" spans="4:25" ht="12.75" x14ac:dyDescent="0.2"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6"/>
      <c r="P284" s="5"/>
      <c r="Q284" s="6"/>
      <c r="R284" s="6"/>
      <c r="S284" s="6"/>
      <c r="T284" s="6"/>
      <c r="U284" s="6"/>
      <c r="V284" s="5"/>
      <c r="W284" s="5"/>
      <c r="X284" s="5"/>
      <c r="Y284" s="5"/>
    </row>
    <row r="285" spans="4:25" ht="12.75" x14ac:dyDescent="0.2"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6"/>
      <c r="P285" s="5"/>
      <c r="Q285" s="6"/>
      <c r="R285" s="6"/>
      <c r="S285" s="6"/>
      <c r="T285" s="6"/>
      <c r="U285" s="6"/>
      <c r="V285" s="5"/>
      <c r="W285" s="5"/>
      <c r="X285" s="5"/>
      <c r="Y285" s="5"/>
    </row>
    <row r="286" spans="4:25" ht="12.75" x14ac:dyDescent="0.2"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6"/>
      <c r="P286" s="5"/>
      <c r="Q286" s="6"/>
      <c r="R286" s="6"/>
      <c r="S286" s="6"/>
      <c r="T286" s="6"/>
      <c r="U286" s="6"/>
      <c r="V286" s="5"/>
      <c r="W286" s="5"/>
      <c r="X286" s="5"/>
      <c r="Y286" s="5"/>
    </row>
    <row r="287" spans="4:25" ht="12.75" x14ac:dyDescent="0.2"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6"/>
      <c r="P287" s="5"/>
      <c r="Q287" s="6"/>
      <c r="R287" s="6"/>
      <c r="S287" s="6"/>
      <c r="T287" s="6"/>
      <c r="U287" s="6"/>
      <c r="V287" s="5"/>
      <c r="W287" s="5"/>
      <c r="X287" s="5"/>
      <c r="Y287" s="5"/>
    </row>
    <row r="288" spans="4:25" ht="12.75" x14ac:dyDescent="0.2"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6"/>
      <c r="P288" s="5"/>
      <c r="Q288" s="6"/>
      <c r="R288" s="6"/>
      <c r="S288" s="6"/>
      <c r="T288" s="6"/>
      <c r="U288" s="6"/>
      <c r="V288" s="5"/>
      <c r="W288" s="5"/>
      <c r="X288" s="5"/>
      <c r="Y288" s="5"/>
    </row>
    <row r="289" spans="4:25" ht="12.75" x14ac:dyDescent="0.2"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6"/>
      <c r="P289" s="5"/>
      <c r="Q289" s="6"/>
      <c r="R289" s="6"/>
      <c r="S289" s="6"/>
      <c r="T289" s="6"/>
      <c r="U289" s="6"/>
      <c r="V289" s="5"/>
      <c r="W289" s="5"/>
      <c r="X289" s="5"/>
      <c r="Y289" s="5"/>
    </row>
    <row r="290" spans="4:25" ht="12.75" x14ac:dyDescent="0.2"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6"/>
      <c r="P290" s="5"/>
      <c r="Q290" s="6"/>
      <c r="R290" s="6"/>
      <c r="S290" s="6"/>
      <c r="T290" s="6"/>
      <c r="U290" s="6"/>
      <c r="V290" s="5"/>
      <c r="W290" s="5"/>
      <c r="X290" s="5"/>
      <c r="Y290" s="5"/>
    </row>
    <row r="291" spans="4:25" ht="12.75" x14ac:dyDescent="0.2"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6"/>
      <c r="P291" s="5"/>
      <c r="Q291" s="6"/>
      <c r="R291" s="6"/>
      <c r="S291" s="6"/>
      <c r="T291" s="6"/>
      <c r="U291" s="6"/>
      <c r="V291" s="5"/>
      <c r="W291" s="5"/>
      <c r="X291" s="5"/>
      <c r="Y291" s="5"/>
    </row>
    <row r="292" spans="4:25" ht="12.75" x14ac:dyDescent="0.2"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6"/>
      <c r="P292" s="5"/>
      <c r="Q292" s="6"/>
      <c r="R292" s="6"/>
      <c r="S292" s="6"/>
      <c r="T292" s="6"/>
      <c r="U292" s="6"/>
      <c r="V292" s="5"/>
      <c r="W292" s="5"/>
      <c r="X292" s="5"/>
      <c r="Y292" s="5"/>
    </row>
    <row r="293" spans="4:25" ht="12.75" x14ac:dyDescent="0.2"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6"/>
      <c r="P293" s="5"/>
      <c r="Q293" s="6"/>
      <c r="R293" s="6"/>
      <c r="S293" s="6"/>
      <c r="T293" s="6"/>
      <c r="U293" s="6"/>
      <c r="V293" s="5"/>
      <c r="W293" s="5"/>
      <c r="X293" s="5"/>
      <c r="Y293" s="5"/>
    </row>
    <row r="294" spans="4:25" ht="12.75" x14ac:dyDescent="0.2"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6"/>
      <c r="P294" s="5"/>
      <c r="Q294" s="6"/>
      <c r="R294" s="6"/>
      <c r="S294" s="6"/>
      <c r="T294" s="6"/>
      <c r="U294" s="6"/>
      <c r="V294" s="5"/>
      <c r="W294" s="5"/>
      <c r="X294" s="5"/>
      <c r="Y294" s="5"/>
    </row>
    <row r="295" spans="4:25" ht="12.75" x14ac:dyDescent="0.2"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6"/>
      <c r="P295" s="5"/>
      <c r="Q295" s="6"/>
      <c r="R295" s="6"/>
      <c r="S295" s="6"/>
      <c r="T295" s="6"/>
      <c r="U295" s="6"/>
      <c r="V295" s="5"/>
      <c r="W295" s="5"/>
      <c r="X295" s="5"/>
      <c r="Y295" s="5"/>
    </row>
    <row r="296" spans="4:25" ht="12.75" x14ac:dyDescent="0.2"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6"/>
      <c r="P296" s="5"/>
      <c r="Q296" s="6"/>
      <c r="R296" s="6"/>
      <c r="S296" s="6"/>
      <c r="T296" s="6"/>
      <c r="U296" s="6"/>
      <c r="V296" s="5"/>
      <c r="W296" s="5"/>
      <c r="X296" s="5"/>
      <c r="Y296" s="5"/>
    </row>
    <row r="297" spans="4:25" ht="12.75" x14ac:dyDescent="0.2"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6"/>
      <c r="P297" s="5"/>
      <c r="Q297" s="6"/>
      <c r="R297" s="6"/>
      <c r="S297" s="6"/>
      <c r="T297" s="6"/>
      <c r="U297" s="6"/>
      <c r="V297" s="5"/>
      <c r="W297" s="5"/>
      <c r="X297" s="5"/>
      <c r="Y297" s="5"/>
    </row>
    <row r="298" spans="4:25" ht="12.75" x14ac:dyDescent="0.2"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6"/>
      <c r="P298" s="5"/>
      <c r="Q298" s="6"/>
      <c r="R298" s="6"/>
      <c r="S298" s="6"/>
      <c r="T298" s="6"/>
      <c r="U298" s="6"/>
      <c r="V298" s="5"/>
      <c r="W298" s="5"/>
      <c r="X298" s="5"/>
      <c r="Y298" s="5"/>
    </row>
    <row r="299" spans="4:25" ht="12.75" x14ac:dyDescent="0.2"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6"/>
      <c r="P299" s="5"/>
      <c r="Q299" s="6"/>
      <c r="R299" s="6"/>
      <c r="S299" s="6"/>
      <c r="T299" s="6"/>
      <c r="U299" s="6"/>
      <c r="V299" s="5"/>
      <c r="W299" s="5"/>
      <c r="X299" s="5"/>
      <c r="Y299" s="5"/>
    </row>
    <row r="300" spans="4:25" ht="12.75" x14ac:dyDescent="0.2"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6"/>
      <c r="P300" s="5"/>
      <c r="Q300" s="6"/>
      <c r="R300" s="6"/>
      <c r="S300" s="6"/>
      <c r="T300" s="6"/>
      <c r="U300" s="6"/>
      <c r="V300" s="5"/>
      <c r="W300" s="5"/>
      <c r="X300" s="5"/>
      <c r="Y300" s="5"/>
    </row>
    <row r="301" spans="4:25" ht="12.75" x14ac:dyDescent="0.2"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6"/>
      <c r="P301" s="5"/>
      <c r="Q301" s="6"/>
      <c r="R301" s="6"/>
      <c r="S301" s="6"/>
      <c r="T301" s="6"/>
      <c r="U301" s="6"/>
      <c r="V301" s="5"/>
      <c r="W301" s="5"/>
      <c r="X301" s="5"/>
      <c r="Y301" s="5"/>
    </row>
    <row r="302" spans="4:25" ht="12.75" x14ac:dyDescent="0.2"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6"/>
      <c r="P302" s="5"/>
      <c r="Q302" s="6"/>
      <c r="R302" s="6"/>
      <c r="S302" s="6"/>
      <c r="T302" s="6"/>
      <c r="U302" s="6"/>
      <c r="V302" s="5"/>
      <c r="W302" s="5"/>
      <c r="X302" s="5"/>
      <c r="Y302" s="5"/>
    </row>
    <row r="303" spans="4:25" ht="12.75" x14ac:dyDescent="0.2"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6"/>
      <c r="P303" s="5"/>
      <c r="Q303" s="6"/>
      <c r="R303" s="6"/>
      <c r="S303" s="6"/>
      <c r="T303" s="6"/>
      <c r="U303" s="6"/>
      <c r="V303" s="5"/>
      <c r="W303" s="5"/>
      <c r="X303" s="5"/>
      <c r="Y303" s="5"/>
    </row>
    <row r="304" spans="4:25" ht="12.75" x14ac:dyDescent="0.2"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6"/>
      <c r="P304" s="5"/>
      <c r="Q304" s="6"/>
      <c r="R304" s="6"/>
      <c r="S304" s="6"/>
      <c r="T304" s="6"/>
      <c r="U304" s="6"/>
      <c r="V304" s="5"/>
      <c r="W304" s="5"/>
      <c r="X304" s="5"/>
      <c r="Y304" s="5"/>
    </row>
    <row r="305" spans="4:25" ht="12.75" x14ac:dyDescent="0.2"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6"/>
      <c r="P305" s="5"/>
      <c r="Q305" s="6"/>
      <c r="R305" s="6"/>
      <c r="S305" s="6"/>
      <c r="T305" s="6"/>
      <c r="U305" s="6"/>
      <c r="V305" s="5"/>
      <c r="W305" s="5"/>
      <c r="X305" s="5"/>
      <c r="Y305" s="5"/>
    </row>
    <row r="306" spans="4:25" ht="12.75" x14ac:dyDescent="0.2"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6"/>
      <c r="P306" s="5"/>
      <c r="Q306" s="6"/>
      <c r="R306" s="6"/>
      <c r="S306" s="6"/>
      <c r="T306" s="6"/>
      <c r="U306" s="6"/>
      <c r="V306" s="5"/>
      <c r="W306" s="5"/>
      <c r="X306" s="5"/>
      <c r="Y306" s="5"/>
    </row>
    <row r="307" spans="4:25" ht="12.75" x14ac:dyDescent="0.2"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6"/>
      <c r="P307" s="5"/>
      <c r="Q307" s="6"/>
      <c r="R307" s="6"/>
      <c r="S307" s="6"/>
      <c r="T307" s="6"/>
      <c r="U307" s="6"/>
      <c r="V307" s="5"/>
      <c r="W307" s="5"/>
      <c r="X307" s="5"/>
      <c r="Y307" s="5"/>
    </row>
    <row r="308" spans="4:25" ht="12.75" x14ac:dyDescent="0.2"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6"/>
      <c r="P308" s="5"/>
      <c r="Q308" s="6"/>
      <c r="R308" s="6"/>
      <c r="S308" s="6"/>
      <c r="T308" s="6"/>
      <c r="U308" s="6"/>
      <c r="V308" s="5"/>
      <c r="W308" s="5"/>
      <c r="X308" s="5"/>
      <c r="Y308" s="5"/>
    </row>
    <row r="309" spans="4:25" ht="12.75" x14ac:dyDescent="0.2"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6"/>
      <c r="P309" s="5"/>
      <c r="Q309" s="6"/>
      <c r="R309" s="6"/>
      <c r="S309" s="6"/>
      <c r="T309" s="6"/>
      <c r="U309" s="6"/>
      <c r="V309" s="5"/>
      <c r="W309" s="5"/>
      <c r="X309" s="5"/>
      <c r="Y309" s="5"/>
    </row>
    <row r="310" spans="4:25" ht="12.75" x14ac:dyDescent="0.2"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6"/>
      <c r="P310" s="5"/>
      <c r="Q310" s="6"/>
      <c r="R310" s="6"/>
      <c r="S310" s="6"/>
      <c r="T310" s="6"/>
      <c r="U310" s="6"/>
      <c r="V310" s="5"/>
      <c r="W310" s="5"/>
      <c r="X310" s="5"/>
      <c r="Y310" s="5"/>
    </row>
    <row r="311" spans="4:25" ht="12.75" x14ac:dyDescent="0.2"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6"/>
      <c r="P311" s="5"/>
      <c r="Q311" s="6"/>
      <c r="R311" s="6"/>
      <c r="S311" s="6"/>
      <c r="T311" s="6"/>
      <c r="U311" s="6"/>
      <c r="V311" s="5"/>
      <c r="W311" s="5"/>
      <c r="X311" s="5"/>
      <c r="Y311" s="5"/>
    </row>
    <row r="312" spans="4:25" ht="12.75" x14ac:dyDescent="0.2"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6"/>
      <c r="P312" s="5"/>
      <c r="Q312" s="6"/>
      <c r="R312" s="6"/>
      <c r="S312" s="6"/>
      <c r="T312" s="6"/>
      <c r="U312" s="6"/>
      <c r="V312" s="5"/>
      <c r="W312" s="5"/>
      <c r="X312" s="5"/>
      <c r="Y312" s="5"/>
    </row>
    <row r="313" spans="4:25" ht="12.75" x14ac:dyDescent="0.2"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6"/>
      <c r="P313" s="5"/>
      <c r="Q313" s="6"/>
      <c r="R313" s="6"/>
      <c r="S313" s="6"/>
      <c r="T313" s="6"/>
      <c r="U313" s="6"/>
      <c r="V313" s="5"/>
      <c r="W313" s="5"/>
      <c r="X313" s="5"/>
      <c r="Y313" s="5"/>
    </row>
    <row r="314" spans="4:25" ht="12.75" x14ac:dyDescent="0.2"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6"/>
      <c r="P314" s="5"/>
      <c r="Q314" s="6"/>
      <c r="R314" s="6"/>
      <c r="S314" s="6"/>
      <c r="T314" s="6"/>
      <c r="U314" s="6"/>
      <c r="V314" s="5"/>
      <c r="W314" s="5"/>
      <c r="X314" s="5"/>
      <c r="Y314" s="5"/>
    </row>
    <row r="315" spans="4:25" ht="12.75" x14ac:dyDescent="0.2"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6"/>
      <c r="P315" s="5"/>
      <c r="Q315" s="6"/>
      <c r="R315" s="6"/>
      <c r="S315" s="6"/>
      <c r="T315" s="6"/>
      <c r="U315" s="6"/>
      <c r="V315" s="5"/>
      <c r="W315" s="5"/>
      <c r="X315" s="5"/>
      <c r="Y315" s="5"/>
    </row>
    <row r="316" spans="4:25" ht="12.75" x14ac:dyDescent="0.2"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6"/>
      <c r="P316" s="5"/>
      <c r="Q316" s="6"/>
      <c r="R316" s="6"/>
      <c r="S316" s="6"/>
      <c r="T316" s="6"/>
      <c r="U316" s="6"/>
      <c r="V316" s="5"/>
      <c r="W316" s="5"/>
      <c r="X316" s="5"/>
      <c r="Y316" s="5"/>
    </row>
    <row r="317" spans="4:25" ht="12.75" x14ac:dyDescent="0.2"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6"/>
      <c r="P317" s="5"/>
      <c r="Q317" s="6"/>
      <c r="R317" s="6"/>
      <c r="S317" s="6"/>
      <c r="T317" s="6"/>
      <c r="U317" s="6"/>
      <c r="V317" s="5"/>
      <c r="W317" s="5"/>
      <c r="X317" s="5"/>
      <c r="Y317" s="5"/>
    </row>
    <row r="318" spans="4:25" ht="12.75" x14ac:dyDescent="0.2"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6"/>
      <c r="P318" s="5"/>
      <c r="Q318" s="6"/>
      <c r="R318" s="6"/>
      <c r="S318" s="6"/>
      <c r="T318" s="6"/>
      <c r="U318" s="6"/>
      <c r="V318" s="5"/>
      <c r="W318" s="5"/>
      <c r="X318" s="5"/>
      <c r="Y318" s="5"/>
    </row>
    <row r="319" spans="4:25" ht="12.75" x14ac:dyDescent="0.2"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6"/>
      <c r="P319" s="5"/>
      <c r="Q319" s="6"/>
      <c r="R319" s="6"/>
      <c r="S319" s="6"/>
      <c r="T319" s="6"/>
      <c r="U319" s="6"/>
      <c r="V319" s="5"/>
      <c r="W319" s="5"/>
      <c r="X319" s="5"/>
      <c r="Y319" s="5"/>
    </row>
    <row r="320" spans="4:25" ht="12.75" x14ac:dyDescent="0.2"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6"/>
      <c r="P320" s="5"/>
      <c r="Q320" s="6"/>
      <c r="R320" s="6"/>
      <c r="S320" s="6"/>
      <c r="T320" s="6"/>
      <c r="U320" s="6"/>
      <c r="V320" s="5"/>
      <c r="W320" s="5"/>
      <c r="X320" s="5"/>
      <c r="Y320" s="5"/>
    </row>
    <row r="321" spans="4:25" ht="12.75" x14ac:dyDescent="0.2"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6"/>
      <c r="P321" s="5"/>
      <c r="Q321" s="6"/>
      <c r="R321" s="6"/>
      <c r="S321" s="6"/>
      <c r="T321" s="6"/>
      <c r="U321" s="6"/>
      <c r="V321" s="5"/>
      <c r="W321" s="5"/>
      <c r="X321" s="5"/>
      <c r="Y321" s="5"/>
    </row>
    <row r="322" spans="4:25" ht="12.75" x14ac:dyDescent="0.2"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6"/>
      <c r="P322" s="5"/>
      <c r="Q322" s="6"/>
      <c r="R322" s="6"/>
      <c r="S322" s="6"/>
      <c r="T322" s="6"/>
      <c r="U322" s="6"/>
      <c r="V322" s="5"/>
      <c r="W322" s="5"/>
      <c r="X322" s="5"/>
      <c r="Y322" s="5"/>
    </row>
    <row r="323" spans="4:25" ht="12.75" x14ac:dyDescent="0.2"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6"/>
      <c r="P323" s="5"/>
      <c r="Q323" s="6"/>
      <c r="R323" s="6"/>
      <c r="S323" s="6"/>
      <c r="T323" s="6"/>
      <c r="U323" s="6"/>
      <c r="V323" s="5"/>
      <c r="W323" s="5"/>
      <c r="X323" s="5"/>
      <c r="Y323" s="5"/>
    </row>
    <row r="324" spans="4:25" ht="12.75" x14ac:dyDescent="0.2"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6"/>
      <c r="P324" s="5"/>
      <c r="Q324" s="6"/>
      <c r="R324" s="6"/>
      <c r="S324" s="6"/>
      <c r="T324" s="6"/>
      <c r="U324" s="6"/>
      <c r="V324" s="5"/>
      <c r="W324" s="5"/>
      <c r="X324" s="5"/>
      <c r="Y324" s="5"/>
    </row>
    <row r="325" spans="4:25" ht="12.75" x14ac:dyDescent="0.2"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6"/>
      <c r="P325" s="5"/>
      <c r="Q325" s="6"/>
      <c r="R325" s="6"/>
      <c r="S325" s="6"/>
      <c r="T325" s="6"/>
      <c r="U325" s="6"/>
      <c r="V325" s="5"/>
      <c r="W325" s="5"/>
      <c r="X325" s="5"/>
      <c r="Y325" s="5"/>
    </row>
    <row r="326" spans="4:25" ht="12.75" x14ac:dyDescent="0.2"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6"/>
      <c r="P326" s="5"/>
      <c r="Q326" s="6"/>
      <c r="R326" s="6"/>
      <c r="S326" s="6"/>
      <c r="T326" s="6"/>
      <c r="U326" s="6"/>
      <c r="V326" s="5"/>
      <c r="W326" s="5"/>
      <c r="X326" s="5"/>
      <c r="Y326" s="5"/>
    </row>
    <row r="327" spans="4:25" ht="12.75" x14ac:dyDescent="0.2"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6"/>
      <c r="P327" s="5"/>
      <c r="Q327" s="6"/>
      <c r="R327" s="6"/>
      <c r="S327" s="6"/>
      <c r="T327" s="6"/>
      <c r="U327" s="6"/>
      <c r="V327" s="5"/>
      <c r="W327" s="5"/>
      <c r="X327" s="5"/>
      <c r="Y327" s="5"/>
    </row>
    <row r="328" spans="4:25" ht="12.75" x14ac:dyDescent="0.2"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6"/>
      <c r="P328" s="5"/>
      <c r="Q328" s="6"/>
      <c r="R328" s="6"/>
      <c r="S328" s="6"/>
      <c r="T328" s="6"/>
      <c r="U328" s="6"/>
      <c r="V328" s="5"/>
      <c r="W328" s="5"/>
      <c r="X328" s="5"/>
      <c r="Y328" s="5"/>
    </row>
    <row r="329" spans="4:25" ht="12.75" x14ac:dyDescent="0.2"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6"/>
      <c r="P329" s="5"/>
      <c r="Q329" s="6"/>
      <c r="R329" s="6"/>
      <c r="S329" s="6"/>
      <c r="T329" s="6"/>
      <c r="U329" s="6"/>
      <c r="V329" s="5"/>
      <c r="W329" s="5"/>
      <c r="X329" s="5"/>
      <c r="Y329" s="5"/>
    </row>
    <row r="330" spans="4:25" ht="12.75" x14ac:dyDescent="0.2"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6"/>
      <c r="P330" s="5"/>
      <c r="Q330" s="6"/>
      <c r="R330" s="6"/>
      <c r="S330" s="6"/>
      <c r="T330" s="6"/>
      <c r="U330" s="6"/>
      <c r="V330" s="5"/>
      <c r="W330" s="5"/>
      <c r="X330" s="5"/>
      <c r="Y330" s="5"/>
    </row>
    <row r="331" spans="4:25" ht="12.75" x14ac:dyDescent="0.2"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6"/>
      <c r="P331" s="5"/>
      <c r="Q331" s="6"/>
      <c r="R331" s="6"/>
      <c r="S331" s="6"/>
      <c r="T331" s="6"/>
      <c r="U331" s="6"/>
      <c r="V331" s="5"/>
      <c r="W331" s="5"/>
      <c r="X331" s="5"/>
      <c r="Y331" s="5"/>
    </row>
    <row r="332" spans="4:25" ht="12.75" x14ac:dyDescent="0.2"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6"/>
      <c r="P332" s="5"/>
      <c r="Q332" s="6"/>
      <c r="R332" s="6"/>
      <c r="S332" s="6"/>
      <c r="T332" s="6"/>
      <c r="U332" s="6"/>
      <c r="V332" s="5"/>
      <c r="W332" s="5"/>
      <c r="X332" s="5"/>
      <c r="Y332" s="5"/>
    </row>
    <row r="333" spans="4:25" ht="12.75" x14ac:dyDescent="0.2"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6"/>
      <c r="P333" s="5"/>
      <c r="Q333" s="6"/>
      <c r="R333" s="6"/>
      <c r="S333" s="6"/>
      <c r="T333" s="6"/>
      <c r="U333" s="6"/>
      <c r="V333" s="5"/>
      <c r="W333" s="5"/>
      <c r="X333" s="5"/>
      <c r="Y333" s="5"/>
    </row>
    <row r="334" spans="4:25" ht="12.75" x14ac:dyDescent="0.2"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6"/>
      <c r="P334" s="5"/>
      <c r="Q334" s="6"/>
      <c r="R334" s="6"/>
      <c r="S334" s="6"/>
      <c r="T334" s="6"/>
      <c r="U334" s="6"/>
      <c r="V334" s="5"/>
      <c r="W334" s="5"/>
      <c r="X334" s="5"/>
      <c r="Y334" s="5"/>
    </row>
    <row r="335" spans="4:25" ht="12.75" x14ac:dyDescent="0.2"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6"/>
      <c r="P335" s="5"/>
      <c r="Q335" s="6"/>
      <c r="R335" s="6"/>
      <c r="S335" s="6"/>
      <c r="T335" s="6"/>
      <c r="U335" s="6"/>
      <c r="V335" s="5"/>
      <c r="W335" s="5"/>
      <c r="X335" s="5"/>
      <c r="Y335" s="5"/>
    </row>
    <row r="336" spans="4:25" ht="12.75" x14ac:dyDescent="0.2"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6"/>
      <c r="P336" s="5"/>
      <c r="Q336" s="6"/>
      <c r="R336" s="6"/>
      <c r="S336" s="6"/>
      <c r="T336" s="6"/>
      <c r="U336" s="6"/>
      <c r="V336" s="5"/>
      <c r="W336" s="5"/>
      <c r="X336" s="5"/>
      <c r="Y336" s="5"/>
    </row>
    <row r="337" spans="4:25" ht="12.75" x14ac:dyDescent="0.2"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6"/>
      <c r="P337" s="5"/>
      <c r="Q337" s="6"/>
      <c r="R337" s="6"/>
      <c r="S337" s="6"/>
      <c r="T337" s="6"/>
      <c r="U337" s="6"/>
      <c r="V337" s="5"/>
      <c r="W337" s="5"/>
      <c r="X337" s="5"/>
      <c r="Y337" s="5"/>
    </row>
    <row r="338" spans="4:25" ht="12.75" x14ac:dyDescent="0.2"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6"/>
      <c r="P338" s="5"/>
      <c r="Q338" s="6"/>
      <c r="R338" s="6"/>
      <c r="S338" s="6"/>
      <c r="T338" s="6"/>
      <c r="U338" s="6"/>
      <c r="V338" s="5"/>
      <c r="W338" s="5"/>
      <c r="X338" s="5"/>
      <c r="Y338" s="5"/>
    </row>
    <row r="339" spans="4:25" ht="12.75" x14ac:dyDescent="0.2"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6"/>
      <c r="P339" s="5"/>
      <c r="Q339" s="6"/>
      <c r="R339" s="6"/>
      <c r="S339" s="6"/>
      <c r="T339" s="6"/>
      <c r="U339" s="6"/>
      <c r="V339" s="5"/>
      <c r="W339" s="5"/>
      <c r="X339" s="5"/>
      <c r="Y339" s="5"/>
    </row>
    <row r="340" spans="4:25" ht="12.75" x14ac:dyDescent="0.2"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6"/>
      <c r="P340" s="5"/>
      <c r="Q340" s="6"/>
      <c r="R340" s="6"/>
      <c r="S340" s="6"/>
      <c r="T340" s="6"/>
      <c r="U340" s="6"/>
      <c r="V340" s="5"/>
      <c r="W340" s="5"/>
      <c r="X340" s="5"/>
      <c r="Y340" s="5"/>
    </row>
    <row r="341" spans="4:25" ht="12.75" x14ac:dyDescent="0.2"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6"/>
      <c r="P341" s="5"/>
      <c r="Q341" s="6"/>
      <c r="R341" s="6"/>
      <c r="S341" s="6"/>
      <c r="T341" s="6"/>
      <c r="U341" s="6"/>
      <c r="V341" s="5"/>
      <c r="W341" s="5"/>
      <c r="X341" s="5"/>
      <c r="Y341" s="5"/>
    </row>
    <row r="342" spans="4:25" ht="12.75" x14ac:dyDescent="0.2"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6"/>
      <c r="P342" s="5"/>
      <c r="Q342" s="6"/>
      <c r="R342" s="6"/>
      <c r="S342" s="6"/>
      <c r="T342" s="6"/>
      <c r="U342" s="6"/>
      <c r="V342" s="5"/>
      <c r="W342" s="5"/>
      <c r="X342" s="5"/>
      <c r="Y342" s="5"/>
    </row>
    <row r="343" spans="4:25" ht="12.75" x14ac:dyDescent="0.2"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6"/>
      <c r="P343" s="5"/>
      <c r="Q343" s="6"/>
      <c r="R343" s="6"/>
      <c r="S343" s="6"/>
      <c r="T343" s="6"/>
      <c r="U343" s="6"/>
      <c r="V343" s="5"/>
      <c r="W343" s="5"/>
      <c r="X343" s="5"/>
      <c r="Y343" s="5"/>
    </row>
    <row r="344" spans="4:25" ht="12.75" x14ac:dyDescent="0.2"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6"/>
      <c r="P344" s="5"/>
      <c r="Q344" s="6"/>
      <c r="R344" s="6"/>
      <c r="S344" s="6"/>
      <c r="T344" s="6"/>
      <c r="U344" s="6"/>
      <c r="V344" s="5"/>
      <c r="W344" s="5"/>
      <c r="X344" s="5"/>
      <c r="Y344" s="5"/>
    </row>
    <row r="345" spans="4:25" ht="12.75" x14ac:dyDescent="0.2"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6"/>
      <c r="P345" s="5"/>
      <c r="Q345" s="6"/>
      <c r="R345" s="6"/>
      <c r="S345" s="6"/>
      <c r="T345" s="6"/>
      <c r="U345" s="6"/>
      <c r="V345" s="5"/>
      <c r="W345" s="5"/>
      <c r="X345" s="5"/>
      <c r="Y345" s="5"/>
    </row>
    <row r="346" spans="4:25" ht="12.75" x14ac:dyDescent="0.2"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6"/>
      <c r="P346" s="5"/>
      <c r="Q346" s="6"/>
      <c r="R346" s="6"/>
      <c r="S346" s="6"/>
      <c r="T346" s="6"/>
      <c r="U346" s="6"/>
      <c r="V346" s="5"/>
      <c r="W346" s="5"/>
      <c r="X346" s="5"/>
      <c r="Y346" s="5"/>
    </row>
    <row r="347" spans="4:25" ht="12.75" x14ac:dyDescent="0.2"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6"/>
      <c r="P347" s="5"/>
      <c r="Q347" s="6"/>
      <c r="R347" s="6"/>
      <c r="S347" s="6"/>
      <c r="T347" s="6"/>
      <c r="U347" s="6"/>
      <c r="V347" s="5"/>
      <c r="W347" s="5"/>
      <c r="X347" s="5"/>
      <c r="Y347" s="5"/>
    </row>
    <row r="348" spans="4:25" ht="12.75" x14ac:dyDescent="0.2"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6"/>
      <c r="P348" s="5"/>
      <c r="Q348" s="6"/>
      <c r="R348" s="6"/>
      <c r="S348" s="6"/>
      <c r="T348" s="6"/>
      <c r="U348" s="6"/>
      <c r="V348" s="5"/>
      <c r="W348" s="5"/>
      <c r="X348" s="5"/>
      <c r="Y348" s="5"/>
    </row>
    <row r="349" spans="4:25" ht="12.75" x14ac:dyDescent="0.2"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6"/>
      <c r="P349" s="5"/>
      <c r="Q349" s="6"/>
      <c r="R349" s="6"/>
      <c r="S349" s="6"/>
      <c r="T349" s="6"/>
      <c r="U349" s="6"/>
      <c r="V349" s="5"/>
      <c r="W349" s="5"/>
      <c r="X349" s="5"/>
      <c r="Y349" s="5"/>
    </row>
    <row r="350" spans="4:25" ht="12.75" x14ac:dyDescent="0.2"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6"/>
      <c r="P350" s="5"/>
      <c r="Q350" s="6"/>
      <c r="R350" s="6"/>
      <c r="S350" s="6"/>
      <c r="T350" s="6"/>
      <c r="U350" s="6"/>
      <c r="V350" s="5"/>
      <c r="W350" s="5"/>
      <c r="X350" s="5"/>
      <c r="Y350" s="5"/>
    </row>
    <row r="351" spans="4:25" ht="12.75" x14ac:dyDescent="0.2"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6"/>
      <c r="P351" s="5"/>
      <c r="Q351" s="6"/>
      <c r="R351" s="6"/>
      <c r="S351" s="6"/>
      <c r="T351" s="6"/>
      <c r="U351" s="6"/>
      <c r="V351" s="5"/>
      <c r="W351" s="5"/>
      <c r="X351" s="5"/>
      <c r="Y351" s="5"/>
    </row>
    <row r="352" spans="4:25" ht="12.75" x14ac:dyDescent="0.2"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6"/>
      <c r="P352" s="5"/>
      <c r="Q352" s="6"/>
      <c r="R352" s="6"/>
      <c r="S352" s="6"/>
      <c r="T352" s="6"/>
      <c r="U352" s="6"/>
      <c r="V352" s="5"/>
      <c r="W352" s="5"/>
      <c r="X352" s="5"/>
      <c r="Y352" s="5"/>
    </row>
    <row r="353" spans="4:25" ht="12.75" x14ac:dyDescent="0.2"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6"/>
      <c r="P353" s="5"/>
      <c r="Q353" s="6"/>
      <c r="R353" s="6"/>
      <c r="S353" s="6"/>
      <c r="T353" s="6"/>
      <c r="U353" s="6"/>
      <c r="V353" s="5"/>
      <c r="W353" s="5"/>
      <c r="X353" s="5"/>
      <c r="Y353" s="5"/>
    </row>
    <row r="354" spans="4:25" ht="12.75" x14ac:dyDescent="0.2"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6"/>
      <c r="P354" s="5"/>
      <c r="Q354" s="6"/>
      <c r="R354" s="6"/>
      <c r="S354" s="6"/>
      <c r="T354" s="6"/>
      <c r="U354" s="6"/>
      <c r="V354" s="5"/>
      <c r="W354" s="5"/>
      <c r="X354" s="5"/>
      <c r="Y354" s="5"/>
    </row>
    <row r="355" spans="4:25" ht="12.75" x14ac:dyDescent="0.2"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6"/>
      <c r="P355" s="5"/>
      <c r="Q355" s="6"/>
      <c r="R355" s="6"/>
      <c r="S355" s="6"/>
      <c r="T355" s="6"/>
      <c r="U355" s="6"/>
      <c r="V355" s="5"/>
      <c r="W355" s="5"/>
      <c r="X355" s="5"/>
      <c r="Y355" s="5"/>
    </row>
    <row r="356" spans="4:25" ht="12.75" x14ac:dyDescent="0.2"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6"/>
      <c r="P356" s="5"/>
      <c r="Q356" s="6"/>
      <c r="R356" s="6"/>
      <c r="S356" s="6"/>
      <c r="T356" s="6"/>
      <c r="U356" s="6"/>
      <c r="V356" s="5"/>
      <c r="W356" s="5"/>
      <c r="X356" s="5"/>
      <c r="Y356" s="5"/>
    </row>
    <row r="357" spans="4:25" ht="12.75" x14ac:dyDescent="0.2"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6"/>
      <c r="P357" s="5"/>
      <c r="Q357" s="6"/>
      <c r="R357" s="6"/>
      <c r="S357" s="6"/>
      <c r="T357" s="6"/>
      <c r="U357" s="6"/>
      <c r="V357" s="5"/>
      <c r="W357" s="5"/>
      <c r="X357" s="5"/>
      <c r="Y357" s="5"/>
    </row>
    <row r="358" spans="4:25" ht="12.75" x14ac:dyDescent="0.2"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6"/>
      <c r="P358" s="5"/>
      <c r="Q358" s="6"/>
      <c r="R358" s="6"/>
      <c r="S358" s="6"/>
      <c r="T358" s="6"/>
      <c r="U358" s="6"/>
      <c r="V358" s="5"/>
      <c r="W358" s="5"/>
      <c r="X358" s="5"/>
      <c r="Y358" s="5"/>
    </row>
    <row r="359" spans="4:25" ht="12.75" x14ac:dyDescent="0.2"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6"/>
      <c r="P359" s="5"/>
      <c r="Q359" s="6"/>
      <c r="R359" s="6"/>
      <c r="S359" s="6"/>
      <c r="T359" s="6"/>
      <c r="U359" s="6"/>
      <c r="V359" s="5"/>
      <c r="W359" s="5"/>
      <c r="X359" s="5"/>
      <c r="Y359" s="5"/>
    </row>
    <row r="360" spans="4:25" ht="12.75" x14ac:dyDescent="0.2"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6"/>
      <c r="P360" s="5"/>
      <c r="Q360" s="6"/>
      <c r="R360" s="6"/>
      <c r="S360" s="6"/>
      <c r="T360" s="6"/>
      <c r="U360" s="6"/>
      <c r="V360" s="5"/>
      <c r="W360" s="5"/>
      <c r="X360" s="5"/>
      <c r="Y360" s="5"/>
    </row>
    <row r="361" spans="4:25" ht="12.75" x14ac:dyDescent="0.2"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6"/>
      <c r="P361" s="5"/>
      <c r="Q361" s="6"/>
      <c r="R361" s="6"/>
      <c r="S361" s="6"/>
      <c r="T361" s="6"/>
      <c r="U361" s="6"/>
      <c r="V361" s="5"/>
      <c r="W361" s="5"/>
      <c r="X361" s="5"/>
      <c r="Y361" s="5"/>
    </row>
    <row r="362" spans="4:25" ht="12.75" x14ac:dyDescent="0.2"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6"/>
      <c r="P362" s="5"/>
      <c r="Q362" s="6"/>
      <c r="R362" s="6"/>
      <c r="S362" s="6"/>
      <c r="T362" s="6"/>
      <c r="U362" s="6"/>
      <c r="V362" s="5"/>
      <c r="W362" s="5"/>
      <c r="X362" s="5"/>
      <c r="Y362" s="5"/>
    </row>
    <row r="363" spans="4:25" ht="12.75" x14ac:dyDescent="0.2"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6"/>
      <c r="P363" s="5"/>
      <c r="Q363" s="6"/>
      <c r="R363" s="6"/>
      <c r="S363" s="6"/>
      <c r="T363" s="6"/>
      <c r="U363" s="6"/>
      <c r="V363" s="5"/>
      <c r="W363" s="5"/>
      <c r="X363" s="5"/>
      <c r="Y363" s="5"/>
    </row>
    <row r="364" spans="4:25" ht="12.75" x14ac:dyDescent="0.2"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6"/>
      <c r="P364" s="5"/>
      <c r="Q364" s="6"/>
      <c r="R364" s="6"/>
      <c r="S364" s="6"/>
      <c r="T364" s="6"/>
      <c r="U364" s="6"/>
      <c r="V364" s="5"/>
      <c r="W364" s="5"/>
      <c r="X364" s="5"/>
      <c r="Y364" s="5"/>
    </row>
    <row r="365" spans="4:25" ht="12.75" x14ac:dyDescent="0.2"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6"/>
      <c r="P365" s="5"/>
      <c r="Q365" s="6"/>
      <c r="R365" s="6"/>
      <c r="S365" s="6"/>
      <c r="T365" s="6"/>
      <c r="U365" s="6"/>
      <c r="V365" s="5"/>
      <c r="W365" s="5"/>
      <c r="X365" s="5"/>
      <c r="Y365" s="5"/>
    </row>
    <row r="366" spans="4:25" ht="12.75" x14ac:dyDescent="0.2"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6"/>
      <c r="P366" s="5"/>
      <c r="Q366" s="6"/>
      <c r="R366" s="6"/>
      <c r="S366" s="6"/>
      <c r="T366" s="6"/>
      <c r="U366" s="6"/>
      <c r="V366" s="5"/>
      <c r="W366" s="5"/>
      <c r="X366" s="5"/>
      <c r="Y366" s="5"/>
    </row>
    <row r="367" spans="4:25" ht="12.75" x14ac:dyDescent="0.2"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6"/>
      <c r="P367" s="5"/>
      <c r="Q367" s="6"/>
      <c r="R367" s="6"/>
      <c r="S367" s="6"/>
      <c r="T367" s="6"/>
      <c r="U367" s="6"/>
      <c r="V367" s="5"/>
      <c r="W367" s="5"/>
      <c r="X367" s="5"/>
      <c r="Y367" s="5"/>
    </row>
    <row r="368" spans="4:25" ht="12.75" x14ac:dyDescent="0.2"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6"/>
      <c r="P368" s="5"/>
      <c r="Q368" s="6"/>
      <c r="R368" s="6"/>
      <c r="S368" s="6"/>
      <c r="T368" s="6"/>
      <c r="U368" s="6"/>
      <c r="V368" s="5"/>
      <c r="W368" s="5"/>
      <c r="X368" s="5"/>
      <c r="Y368" s="5"/>
    </row>
    <row r="369" spans="4:25" ht="12.75" x14ac:dyDescent="0.2"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6"/>
      <c r="P369" s="5"/>
      <c r="Q369" s="6"/>
      <c r="R369" s="6"/>
      <c r="S369" s="6"/>
      <c r="T369" s="6"/>
      <c r="U369" s="6"/>
      <c r="V369" s="5"/>
      <c r="W369" s="5"/>
      <c r="X369" s="5"/>
      <c r="Y369" s="5"/>
    </row>
    <row r="370" spans="4:25" ht="12.75" x14ac:dyDescent="0.2"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6"/>
      <c r="P370" s="5"/>
      <c r="Q370" s="6"/>
      <c r="R370" s="6"/>
      <c r="S370" s="6"/>
      <c r="T370" s="6"/>
      <c r="U370" s="6"/>
      <c r="V370" s="5"/>
      <c r="W370" s="5"/>
      <c r="X370" s="5"/>
      <c r="Y370" s="5"/>
    </row>
    <row r="371" spans="4:25" ht="12.75" x14ac:dyDescent="0.2"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6"/>
      <c r="P371" s="5"/>
      <c r="Q371" s="6"/>
      <c r="R371" s="6"/>
      <c r="S371" s="6"/>
      <c r="T371" s="6"/>
      <c r="U371" s="6"/>
      <c r="V371" s="5"/>
      <c r="W371" s="5"/>
      <c r="X371" s="5"/>
      <c r="Y371" s="5"/>
    </row>
    <row r="372" spans="4:25" ht="12.75" x14ac:dyDescent="0.2"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6"/>
      <c r="P372" s="5"/>
      <c r="Q372" s="6"/>
      <c r="R372" s="6"/>
      <c r="S372" s="6"/>
      <c r="T372" s="6"/>
      <c r="U372" s="6"/>
      <c r="V372" s="5"/>
      <c r="W372" s="5"/>
      <c r="X372" s="5"/>
      <c r="Y372" s="5"/>
    </row>
    <row r="373" spans="4:25" ht="12.75" x14ac:dyDescent="0.2"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6"/>
      <c r="P373" s="5"/>
      <c r="Q373" s="6"/>
      <c r="R373" s="6"/>
      <c r="S373" s="6"/>
      <c r="T373" s="6"/>
      <c r="U373" s="6"/>
      <c r="V373" s="5"/>
      <c r="W373" s="5"/>
      <c r="X373" s="5"/>
      <c r="Y373" s="5"/>
    </row>
    <row r="374" spans="4:25" ht="12.75" x14ac:dyDescent="0.2"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6"/>
      <c r="P374" s="5"/>
      <c r="Q374" s="6"/>
      <c r="R374" s="6"/>
      <c r="S374" s="6"/>
      <c r="T374" s="6"/>
      <c r="U374" s="6"/>
      <c r="V374" s="5"/>
      <c r="W374" s="5"/>
      <c r="X374" s="5"/>
      <c r="Y374" s="5"/>
    </row>
    <row r="375" spans="4:25" ht="12.75" x14ac:dyDescent="0.2"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6"/>
      <c r="P375" s="5"/>
      <c r="Q375" s="6"/>
      <c r="R375" s="6"/>
      <c r="S375" s="6"/>
      <c r="T375" s="6"/>
      <c r="U375" s="6"/>
      <c r="V375" s="5"/>
      <c r="W375" s="5"/>
      <c r="X375" s="5"/>
      <c r="Y375" s="5"/>
    </row>
    <row r="376" spans="4:25" ht="12.75" x14ac:dyDescent="0.2"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6"/>
      <c r="P376" s="5"/>
      <c r="Q376" s="6"/>
      <c r="R376" s="6"/>
      <c r="S376" s="6"/>
      <c r="T376" s="6"/>
      <c r="U376" s="6"/>
      <c r="V376" s="5"/>
      <c r="W376" s="5"/>
      <c r="X376" s="5"/>
      <c r="Y376" s="5"/>
    </row>
    <row r="377" spans="4:25" ht="12.75" x14ac:dyDescent="0.2"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6"/>
      <c r="P377" s="5"/>
      <c r="Q377" s="6"/>
      <c r="R377" s="6"/>
      <c r="S377" s="6"/>
      <c r="T377" s="6"/>
      <c r="U377" s="6"/>
      <c r="V377" s="5"/>
      <c r="W377" s="5"/>
      <c r="X377" s="5"/>
      <c r="Y377" s="5"/>
    </row>
    <row r="378" spans="4:25" ht="12.75" x14ac:dyDescent="0.2"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6"/>
      <c r="P378" s="5"/>
      <c r="Q378" s="6"/>
      <c r="R378" s="6"/>
      <c r="S378" s="6"/>
      <c r="T378" s="6"/>
      <c r="U378" s="6"/>
      <c r="V378" s="5"/>
      <c r="W378" s="5"/>
      <c r="X378" s="5"/>
      <c r="Y378" s="5"/>
    </row>
    <row r="379" spans="4:25" ht="12.75" x14ac:dyDescent="0.2"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6"/>
      <c r="P379" s="5"/>
      <c r="Q379" s="6"/>
      <c r="R379" s="6"/>
      <c r="S379" s="6"/>
      <c r="T379" s="6"/>
      <c r="U379" s="6"/>
      <c r="V379" s="5"/>
      <c r="W379" s="5"/>
      <c r="X379" s="5"/>
      <c r="Y379" s="5"/>
    </row>
    <row r="380" spans="4:25" ht="12.75" x14ac:dyDescent="0.2"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6"/>
      <c r="P380" s="5"/>
      <c r="Q380" s="6"/>
      <c r="R380" s="6"/>
      <c r="S380" s="6"/>
      <c r="T380" s="6"/>
      <c r="U380" s="6"/>
      <c r="V380" s="5"/>
      <c r="W380" s="5"/>
      <c r="X380" s="5"/>
      <c r="Y380" s="5"/>
    </row>
    <row r="381" spans="4:25" ht="12.75" x14ac:dyDescent="0.2"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6"/>
      <c r="P381" s="5"/>
      <c r="Q381" s="6"/>
      <c r="R381" s="6"/>
      <c r="S381" s="6"/>
      <c r="T381" s="6"/>
      <c r="U381" s="6"/>
      <c r="V381" s="5"/>
      <c r="W381" s="5"/>
      <c r="X381" s="5"/>
      <c r="Y381" s="5"/>
    </row>
    <row r="382" spans="4:25" ht="12.75" x14ac:dyDescent="0.2"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6"/>
      <c r="P382" s="5"/>
      <c r="Q382" s="6"/>
      <c r="R382" s="6"/>
      <c r="S382" s="6"/>
      <c r="T382" s="6"/>
      <c r="U382" s="6"/>
      <c r="V382" s="5"/>
      <c r="W382" s="5"/>
      <c r="X382" s="5"/>
      <c r="Y382" s="5"/>
    </row>
    <row r="383" spans="4:25" ht="12.75" x14ac:dyDescent="0.2"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6"/>
      <c r="P383" s="5"/>
      <c r="Q383" s="6"/>
      <c r="R383" s="6"/>
      <c r="S383" s="6"/>
      <c r="T383" s="6"/>
      <c r="U383" s="6"/>
      <c r="V383" s="5"/>
      <c r="W383" s="5"/>
      <c r="X383" s="5"/>
      <c r="Y383" s="5"/>
    </row>
    <row r="384" spans="4:25" ht="12.75" x14ac:dyDescent="0.2"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6"/>
      <c r="P384" s="5"/>
      <c r="Q384" s="6"/>
      <c r="R384" s="6"/>
      <c r="S384" s="6"/>
      <c r="T384" s="6"/>
      <c r="U384" s="6"/>
      <c r="V384" s="5"/>
      <c r="W384" s="5"/>
      <c r="X384" s="5"/>
      <c r="Y384" s="5"/>
    </row>
    <row r="385" spans="4:25" ht="12.75" x14ac:dyDescent="0.2"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6"/>
      <c r="P385" s="5"/>
      <c r="Q385" s="6"/>
      <c r="R385" s="6"/>
      <c r="S385" s="6"/>
      <c r="T385" s="6"/>
      <c r="U385" s="6"/>
      <c r="V385" s="5"/>
      <c r="W385" s="5"/>
      <c r="X385" s="5"/>
      <c r="Y385" s="5"/>
    </row>
    <row r="386" spans="4:25" ht="12.75" x14ac:dyDescent="0.2"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6"/>
      <c r="P386" s="5"/>
      <c r="Q386" s="6"/>
      <c r="R386" s="6"/>
      <c r="S386" s="6"/>
      <c r="T386" s="6"/>
      <c r="U386" s="6"/>
      <c r="V386" s="5"/>
      <c r="W386" s="5"/>
      <c r="X386" s="5"/>
      <c r="Y386" s="5"/>
    </row>
    <row r="387" spans="4:25" ht="12.75" x14ac:dyDescent="0.2"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6"/>
      <c r="P387" s="5"/>
      <c r="Q387" s="6"/>
      <c r="R387" s="6"/>
      <c r="S387" s="6"/>
      <c r="T387" s="6"/>
      <c r="U387" s="6"/>
      <c r="V387" s="5"/>
      <c r="W387" s="5"/>
      <c r="X387" s="5"/>
      <c r="Y387" s="5"/>
    </row>
    <row r="388" spans="4:25" ht="12.75" x14ac:dyDescent="0.2"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6"/>
      <c r="P388" s="5"/>
      <c r="Q388" s="6"/>
      <c r="R388" s="6"/>
      <c r="S388" s="6"/>
      <c r="T388" s="6"/>
      <c r="U388" s="6"/>
      <c r="V388" s="5"/>
      <c r="W388" s="5"/>
      <c r="X388" s="5"/>
      <c r="Y388" s="5"/>
    </row>
    <row r="389" spans="4:25" ht="12.75" x14ac:dyDescent="0.2"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6"/>
      <c r="P389" s="5"/>
      <c r="Q389" s="6"/>
      <c r="R389" s="6"/>
      <c r="S389" s="6"/>
      <c r="T389" s="6"/>
      <c r="U389" s="6"/>
      <c r="V389" s="5"/>
      <c r="W389" s="5"/>
      <c r="X389" s="5"/>
      <c r="Y389" s="5"/>
    </row>
    <row r="390" spans="4:25" ht="12.75" x14ac:dyDescent="0.2"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6"/>
      <c r="P390" s="5"/>
      <c r="Q390" s="6"/>
      <c r="R390" s="6"/>
      <c r="S390" s="6"/>
      <c r="T390" s="6"/>
      <c r="U390" s="6"/>
      <c r="V390" s="5"/>
      <c r="W390" s="5"/>
      <c r="X390" s="5"/>
      <c r="Y390" s="5"/>
    </row>
    <row r="391" spans="4:25" ht="12.75" x14ac:dyDescent="0.2"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6"/>
      <c r="P391" s="5"/>
      <c r="Q391" s="6"/>
      <c r="R391" s="6"/>
      <c r="S391" s="6"/>
      <c r="T391" s="6"/>
      <c r="U391" s="6"/>
      <c r="V391" s="5"/>
      <c r="W391" s="5"/>
      <c r="X391" s="5"/>
      <c r="Y391" s="5"/>
    </row>
    <row r="392" spans="4:25" ht="12.75" x14ac:dyDescent="0.2"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6"/>
      <c r="P392" s="5"/>
      <c r="Q392" s="6"/>
      <c r="R392" s="6"/>
      <c r="S392" s="6"/>
      <c r="T392" s="6"/>
      <c r="U392" s="6"/>
      <c r="V392" s="5"/>
      <c r="W392" s="5"/>
      <c r="X392" s="5"/>
      <c r="Y392" s="5"/>
    </row>
    <row r="393" spans="4:25" ht="12.75" x14ac:dyDescent="0.2"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6"/>
      <c r="P393" s="5"/>
      <c r="Q393" s="6"/>
      <c r="R393" s="6"/>
      <c r="S393" s="6"/>
      <c r="T393" s="6"/>
      <c r="U393" s="6"/>
      <c r="V393" s="5"/>
      <c r="W393" s="5"/>
      <c r="X393" s="5"/>
      <c r="Y393" s="5"/>
    </row>
    <row r="394" spans="4:25" ht="12.75" x14ac:dyDescent="0.2"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6"/>
      <c r="P394" s="5"/>
      <c r="Q394" s="6"/>
      <c r="R394" s="6"/>
      <c r="S394" s="6"/>
      <c r="T394" s="6"/>
      <c r="U394" s="6"/>
      <c r="V394" s="5"/>
      <c r="W394" s="5"/>
      <c r="X394" s="5"/>
      <c r="Y394" s="5"/>
    </row>
    <row r="395" spans="4:25" ht="12.75" x14ac:dyDescent="0.2"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6"/>
      <c r="P395" s="5"/>
      <c r="Q395" s="6"/>
      <c r="R395" s="6"/>
      <c r="S395" s="6"/>
      <c r="T395" s="6"/>
      <c r="U395" s="6"/>
      <c r="V395" s="5"/>
      <c r="W395" s="5"/>
      <c r="X395" s="5"/>
      <c r="Y395" s="5"/>
    </row>
    <row r="396" spans="4:25" ht="12.75" x14ac:dyDescent="0.2"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6"/>
      <c r="P396" s="5"/>
      <c r="Q396" s="6"/>
      <c r="R396" s="6"/>
      <c r="S396" s="6"/>
      <c r="T396" s="6"/>
      <c r="U396" s="6"/>
      <c r="V396" s="5"/>
      <c r="W396" s="5"/>
      <c r="X396" s="5"/>
      <c r="Y396" s="5"/>
    </row>
    <row r="397" spans="4:25" ht="12.75" x14ac:dyDescent="0.2"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6"/>
      <c r="P397" s="5"/>
      <c r="Q397" s="6"/>
      <c r="R397" s="6"/>
      <c r="S397" s="6"/>
      <c r="T397" s="6"/>
      <c r="U397" s="6"/>
      <c r="V397" s="5"/>
      <c r="W397" s="5"/>
      <c r="X397" s="5"/>
      <c r="Y397" s="5"/>
    </row>
    <row r="398" spans="4:25" ht="12.75" x14ac:dyDescent="0.2"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6"/>
      <c r="P398" s="5"/>
      <c r="Q398" s="6"/>
      <c r="R398" s="6"/>
      <c r="S398" s="6"/>
      <c r="T398" s="6"/>
      <c r="U398" s="6"/>
      <c r="V398" s="5"/>
      <c r="W398" s="5"/>
      <c r="X398" s="5"/>
      <c r="Y398" s="5"/>
    </row>
    <row r="399" spans="4:25" ht="12.75" x14ac:dyDescent="0.2"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6"/>
      <c r="P399" s="5"/>
      <c r="Q399" s="6"/>
      <c r="R399" s="6"/>
      <c r="S399" s="6"/>
      <c r="T399" s="6"/>
      <c r="U399" s="6"/>
      <c r="V399" s="5"/>
      <c r="W399" s="5"/>
      <c r="X399" s="5"/>
      <c r="Y399" s="5"/>
    </row>
    <row r="400" spans="4:25" ht="12.75" x14ac:dyDescent="0.2"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6"/>
      <c r="P400" s="5"/>
      <c r="Q400" s="6"/>
      <c r="R400" s="6"/>
      <c r="S400" s="6"/>
      <c r="T400" s="6"/>
      <c r="U400" s="6"/>
      <c r="V400" s="5"/>
      <c r="W400" s="5"/>
      <c r="X400" s="5"/>
      <c r="Y400" s="5"/>
    </row>
    <row r="401" spans="4:25" ht="12.75" x14ac:dyDescent="0.2"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6"/>
      <c r="P401" s="5"/>
      <c r="Q401" s="6"/>
      <c r="R401" s="6"/>
      <c r="S401" s="6"/>
      <c r="T401" s="6"/>
      <c r="U401" s="6"/>
      <c r="V401" s="5"/>
      <c r="W401" s="5"/>
      <c r="X401" s="5"/>
      <c r="Y401" s="5"/>
    </row>
    <row r="402" spans="4:25" ht="12.75" x14ac:dyDescent="0.2"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6"/>
      <c r="P402" s="5"/>
      <c r="Q402" s="6"/>
      <c r="R402" s="6"/>
      <c r="S402" s="6"/>
      <c r="T402" s="6"/>
      <c r="U402" s="6"/>
      <c r="V402" s="5"/>
      <c r="W402" s="5"/>
      <c r="X402" s="5"/>
      <c r="Y402" s="5"/>
    </row>
    <row r="403" spans="4:25" ht="12.75" x14ac:dyDescent="0.2"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6"/>
      <c r="P403" s="5"/>
      <c r="Q403" s="6"/>
      <c r="R403" s="6"/>
      <c r="S403" s="6"/>
      <c r="T403" s="6"/>
      <c r="U403" s="6"/>
      <c r="V403" s="5"/>
      <c r="W403" s="5"/>
      <c r="X403" s="5"/>
      <c r="Y403" s="5"/>
    </row>
    <row r="404" spans="4:25" ht="12.75" x14ac:dyDescent="0.2"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6"/>
      <c r="P404" s="5"/>
      <c r="Q404" s="6"/>
      <c r="R404" s="6"/>
      <c r="S404" s="6"/>
      <c r="T404" s="6"/>
      <c r="U404" s="6"/>
      <c r="V404" s="5"/>
      <c r="W404" s="5"/>
      <c r="X404" s="5"/>
      <c r="Y404" s="5"/>
    </row>
    <row r="405" spans="4:25" ht="12.75" x14ac:dyDescent="0.2"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6"/>
      <c r="P405" s="5"/>
      <c r="Q405" s="6"/>
      <c r="R405" s="6"/>
      <c r="S405" s="6"/>
      <c r="T405" s="6"/>
      <c r="U405" s="6"/>
      <c r="V405" s="5"/>
      <c r="W405" s="5"/>
      <c r="X405" s="5"/>
      <c r="Y405" s="5"/>
    </row>
    <row r="406" spans="4:25" ht="12.75" x14ac:dyDescent="0.2"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6"/>
      <c r="P406" s="5"/>
      <c r="Q406" s="6"/>
      <c r="R406" s="6"/>
      <c r="S406" s="6"/>
      <c r="T406" s="6"/>
      <c r="U406" s="6"/>
      <c r="V406" s="5"/>
      <c r="W406" s="5"/>
      <c r="X406" s="5"/>
      <c r="Y406" s="5"/>
    </row>
    <row r="407" spans="4:25" ht="12.75" x14ac:dyDescent="0.2"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6"/>
      <c r="P407" s="5"/>
      <c r="Q407" s="6"/>
      <c r="R407" s="6"/>
      <c r="S407" s="6"/>
      <c r="T407" s="6"/>
      <c r="U407" s="6"/>
      <c r="V407" s="5"/>
      <c r="W407" s="5"/>
      <c r="X407" s="5"/>
      <c r="Y407" s="5"/>
    </row>
    <row r="408" spans="4:25" ht="12.75" x14ac:dyDescent="0.2"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6"/>
      <c r="P408" s="5"/>
      <c r="Q408" s="6"/>
      <c r="R408" s="6"/>
      <c r="S408" s="6"/>
      <c r="T408" s="6"/>
      <c r="U408" s="6"/>
      <c r="V408" s="5"/>
      <c r="W408" s="5"/>
      <c r="X408" s="5"/>
      <c r="Y408" s="5"/>
    </row>
    <row r="409" spans="4:25" ht="12.75" x14ac:dyDescent="0.2"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6"/>
      <c r="P409" s="5"/>
      <c r="Q409" s="6"/>
      <c r="R409" s="6"/>
      <c r="S409" s="6"/>
      <c r="T409" s="6"/>
      <c r="U409" s="6"/>
      <c r="V409" s="5"/>
      <c r="W409" s="5"/>
      <c r="X409" s="5"/>
      <c r="Y409" s="5"/>
    </row>
    <row r="410" spans="4:25" ht="12.75" x14ac:dyDescent="0.2"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6"/>
      <c r="P410" s="5"/>
      <c r="Q410" s="6"/>
      <c r="R410" s="6"/>
      <c r="S410" s="6"/>
      <c r="T410" s="6"/>
      <c r="U410" s="6"/>
      <c r="V410" s="5"/>
      <c r="W410" s="5"/>
      <c r="X410" s="5"/>
      <c r="Y410" s="5"/>
    </row>
    <row r="411" spans="4:25" ht="12.75" x14ac:dyDescent="0.2"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6"/>
      <c r="P411" s="5"/>
      <c r="Q411" s="6"/>
      <c r="R411" s="6"/>
      <c r="S411" s="6"/>
      <c r="T411" s="6"/>
      <c r="U411" s="6"/>
      <c r="V411" s="5"/>
      <c r="W411" s="5"/>
      <c r="X411" s="5"/>
      <c r="Y411" s="5"/>
    </row>
    <row r="412" spans="4:25" ht="12.75" x14ac:dyDescent="0.2"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6"/>
      <c r="P412" s="5"/>
      <c r="Q412" s="6"/>
      <c r="R412" s="6"/>
      <c r="S412" s="6"/>
      <c r="T412" s="6"/>
      <c r="U412" s="6"/>
      <c r="V412" s="5"/>
      <c r="W412" s="5"/>
      <c r="X412" s="5"/>
      <c r="Y412" s="5"/>
    </row>
    <row r="413" spans="4:25" ht="12.75" x14ac:dyDescent="0.2"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6"/>
      <c r="P413" s="5"/>
      <c r="Q413" s="6"/>
      <c r="R413" s="6"/>
      <c r="S413" s="6"/>
      <c r="T413" s="6"/>
      <c r="U413" s="6"/>
      <c r="V413" s="5"/>
      <c r="W413" s="5"/>
      <c r="X413" s="5"/>
      <c r="Y413" s="5"/>
    </row>
    <row r="414" spans="4:25" ht="12.75" x14ac:dyDescent="0.2"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6"/>
      <c r="P414" s="5"/>
      <c r="Q414" s="6"/>
      <c r="R414" s="6"/>
      <c r="S414" s="6"/>
      <c r="T414" s="6"/>
      <c r="U414" s="6"/>
      <c r="V414" s="5"/>
      <c r="W414" s="5"/>
      <c r="X414" s="5"/>
      <c r="Y414" s="5"/>
    </row>
    <row r="415" spans="4:25" ht="12.75" x14ac:dyDescent="0.2"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6"/>
      <c r="P415" s="5"/>
      <c r="Q415" s="6"/>
      <c r="R415" s="6"/>
      <c r="S415" s="6"/>
      <c r="T415" s="6"/>
      <c r="U415" s="6"/>
      <c r="V415" s="5"/>
      <c r="W415" s="5"/>
      <c r="X415" s="5"/>
      <c r="Y415" s="5"/>
    </row>
    <row r="416" spans="4:25" ht="12.75" x14ac:dyDescent="0.2"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6"/>
      <c r="P416" s="5"/>
      <c r="Q416" s="6"/>
      <c r="R416" s="6"/>
      <c r="S416" s="6"/>
      <c r="T416" s="6"/>
      <c r="U416" s="6"/>
      <c r="V416" s="5"/>
      <c r="W416" s="5"/>
      <c r="X416" s="5"/>
      <c r="Y416" s="5"/>
    </row>
    <row r="417" spans="4:25" ht="12.75" x14ac:dyDescent="0.2"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6"/>
      <c r="P417" s="5"/>
      <c r="Q417" s="6"/>
      <c r="R417" s="6"/>
      <c r="S417" s="6"/>
      <c r="T417" s="6"/>
      <c r="U417" s="6"/>
      <c r="V417" s="5"/>
      <c r="W417" s="5"/>
      <c r="X417" s="5"/>
      <c r="Y417" s="5"/>
    </row>
    <row r="418" spans="4:25" ht="12.75" x14ac:dyDescent="0.2"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6"/>
      <c r="P418" s="5"/>
      <c r="Q418" s="6"/>
      <c r="R418" s="6"/>
      <c r="S418" s="6"/>
      <c r="T418" s="6"/>
      <c r="U418" s="6"/>
      <c r="V418" s="5"/>
      <c r="W418" s="5"/>
      <c r="X418" s="5"/>
      <c r="Y418" s="5"/>
    </row>
    <row r="419" spans="4:25" ht="12.75" x14ac:dyDescent="0.2"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6"/>
      <c r="P419" s="5"/>
      <c r="Q419" s="6"/>
      <c r="R419" s="6"/>
      <c r="S419" s="6"/>
      <c r="T419" s="6"/>
      <c r="U419" s="6"/>
      <c r="V419" s="5"/>
      <c r="W419" s="5"/>
      <c r="X419" s="5"/>
      <c r="Y419" s="5"/>
    </row>
    <row r="420" spans="4:25" ht="12.75" x14ac:dyDescent="0.2"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6"/>
      <c r="P420" s="5"/>
      <c r="Q420" s="6"/>
      <c r="R420" s="6"/>
      <c r="S420" s="6"/>
      <c r="T420" s="6"/>
      <c r="U420" s="6"/>
      <c r="V420" s="5"/>
      <c r="W420" s="5"/>
      <c r="X420" s="5"/>
      <c r="Y420" s="5"/>
    </row>
    <row r="421" spans="4:25" ht="12.75" x14ac:dyDescent="0.2"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6"/>
      <c r="P421" s="5"/>
      <c r="Q421" s="6"/>
      <c r="R421" s="6"/>
      <c r="S421" s="6"/>
      <c r="T421" s="6"/>
      <c r="U421" s="6"/>
      <c r="V421" s="5"/>
      <c r="W421" s="5"/>
      <c r="X421" s="5"/>
      <c r="Y421" s="5"/>
    </row>
    <row r="422" spans="4:25" ht="12.75" x14ac:dyDescent="0.2"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6"/>
      <c r="P422" s="5"/>
      <c r="Q422" s="6"/>
      <c r="R422" s="6"/>
      <c r="S422" s="6"/>
      <c r="T422" s="6"/>
      <c r="U422" s="6"/>
      <c r="V422" s="5"/>
      <c r="W422" s="5"/>
      <c r="X422" s="5"/>
      <c r="Y422" s="5"/>
    </row>
    <row r="423" spans="4:25" ht="12.75" x14ac:dyDescent="0.2"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6"/>
      <c r="P423" s="5"/>
      <c r="Q423" s="6"/>
      <c r="R423" s="6"/>
      <c r="S423" s="6"/>
      <c r="T423" s="6"/>
      <c r="U423" s="6"/>
      <c r="V423" s="5"/>
      <c r="W423" s="5"/>
      <c r="X423" s="5"/>
      <c r="Y423" s="5"/>
    </row>
    <row r="424" spans="4:25" ht="12.75" x14ac:dyDescent="0.2"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6"/>
      <c r="P424" s="5"/>
      <c r="Q424" s="6"/>
      <c r="R424" s="6"/>
      <c r="S424" s="6"/>
      <c r="T424" s="6"/>
      <c r="U424" s="6"/>
      <c r="V424" s="5"/>
      <c r="W424" s="5"/>
      <c r="X424" s="5"/>
      <c r="Y424" s="5"/>
    </row>
    <row r="425" spans="4:25" ht="12.75" x14ac:dyDescent="0.2"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6"/>
      <c r="P425" s="5"/>
      <c r="Q425" s="6"/>
      <c r="R425" s="6"/>
      <c r="S425" s="6"/>
      <c r="T425" s="6"/>
      <c r="U425" s="6"/>
      <c r="V425" s="5"/>
      <c r="W425" s="5"/>
      <c r="X425" s="5"/>
      <c r="Y425" s="5"/>
    </row>
    <row r="426" spans="4:25" ht="12.75" x14ac:dyDescent="0.2"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6"/>
      <c r="P426" s="5"/>
      <c r="Q426" s="6"/>
      <c r="R426" s="6"/>
      <c r="S426" s="6"/>
      <c r="T426" s="6"/>
      <c r="U426" s="6"/>
      <c r="V426" s="5"/>
      <c r="W426" s="5"/>
      <c r="X426" s="5"/>
      <c r="Y426" s="5"/>
    </row>
    <row r="427" spans="4:25" ht="12.75" x14ac:dyDescent="0.2"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6"/>
      <c r="P427" s="5"/>
      <c r="Q427" s="6"/>
      <c r="R427" s="6"/>
      <c r="S427" s="6"/>
      <c r="T427" s="6"/>
      <c r="U427" s="6"/>
      <c r="V427" s="5"/>
      <c r="W427" s="5"/>
      <c r="X427" s="5"/>
      <c r="Y427" s="5"/>
    </row>
    <row r="428" spans="4:25" ht="12.75" x14ac:dyDescent="0.2"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6"/>
      <c r="P428" s="5"/>
      <c r="Q428" s="6"/>
      <c r="R428" s="6"/>
      <c r="S428" s="6"/>
      <c r="T428" s="6"/>
      <c r="U428" s="6"/>
      <c r="V428" s="5"/>
      <c r="W428" s="5"/>
      <c r="X428" s="5"/>
      <c r="Y428" s="5"/>
    </row>
    <row r="429" spans="4:25" ht="12.75" x14ac:dyDescent="0.2"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6"/>
      <c r="P429" s="5"/>
      <c r="Q429" s="6"/>
      <c r="R429" s="6"/>
      <c r="S429" s="6"/>
      <c r="T429" s="6"/>
      <c r="U429" s="6"/>
      <c r="V429" s="5"/>
      <c r="W429" s="5"/>
      <c r="X429" s="5"/>
      <c r="Y429" s="5"/>
    </row>
    <row r="430" spans="4:25" ht="12.75" x14ac:dyDescent="0.2"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6"/>
      <c r="P430" s="5"/>
      <c r="Q430" s="6"/>
      <c r="R430" s="6"/>
      <c r="S430" s="6"/>
      <c r="T430" s="6"/>
      <c r="U430" s="6"/>
      <c r="V430" s="5"/>
      <c r="W430" s="5"/>
      <c r="X430" s="5"/>
      <c r="Y430" s="5"/>
    </row>
    <row r="431" spans="4:25" ht="12.75" x14ac:dyDescent="0.2"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6"/>
      <c r="P431" s="5"/>
      <c r="Q431" s="6"/>
      <c r="R431" s="6"/>
      <c r="S431" s="6"/>
      <c r="T431" s="6"/>
      <c r="U431" s="6"/>
      <c r="V431" s="5"/>
      <c r="W431" s="5"/>
      <c r="X431" s="5"/>
      <c r="Y431" s="5"/>
    </row>
    <row r="432" spans="4:25" ht="12.75" x14ac:dyDescent="0.2"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6"/>
      <c r="P432" s="5"/>
      <c r="Q432" s="6"/>
      <c r="R432" s="6"/>
      <c r="S432" s="6"/>
      <c r="T432" s="6"/>
      <c r="U432" s="6"/>
      <c r="V432" s="5"/>
      <c r="W432" s="5"/>
      <c r="X432" s="5"/>
      <c r="Y432" s="5"/>
    </row>
    <row r="433" spans="4:25" ht="12.75" x14ac:dyDescent="0.2"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6"/>
      <c r="P433" s="5"/>
      <c r="Q433" s="6"/>
      <c r="R433" s="6"/>
      <c r="S433" s="6"/>
      <c r="T433" s="6"/>
      <c r="U433" s="6"/>
      <c r="V433" s="5"/>
      <c r="W433" s="5"/>
      <c r="X433" s="5"/>
      <c r="Y433" s="5"/>
    </row>
    <row r="434" spans="4:25" ht="12.75" x14ac:dyDescent="0.2"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6"/>
      <c r="P434" s="5"/>
      <c r="Q434" s="6"/>
      <c r="R434" s="6"/>
      <c r="S434" s="6"/>
      <c r="T434" s="6"/>
      <c r="U434" s="6"/>
      <c r="V434" s="5"/>
      <c r="W434" s="5"/>
      <c r="X434" s="5"/>
      <c r="Y434" s="5"/>
    </row>
    <row r="435" spans="4:25" ht="12.75" x14ac:dyDescent="0.2"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6"/>
      <c r="P435" s="5"/>
      <c r="Q435" s="6"/>
      <c r="R435" s="6"/>
      <c r="S435" s="6"/>
      <c r="T435" s="6"/>
      <c r="U435" s="6"/>
      <c r="V435" s="5"/>
      <c r="W435" s="5"/>
      <c r="X435" s="5"/>
      <c r="Y435" s="5"/>
    </row>
    <row r="436" spans="4:25" ht="12.75" x14ac:dyDescent="0.2"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6"/>
      <c r="P436" s="5"/>
      <c r="Q436" s="6"/>
      <c r="R436" s="6"/>
      <c r="S436" s="6"/>
      <c r="T436" s="6"/>
      <c r="U436" s="6"/>
      <c r="V436" s="5"/>
      <c r="W436" s="5"/>
      <c r="X436" s="5"/>
      <c r="Y436" s="5"/>
    </row>
    <row r="437" spans="4:25" ht="12.75" x14ac:dyDescent="0.2"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6"/>
      <c r="P437" s="5"/>
      <c r="Q437" s="6"/>
      <c r="R437" s="6"/>
      <c r="S437" s="6"/>
      <c r="T437" s="6"/>
      <c r="U437" s="6"/>
      <c r="V437" s="5"/>
      <c r="W437" s="5"/>
      <c r="X437" s="5"/>
      <c r="Y437" s="5"/>
    </row>
    <row r="438" spans="4:25" ht="12.75" x14ac:dyDescent="0.2"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6"/>
      <c r="P438" s="5"/>
      <c r="Q438" s="6"/>
      <c r="R438" s="6"/>
      <c r="S438" s="6"/>
      <c r="T438" s="6"/>
      <c r="U438" s="6"/>
      <c r="V438" s="5"/>
      <c r="W438" s="5"/>
      <c r="X438" s="5"/>
      <c r="Y438" s="5"/>
    </row>
    <row r="439" spans="4:25" ht="12.75" x14ac:dyDescent="0.2"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6"/>
      <c r="P439" s="5"/>
      <c r="Q439" s="6"/>
      <c r="R439" s="6"/>
      <c r="S439" s="6"/>
      <c r="T439" s="6"/>
      <c r="U439" s="6"/>
      <c r="V439" s="5"/>
      <c r="W439" s="5"/>
      <c r="X439" s="5"/>
      <c r="Y439" s="5"/>
    </row>
    <row r="440" spans="4:25" ht="12.75" x14ac:dyDescent="0.2"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6"/>
      <c r="P440" s="5"/>
      <c r="Q440" s="6"/>
      <c r="R440" s="6"/>
      <c r="S440" s="6"/>
      <c r="T440" s="6"/>
      <c r="U440" s="6"/>
      <c r="V440" s="5"/>
      <c r="W440" s="5"/>
      <c r="X440" s="5"/>
      <c r="Y440" s="5"/>
    </row>
    <row r="441" spans="4:25" ht="12.75" x14ac:dyDescent="0.2"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6"/>
      <c r="P441" s="5"/>
      <c r="Q441" s="6"/>
      <c r="R441" s="6"/>
      <c r="S441" s="6"/>
      <c r="T441" s="6"/>
      <c r="U441" s="6"/>
      <c r="V441" s="5"/>
      <c r="W441" s="5"/>
      <c r="X441" s="5"/>
      <c r="Y441" s="5"/>
    </row>
    <row r="442" spans="4:25" ht="12.75" x14ac:dyDescent="0.2"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6"/>
      <c r="P442" s="5"/>
      <c r="Q442" s="6"/>
      <c r="R442" s="6"/>
      <c r="S442" s="6"/>
      <c r="T442" s="6"/>
      <c r="U442" s="6"/>
      <c r="V442" s="5"/>
      <c r="W442" s="5"/>
      <c r="X442" s="5"/>
      <c r="Y442" s="5"/>
    </row>
    <row r="443" spans="4:25" ht="12.75" x14ac:dyDescent="0.2"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6"/>
      <c r="P443" s="5"/>
      <c r="Q443" s="6"/>
      <c r="R443" s="6"/>
      <c r="S443" s="6"/>
      <c r="T443" s="6"/>
      <c r="U443" s="6"/>
      <c r="V443" s="5"/>
      <c r="W443" s="5"/>
      <c r="X443" s="5"/>
      <c r="Y443" s="5"/>
    </row>
    <row r="444" spans="4:25" ht="12.75" x14ac:dyDescent="0.2"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6"/>
      <c r="P444" s="5"/>
      <c r="Q444" s="6"/>
      <c r="R444" s="6"/>
      <c r="S444" s="6"/>
      <c r="T444" s="6"/>
      <c r="U444" s="6"/>
      <c r="V444" s="5"/>
      <c r="W444" s="5"/>
      <c r="X444" s="5"/>
      <c r="Y444" s="5"/>
    </row>
    <row r="445" spans="4:25" ht="12.75" x14ac:dyDescent="0.2"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6"/>
      <c r="P445" s="5"/>
      <c r="Q445" s="6"/>
      <c r="R445" s="6"/>
      <c r="S445" s="6"/>
      <c r="T445" s="6"/>
      <c r="U445" s="6"/>
      <c r="V445" s="5"/>
      <c r="W445" s="5"/>
      <c r="X445" s="5"/>
      <c r="Y445" s="5"/>
    </row>
    <row r="446" spans="4:25" ht="12.75" x14ac:dyDescent="0.2"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6"/>
      <c r="P446" s="5"/>
      <c r="Q446" s="6"/>
      <c r="R446" s="6"/>
      <c r="S446" s="6"/>
      <c r="T446" s="6"/>
      <c r="U446" s="6"/>
      <c r="V446" s="5"/>
      <c r="W446" s="5"/>
      <c r="X446" s="5"/>
      <c r="Y446" s="5"/>
    </row>
    <row r="447" spans="4:25" ht="12.75" x14ac:dyDescent="0.2"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6"/>
      <c r="P447" s="5"/>
      <c r="Q447" s="6"/>
      <c r="R447" s="6"/>
      <c r="S447" s="6"/>
      <c r="T447" s="6"/>
      <c r="U447" s="6"/>
      <c r="V447" s="5"/>
      <c r="W447" s="5"/>
      <c r="X447" s="5"/>
      <c r="Y447" s="5"/>
    </row>
    <row r="448" spans="4:25" ht="12.75" x14ac:dyDescent="0.2"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6"/>
      <c r="P448" s="5"/>
      <c r="Q448" s="6"/>
      <c r="R448" s="6"/>
      <c r="S448" s="6"/>
      <c r="T448" s="6"/>
      <c r="U448" s="6"/>
      <c r="V448" s="5"/>
      <c r="W448" s="5"/>
      <c r="X448" s="5"/>
      <c r="Y448" s="5"/>
    </row>
    <row r="449" spans="4:25" ht="12.75" x14ac:dyDescent="0.2"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6"/>
      <c r="P449" s="5"/>
      <c r="Q449" s="6"/>
      <c r="R449" s="6"/>
      <c r="S449" s="6"/>
      <c r="T449" s="6"/>
      <c r="U449" s="6"/>
      <c r="V449" s="5"/>
      <c r="W449" s="5"/>
      <c r="X449" s="5"/>
      <c r="Y449" s="5"/>
    </row>
    <row r="450" spans="4:25" ht="12.75" x14ac:dyDescent="0.2"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6"/>
      <c r="P450" s="5"/>
      <c r="Q450" s="6"/>
      <c r="R450" s="6"/>
      <c r="S450" s="6"/>
      <c r="T450" s="6"/>
      <c r="U450" s="6"/>
      <c r="V450" s="5"/>
      <c r="W450" s="5"/>
      <c r="X450" s="5"/>
      <c r="Y450" s="5"/>
    </row>
    <row r="451" spans="4:25" ht="12.75" x14ac:dyDescent="0.2"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6"/>
      <c r="P451" s="5"/>
      <c r="Q451" s="6"/>
      <c r="R451" s="6"/>
      <c r="S451" s="6"/>
      <c r="T451" s="6"/>
      <c r="U451" s="6"/>
      <c r="V451" s="5"/>
      <c r="W451" s="5"/>
      <c r="X451" s="5"/>
      <c r="Y451" s="5"/>
    </row>
    <row r="452" spans="4:25" ht="12.75" x14ac:dyDescent="0.2"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6"/>
      <c r="P452" s="5"/>
      <c r="Q452" s="6"/>
      <c r="R452" s="6"/>
      <c r="S452" s="6"/>
      <c r="T452" s="6"/>
      <c r="U452" s="6"/>
      <c r="V452" s="5"/>
      <c r="W452" s="5"/>
      <c r="X452" s="5"/>
      <c r="Y452" s="5"/>
    </row>
    <row r="453" spans="4:25" ht="12.75" x14ac:dyDescent="0.2"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6"/>
      <c r="P453" s="5"/>
      <c r="Q453" s="6"/>
      <c r="R453" s="6"/>
      <c r="S453" s="6"/>
      <c r="T453" s="6"/>
      <c r="U453" s="6"/>
      <c r="V453" s="5"/>
      <c r="W453" s="5"/>
      <c r="X453" s="5"/>
      <c r="Y453" s="5"/>
    </row>
    <row r="454" spans="4:25" ht="12.75" x14ac:dyDescent="0.2"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6"/>
      <c r="P454" s="5"/>
      <c r="Q454" s="6"/>
      <c r="R454" s="6"/>
      <c r="S454" s="6"/>
      <c r="T454" s="6"/>
      <c r="U454" s="6"/>
      <c r="V454" s="5"/>
      <c r="W454" s="5"/>
      <c r="X454" s="5"/>
      <c r="Y454" s="5"/>
    </row>
    <row r="455" spans="4:25" ht="12.75" x14ac:dyDescent="0.2"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6"/>
      <c r="P455" s="5"/>
      <c r="Q455" s="6"/>
      <c r="R455" s="6"/>
      <c r="S455" s="6"/>
      <c r="T455" s="6"/>
      <c r="U455" s="6"/>
      <c r="V455" s="5"/>
      <c r="W455" s="5"/>
      <c r="X455" s="5"/>
      <c r="Y455" s="5"/>
    </row>
    <row r="456" spans="4:25" ht="12.75" x14ac:dyDescent="0.2"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6"/>
      <c r="P456" s="5"/>
      <c r="Q456" s="6"/>
      <c r="R456" s="6"/>
      <c r="S456" s="6"/>
      <c r="T456" s="6"/>
      <c r="U456" s="6"/>
      <c r="V456" s="5"/>
      <c r="W456" s="5"/>
      <c r="X456" s="5"/>
      <c r="Y456" s="5"/>
    </row>
    <row r="457" spans="4:25" ht="12.75" x14ac:dyDescent="0.2"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6"/>
      <c r="P457" s="5"/>
      <c r="Q457" s="6"/>
      <c r="R457" s="6"/>
      <c r="S457" s="6"/>
      <c r="T457" s="6"/>
      <c r="U457" s="6"/>
      <c r="V457" s="5"/>
      <c r="W457" s="5"/>
      <c r="X457" s="5"/>
      <c r="Y457" s="5"/>
    </row>
    <row r="458" spans="4:25" ht="12.75" x14ac:dyDescent="0.2"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6"/>
      <c r="P458" s="5"/>
      <c r="Q458" s="6"/>
      <c r="R458" s="6"/>
      <c r="S458" s="6"/>
      <c r="T458" s="6"/>
      <c r="U458" s="6"/>
      <c r="V458" s="5"/>
      <c r="W458" s="5"/>
      <c r="X458" s="5"/>
      <c r="Y458" s="5"/>
    </row>
    <row r="459" spans="4:25" ht="12.75" x14ac:dyDescent="0.2"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6"/>
      <c r="P459" s="5"/>
      <c r="Q459" s="6"/>
      <c r="R459" s="6"/>
      <c r="S459" s="6"/>
      <c r="T459" s="6"/>
      <c r="U459" s="6"/>
      <c r="V459" s="5"/>
      <c r="W459" s="5"/>
      <c r="X459" s="5"/>
      <c r="Y459" s="5"/>
    </row>
    <row r="460" spans="4:25" ht="12.75" x14ac:dyDescent="0.2"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6"/>
      <c r="P460" s="5"/>
      <c r="Q460" s="6"/>
      <c r="R460" s="6"/>
      <c r="S460" s="6"/>
      <c r="T460" s="6"/>
      <c r="U460" s="6"/>
      <c r="V460" s="5"/>
      <c r="W460" s="5"/>
      <c r="X460" s="5"/>
      <c r="Y460" s="5"/>
    </row>
    <row r="461" spans="4:25" ht="12.75" x14ac:dyDescent="0.2"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6"/>
      <c r="P461" s="5"/>
      <c r="Q461" s="6"/>
      <c r="R461" s="6"/>
      <c r="S461" s="6"/>
      <c r="T461" s="6"/>
      <c r="U461" s="6"/>
      <c r="V461" s="5"/>
      <c r="W461" s="5"/>
      <c r="X461" s="5"/>
      <c r="Y461" s="5"/>
    </row>
    <row r="462" spans="4:25" ht="12.75" x14ac:dyDescent="0.2"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6"/>
      <c r="P462" s="5"/>
      <c r="Q462" s="6"/>
      <c r="R462" s="6"/>
      <c r="S462" s="6"/>
      <c r="T462" s="6"/>
      <c r="U462" s="6"/>
      <c r="V462" s="5"/>
      <c r="W462" s="5"/>
      <c r="X462" s="5"/>
      <c r="Y462" s="5"/>
    </row>
    <row r="463" spans="4:25" ht="12.75" x14ac:dyDescent="0.2"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6"/>
      <c r="P463" s="5"/>
      <c r="Q463" s="6"/>
      <c r="R463" s="6"/>
      <c r="S463" s="6"/>
      <c r="T463" s="6"/>
      <c r="U463" s="6"/>
      <c r="V463" s="5"/>
      <c r="W463" s="5"/>
      <c r="X463" s="5"/>
      <c r="Y463" s="5"/>
    </row>
    <row r="464" spans="4:25" ht="12.75" x14ac:dyDescent="0.2"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6"/>
      <c r="P464" s="5"/>
      <c r="Q464" s="6"/>
      <c r="R464" s="6"/>
      <c r="S464" s="6"/>
      <c r="T464" s="6"/>
      <c r="U464" s="6"/>
      <c r="V464" s="5"/>
      <c r="W464" s="5"/>
      <c r="X464" s="5"/>
      <c r="Y464" s="5"/>
    </row>
    <row r="465" spans="4:25" ht="12.75" x14ac:dyDescent="0.2"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6"/>
      <c r="P465" s="5"/>
      <c r="Q465" s="6"/>
      <c r="R465" s="6"/>
      <c r="S465" s="6"/>
      <c r="T465" s="6"/>
      <c r="U465" s="6"/>
      <c r="V465" s="5"/>
      <c r="W465" s="5"/>
      <c r="X465" s="5"/>
      <c r="Y465" s="5"/>
    </row>
    <row r="466" spans="4:25" ht="12.75" x14ac:dyDescent="0.2"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6"/>
      <c r="P466" s="5"/>
      <c r="Q466" s="6"/>
      <c r="R466" s="6"/>
      <c r="S466" s="6"/>
      <c r="T466" s="6"/>
      <c r="U466" s="6"/>
      <c r="V466" s="5"/>
      <c r="W466" s="5"/>
      <c r="X466" s="5"/>
      <c r="Y466" s="5"/>
    </row>
    <row r="467" spans="4:25" ht="12.75" x14ac:dyDescent="0.2"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6"/>
      <c r="P467" s="5"/>
      <c r="Q467" s="6"/>
      <c r="R467" s="6"/>
      <c r="S467" s="6"/>
      <c r="T467" s="6"/>
      <c r="U467" s="6"/>
      <c r="V467" s="5"/>
      <c r="W467" s="5"/>
      <c r="X467" s="5"/>
      <c r="Y467" s="5"/>
    </row>
    <row r="468" spans="4:25" ht="12.75" x14ac:dyDescent="0.2"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6"/>
      <c r="P468" s="5"/>
      <c r="Q468" s="6"/>
      <c r="R468" s="6"/>
      <c r="S468" s="6"/>
      <c r="T468" s="6"/>
      <c r="U468" s="6"/>
      <c r="V468" s="5"/>
      <c r="W468" s="5"/>
      <c r="X468" s="5"/>
      <c r="Y468" s="5"/>
    </row>
    <row r="469" spans="4:25" ht="12.75" x14ac:dyDescent="0.2"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6"/>
      <c r="P469" s="5"/>
      <c r="Q469" s="6"/>
      <c r="R469" s="6"/>
      <c r="S469" s="6"/>
      <c r="T469" s="6"/>
      <c r="U469" s="6"/>
      <c r="V469" s="5"/>
      <c r="W469" s="5"/>
      <c r="X469" s="5"/>
      <c r="Y469" s="5"/>
    </row>
    <row r="470" spans="4:25" ht="12.75" x14ac:dyDescent="0.2"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6"/>
      <c r="P470" s="5"/>
      <c r="Q470" s="6"/>
      <c r="R470" s="6"/>
      <c r="S470" s="6"/>
      <c r="T470" s="6"/>
      <c r="U470" s="6"/>
      <c r="V470" s="5"/>
      <c r="W470" s="5"/>
      <c r="X470" s="5"/>
      <c r="Y470" s="5"/>
    </row>
    <row r="471" spans="4:25" ht="12.75" x14ac:dyDescent="0.2"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6"/>
      <c r="P471" s="5"/>
      <c r="Q471" s="6"/>
      <c r="R471" s="6"/>
      <c r="S471" s="6"/>
      <c r="T471" s="6"/>
      <c r="U471" s="6"/>
      <c r="V471" s="5"/>
      <c r="W471" s="5"/>
      <c r="X471" s="5"/>
      <c r="Y471" s="5"/>
    </row>
    <row r="472" spans="4:25" ht="12.75" x14ac:dyDescent="0.2"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6"/>
      <c r="P472" s="5"/>
      <c r="Q472" s="6"/>
      <c r="R472" s="6"/>
      <c r="S472" s="6"/>
      <c r="T472" s="6"/>
      <c r="U472" s="6"/>
      <c r="V472" s="5"/>
      <c r="W472" s="5"/>
      <c r="X472" s="5"/>
      <c r="Y472" s="5"/>
    </row>
    <row r="473" spans="4:25" ht="12.75" x14ac:dyDescent="0.2"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6"/>
      <c r="P473" s="5"/>
      <c r="Q473" s="6"/>
      <c r="R473" s="6"/>
      <c r="S473" s="6"/>
      <c r="T473" s="6"/>
      <c r="U473" s="6"/>
      <c r="V473" s="5"/>
      <c r="W473" s="5"/>
      <c r="X473" s="5"/>
      <c r="Y473" s="5"/>
    </row>
    <row r="474" spans="4:25" ht="12.75" x14ac:dyDescent="0.2"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6"/>
      <c r="P474" s="5"/>
      <c r="Q474" s="6"/>
      <c r="R474" s="6"/>
      <c r="S474" s="6"/>
      <c r="T474" s="6"/>
      <c r="U474" s="6"/>
      <c r="V474" s="5"/>
      <c r="W474" s="5"/>
      <c r="X474" s="5"/>
      <c r="Y474" s="5"/>
    </row>
    <row r="475" spans="4:25" ht="12.75" x14ac:dyDescent="0.2"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6"/>
      <c r="P475" s="5"/>
      <c r="Q475" s="6"/>
      <c r="R475" s="6"/>
      <c r="S475" s="6"/>
      <c r="T475" s="6"/>
      <c r="U475" s="6"/>
      <c r="V475" s="5"/>
      <c r="W475" s="5"/>
      <c r="X475" s="5"/>
      <c r="Y475" s="5"/>
    </row>
    <row r="476" spans="4:25" ht="12.75" x14ac:dyDescent="0.2"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6"/>
      <c r="P476" s="5"/>
      <c r="Q476" s="6"/>
      <c r="R476" s="6"/>
      <c r="S476" s="6"/>
      <c r="T476" s="6"/>
      <c r="U476" s="6"/>
      <c r="V476" s="5"/>
      <c r="W476" s="5"/>
      <c r="X476" s="5"/>
      <c r="Y476" s="5"/>
    </row>
    <row r="477" spans="4:25" ht="12.75" x14ac:dyDescent="0.2"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6"/>
      <c r="P477" s="5"/>
      <c r="Q477" s="6"/>
      <c r="R477" s="6"/>
      <c r="S477" s="6"/>
      <c r="T477" s="6"/>
      <c r="U477" s="6"/>
      <c r="V477" s="5"/>
      <c r="W477" s="5"/>
      <c r="X477" s="5"/>
      <c r="Y477" s="5"/>
    </row>
    <row r="478" spans="4:25" ht="12.75" x14ac:dyDescent="0.2"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6"/>
      <c r="P478" s="5"/>
      <c r="Q478" s="6"/>
      <c r="R478" s="6"/>
      <c r="S478" s="6"/>
      <c r="T478" s="6"/>
      <c r="U478" s="6"/>
      <c r="V478" s="5"/>
      <c r="W478" s="5"/>
      <c r="X478" s="5"/>
      <c r="Y478" s="5"/>
    </row>
    <row r="479" spans="4:25" ht="12.75" x14ac:dyDescent="0.2"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6"/>
      <c r="P479" s="5"/>
      <c r="Q479" s="6"/>
      <c r="R479" s="6"/>
      <c r="S479" s="6"/>
      <c r="T479" s="6"/>
      <c r="U479" s="6"/>
      <c r="V479" s="5"/>
      <c r="W479" s="5"/>
      <c r="X479" s="5"/>
      <c r="Y479" s="5"/>
    </row>
    <row r="480" spans="4:25" ht="12.75" x14ac:dyDescent="0.2"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6"/>
      <c r="P480" s="5"/>
      <c r="Q480" s="6"/>
      <c r="R480" s="6"/>
      <c r="S480" s="6"/>
      <c r="T480" s="6"/>
      <c r="U480" s="6"/>
      <c r="V480" s="5"/>
      <c r="W480" s="5"/>
      <c r="X480" s="5"/>
      <c r="Y480" s="5"/>
    </row>
    <row r="481" spans="4:25" ht="12.75" x14ac:dyDescent="0.2"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6"/>
      <c r="P481" s="5"/>
      <c r="Q481" s="6"/>
      <c r="R481" s="6"/>
      <c r="S481" s="6"/>
      <c r="T481" s="6"/>
      <c r="U481" s="6"/>
      <c r="V481" s="5"/>
      <c r="W481" s="5"/>
      <c r="X481" s="5"/>
      <c r="Y481" s="5"/>
    </row>
    <row r="482" spans="4:25" ht="12.75" x14ac:dyDescent="0.2"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6"/>
      <c r="P482" s="5"/>
      <c r="Q482" s="6"/>
      <c r="R482" s="6"/>
      <c r="S482" s="6"/>
      <c r="T482" s="6"/>
      <c r="U482" s="6"/>
      <c r="V482" s="5"/>
      <c r="W482" s="5"/>
      <c r="X482" s="5"/>
      <c r="Y482" s="5"/>
    </row>
    <row r="483" spans="4:25" ht="12.75" x14ac:dyDescent="0.2"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6"/>
      <c r="P483" s="5"/>
      <c r="Q483" s="6"/>
      <c r="R483" s="6"/>
      <c r="S483" s="6"/>
      <c r="T483" s="6"/>
      <c r="U483" s="6"/>
      <c r="V483" s="5"/>
      <c r="W483" s="5"/>
      <c r="X483" s="5"/>
      <c r="Y483" s="5"/>
    </row>
    <row r="484" spans="4:25" ht="12.75" x14ac:dyDescent="0.2"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6"/>
      <c r="P484" s="5"/>
      <c r="Q484" s="6"/>
      <c r="R484" s="6"/>
      <c r="S484" s="6"/>
      <c r="T484" s="6"/>
      <c r="U484" s="6"/>
      <c r="V484" s="5"/>
      <c r="W484" s="5"/>
      <c r="X484" s="5"/>
      <c r="Y484" s="5"/>
    </row>
    <row r="485" spans="4:25" ht="12.75" x14ac:dyDescent="0.2"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6"/>
      <c r="P485" s="5"/>
      <c r="Q485" s="6"/>
      <c r="R485" s="6"/>
      <c r="S485" s="6"/>
      <c r="T485" s="6"/>
      <c r="U485" s="6"/>
      <c r="V485" s="5"/>
      <c r="W485" s="5"/>
      <c r="X485" s="5"/>
      <c r="Y485" s="5"/>
    </row>
    <row r="486" spans="4:25" ht="12.75" x14ac:dyDescent="0.2"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6"/>
      <c r="P486" s="5"/>
      <c r="Q486" s="6"/>
      <c r="R486" s="6"/>
      <c r="S486" s="6"/>
      <c r="T486" s="6"/>
      <c r="U486" s="6"/>
      <c r="V486" s="5"/>
      <c r="W486" s="5"/>
      <c r="X486" s="5"/>
      <c r="Y486" s="5"/>
    </row>
    <row r="487" spans="4:25" ht="12.75" x14ac:dyDescent="0.2"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6"/>
      <c r="P487" s="5"/>
      <c r="Q487" s="6"/>
      <c r="R487" s="6"/>
      <c r="S487" s="6"/>
      <c r="T487" s="6"/>
      <c r="U487" s="6"/>
      <c r="V487" s="5"/>
      <c r="W487" s="5"/>
      <c r="X487" s="5"/>
      <c r="Y487" s="5"/>
    </row>
    <row r="488" spans="4:25" ht="12.75" x14ac:dyDescent="0.2"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6"/>
      <c r="P488" s="5"/>
      <c r="Q488" s="6"/>
      <c r="R488" s="6"/>
      <c r="S488" s="6"/>
      <c r="T488" s="6"/>
      <c r="U488" s="6"/>
      <c r="V488" s="5"/>
      <c r="W488" s="5"/>
      <c r="X488" s="5"/>
      <c r="Y488" s="5"/>
    </row>
    <row r="489" spans="4:25" ht="12.75" x14ac:dyDescent="0.2"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6"/>
      <c r="P489" s="5"/>
      <c r="Q489" s="6"/>
      <c r="R489" s="6"/>
      <c r="S489" s="6"/>
      <c r="T489" s="6"/>
      <c r="U489" s="6"/>
      <c r="V489" s="5"/>
      <c r="W489" s="5"/>
      <c r="X489" s="5"/>
      <c r="Y489" s="5"/>
    </row>
    <row r="490" spans="4:25" ht="12.75" x14ac:dyDescent="0.2"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6"/>
      <c r="P490" s="5"/>
      <c r="Q490" s="6"/>
      <c r="R490" s="6"/>
      <c r="S490" s="6"/>
      <c r="T490" s="6"/>
      <c r="U490" s="6"/>
      <c r="V490" s="5"/>
      <c r="W490" s="5"/>
      <c r="X490" s="5"/>
      <c r="Y490" s="5"/>
    </row>
    <row r="491" spans="4:25" ht="12.75" x14ac:dyDescent="0.2"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6"/>
      <c r="P491" s="5"/>
      <c r="Q491" s="6"/>
      <c r="R491" s="6"/>
      <c r="S491" s="6"/>
      <c r="T491" s="6"/>
      <c r="U491" s="6"/>
      <c r="V491" s="5"/>
      <c r="W491" s="5"/>
      <c r="X491" s="5"/>
      <c r="Y491" s="5"/>
    </row>
    <row r="492" spans="4:25" ht="12.75" x14ac:dyDescent="0.2"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6"/>
      <c r="P492" s="5"/>
      <c r="Q492" s="6"/>
      <c r="R492" s="6"/>
      <c r="S492" s="6"/>
      <c r="T492" s="6"/>
      <c r="U492" s="6"/>
      <c r="V492" s="5"/>
      <c r="W492" s="5"/>
      <c r="X492" s="5"/>
      <c r="Y492" s="5"/>
    </row>
    <row r="493" spans="4:25" ht="12.75" x14ac:dyDescent="0.2"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6"/>
      <c r="P493" s="5"/>
      <c r="Q493" s="6"/>
      <c r="R493" s="6"/>
      <c r="S493" s="6"/>
      <c r="T493" s="6"/>
      <c r="U493" s="6"/>
      <c r="V493" s="5"/>
      <c r="W493" s="5"/>
      <c r="X493" s="5"/>
      <c r="Y493" s="5"/>
    </row>
    <row r="494" spans="4:25" ht="12.75" x14ac:dyDescent="0.2"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6"/>
      <c r="P494" s="5"/>
      <c r="Q494" s="6"/>
      <c r="R494" s="6"/>
      <c r="S494" s="6"/>
      <c r="T494" s="6"/>
      <c r="U494" s="6"/>
      <c r="V494" s="5"/>
      <c r="W494" s="5"/>
      <c r="X494" s="5"/>
      <c r="Y494" s="5"/>
    </row>
    <row r="495" spans="4:25" ht="12.75" x14ac:dyDescent="0.2"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6"/>
      <c r="P495" s="5"/>
      <c r="Q495" s="6"/>
      <c r="R495" s="6"/>
      <c r="S495" s="6"/>
      <c r="T495" s="6"/>
      <c r="U495" s="6"/>
      <c r="V495" s="5"/>
      <c r="W495" s="5"/>
      <c r="X495" s="5"/>
      <c r="Y495" s="5"/>
    </row>
    <row r="496" spans="4:25" ht="12.75" x14ac:dyDescent="0.2"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6"/>
      <c r="P496" s="5"/>
      <c r="Q496" s="6"/>
      <c r="R496" s="6"/>
      <c r="S496" s="6"/>
      <c r="T496" s="6"/>
      <c r="U496" s="6"/>
      <c r="V496" s="5"/>
      <c r="W496" s="5"/>
      <c r="X496" s="5"/>
      <c r="Y496" s="5"/>
    </row>
    <row r="497" spans="4:25" ht="12.75" x14ac:dyDescent="0.2"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6"/>
      <c r="P497" s="5"/>
      <c r="Q497" s="6"/>
      <c r="R497" s="6"/>
      <c r="S497" s="6"/>
      <c r="T497" s="6"/>
      <c r="U497" s="6"/>
      <c r="V497" s="5"/>
      <c r="W497" s="5"/>
      <c r="X497" s="5"/>
      <c r="Y497" s="5"/>
    </row>
    <row r="498" spans="4:25" ht="12.75" x14ac:dyDescent="0.2"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6"/>
      <c r="P498" s="5"/>
      <c r="Q498" s="6"/>
      <c r="R498" s="6"/>
      <c r="S498" s="6"/>
      <c r="T498" s="6"/>
      <c r="U498" s="6"/>
      <c r="V498" s="5"/>
      <c r="W498" s="5"/>
      <c r="X498" s="5"/>
      <c r="Y498" s="5"/>
    </row>
    <row r="499" spans="4:25" ht="12.75" x14ac:dyDescent="0.2"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6"/>
      <c r="P499" s="5"/>
      <c r="Q499" s="6"/>
      <c r="R499" s="6"/>
      <c r="S499" s="6"/>
      <c r="T499" s="6"/>
      <c r="U499" s="6"/>
      <c r="V499" s="5"/>
      <c r="W499" s="5"/>
      <c r="X499" s="5"/>
      <c r="Y499" s="5"/>
    </row>
    <row r="500" spans="4:25" ht="12.75" x14ac:dyDescent="0.2"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6"/>
      <c r="P500" s="5"/>
      <c r="Q500" s="6"/>
      <c r="R500" s="6"/>
      <c r="S500" s="6"/>
      <c r="T500" s="6"/>
      <c r="U500" s="6"/>
      <c r="V500" s="5"/>
      <c r="W500" s="5"/>
      <c r="X500" s="5"/>
      <c r="Y500" s="5"/>
    </row>
    <row r="501" spans="4:25" ht="12.75" x14ac:dyDescent="0.2"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6"/>
      <c r="P501" s="5"/>
      <c r="Q501" s="6"/>
      <c r="R501" s="6"/>
      <c r="S501" s="6"/>
      <c r="T501" s="6"/>
      <c r="U501" s="6"/>
      <c r="V501" s="5"/>
      <c r="W501" s="5"/>
      <c r="X501" s="5"/>
      <c r="Y501" s="5"/>
    </row>
    <row r="502" spans="4:25" ht="12.75" x14ac:dyDescent="0.2"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6"/>
      <c r="P502" s="5"/>
      <c r="Q502" s="6"/>
      <c r="R502" s="6"/>
      <c r="S502" s="6"/>
      <c r="T502" s="6"/>
      <c r="U502" s="6"/>
      <c r="V502" s="5"/>
      <c r="W502" s="5"/>
      <c r="X502" s="5"/>
      <c r="Y502" s="5"/>
    </row>
    <row r="503" spans="4:25" ht="12.75" x14ac:dyDescent="0.2"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6"/>
      <c r="P503" s="5"/>
      <c r="Q503" s="6"/>
      <c r="R503" s="6"/>
      <c r="S503" s="6"/>
      <c r="T503" s="6"/>
      <c r="U503" s="6"/>
      <c r="V503" s="5"/>
      <c r="W503" s="5"/>
      <c r="X503" s="5"/>
      <c r="Y503" s="5"/>
    </row>
    <row r="504" spans="4:25" ht="12.75" x14ac:dyDescent="0.2"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6"/>
      <c r="P504" s="5"/>
      <c r="Q504" s="6"/>
      <c r="R504" s="6"/>
      <c r="S504" s="6"/>
      <c r="T504" s="6"/>
      <c r="U504" s="6"/>
      <c r="V504" s="5"/>
      <c r="W504" s="5"/>
      <c r="X504" s="5"/>
      <c r="Y504" s="5"/>
    </row>
    <row r="505" spans="4:25" ht="12.75" x14ac:dyDescent="0.2"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6"/>
      <c r="P505" s="5"/>
      <c r="Q505" s="6"/>
      <c r="R505" s="6"/>
      <c r="S505" s="6"/>
      <c r="T505" s="6"/>
      <c r="U505" s="6"/>
      <c r="V505" s="5"/>
      <c r="W505" s="5"/>
      <c r="X505" s="5"/>
      <c r="Y505" s="5"/>
    </row>
    <row r="506" spans="4:25" ht="12.75" x14ac:dyDescent="0.2"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6"/>
      <c r="P506" s="5"/>
      <c r="Q506" s="6"/>
      <c r="R506" s="6"/>
      <c r="S506" s="6"/>
      <c r="T506" s="6"/>
      <c r="U506" s="6"/>
      <c r="V506" s="5"/>
      <c r="W506" s="5"/>
      <c r="X506" s="5"/>
      <c r="Y506" s="5"/>
    </row>
    <row r="507" spans="4:25" ht="12.75" x14ac:dyDescent="0.2"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6"/>
      <c r="P507" s="5"/>
      <c r="Q507" s="6"/>
      <c r="R507" s="6"/>
      <c r="S507" s="6"/>
      <c r="T507" s="6"/>
      <c r="U507" s="6"/>
      <c r="V507" s="5"/>
      <c r="W507" s="5"/>
      <c r="X507" s="5"/>
      <c r="Y507" s="5"/>
    </row>
    <row r="508" spans="4:25" ht="12.75" x14ac:dyDescent="0.2"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6"/>
      <c r="P508" s="5"/>
      <c r="Q508" s="6"/>
      <c r="R508" s="6"/>
      <c r="S508" s="6"/>
      <c r="T508" s="6"/>
      <c r="U508" s="6"/>
      <c r="V508" s="5"/>
      <c r="W508" s="5"/>
      <c r="X508" s="5"/>
      <c r="Y508" s="5"/>
    </row>
    <row r="509" spans="4:25" ht="12.75" x14ac:dyDescent="0.2"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6"/>
      <c r="P509" s="5"/>
      <c r="Q509" s="6"/>
      <c r="R509" s="6"/>
      <c r="S509" s="6"/>
      <c r="T509" s="6"/>
      <c r="U509" s="6"/>
      <c r="V509" s="5"/>
      <c r="W509" s="5"/>
      <c r="X509" s="5"/>
      <c r="Y509" s="5"/>
    </row>
    <row r="510" spans="4:25" ht="12.75" x14ac:dyDescent="0.2"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6"/>
      <c r="P510" s="5"/>
      <c r="Q510" s="6"/>
      <c r="R510" s="6"/>
      <c r="S510" s="6"/>
      <c r="T510" s="6"/>
      <c r="U510" s="6"/>
      <c r="V510" s="5"/>
      <c r="W510" s="5"/>
      <c r="X510" s="5"/>
      <c r="Y510" s="5"/>
    </row>
    <row r="511" spans="4:25" ht="12.75" x14ac:dyDescent="0.2"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6"/>
      <c r="P511" s="5"/>
      <c r="Q511" s="6"/>
      <c r="R511" s="6"/>
      <c r="S511" s="6"/>
      <c r="T511" s="6"/>
      <c r="U511" s="6"/>
      <c r="V511" s="5"/>
      <c r="W511" s="5"/>
      <c r="X511" s="5"/>
      <c r="Y511" s="5"/>
    </row>
    <row r="512" spans="4:25" ht="12.75" x14ac:dyDescent="0.2"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6"/>
      <c r="P512" s="5"/>
      <c r="Q512" s="6"/>
      <c r="R512" s="6"/>
      <c r="S512" s="6"/>
      <c r="T512" s="6"/>
      <c r="U512" s="6"/>
      <c r="V512" s="5"/>
      <c r="W512" s="5"/>
      <c r="X512" s="5"/>
      <c r="Y512" s="5"/>
    </row>
    <row r="513" spans="4:25" ht="12.75" x14ac:dyDescent="0.2"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6"/>
      <c r="P513" s="5"/>
      <c r="Q513" s="6"/>
      <c r="R513" s="6"/>
      <c r="S513" s="6"/>
      <c r="T513" s="6"/>
      <c r="U513" s="6"/>
      <c r="V513" s="5"/>
      <c r="W513" s="5"/>
      <c r="X513" s="5"/>
      <c r="Y513" s="5"/>
    </row>
    <row r="514" spans="4:25" ht="12.75" x14ac:dyDescent="0.2"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6"/>
      <c r="P514" s="5"/>
      <c r="Q514" s="6"/>
      <c r="R514" s="6"/>
      <c r="S514" s="6"/>
      <c r="T514" s="6"/>
      <c r="U514" s="6"/>
      <c r="V514" s="5"/>
      <c r="W514" s="5"/>
      <c r="X514" s="5"/>
      <c r="Y514" s="5"/>
    </row>
    <row r="515" spans="4:25" ht="12.75" x14ac:dyDescent="0.2"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6"/>
      <c r="P515" s="5"/>
      <c r="Q515" s="6"/>
      <c r="R515" s="6"/>
      <c r="S515" s="6"/>
      <c r="T515" s="6"/>
      <c r="U515" s="6"/>
      <c r="V515" s="5"/>
      <c r="W515" s="5"/>
      <c r="X515" s="5"/>
      <c r="Y515" s="5"/>
    </row>
    <row r="516" spans="4:25" ht="12.75" x14ac:dyDescent="0.2"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6"/>
      <c r="P516" s="5"/>
      <c r="Q516" s="6"/>
      <c r="R516" s="6"/>
      <c r="S516" s="6"/>
      <c r="T516" s="6"/>
      <c r="U516" s="6"/>
      <c r="V516" s="5"/>
      <c r="W516" s="5"/>
      <c r="X516" s="5"/>
      <c r="Y516" s="5"/>
    </row>
    <row r="517" spans="4:25" ht="12.75" x14ac:dyDescent="0.2"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6"/>
      <c r="P517" s="5"/>
      <c r="Q517" s="6"/>
      <c r="R517" s="6"/>
      <c r="S517" s="6"/>
      <c r="T517" s="6"/>
      <c r="U517" s="6"/>
      <c r="V517" s="5"/>
      <c r="W517" s="5"/>
      <c r="X517" s="5"/>
      <c r="Y517" s="5"/>
    </row>
    <row r="518" spans="4:25" ht="12.75" x14ac:dyDescent="0.2"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6"/>
      <c r="P518" s="5"/>
      <c r="Q518" s="6"/>
      <c r="R518" s="6"/>
      <c r="S518" s="6"/>
      <c r="T518" s="6"/>
      <c r="U518" s="6"/>
      <c r="V518" s="5"/>
      <c r="W518" s="5"/>
      <c r="X518" s="5"/>
      <c r="Y518" s="5"/>
    </row>
    <row r="519" spans="4:25" ht="12.75" x14ac:dyDescent="0.2"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6"/>
      <c r="P519" s="5"/>
      <c r="Q519" s="6"/>
      <c r="R519" s="6"/>
      <c r="S519" s="6"/>
      <c r="T519" s="6"/>
      <c r="U519" s="6"/>
      <c r="V519" s="5"/>
      <c r="W519" s="5"/>
      <c r="X519" s="5"/>
      <c r="Y519" s="5"/>
    </row>
    <row r="520" spans="4:25" ht="12.75" x14ac:dyDescent="0.2"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6"/>
      <c r="P520" s="5"/>
      <c r="Q520" s="6"/>
      <c r="R520" s="6"/>
      <c r="S520" s="6"/>
      <c r="T520" s="6"/>
      <c r="U520" s="6"/>
      <c r="V520" s="5"/>
      <c r="W520" s="5"/>
      <c r="X520" s="5"/>
      <c r="Y520" s="5"/>
    </row>
    <row r="521" spans="4:25" ht="12.75" x14ac:dyDescent="0.2"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6"/>
      <c r="P521" s="5"/>
      <c r="Q521" s="6"/>
      <c r="R521" s="6"/>
      <c r="S521" s="6"/>
      <c r="T521" s="6"/>
      <c r="U521" s="6"/>
      <c r="V521" s="5"/>
      <c r="W521" s="5"/>
      <c r="X521" s="5"/>
      <c r="Y521" s="5"/>
    </row>
    <row r="522" spans="4:25" ht="12.75" x14ac:dyDescent="0.2"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6"/>
      <c r="P522" s="5"/>
      <c r="Q522" s="6"/>
      <c r="R522" s="6"/>
      <c r="S522" s="6"/>
      <c r="T522" s="6"/>
      <c r="U522" s="6"/>
      <c r="V522" s="5"/>
      <c r="W522" s="5"/>
      <c r="X522" s="5"/>
      <c r="Y522" s="5"/>
    </row>
    <row r="523" spans="4:25" ht="12.75" x14ac:dyDescent="0.2"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6"/>
      <c r="P523" s="5"/>
      <c r="Q523" s="6"/>
      <c r="R523" s="6"/>
      <c r="S523" s="6"/>
      <c r="T523" s="6"/>
      <c r="U523" s="6"/>
      <c r="V523" s="5"/>
      <c r="W523" s="5"/>
      <c r="X523" s="5"/>
      <c r="Y523" s="5"/>
    </row>
    <row r="524" spans="4:25" ht="12.75" x14ac:dyDescent="0.2"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6"/>
      <c r="P524" s="5"/>
      <c r="Q524" s="6"/>
      <c r="R524" s="6"/>
      <c r="S524" s="6"/>
      <c r="T524" s="6"/>
      <c r="U524" s="6"/>
      <c r="V524" s="5"/>
      <c r="W524" s="5"/>
      <c r="X524" s="5"/>
      <c r="Y524" s="5"/>
    </row>
    <row r="525" spans="4:25" ht="12.75" x14ac:dyDescent="0.2"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6"/>
      <c r="P525" s="5"/>
      <c r="Q525" s="6"/>
      <c r="R525" s="6"/>
      <c r="S525" s="6"/>
      <c r="T525" s="6"/>
      <c r="U525" s="6"/>
      <c r="V525" s="5"/>
      <c r="W525" s="5"/>
      <c r="X525" s="5"/>
      <c r="Y525" s="5"/>
    </row>
    <row r="526" spans="4:25" ht="12.75" x14ac:dyDescent="0.2"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6"/>
      <c r="P526" s="5"/>
      <c r="Q526" s="6"/>
      <c r="R526" s="6"/>
      <c r="S526" s="6"/>
      <c r="T526" s="6"/>
      <c r="U526" s="6"/>
      <c r="V526" s="5"/>
      <c r="W526" s="5"/>
      <c r="X526" s="5"/>
      <c r="Y526" s="5"/>
    </row>
    <row r="527" spans="4:25" ht="12.75" x14ac:dyDescent="0.2"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6"/>
      <c r="P527" s="5"/>
      <c r="Q527" s="6"/>
      <c r="R527" s="6"/>
      <c r="S527" s="6"/>
      <c r="T527" s="6"/>
      <c r="U527" s="6"/>
      <c r="V527" s="5"/>
      <c r="W527" s="5"/>
      <c r="X527" s="5"/>
      <c r="Y527" s="5"/>
    </row>
    <row r="528" spans="4:25" ht="12.75" x14ac:dyDescent="0.2"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6"/>
      <c r="P528" s="5"/>
      <c r="Q528" s="6"/>
      <c r="R528" s="6"/>
      <c r="S528" s="6"/>
      <c r="T528" s="6"/>
      <c r="U528" s="6"/>
      <c r="V528" s="5"/>
      <c r="W528" s="5"/>
      <c r="X528" s="5"/>
      <c r="Y528" s="5"/>
    </row>
    <row r="529" spans="4:25" ht="12.75" x14ac:dyDescent="0.2"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6"/>
      <c r="P529" s="5"/>
      <c r="Q529" s="6"/>
      <c r="R529" s="6"/>
      <c r="S529" s="6"/>
      <c r="T529" s="6"/>
      <c r="U529" s="6"/>
      <c r="V529" s="5"/>
      <c r="W529" s="5"/>
      <c r="X529" s="5"/>
      <c r="Y529" s="5"/>
    </row>
    <row r="530" spans="4:25" ht="12.75" x14ac:dyDescent="0.2"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6"/>
      <c r="P530" s="5"/>
      <c r="Q530" s="6"/>
      <c r="R530" s="6"/>
      <c r="S530" s="6"/>
      <c r="T530" s="6"/>
      <c r="U530" s="6"/>
      <c r="V530" s="5"/>
      <c r="W530" s="5"/>
      <c r="X530" s="5"/>
      <c r="Y530" s="5"/>
    </row>
    <row r="531" spans="4:25" ht="12.75" x14ac:dyDescent="0.2"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6"/>
      <c r="P531" s="5"/>
      <c r="Q531" s="6"/>
      <c r="R531" s="6"/>
      <c r="S531" s="6"/>
      <c r="T531" s="6"/>
      <c r="U531" s="6"/>
      <c r="V531" s="5"/>
      <c r="W531" s="5"/>
      <c r="X531" s="5"/>
      <c r="Y531" s="5"/>
    </row>
    <row r="532" spans="4:25" ht="12.75" x14ac:dyDescent="0.2"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6"/>
      <c r="P532" s="5"/>
      <c r="Q532" s="6"/>
      <c r="R532" s="6"/>
      <c r="S532" s="6"/>
      <c r="T532" s="6"/>
      <c r="U532" s="6"/>
      <c r="V532" s="5"/>
      <c r="W532" s="5"/>
      <c r="X532" s="5"/>
      <c r="Y532" s="5"/>
    </row>
    <row r="533" spans="4:25" ht="12.75" x14ac:dyDescent="0.2"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6"/>
      <c r="P533" s="5"/>
      <c r="Q533" s="6"/>
      <c r="R533" s="6"/>
      <c r="S533" s="6"/>
      <c r="T533" s="6"/>
      <c r="U533" s="6"/>
      <c r="V533" s="5"/>
      <c r="W533" s="5"/>
      <c r="X533" s="5"/>
      <c r="Y533" s="5"/>
    </row>
    <row r="534" spans="4:25" ht="12.75" x14ac:dyDescent="0.2"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6"/>
      <c r="P534" s="5"/>
      <c r="Q534" s="6"/>
      <c r="R534" s="6"/>
      <c r="S534" s="6"/>
      <c r="T534" s="6"/>
      <c r="U534" s="6"/>
      <c r="V534" s="5"/>
      <c r="W534" s="5"/>
      <c r="X534" s="5"/>
      <c r="Y534" s="5"/>
    </row>
    <row r="535" spans="4:25" ht="12.75" x14ac:dyDescent="0.2"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6"/>
      <c r="P535" s="5"/>
      <c r="Q535" s="6"/>
      <c r="R535" s="6"/>
      <c r="S535" s="6"/>
      <c r="T535" s="6"/>
      <c r="U535" s="6"/>
      <c r="V535" s="5"/>
      <c r="W535" s="5"/>
      <c r="X535" s="5"/>
      <c r="Y535" s="5"/>
    </row>
    <row r="536" spans="4:25" ht="12.75" x14ac:dyDescent="0.2"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6"/>
      <c r="P536" s="5"/>
      <c r="Q536" s="6"/>
      <c r="R536" s="6"/>
      <c r="S536" s="6"/>
      <c r="T536" s="6"/>
      <c r="U536" s="6"/>
      <c r="V536" s="5"/>
      <c r="W536" s="5"/>
      <c r="X536" s="5"/>
      <c r="Y536" s="5"/>
    </row>
    <row r="537" spans="4:25" ht="12.75" x14ac:dyDescent="0.2"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6"/>
      <c r="P537" s="5"/>
      <c r="Q537" s="6"/>
      <c r="R537" s="6"/>
      <c r="S537" s="6"/>
      <c r="T537" s="6"/>
      <c r="U537" s="6"/>
      <c r="V537" s="5"/>
      <c r="W537" s="5"/>
      <c r="X537" s="5"/>
      <c r="Y537" s="5"/>
    </row>
    <row r="538" spans="4:25" ht="12.75" x14ac:dyDescent="0.2"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6"/>
      <c r="P538" s="5"/>
      <c r="Q538" s="6"/>
      <c r="R538" s="6"/>
      <c r="S538" s="6"/>
      <c r="T538" s="6"/>
      <c r="U538" s="6"/>
      <c r="V538" s="5"/>
      <c r="W538" s="5"/>
      <c r="X538" s="5"/>
      <c r="Y538" s="5"/>
    </row>
    <row r="539" spans="4:25" ht="12.75" x14ac:dyDescent="0.2"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6"/>
      <c r="P539" s="5"/>
      <c r="Q539" s="6"/>
      <c r="R539" s="6"/>
      <c r="S539" s="6"/>
      <c r="T539" s="6"/>
      <c r="U539" s="6"/>
      <c r="V539" s="5"/>
      <c r="W539" s="5"/>
      <c r="X539" s="5"/>
      <c r="Y539" s="5"/>
    </row>
    <row r="540" spans="4:25" ht="12.75" x14ac:dyDescent="0.2"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6"/>
      <c r="P540" s="5"/>
      <c r="Q540" s="6"/>
      <c r="R540" s="6"/>
      <c r="S540" s="6"/>
      <c r="T540" s="6"/>
      <c r="U540" s="6"/>
      <c r="V540" s="5"/>
      <c r="W540" s="5"/>
      <c r="X540" s="5"/>
      <c r="Y540" s="5"/>
    </row>
    <row r="541" spans="4:25" ht="12.75" x14ac:dyDescent="0.2"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6"/>
      <c r="P541" s="5"/>
      <c r="Q541" s="6"/>
      <c r="R541" s="6"/>
      <c r="S541" s="6"/>
      <c r="T541" s="6"/>
      <c r="U541" s="6"/>
      <c r="V541" s="5"/>
      <c r="W541" s="5"/>
      <c r="X541" s="5"/>
      <c r="Y541" s="5"/>
    </row>
    <row r="542" spans="4:25" ht="12.75" x14ac:dyDescent="0.2"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6"/>
      <c r="P542" s="5"/>
      <c r="Q542" s="6"/>
      <c r="R542" s="6"/>
      <c r="S542" s="6"/>
      <c r="T542" s="6"/>
      <c r="U542" s="6"/>
      <c r="V542" s="5"/>
      <c r="W542" s="5"/>
      <c r="X542" s="5"/>
      <c r="Y542" s="5"/>
    </row>
    <row r="543" spans="4:25" ht="12.75" x14ac:dyDescent="0.2"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6"/>
      <c r="P543" s="5"/>
      <c r="Q543" s="6"/>
      <c r="R543" s="6"/>
      <c r="S543" s="6"/>
      <c r="T543" s="6"/>
      <c r="U543" s="6"/>
      <c r="V543" s="5"/>
      <c r="W543" s="5"/>
      <c r="X543" s="5"/>
      <c r="Y543" s="5"/>
    </row>
    <row r="544" spans="4:25" ht="12.75" x14ac:dyDescent="0.2"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6"/>
      <c r="P544" s="5"/>
      <c r="Q544" s="6"/>
      <c r="R544" s="6"/>
      <c r="S544" s="6"/>
      <c r="T544" s="6"/>
      <c r="U544" s="6"/>
      <c r="V544" s="5"/>
      <c r="W544" s="5"/>
      <c r="X544" s="5"/>
      <c r="Y544" s="5"/>
    </row>
    <row r="545" spans="4:25" ht="12.75" x14ac:dyDescent="0.2"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6"/>
      <c r="P545" s="5"/>
      <c r="Q545" s="6"/>
      <c r="R545" s="6"/>
      <c r="S545" s="6"/>
      <c r="T545" s="6"/>
      <c r="U545" s="6"/>
      <c r="V545" s="5"/>
      <c r="W545" s="5"/>
      <c r="X545" s="5"/>
      <c r="Y545" s="5"/>
    </row>
    <row r="546" spans="4:25" ht="12.75" x14ac:dyDescent="0.2"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6"/>
      <c r="P546" s="5"/>
      <c r="Q546" s="6"/>
      <c r="R546" s="6"/>
      <c r="S546" s="6"/>
      <c r="T546" s="6"/>
      <c r="U546" s="6"/>
      <c r="V546" s="5"/>
      <c r="W546" s="5"/>
      <c r="X546" s="5"/>
      <c r="Y546" s="5"/>
    </row>
    <row r="547" spans="4:25" ht="12.75" x14ac:dyDescent="0.2"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6"/>
      <c r="P547" s="5"/>
      <c r="Q547" s="6"/>
      <c r="R547" s="6"/>
      <c r="S547" s="6"/>
      <c r="T547" s="6"/>
      <c r="U547" s="6"/>
      <c r="V547" s="5"/>
      <c r="W547" s="5"/>
      <c r="X547" s="5"/>
      <c r="Y547" s="5"/>
    </row>
    <row r="548" spans="4:25" ht="12.75" x14ac:dyDescent="0.2"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6"/>
      <c r="P548" s="5"/>
      <c r="Q548" s="6"/>
      <c r="R548" s="6"/>
      <c r="S548" s="6"/>
      <c r="T548" s="6"/>
      <c r="U548" s="6"/>
      <c r="V548" s="5"/>
      <c r="W548" s="5"/>
      <c r="X548" s="5"/>
      <c r="Y548" s="5"/>
    </row>
    <row r="549" spans="4:25" ht="12.75" x14ac:dyDescent="0.2"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6"/>
      <c r="P549" s="5"/>
      <c r="Q549" s="6"/>
      <c r="R549" s="6"/>
      <c r="S549" s="6"/>
      <c r="T549" s="6"/>
      <c r="U549" s="6"/>
      <c r="V549" s="5"/>
      <c r="W549" s="5"/>
      <c r="X549" s="5"/>
      <c r="Y549" s="5"/>
    </row>
    <row r="550" spans="4:25" ht="12.75" x14ac:dyDescent="0.2"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6"/>
      <c r="P550" s="5"/>
      <c r="Q550" s="6"/>
      <c r="R550" s="6"/>
      <c r="S550" s="6"/>
      <c r="T550" s="6"/>
      <c r="U550" s="6"/>
      <c r="V550" s="5"/>
      <c r="W550" s="5"/>
      <c r="X550" s="5"/>
      <c r="Y550" s="5"/>
    </row>
    <row r="551" spans="4:25" ht="12.75" x14ac:dyDescent="0.2"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6"/>
      <c r="P551" s="5"/>
      <c r="Q551" s="6"/>
      <c r="R551" s="6"/>
      <c r="S551" s="6"/>
      <c r="T551" s="6"/>
      <c r="U551" s="6"/>
      <c r="V551" s="5"/>
      <c r="W551" s="5"/>
      <c r="X551" s="5"/>
      <c r="Y551" s="5"/>
    </row>
    <row r="552" spans="4:25" ht="12.75" x14ac:dyDescent="0.2"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6"/>
      <c r="P552" s="5"/>
      <c r="Q552" s="6"/>
      <c r="R552" s="6"/>
      <c r="S552" s="6"/>
      <c r="T552" s="6"/>
      <c r="U552" s="6"/>
      <c r="V552" s="5"/>
      <c r="W552" s="5"/>
      <c r="X552" s="5"/>
      <c r="Y552" s="5"/>
    </row>
    <row r="553" spans="4:25" ht="12.75" x14ac:dyDescent="0.2"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6"/>
      <c r="P553" s="5"/>
      <c r="Q553" s="6"/>
      <c r="R553" s="6"/>
      <c r="S553" s="6"/>
      <c r="T553" s="6"/>
      <c r="U553" s="6"/>
      <c r="V553" s="5"/>
      <c r="W553" s="5"/>
      <c r="X553" s="5"/>
      <c r="Y553" s="5"/>
    </row>
    <row r="554" spans="4:25" ht="12.75" x14ac:dyDescent="0.2"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6"/>
      <c r="P554" s="5"/>
      <c r="Q554" s="6"/>
      <c r="R554" s="6"/>
      <c r="S554" s="6"/>
      <c r="T554" s="6"/>
      <c r="U554" s="6"/>
      <c r="V554" s="5"/>
      <c r="W554" s="5"/>
      <c r="X554" s="5"/>
      <c r="Y554" s="5"/>
    </row>
    <row r="555" spans="4:25" ht="12.75" x14ac:dyDescent="0.2"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6"/>
      <c r="P555" s="5"/>
      <c r="Q555" s="6"/>
      <c r="R555" s="6"/>
      <c r="S555" s="6"/>
      <c r="T555" s="6"/>
      <c r="U555" s="6"/>
      <c r="V555" s="5"/>
      <c r="W555" s="5"/>
      <c r="X555" s="5"/>
      <c r="Y555" s="5"/>
    </row>
    <row r="556" spans="4:25" ht="12.75" x14ac:dyDescent="0.2"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6"/>
      <c r="P556" s="5"/>
      <c r="Q556" s="6"/>
      <c r="R556" s="6"/>
      <c r="S556" s="6"/>
      <c r="T556" s="6"/>
      <c r="U556" s="6"/>
      <c r="V556" s="5"/>
      <c r="W556" s="5"/>
      <c r="X556" s="5"/>
      <c r="Y556" s="5"/>
    </row>
    <row r="557" spans="4:25" ht="12.75" x14ac:dyDescent="0.2"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6"/>
      <c r="P557" s="5"/>
      <c r="Q557" s="6"/>
      <c r="R557" s="6"/>
      <c r="S557" s="6"/>
      <c r="T557" s="6"/>
      <c r="U557" s="6"/>
      <c r="V557" s="5"/>
      <c r="W557" s="5"/>
      <c r="X557" s="5"/>
      <c r="Y557" s="5"/>
    </row>
    <row r="558" spans="4:25" ht="12.75" x14ac:dyDescent="0.2"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6"/>
      <c r="P558" s="5"/>
      <c r="Q558" s="6"/>
      <c r="R558" s="6"/>
      <c r="S558" s="6"/>
      <c r="T558" s="6"/>
      <c r="U558" s="6"/>
      <c r="V558" s="5"/>
      <c r="W558" s="5"/>
      <c r="X558" s="5"/>
      <c r="Y558" s="5"/>
    </row>
    <row r="559" spans="4:25" ht="12.75" x14ac:dyDescent="0.2"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6"/>
      <c r="P559" s="5"/>
      <c r="Q559" s="6"/>
      <c r="R559" s="6"/>
      <c r="S559" s="6"/>
      <c r="T559" s="6"/>
      <c r="U559" s="6"/>
      <c r="V559" s="5"/>
      <c r="W559" s="5"/>
      <c r="X559" s="5"/>
      <c r="Y559" s="5"/>
    </row>
    <row r="560" spans="4:25" ht="12.75" x14ac:dyDescent="0.2"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6"/>
      <c r="P560" s="5"/>
      <c r="Q560" s="6"/>
      <c r="R560" s="6"/>
      <c r="S560" s="6"/>
      <c r="T560" s="6"/>
      <c r="U560" s="6"/>
      <c r="V560" s="5"/>
      <c r="W560" s="5"/>
      <c r="X560" s="5"/>
      <c r="Y560" s="5"/>
    </row>
    <row r="561" spans="4:25" ht="12.75" x14ac:dyDescent="0.2"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6"/>
      <c r="P561" s="5"/>
      <c r="Q561" s="6"/>
      <c r="R561" s="6"/>
      <c r="S561" s="6"/>
      <c r="T561" s="6"/>
      <c r="U561" s="6"/>
      <c r="V561" s="5"/>
      <c r="W561" s="5"/>
      <c r="X561" s="5"/>
      <c r="Y561" s="5"/>
    </row>
    <row r="562" spans="4:25" ht="12.75" x14ac:dyDescent="0.2"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6"/>
      <c r="P562" s="5"/>
      <c r="Q562" s="6"/>
      <c r="R562" s="6"/>
      <c r="S562" s="6"/>
      <c r="T562" s="6"/>
      <c r="U562" s="6"/>
      <c r="V562" s="5"/>
      <c r="W562" s="5"/>
      <c r="X562" s="5"/>
      <c r="Y562" s="5"/>
    </row>
    <row r="563" spans="4:25" ht="12.75" x14ac:dyDescent="0.2"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6"/>
      <c r="P563" s="5"/>
      <c r="Q563" s="6"/>
      <c r="R563" s="6"/>
      <c r="S563" s="6"/>
      <c r="T563" s="6"/>
      <c r="U563" s="6"/>
      <c r="V563" s="5"/>
      <c r="W563" s="5"/>
      <c r="X563" s="5"/>
      <c r="Y563" s="5"/>
    </row>
    <row r="564" spans="4:25" ht="12.75" x14ac:dyDescent="0.2"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6"/>
      <c r="P564" s="5"/>
      <c r="Q564" s="6"/>
      <c r="R564" s="6"/>
      <c r="S564" s="6"/>
      <c r="T564" s="6"/>
      <c r="U564" s="6"/>
      <c r="V564" s="5"/>
      <c r="W564" s="5"/>
      <c r="X564" s="5"/>
      <c r="Y564" s="5"/>
    </row>
    <row r="565" spans="4:25" ht="12.75" x14ac:dyDescent="0.2"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6"/>
      <c r="P565" s="5"/>
      <c r="Q565" s="6"/>
      <c r="R565" s="6"/>
      <c r="S565" s="6"/>
      <c r="T565" s="6"/>
      <c r="U565" s="6"/>
      <c r="V565" s="5"/>
      <c r="W565" s="5"/>
      <c r="X565" s="5"/>
      <c r="Y565" s="5"/>
    </row>
    <row r="566" spans="4:25" ht="12.75" x14ac:dyDescent="0.2"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6"/>
      <c r="P566" s="5"/>
      <c r="Q566" s="6"/>
      <c r="R566" s="6"/>
      <c r="S566" s="6"/>
      <c r="T566" s="6"/>
      <c r="U566" s="6"/>
      <c r="V566" s="5"/>
      <c r="W566" s="5"/>
      <c r="X566" s="5"/>
      <c r="Y566" s="5"/>
    </row>
    <row r="567" spans="4:25" ht="12.75" x14ac:dyDescent="0.2"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6"/>
      <c r="P567" s="5"/>
      <c r="Q567" s="6"/>
      <c r="R567" s="6"/>
      <c r="S567" s="6"/>
      <c r="T567" s="6"/>
      <c r="U567" s="6"/>
      <c r="V567" s="5"/>
      <c r="W567" s="5"/>
      <c r="X567" s="5"/>
      <c r="Y567" s="5"/>
    </row>
    <row r="568" spans="4:25" ht="12.75" x14ac:dyDescent="0.2"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6"/>
      <c r="P568" s="5"/>
      <c r="Q568" s="6"/>
      <c r="R568" s="6"/>
      <c r="S568" s="6"/>
      <c r="T568" s="6"/>
      <c r="U568" s="6"/>
      <c r="V568" s="5"/>
      <c r="W568" s="5"/>
      <c r="X568" s="5"/>
      <c r="Y568" s="5"/>
    </row>
    <row r="569" spans="4:25" ht="12.75" x14ac:dyDescent="0.2"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6"/>
      <c r="P569" s="5"/>
      <c r="Q569" s="6"/>
      <c r="R569" s="6"/>
      <c r="S569" s="6"/>
      <c r="T569" s="6"/>
      <c r="U569" s="6"/>
      <c r="V569" s="5"/>
      <c r="W569" s="5"/>
      <c r="X569" s="5"/>
      <c r="Y569" s="5"/>
    </row>
    <row r="570" spans="4:25" ht="12.75" x14ac:dyDescent="0.2"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6"/>
      <c r="P570" s="5"/>
      <c r="Q570" s="6"/>
      <c r="R570" s="6"/>
      <c r="S570" s="6"/>
      <c r="T570" s="6"/>
      <c r="U570" s="6"/>
      <c r="V570" s="5"/>
      <c r="W570" s="5"/>
      <c r="X570" s="5"/>
      <c r="Y570" s="5"/>
    </row>
    <row r="571" spans="4:25" ht="12.75" x14ac:dyDescent="0.2"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6"/>
      <c r="P571" s="5"/>
      <c r="Q571" s="6"/>
      <c r="R571" s="6"/>
      <c r="S571" s="6"/>
      <c r="T571" s="6"/>
      <c r="U571" s="6"/>
      <c r="V571" s="5"/>
      <c r="W571" s="5"/>
      <c r="X571" s="5"/>
      <c r="Y571" s="5"/>
    </row>
    <row r="572" spans="4:25" ht="12.75" x14ac:dyDescent="0.2"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6"/>
      <c r="P572" s="5"/>
      <c r="Q572" s="6"/>
      <c r="R572" s="6"/>
      <c r="S572" s="6"/>
      <c r="T572" s="6"/>
      <c r="U572" s="6"/>
      <c r="V572" s="5"/>
      <c r="W572" s="5"/>
      <c r="X572" s="5"/>
      <c r="Y572" s="5"/>
    </row>
    <row r="573" spans="4:25" ht="12.75" x14ac:dyDescent="0.2"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6"/>
      <c r="P573" s="5"/>
      <c r="Q573" s="6"/>
      <c r="R573" s="6"/>
      <c r="S573" s="6"/>
      <c r="T573" s="6"/>
      <c r="U573" s="6"/>
      <c r="V573" s="5"/>
      <c r="W573" s="5"/>
      <c r="X573" s="5"/>
      <c r="Y573" s="5"/>
    </row>
    <row r="574" spans="4:25" ht="12.75" x14ac:dyDescent="0.2"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6"/>
      <c r="P574" s="5"/>
      <c r="Q574" s="6"/>
      <c r="R574" s="6"/>
      <c r="S574" s="6"/>
      <c r="T574" s="6"/>
      <c r="U574" s="6"/>
      <c r="V574" s="5"/>
      <c r="W574" s="5"/>
      <c r="X574" s="5"/>
      <c r="Y574" s="5"/>
    </row>
    <row r="575" spans="4:25" ht="12.75" x14ac:dyDescent="0.2"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6"/>
      <c r="P575" s="5"/>
      <c r="Q575" s="6"/>
      <c r="R575" s="6"/>
      <c r="S575" s="6"/>
      <c r="T575" s="6"/>
      <c r="U575" s="6"/>
      <c r="V575" s="5"/>
      <c r="W575" s="5"/>
      <c r="X575" s="5"/>
      <c r="Y575" s="5"/>
    </row>
    <row r="576" spans="4:25" ht="12.75" x14ac:dyDescent="0.2"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6"/>
      <c r="P576" s="5"/>
      <c r="Q576" s="6"/>
      <c r="R576" s="6"/>
      <c r="S576" s="6"/>
      <c r="T576" s="6"/>
      <c r="U576" s="6"/>
      <c r="V576" s="5"/>
      <c r="W576" s="5"/>
      <c r="X576" s="5"/>
      <c r="Y576" s="5"/>
    </row>
    <row r="577" spans="4:25" ht="12.75" x14ac:dyDescent="0.2"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6"/>
      <c r="P577" s="5"/>
      <c r="Q577" s="6"/>
      <c r="R577" s="6"/>
      <c r="S577" s="6"/>
      <c r="T577" s="6"/>
      <c r="U577" s="6"/>
      <c r="V577" s="5"/>
      <c r="W577" s="5"/>
      <c r="X577" s="5"/>
      <c r="Y577" s="5"/>
    </row>
    <row r="578" spans="4:25" ht="12.75" x14ac:dyDescent="0.2"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6"/>
      <c r="P578" s="5"/>
      <c r="Q578" s="6"/>
      <c r="R578" s="6"/>
      <c r="S578" s="6"/>
      <c r="T578" s="6"/>
      <c r="U578" s="6"/>
      <c r="V578" s="5"/>
      <c r="W578" s="5"/>
      <c r="X578" s="5"/>
      <c r="Y578" s="5"/>
    </row>
    <row r="579" spans="4:25" ht="12.75" x14ac:dyDescent="0.2"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6"/>
      <c r="P579" s="5"/>
      <c r="Q579" s="6"/>
      <c r="R579" s="6"/>
      <c r="S579" s="6"/>
      <c r="T579" s="6"/>
      <c r="U579" s="6"/>
      <c r="V579" s="5"/>
      <c r="W579" s="5"/>
      <c r="X579" s="5"/>
      <c r="Y579" s="5"/>
    </row>
    <row r="580" spans="4:25" ht="12.75" x14ac:dyDescent="0.2"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6"/>
      <c r="P580" s="5"/>
      <c r="Q580" s="6"/>
      <c r="R580" s="6"/>
      <c r="S580" s="6"/>
      <c r="T580" s="6"/>
      <c r="U580" s="6"/>
      <c r="V580" s="5"/>
      <c r="W580" s="5"/>
      <c r="X580" s="5"/>
      <c r="Y580" s="5"/>
    </row>
    <row r="581" spans="4:25" ht="12.75" x14ac:dyDescent="0.2"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6"/>
      <c r="P581" s="5"/>
      <c r="Q581" s="6"/>
      <c r="R581" s="6"/>
      <c r="S581" s="6"/>
      <c r="T581" s="6"/>
      <c r="U581" s="6"/>
      <c r="V581" s="5"/>
      <c r="W581" s="5"/>
      <c r="X581" s="5"/>
      <c r="Y581" s="5"/>
    </row>
    <row r="582" spans="4:25" ht="12.75" x14ac:dyDescent="0.2"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6"/>
      <c r="P582" s="5"/>
      <c r="Q582" s="6"/>
      <c r="R582" s="6"/>
      <c r="S582" s="6"/>
      <c r="T582" s="6"/>
      <c r="U582" s="6"/>
      <c r="V582" s="5"/>
      <c r="W582" s="5"/>
      <c r="X582" s="5"/>
      <c r="Y582" s="5"/>
    </row>
    <row r="583" spans="4:25" ht="12.75" x14ac:dyDescent="0.2"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6"/>
      <c r="P583" s="5"/>
      <c r="Q583" s="6"/>
      <c r="R583" s="6"/>
      <c r="S583" s="6"/>
      <c r="T583" s="6"/>
      <c r="U583" s="6"/>
      <c r="V583" s="5"/>
      <c r="W583" s="5"/>
      <c r="X583" s="5"/>
      <c r="Y583" s="5"/>
    </row>
    <row r="584" spans="4:25" ht="12.75" x14ac:dyDescent="0.2"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6"/>
      <c r="P584" s="5"/>
      <c r="Q584" s="6"/>
      <c r="R584" s="6"/>
      <c r="S584" s="6"/>
      <c r="T584" s="6"/>
      <c r="U584" s="6"/>
      <c r="V584" s="5"/>
      <c r="W584" s="5"/>
      <c r="X584" s="5"/>
      <c r="Y584" s="5"/>
    </row>
    <row r="585" spans="4:25" ht="12.75" x14ac:dyDescent="0.2"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6"/>
      <c r="P585" s="5"/>
      <c r="Q585" s="6"/>
      <c r="R585" s="6"/>
      <c r="S585" s="6"/>
      <c r="T585" s="6"/>
      <c r="U585" s="6"/>
      <c r="V585" s="5"/>
      <c r="W585" s="5"/>
      <c r="X585" s="5"/>
      <c r="Y585" s="5"/>
    </row>
    <row r="586" spans="4:25" ht="12.75" x14ac:dyDescent="0.2"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6"/>
      <c r="P586" s="5"/>
      <c r="Q586" s="6"/>
      <c r="R586" s="6"/>
      <c r="S586" s="6"/>
      <c r="T586" s="6"/>
      <c r="U586" s="6"/>
      <c r="V586" s="5"/>
      <c r="W586" s="5"/>
      <c r="X586" s="5"/>
      <c r="Y586" s="5"/>
    </row>
    <row r="587" spans="4:25" ht="12.75" x14ac:dyDescent="0.2"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6"/>
      <c r="P587" s="5"/>
      <c r="Q587" s="6"/>
      <c r="R587" s="6"/>
      <c r="S587" s="6"/>
      <c r="T587" s="6"/>
      <c r="U587" s="6"/>
      <c r="V587" s="5"/>
      <c r="W587" s="5"/>
      <c r="X587" s="5"/>
      <c r="Y587" s="5"/>
    </row>
    <row r="588" spans="4:25" ht="12.75" x14ac:dyDescent="0.2"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6"/>
      <c r="P588" s="5"/>
      <c r="Q588" s="6"/>
      <c r="R588" s="6"/>
      <c r="S588" s="6"/>
      <c r="T588" s="6"/>
      <c r="U588" s="6"/>
      <c r="V588" s="5"/>
      <c r="W588" s="5"/>
      <c r="X588" s="5"/>
      <c r="Y588" s="5"/>
    </row>
    <row r="589" spans="4:25" ht="12.75" x14ac:dyDescent="0.2"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6"/>
      <c r="P589" s="5"/>
      <c r="Q589" s="6"/>
      <c r="R589" s="6"/>
      <c r="S589" s="6"/>
      <c r="T589" s="6"/>
      <c r="U589" s="6"/>
      <c r="V589" s="5"/>
      <c r="W589" s="5"/>
      <c r="X589" s="5"/>
      <c r="Y589" s="5"/>
    </row>
    <row r="590" spans="4:25" ht="12.75" x14ac:dyDescent="0.2"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6"/>
      <c r="P590" s="5"/>
      <c r="Q590" s="6"/>
      <c r="R590" s="6"/>
      <c r="S590" s="6"/>
      <c r="T590" s="6"/>
      <c r="U590" s="6"/>
      <c r="V590" s="5"/>
      <c r="W590" s="5"/>
      <c r="X590" s="5"/>
      <c r="Y590" s="5"/>
    </row>
    <row r="591" spans="4:25" ht="12.75" x14ac:dyDescent="0.2"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6"/>
      <c r="P591" s="5"/>
      <c r="Q591" s="6"/>
      <c r="R591" s="6"/>
      <c r="S591" s="6"/>
      <c r="T591" s="6"/>
      <c r="U591" s="6"/>
      <c r="V591" s="5"/>
      <c r="W591" s="5"/>
      <c r="X591" s="5"/>
      <c r="Y591" s="5"/>
    </row>
    <row r="592" spans="4:25" ht="12.75" x14ac:dyDescent="0.2"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6"/>
      <c r="P592" s="5"/>
      <c r="Q592" s="6"/>
      <c r="R592" s="6"/>
      <c r="S592" s="6"/>
      <c r="T592" s="6"/>
      <c r="U592" s="6"/>
      <c r="V592" s="5"/>
      <c r="W592" s="5"/>
      <c r="X592" s="5"/>
      <c r="Y592" s="5"/>
    </row>
    <row r="593" spans="4:25" ht="12.75" x14ac:dyDescent="0.2"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6"/>
      <c r="P593" s="5"/>
      <c r="Q593" s="6"/>
      <c r="R593" s="6"/>
      <c r="S593" s="6"/>
      <c r="T593" s="6"/>
      <c r="U593" s="6"/>
      <c r="V593" s="5"/>
      <c r="W593" s="5"/>
      <c r="X593" s="5"/>
      <c r="Y593" s="5"/>
    </row>
    <row r="594" spans="4:25" ht="12.75" x14ac:dyDescent="0.2"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6"/>
      <c r="P594" s="5"/>
      <c r="Q594" s="6"/>
      <c r="R594" s="6"/>
      <c r="S594" s="6"/>
      <c r="T594" s="6"/>
      <c r="U594" s="6"/>
      <c r="V594" s="5"/>
      <c r="W594" s="5"/>
      <c r="X594" s="5"/>
      <c r="Y594" s="5"/>
    </row>
    <row r="595" spans="4:25" ht="12.75" x14ac:dyDescent="0.2"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6"/>
      <c r="P595" s="5"/>
      <c r="Q595" s="6"/>
      <c r="R595" s="6"/>
      <c r="S595" s="6"/>
      <c r="T595" s="6"/>
      <c r="U595" s="6"/>
      <c r="V595" s="5"/>
      <c r="W595" s="5"/>
      <c r="X595" s="5"/>
      <c r="Y595" s="5"/>
    </row>
    <row r="596" spans="4:25" ht="12.75" x14ac:dyDescent="0.2"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6"/>
      <c r="P596" s="5"/>
      <c r="Q596" s="6"/>
      <c r="R596" s="6"/>
      <c r="S596" s="6"/>
      <c r="T596" s="6"/>
      <c r="U596" s="6"/>
      <c r="V596" s="5"/>
      <c r="W596" s="5"/>
      <c r="X596" s="5"/>
      <c r="Y596" s="5"/>
    </row>
    <row r="597" spans="4:25" ht="12.75" x14ac:dyDescent="0.2"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6"/>
      <c r="P597" s="5"/>
      <c r="Q597" s="6"/>
      <c r="R597" s="6"/>
      <c r="S597" s="6"/>
      <c r="T597" s="6"/>
      <c r="U597" s="6"/>
      <c r="V597" s="5"/>
      <c r="W597" s="5"/>
      <c r="X597" s="5"/>
      <c r="Y597" s="5"/>
    </row>
    <row r="598" spans="4:25" ht="12.75" x14ac:dyDescent="0.2"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6"/>
      <c r="P598" s="5"/>
      <c r="Q598" s="6"/>
      <c r="R598" s="6"/>
      <c r="S598" s="6"/>
      <c r="T598" s="6"/>
      <c r="U598" s="6"/>
      <c r="V598" s="5"/>
      <c r="W598" s="5"/>
      <c r="X598" s="5"/>
      <c r="Y598" s="5"/>
    </row>
    <row r="599" spans="4:25" ht="12.75" x14ac:dyDescent="0.2"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6"/>
      <c r="P599" s="5"/>
      <c r="Q599" s="6"/>
      <c r="R599" s="6"/>
      <c r="S599" s="6"/>
      <c r="T599" s="6"/>
      <c r="U599" s="6"/>
      <c r="V599" s="5"/>
      <c r="W599" s="5"/>
      <c r="X599" s="5"/>
      <c r="Y599" s="5"/>
    </row>
    <row r="600" spans="4:25" ht="12.75" x14ac:dyDescent="0.2"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6"/>
      <c r="P600" s="5"/>
      <c r="Q600" s="6"/>
      <c r="R600" s="6"/>
      <c r="S600" s="6"/>
      <c r="T600" s="6"/>
      <c r="U600" s="6"/>
      <c r="V600" s="5"/>
      <c r="W600" s="5"/>
      <c r="X600" s="5"/>
      <c r="Y600" s="5"/>
    </row>
    <row r="601" spans="4:25" ht="12.75" x14ac:dyDescent="0.2"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6"/>
      <c r="P601" s="5"/>
      <c r="Q601" s="6"/>
      <c r="R601" s="6"/>
      <c r="S601" s="6"/>
      <c r="T601" s="6"/>
      <c r="U601" s="6"/>
      <c r="V601" s="5"/>
      <c r="W601" s="5"/>
      <c r="X601" s="5"/>
      <c r="Y601" s="5"/>
    </row>
    <row r="602" spans="4:25" ht="12.75" x14ac:dyDescent="0.2"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6"/>
      <c r="P602" s="5"/>
      <c r="Q602" s="6"/>
      <c r="R602" s="6"/>
      <c r="S602" s="6"/>
      <c r="T602" s="6"/>
      <c r="U602" s="6"/>
      <c r="V602" s="5"/>
      <c r="W602" s="5"/>
      <c r="X602" s="5"/>
      <c r="Y602" s="5"/>
    </row>
    <row r="603" spans="4:25" ht="12.75" x14ac:dyDescent="0.2"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6"/>
      <c r="P603" s="5"/>
      <c r="Q603" s="6"/>
      <c r="R603" s="6"/>
      <c r="S603" s="6"/>
      <c r="T603" s="6"/>
      <c r="U603" s="6"/>
      <c r="V603" s="5"/>
      <c r="W603" s="5"/>
      <c r="X603" s="5"/>
      <c r="Y603" s="5"/>
    </row>
    <row r="604" spans="4:25" ht="12.75" x14ac:dyDescent="0.2"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6"/>
      <c r="P604" s="5"/>
      <c r="Q604" s="6"/>
      <c r="R604" s="6"/>
      <c r="S604" s="6"/>
      <c r="T604" s="6"/>
      <c r="U604" s="6"/>
      <c r="V604" s="5"/>
      <c r="W604" s="5"/>
      <c r="X604" s="5"/>
      <c r="Y604" s="5"/>
    </row>
    <row r="605" spans="4:25" ht="12.75" x14ac:dyDescent="0.2"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6"/>
      <c r="P605" s="5"/>
      <c r="Q605" s="6"/>
      <c r="R605" s="6"/>
      <c r="S605" s="6"/>
      <c r="T605" s="6"/>
      <c r="U605" s="6"/>
      <c r="V605" s="5"/>
      <c r="W605" s="5"/>
      <c r="X605" s="5"/>
      <c r="Y605" s="5"/>
    </row>
    <row r="606" spans="4:25" ht="12.75" x14ac:dyDescent="0.2"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6"/>
      <c r="P606" s="5"/>
      <c r="Q606" s="6"/>
      <c r="R606" s="6"/>
      <c r="S606" s="6"/>
      <c r="T606" s="6"/>
      <c r="U606" s="6"/>
      <c r="V606" s="5"/>
      <c r="W606" s="5"/>
      <c r="X606" s="5"/>
      <c r="Y606" s="5"/>
    </row>
    <row r="607" spans="4:25" ht="12.75" x14ac:dyDescent="0.2"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6"/>
      <c r="P607" s="5"/>
      <c r="Q607" s="6"/>
      <c r="R607" s="6"/>
      <c r="S607" s="6"/>
      <c r="T607" s="6"/>
      <c r="U607" s="6"/>
      <c r="V607" s="5"/>
      <c r="W607" s="5"/>
      <c r="X607" s="5"/>
      <c r="Y607" s="5"/>
    </row>
    <row r="608" spans="4:25" ht="12.75" x14ac:dyDescent="0.2"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6"/>
      <c r="P608" s="5"/>
      <c r="Q608" s="6"/>
      <c r="R608" s="6"/>
      <c r="S608" s="6"/>
      <c r="T608" s="6"/>
      <c r="U608" s="6"/>
      <c r="V608" s="5"/>
      <c r="W608" s="5"/>
      <c r="X608" s="5"/>
      <c r="Y608" s="5"/>
    </row>
    <row r="609" spans="4:25" ht="12.75" x14ac:dyDescent="0.2"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6"/>
      <c r="P609" s="5"/>
      <c r="Q609" s="6"/>
      <c r="R609" s="6"/>
      <c r="S609" s="6"/>
      <c r="T609" s="6"/>
      <c r="U609" s="6"/>
      <c r="V609" s="5"/>
      <c r="W609" s="5"/>
      <c r="X609" s="5"/>
      <c r="Y609" s="5"/>
    </row>
    <row r="610" spans="4:25" ht="12.75" x14ac:dyDescent="0.2"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6"/>
      <c r="P610" s="5"/>
      <c r="Q610" s="6"/>
      <c r="R610" s="6"/>
      <c r="S610" s="6"/>
      <c r="T610" s="6"/>
      <c r="U610" s="6"/>
      <c r="V610" s="5"/>
      <c r="W610" s="5"/>
      <c r="X610" s="5"/>
      <c r="Y610" s="5"/>
    </row>
    <row r="611" spans="4:25" ht="12.75" x14ac:dyDescent="0.2"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6"/>
      <c r="P611" s="5"/>
      <c r="Q611" s="6"/>
      <c r="R611" s="6"/>
      <c r="S611" s="6"/>
      <c r="T611" s="6"/>
      <c r="U611" s="6"/>
      <c r="V611" s="5"/>
      <c r="W611" s="5"/>
      <c r="X611" s="5"/>
      <c r="Y611" s="5"/>
    </row>
    <row r="612" spans="4:25" ht="12.75" x14ac:dyDescent="0.2"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6"/>
      <c r="P612" s="5"/>
      <c r="Q612" s="6"/>
      <c r="R612" s="6"/>
      <c r="S612" s="6"/>
      <c r="T612" s="6"/>
      <c r="U612" s="6"/>
      <c r="V612" s="5"/>
      <c r="W612" s="5"/>
      <c r="X612" s="5"/>
      <c r="Y612" s="5"/>
    </row>
    <row r="613" spans="4:25" ht="12.75" x14ac:dyDescent="0.2"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6"/>
      <c r="P613" s="5"/>
      <c r="Q613" s="6"/>
      <c r="R613" s="6"/>
      <c r="S613" s="6"/>
      <c r="T613" s="6"/>
      <c r="U613" s="6"/>
      <c r="V613" s="5"/>
      <c r="W613" s="5"/>
      <c r="X613" s="5"/>
      <c r="Y613" s="5"/>
    </row>
    <row r="614" spans="4:25" ht="12.75" x14ac:dyDescent="0.2"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6"/>
      <c r="P614" s="5"/>
      <c r="Q614" s="6"/>
      <c r="R614" s="6"/>
      <c r="S614" s="6"/>
      <c r="T614" s="6"/>
      <c r="U614" s="6"/>
      <c r="V614" s="5"/>
      <c r="W614" s="5"/>
      <c r="X614" s="5"/>
      <c r="Y614" s="5"/>
    </row>
    <row r="615" spans="4:25" ht="12.75" x14ac:dyDescent="0.2"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6"/>
      <c r="P615" s="5"/>
      <c r="Q615" s="6"/>
      <c r="R615" s="6"/>
      <c r="S615" s="6"/>
      <c r="T615" s="6"/>
      <c r="U615" s="6"/>
      <c r="V615" s="5"/>
      <c r="W615" s="5"/>
      <c r="X615" s="5"/>
      <c r="Y615" s="5"/>
    </row>
    <row r="616" spans="4:25" ht="12.75" x14ac:dyDescent="0.2"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6"/>
      <c r="P616" s="5"/>
      <c r="Q616" s="6"/>
      <c r="R616" s="6"/>
      <c r="S616" s="6"/>
      <c r="T616" s="6"/>
      <c r="U616" s="6"/>
      <c r="V616" s="5"/>
      <c r="W616" s="5"/>
      <c r="X616" s="5"/>
      <c r="Y616" s="5"/>
    </row>
    <row r="617" spans="4:25" ht="12.75" x14ac:dyDescent="0.2"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6"/>
      <c r="P617" s="5"/>
      <c r="Q617" s="6"/>
      <c r="R617" s="6"/>
      <c r="S617" s="6"/>
      <c r="T617" s="6"/>
      <c r="U617" s="6"/>
      <c r="V617" s="5"/>
      <c r="W617" s="5"/>
      <c r="X617" s="5"/>
      <c r="Y617" s="5"/>
    </row>
    <row r="618" spans="4:25" ht="12.75" x14ac:dyDescent="0.2"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6"/>
      <c r="P618" s="5"/>
      <c r="Q618" s="6"/>
      <c r="R618" s="6"/>
      <c r="S618" s="6"/>
      <c r="T618" s="6"/>
      <c r="U618" s="6"/>
      <c r="V618" s="5"/>
      <c r="W618" s="5"/>
      <c r="X618" s="5"/>
      <c r="Y618" s="5"/>
    </row>
    <row r="619" spans="4:25" ht="12.75" x14ac:dyDescent="0.2"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6"/>
      <c r="P619" s="5"/>
      <c r="Q619" s="6"/>
      <c r="R619" s="6"/>
      <c r="S619" s="6"/>
      <c r="T619" s="6"/>
      <c r="U619" s="6"/>
      <c r="V619" s="5"/>
      <c r="W619" s="5"/>
      <c r="X619" s="5"/>
      <c r="Y619" s="5"/>
    </row>
    <row r="620" spans="4:25" ht="12.75" x14ac:dyDescent="0.2"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6"/>
      <c r="P620" s="5"/>
      <c r="Q620" s="6"/>
      <c r="R620" s="6"/>
      <c r="S620" s="6"/>
      <c r="T620" s="6"/>
      <c r="U620" s="6"/>
      <c r="V620" s="5"/>
      <c r="W620" s="5"/>
      <c r="X620" s="5"/>
      <c r="Y620" s="5"/>
    </row>
    <row r="621" spans="4:25" ht="12.75" x14ac:dyDescent="0.2"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6"/>
      <c r="P621" s="5"/>
      <c r="Q621" s="6"/>
      <c r="R621" s="6"/>
      <c r="S621" s="6"/>
      <c r="T621" s="6"/>
      <c r="U621" s="6"/>
      <c r="V621" s="5"/>
      <c r="W621" s="5"/>
      <c r="X621" s="5"/>
      <c r="Y621" s="5"/>
    </row>
    <row r="622" spans="4:25" ht="12.75" x14ac:dyDescent="0.2"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6"/>
      <c r="P622" s="5"/>
      <c r="Q622" s="6"/>
      <c r="R622" s="6"/>
      <c r="S622" s="6"/>
      <c r="T622" s="6"/>
      <c r="U622" s="6"/>
      <c r="V622" s="5"/>
      <c r="W622" s="5"/>
      <c r="X622" s="5"/>
      <c r="Y622" s="5"/>
    </row>
    <row r="623" spans="4:25" ht="12.75" x14ac:dyDescent="0.2"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6"/>
      <c r="P623" s="5"/>
      <c r="Q623" s="6"/>
      <c r="R623" s="6"/>
      <c r="S623" s="6"/>
      <c r="T623" s="6"/>
      <c r="U623" s="6"/>
      <c r="V623" s="5"/>
      <c r="W623" s="5"/>
      <c r="X623" s="5"/>
      <c r="Y623" s="5"/>
    </row>
    <row r="624" spans="4:25" ht="12.75" x14ac:dyDescent="0.2"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6"/>
      <c r="P624" s="5"/>
      <c r="Q624" s="6"/>
      <c r="R624" s="6"/>
      <c r="S624" s="6"/>
      <c r="T624" s="6"/>
      <c r="U624" s="6"/>
      <c r="V624" s="5"/>
      <c r="W624" s="5"/>
      <c r="X624" s="5"/>
      <c r="Y624" s="5"/>
    </row>
    <row r="625" spans="4:25" ht="12.75" x14ac:dyDescent="0.2"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6"/>
      <c r="P625" s="5"/>
      <c r="Q625" s="6"/>
      <c r="R625" s="6"/>
      <c r="S625" s="6"/>
      <c r="T625" s="6"/>
      <c r="U625" s="6"/>
      <c r="V625" s="5"/>
      <c r="W625" s="5"/>
      <c r="X625" s="5"/>
      <c r="Y625" s="5"/>
    </row>
    <row r="626" spans="4:25" ht="12.75" x14ac:dyDescent="0.2"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6"/>
      <c r="P626" s="5"/>
      <c r="Q626" s="6"/>
      <c r="R626" s="6"/>
      <c r="S626" s="6"/>
      <c r="T626" s="6"/>
      <c r="U626" s="6"/>
      <c r="V626" s="5"/>
      <c r="W626" s="5"/>
      <c r="X626" s="5"/>
      <c r="Y626" s="5"/>
    </row>
    <row r="627" spans="4:25" ht="12.75" x14ac:dyDescent="0.2"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6"/>
      <c r="P627" s="5"/>
      <c r="Q627" s="6"/>
      <c r="R627" s="6"/>
      <c r="S627" s="6"/>
      <c r="T627" s="6"/>
      <c r="U627" s="6"/>
      <c r="V627" s="5"/>
      <c r="W627" s="5"/>
      <c r="X627" s="5"/>
      <c r="Y627" s="5"/>
    </row>
    <row r="628" spans="4:25" ht="12.75" x14ac:dyDescent="0.2"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6"/>
      <c r="P628" s="5"/>
      <c r="Q628" s="6"/>
      <c r="R628" s="6"/>
      <c r="S628" s="6"/>
      <c r="T628" s="6"/>
      <c r="U628" s="6"/>
      <c r="V628" s="5"/>
      <c r="W628" s="5"/>
      <c r="X628" s="5"/>
      <c r="Y628" s="5"/>
    </row>
    <row r="629" spans="4:25" ht="12.75" x14ac:dyDescent="0.2"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6"/>
      <c r="P629" s="5"/>
      <c r="Q629" s="6"/>
      <c r="R629" s="6"/>
      <c r="S629" s="6"/>
      <c r="T629" s="6"/>
      <c r="U629" s="6"/>
      <c r="V629" s="5"/>
      <c r="W629" s="5"/>
      <c r="X629" s="5"/>
      <c r="Y629" s="5"/>
    </row>
    <row r="630" spans="4:25" ht="12.75" x14ac:dyDescent="0.2"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6"/>
      <c r="P630" s="5"/>
      <c r="Q630" s="6"/>
      <c r="R630" s="6"/>
      <c r="S630" s="6"/>
      <c r="T630" s="6"/>
      <c r="U630" s="6"/>
      <c r="V630" s="5"/>
      <c r="W630" s="5"/>
      <c r="X630" s="5"/>
      <c r="Y630" s="5"/>
    </row>
    <row r="631" spans="4:25" ht="12.75" x14ac:dyDescent="0.2"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6"/>
      <c r="P631" s="5"/>
      <c r="Q631" s="6"/>
      <c r="R631" s="6"/>
      <c r="S631" s="6"/>
      <c r="T631" s="6"/>
      <c r="U631" s="6"/>
      <c r="V631" s="5"/>
      <c r="W631" s="5"/>
      <c r="X631" s="5"/>
      <c r="Y631" s="5"/>
    </row>
    <row r="632" spans="4:25" ht="12.75" x14ac:dyDescent="0.2"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6"/>
      <c r="P632" s="5"/>
      <c r="Q632" s="6"/>
      <c r="R632" s="6"/>
      <c r="S632" s="6"/>
      <c r="T632" s="6"/>
      <c r="U632" s="6"/>
      <c r="V632" s="5"/>
      <c r="W632" s="5"/>
      <c r="X632" s="5"/>
      <c r="Y632" s="5"/>
    </row>
    <row r="633" spans="4:25" ht="12.75" x14ac:dyDescent="0.2"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6"/>
      <c r="P633" s="5"/>
      <c r="Q633" s="6"/>
      <c r="R633" s="6"/>
      <c r="S633" s="6"/>
      <c r="T633" s="6"/>
      <c r="U633" s="6"/>
      <c r="V633" s="5"/>
      <c r="W633" s="5"/>
      <c r="X633" s="5"/>
      <c r="Y633" s="5"/>
    </row>
    <row r="634" spans="4:25" ht="12.75" x14ac:dyDescent="0.2"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6"/>
      <c r="P634" s="5"/>
      <c r="Q634" s="6"/>
      <c r="R634" s="6"/>
      <c r="S634" s="6"/>
      <c r="T634" s="6"/>
      <c r="U634" s="6"/>
      <c r="V634" s="5"/>
      <c r="W634" s="5"/>
      <c r="X634" s="5"/>
      <c r="Y634" s="5"/>
    </row>
    <row r="635" spans="4:25" ht="12.75" x14ac:dyDescent="0.2"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6"/>
      <c r="P635" s="5"/>
      <c r="Q635" s="6"/>
      <c r="R635" s="6"/>
      <c r="S635" s="6"/>
      <c r="T635" s="6"/>
      <c r="U635" s="6"/>
      <c r="V635" s="5"/>
      <c r="W635" s="5"/>
      <c r="X635" s="5"/>
      <c r="Y635" s="5"/>
    </row>
    <row r="636" spans="4:25" ht="12.75" x14ac:dyDescent="0.2"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6"/>
      <c r="P636" s="5"/>
      <c r="Q636" s="6"/>
      <c r="R636" s="6"/>
      <c r="S636" s="6"/>
      <c r="T636" s="6"/>
      <c r="U636" s="6"/>
      <c r="V636" s="5"/>
      <c r="W636" s="5"/>
      <c r="X636" s="5"/>
      <c r="Y636" s="5"/>
    </row>
    <row r="637" spans="4:25" ht="12.75" x14ac:dyDescent="0.2"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6"/>
      <c r="P637" s="5"/>
      <c r="Q637" s="6"/>
      <c r="R637" s="6"/>
      <c r="S637" s="6"/>
      <c r="T637" s="6"/>
      <c r="U637" s="6"/>
      <c r="V637" s="5"/>
      <c r="W637" s="5"/>
      <c r="X637" s="5"/>
      <c r="Y637" s="5"/>
    </row>
    <row r="638" spans="4:25" ht="12.75" x14ac:dyDescent="0.2"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6"/>
      <c r="P638" s="5"/>
      <c r="Q638" s="6"/>
      <c r="R638" s="6"/>
      <c r="S638" s="6"/>
      <c r="T638" s="6"/>
      <c r="U638" s="6"/>
      <c r="V638" s="5"/>
      <c r="W638" s="5"/>
      <c r="X638" s="5"/>
      <c r="Y638" s="5"/>
    </row>
    <row r="639" spans="4:25" ht="12.75" x14ac:dyDescent="0.2"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6"/>
      <c r="P639" s="5"/>
      <c r="Q639" s="6"/>
      <c r="R639" s="6"/>
      <c r="S639" s="6"/>
      <c r="T639" s="6"/>
      <c r="U639" s="6"/>
      <c r="V639" s="5"/>
      <c r="W639" s="5"/>
      <c r="X639" s="5"/>
      <c r="Y639" s="5"/>
    </row>
    <row r="640" spans="4:25" ht="12.75" x14ac:dyDescent="0.2"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6"/>
      <c r="P640" s="5"/>
      <c r="Q640" s="6"/>
      <c r="R640" s="6"/>
      <c r="S640" s="6"/>
      <c r="T640" s="6"/>
      <c r="U640" s="6"/>
      <c r="V640" s="5"/>
      <c r="W640" s="5"/>
      <c r="X640" s="5"/>
      <c r="Y640" s="5"/>
    </row>
    <row r="641" spans="4:25" ht="12.75" x14ac:dyDescent="0.2"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6"/>
      <c r="P641" s="5"/>
      <c r="Q641" s="6"/>
      <c r="R641" s="6"/>
      <c r="S641" s="6"/>
      <c r="T641" s="6"/>
      <c r="U641" s="6"/>
      <c r="V641" s="5"/>
      <c r="W641" s="5"/>
      <c r="X641" s="5"/>
      <c r="Y641" s="5"/>
    </row>
    <row r="642" spans="4:25" ht="12.75" x14ac:dyDescent="0.2"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6"/>
      <c r="P642" s="5"/>
      <c r="Q642" s="6"/>
      <c r="R642" s="6"/>
      <c r="S642" s="6"/>
      <c r="T642" s="6"/>
      <c r="U642" s="6"/>
      <c r="V642" s="5"/>
      <c r="W642" s="5"/>
      <c r="X642" s="5"/>
      <c r="Y642" s="5"/>
    </row>
    <row r="643" spans="4:25" ht="12.75" x14ac:dyDescent="0.2"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6"/>
      <c r="P643" s="5"/>
      <c r="Q643" s="6"/>
      <c r="R643" s="6"/>
      <c r="S643" s="6"/>
      <c r="T643" s="6"/>
      <c r="U643" s="6"/>
      <c r="V643" s="5"/>
      <c r="W643" s="5"/>
      <c r="X643" s="5"/>
      <c r="Y643" s="5"/>
    </row>
    <row r="644" spans="4:25" ht="12.75" x14ac:dyDescent="0.2"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6"/>
      <c r="P644" s="5"/>
      <c r="Q644" s="6"/>
      <c r="R644" s="6"/>
      <c r="S644" s="6"/>
      <c r="T644" s="6"/>
      <c r="U644" s="6"/>
      <c r="V644" s="5"/>
      <c r="W644" s="5"/>
      <c r="X644" s="5"/>
      <c r="Y644" s="5"/>
    </row>
    <row r="645" spans="4:25" ht="12.75" x14ac:dyDescent="0.2"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6"/>
      <c r="P645" s="5"/>
      <c r="Q645" s="6"/>
      <c r="R645" s="6"/>
      <c r="S645" s="6"/>
      <c r="T645" s="6"/>
      <c r="U645" s="6"/>
      <c r="V645" s="5"/>
      <c r="W645" s="5"/>
      <c r="X645" s="5"/>
      <c r="Y645" s="5"/>
    </row>
    <row r="646" spans="4:25" ht="12.75" x14ac:dyDescent="0.2"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6"/>
      <c r="P646" s="5"/>
      <c r="Q646" s="6"/>
      <c r="R646" s="6"/>
      <c r="S646" s="6"/>
      <c r="T646" s="6"/>
      <c r="U646" s="6"/>
      <c r="V646" s="5"/>
      <c r="W646" s="5"/>
      <c r="X646" s="5"/>
      <c r="Y646" s="5"/>
    </row>
    <row r="647" spans="4:25" ht="12.75" x14ac:dyDescent="0.2"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6"/>
      <c r="P647" s="5"/>
      <c r="Q647" s="6"/>
      <c r="R647" s="6"/>
      <c r="S647" s="6"/>
      <c r="T647" s="6"/>
      <c r="U647" s="6"/>
      <c r="V647" s="5"/>
      <c r="W647" s="5"/>
      <c r="X647" s="5"/>
      <c r="Y647" s="5"/>
    </row>
    <row r="648" spans="4:25" ht="12.75" x14ac:dyDescent="0.2"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6"/>
      <c r="P648" s="5"/>
      <c r="Q648" s="6"/>
      <c r="R648" s="6"/>
      <c r="S648" s="6"/>
      <c r="T648" s="6"/>
      <c r="U648" s="6"/>
      <c r="V648" s="5"/>
      <c r="W648" s="5"/>
      <c r="X648" s="5"/>
      <c r="Y648" s="5"/>
    </row>
    <row r="649" spans="4:25" ht="12.75" x14ac:dyDescent="0.2"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6"/>
      <c r="P649" s="5"/>
      <c r="Q649" s="6"/>
      <c r="R649" s="6"/>
      <c r="S649" s="6"/>
      <c r="T649" s="6"/>
      <c r="U649" s="6"/>
      <c r="V649" s="5"/>
      <c r="W649" s="5"/>
      <c r="X649" s="5"/>
      <c r="Y649" s="5"/>
    </row>
    <row r="650" spans="4:25" ht="12.75" x14ac:dyDescent="0.2"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6"/>
      <c r="P650" s="5"/>
      <c r="Q650" s="6"/>
      <c r="R650" s="6"/>
      <c r="S650" s="6"/>
      <c r="T650" s="6"/>
      <c r="U650" s="6"/>
      <c r="V650" s="5"/>
      <c r="W650" s="5"/>
      <c r="X650" s="5"/>
      <c r="Y650" s="5"/>
    </row>
    <row r="651" spans="4:25" ht="12.75" x14ac:dyDescent="0.2"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6"/>
      <c r="P651" s="5"/>
      <c r="Q651" s="6"/>
      <c r="R651" s="6"/>
      <c r="S651" s="6"/>
      <c r="T651" s="6"/>
      <c r="U651" s="6"/>
      <c r="V651" s="5"/>
      <c r="W651" s="5"/>
      <c r="X651" s="5"/>
      <c r="Y651" s="5"/>
    </row>
    <row r="652" spans="4:25" ht="12.75" x14ac:dyDescent="0.2"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6"/>
      <c r="P652" s="5"/>
      <c r="Q652" s="6"/>
      <c r="R652" s="6"/>
      <c r="S652" s="6"/>
      <c r="T652" s="6"/>
      <c r="U652" s="6"/>
      <c r="V652" s="5"/>
      <c r="W652" s="5"/>
      <c r="X652" s="5"/>
      <c r="Y652" s="5"/>
    </row>
    <row r="653" spans="4:25" ht="12.75" x14ac:dyDescent="0.2"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6"/>
      <c r="P653" s="5"/>
      <c r="Q653" s="6"/>
      <c r="R653" s="6"/>
      <c r="S653" s="6"/>
      <c r="T653" s="6"/>
      <c r="U653" s="6"/>
      <c r="V653" s="5"/>
      <c r="W653" s="5"/>
      <c r="X653" s="5"/>
      <c r="Y653" s="5"/>
    </row>
    <row r="654" spans="4:25" ht="12.75" x14ac:dyDescent="0.2"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6"/>
      <c r="P654" s="5"/>
      <c r="Q654" s="6"/>
      <c r="R654" s="6"/>
      <c r="S654" s="6"/>
      <c r="T654" s="6"/>
      <c r="U654" s="6"/>
      <c r="V654" s="5"/>
      <c r="W654" s="5"/>
      <c r="X654" s="5"/>
      <c r="Y654" s="5"/>
    </row>
    <row r="655" spans="4:25" ht="12.75" x14ac:dyDescent="0.2"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6"/>
      <c r="P655" s="5"/>
      <c r="Q655" s="6"/>
      <c r="R655" s="6"/>
      <c r="S655" s="6"/>
      <c r="T655" s="6"/>
      <c r="U655" s="6"/>
      <c r="V655" s="5"/>
      <c r="W655" s="5"/>
      <c r="X655" s="5"/>
      <c r="Y655" s="5"/>
    </row>
    <row r="656" spans="4:25" ht="12.75" x14ac:dyDescent="0.2"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6"/>
      <c r="P656" s="5"/>
      <c r="Q656" s="6"/>
      <c r="R656" s="6"/>
      <c r="S656" s="6"/>
      <c r="T656" s="6"/>
      <c r="U656" s="6"/>
      <c r="V656" s="5"/>
      <c r="W656" s="5"/>
      <c r="X656" s="5"/>
      <c r="Y656" s="5"/>
    </row>
    <row r="657" spans="4:25" ht="12.75" x14ac:dyDescent="0.2"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6"/>
      <c r="P657" s="5"/>
      <c r="Q657" s="6"/>
      <c r="R657" s="6"/>
      <c r="S657" s="6"/>
      <c r="T657" s="6"/>
      <c r="U657" s="6"/>
      <c r="V657" s="5"/>
      <c r="W657" s="5"/>
      <c r="X657" s="5"/>
      <c r="Y657" s="5"/>
    </row>
    <row r="658" spans="4:25" ht="12.75" x14ac:dyDescent="0.2"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6"/>
      <c r="P658" s="5"/>
      <c r="Q658" s="6"/>
      <c r="R658" s="6"/>
      <c r="S658" s="6"/>
      <c r="T658" s="6"/>
      <c r="U658" s="6"/>
      <c r="V658" s="5"/>
      <c r="W658" s="5"/>
      <c r="X658" s="5"/>
      <c r="Y658" s="5"/>
    </row>
    <row r="659" spans="4:25" ht="12.75" x14ac:dyDescent="0.2"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6"/>
      <c r="P659" s="5"/>
      <c r="Q659" s="6"/>
      <c r="R659" s="6"/>
      <c r="S659" s="6"/>
      <c r="T659" s="6"/>
      <c r="U659" s="6"/>
      <c r="V659" s="5"/>
      <c r="W659" s="5"/>
      <c r="X659" s="5"/>
      <c r="Y659" s="5"/>
    </row>
    <row r="660" spans="4:25" ht="12.75" x14ac:dyDescent="0.2"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6"/>
      <c r="P660" s="5"/>
      <c r="Q660" s="6"/>
      <c r="R660" s="6"/>
      <c r="S660" s="6"/>
      <c r="T660" s="6"/>
      <c r="U660" s="6"/>
      <c r="V660" s="5"/>
      <c r="W660" s="5"/>
      <c r="X660" s="5"/>
      <c r="Y660" s="5"/>
    </row>
    <row r="661" spans="4:25" ht="12.75" x14ac:dyDescent="0.2"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6"/>
      <c r="P661" s="5"/>
      <c r="Q661" s="6"/>
      <c r="R661" s="6"/>
      <c r="S661" s="6"/>
      <c r="T661" s="6"/>
      <c r="U661" s="6"/>
      <c r="V661" s="5"/>
      <c r="W661" s="5"/>
      <c r="X661" s="5"/>
      <c r="Y661" s="5"/>
    </row>
    <row r="662" spans="4:25" ht="12.75" x14ac:dyDescent="0.2"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6"/>
      <c r="P662" s="5"/>
      <c r="Q662" s="6"/>
      <c r="R662" s="6"/>
      <c r="S662" s="6"/>
      <c r="T662" s="6"/>
      <c r="U662" s="6"/>
      <c r="V662" s="5"/>
      <c r="W662" s="5"/>
      <c r="X662" s="5"/>
      <c r="Y662" s="5"/>
    </row>
    <row r="663" spans="4:25" ht="12.75" x14ac:dyDescent="0.2"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6"/>
      <c r="P663" s="5"/>
      <c r="Q663" s="6"/>
      <c r="R663" s="6"/>
      <c r="S663" s="6"/>
      <c r="T663" s="6"/>
      <c r="U663" s="6"/>
      <c r="V663" s="5"/>
      <c r="W663" s="5"/>
      <c r="X663" s="5"/>
      <c r="Y663" s="5"/>
    </row>
    <row r="664" spans="4:25" ht="12.75" x14ac:dyDescent="0.2"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6"/>
      <c r="P664" s="5"/>
      <c r="Q664" s="6"/>
      <c r="R664" s="6"/>
      <c r="S664" s="6"/>
      <c r="T664" s="6"/>
      <c r="U664" s="6"/>
      <c r="V664" s="5"/>
      <c r="W664" s="5"/>
      <c r="X664" s="5"/>
      <c r="Y664" s="5"/>
    </row>
    <row r="665" spans="4:25" ht="12.75" x14ac:dyDescent="0.2"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6"/>
      <c r="P665" s="5"/>
      <c r="Q665" s="6"/>
      <c r="R665" s="6"/>
      <c r="S665" s="6"/>
      <c r="T665" s="6"/>
      <c r="U665" s="6"/>
      <c r="V665" s="5"/>
      <c r="W665" s="5"/>
      <c r="X665" s="5"/>
      <c r="Y665" s="5"/>
    </row>
    <row r="666" spans="4:25" ht="12.75" x14ac:dyDescent="0.2"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6"/>
      <c r="P666" s="5"/>
      <c r="Q666" s="6"/>
      <c r="R666" s="6"/>
      <c r="S666" s="6"/>
      <c r="T666" s="6"/>
      <c r="U666" s="6"/>
      <c r="V666" s="5"/>
      <c r="W666" s="5"/>
      <c r="X666" s="5"/>
      <c r="Y666" s="5"/>
    </row>
    <row r="667" spans="4:25" ht="12.75" x14ac:dyDescent="0.2"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6"/>
      <c r="P667" s="5"/>
      <c r="Q667" s="6"/>
      <c r="R667" s="6"/>
      <c r="S667" s="6"/>
      <c r="T667" s="6"/>
      <c r="U667" s="6"/>
      <c r="V667" s="5"/>
      <c r="W667" s="5"/>
      <c r="X667" s="5"/>
      <c r="Y667" s="5"/>
    </row>
    <row r="668" spans="4:25" ht="12.75" x14ac:dyDescent="0.2"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6"/>
      <c r="P668" s="5"/>
      <c r="Q668" s="6"/>
      <c r="R668" s="6"/>
      <c r="S668" s="6"/>
      <c r="T668" s="6"/>
      <c r="U668" s="6"/>
      <c r="V668" s="5"/>
      <c r="W668" s="5"/>
      <c r="X668" s="5"/>
      <c r="Y668" s="5"/>
    </row>
    <row r="669" spans="4:25" ht="12.75" x14ac:dyDescent="0.2"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6"/>
      <c r="P669" s="5"/>
      <c r="Q669" s="6"/>
      <c r="R669" s="6"/>
      <c r="S669" s="6"/>
      <c r="T669" s="6"/>
      <c r="U669" s="6"/>
      <c r="V669" s="5"/>
      <c r="W669" s="5"/>
      <c r="X669" s="5"/>
      <c r="Y669" s="5"/>
    </row>
    <row r="670" spans="4:25" ht="12.75" x14ac:dyDescent="0.2"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6"/>
      <c r="P670" s="5"/>
      <c r="Q670" s="6"/>
      <c r="R670" s="6"/>
      <c r="S670" s="6"/>
      <c r="T670" s="6"/>
      <c r="U670" s="6"/>
      <c r="V670" s="5"/>
      <c r="W670" s="5"/>
      <c r="X670" s="5"/>
      <c r="Y670" s="5"/>
    </row>
    <row r="671" spans="4:25" ht="12.75" x14ac:dyDescent="0.2"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6"/>
      <c r="P671" s="5"/>
      <c r="Q671" s="6"/>
      <c r="R671" s="6"/>
      <c r="S671" s="6"/>
      <c r="T671" s="6"/>
      <c r="U671" s="6"/>
      <c r="V671" s="5"/>
      <c r="W671" s="5"/>
      <c r="X671" s="5"/>
      <c r="Y671" s="5"/>
    </row>
    <row r="672" spans="4:25" ht="12.75" x14ac:dyDescent="0.2"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6"/>
      <c r="P672" s="5"/>
      <c r="Q672" s="6"/>
      <c r="R672" s="6"/>
      <c r="S672" s="6"/>
      <c r="T672" s="6"/>
      <c r="U672" s="6"/>
      <c r="V672" s="5"/>
      <c r="W672" s="5"/>
      <c r="X672" s="5"/>
      <c r="Y672" s="5"/>
    </row>
    <row r="673" spans="4:25" ht="12.75" x14ac:dyDescent="0.2"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6"/>
      <c r="P673" s="5"/>
      <c r="Q673" s="6"/>
      <c r="R673" s="6"/>
      <c r="S673" s="6"/>
      <c r="T673" s="6"/>
      <c r="U673" s="6"/>
      <c r="V673" s="5"/>
      <c r="W673" s="5"/>
      <c r="X673" s="5"/>
      <c r="Y673" s="5"/>
    </row>
    <row r="674" spans="4:25" ht="12.75" x14ac:dyDescent="0.2"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6"/>
      <c r="P674" s="5"/>
      <c r="Q674" s="6"/>
      <c r="R674" s="6"/>
      <c r="S674" s="6"/>
      <c r="T674" s="6"/>
      <c r="U674" s="6"/>
      <c r="V674" s="5"/>
      <c r="W674" s="5"/>
      <c r="X674" s="5"/>
      <c r="Y674" s="5"/>
    </row>
    <row r="675" spans="4:25" ht="12.75" x14ac:dyDescent="0.2"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6"/>
      <c r="P675" s="5"/>
      <c r="Q675" s="6"/>
      <c r="R675" s="6"/>
      <c r="S675" s="6"/>
      <c r="T675" s="6"/>
      <c r="U675" s="6"/>
      <c r="V675" s="5"/>
      <c r="W675" s="5"/>
      <c r="X675" s="5"/>
      <c r="Y675" s="5"/>
    </row>
    <row r="676" spans="4:25" ht="12.75" x14ac:dyDescent="0.2"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6"/>
      <c r="P676" s="5"/>
      <c r="Q676" s="6"/>
      <c r="R676" s="6"/>
      <c r="S676" s="6"/>
      <c r="T676" s="6"/>
      <c r="U676" s="6"/>
      <c r="V676" s="5"/>
      <c r="W676" s="5"/>
      <c r="X676" s="5"/>
      <c r="Y676" s="5"/>
    </row>
    <row r="677" spans="4:25" ht="12.75" x14ac:dyDescent="0.2"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6"/>
      <c r="P677" s="5"/>
      <c r="Q677" s="6"/>
      <c r="R677" s="6"/>
      <c r="S677" s="6"/>
      <c r="T677" s="6"/>
      <c r="U677" s="6"/>
      <c r="V677" s="5"/>
      <c r="W677" s="5"/>
      <c r="X677" s="5"/>
      <c r="Y677" s="5"/>
    </row>
    <row r="678" spans="4:25" ht="12.75" x14ac:dyDescent="0.2"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6"/>
      <c r="P678" s="5"/>
      <c r="Q678" s="6"/>
      <c r="R678" s="6"/>
      <c r="S678" s="6"/>
      <c r="T678" s="6"/>
      <c r="U678" s="6"/>
      <c r="V678" s="5"/>
      <c r="W678" s="5"/>
      <c r="X678" s="5"/>
      <c r="Y678" s="5"/>
    </row>
    <row r="679" spans="4:25" ht="12.75" x14ac:dyDescent="0.2"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6"/>
      <c r="P679" s="5"/>
      <c r="Q679" s="6"/>
      <c r="R679" s="6"/>
      <c r="S679" s="6"/>
      <c r="T679" s="6"/>
      <c r="U679" s="6"/>
      <c r="V679" s="5"/>
      <c r="W679" s="5"/>
      <c r="X679" s="5"/>
      <c r="Y679" s="5"/>
    </row>
    <row r="680" spans="4:25" ht="12.75" x14ac:dyDescent="0.2"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6"/>
      <c r="P680" s="5"/>
      <c r="Q680" s="6"/>
      <c r="R680" s="6"/>
      <c r="S680" s="6"/>
      <c r="T680" s="6"/>
      <c r="U680" s="6"/>
      <c r="V680" s="5"/>
      <c r="W680" s="5"/>
      <c r="X680" s="5"/>
      <c r="Y680" s="5"/>
    </row>
    <row r="681" spans="4:25" ht="12.75" x14ac:dyDescent="0.2"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6"/>
      <c r="P681" s="5"/>
      <c r="Q681" s="6"/>
      <c r="R681" s="6"/>
      <c r="S681" s="6"/>
      <c r="T681" s="6"/>
      <c r="U681" s="6"/>
      <c r="V681" s="5"/>
      <c r="W681" s="5"/>
      <c r="X681" s="5"/>
      <c r="Y681" s="5"/>
    </row>
    <row r="682" spans="4:25" ht="12.75" x14ac:dyDescent="0.2"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6"/>
      <c r="P682" s="5"/>
      <c r="Q682" s="6"/>
      <c r="R682" s="6"/>
      <c r="S682" s="6"/>
      <c r="T682" s="6"/>
      <c r="U682" s="6"/>
      <c r="V682" s="5"/>
      <c r="W682" s="5"/>
      <c r="X682" s="5"/>
      <c r="Y682" s="5"/>
    </row>
    <row r="683" spans="4:25" ht="12.75" x14ac:dyDescent="0.2"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6"/>
      <c r="P683" s="5"/>
      <c r="Q683" s="6"/>
      <c r="R683" s="6"/>
      <c r="S683" s="6"/>
      <c r="T683" s="6"/>
      <c r="U683" s="6"/>
      <c r="V683" s="5"/>
      <c r="W683" s="5"/>
      <c r="X683" s="5"/>
      <c r="Y683" s="5"/>
    </row>
    <row r="684" spans="4:25" ht="12.75" x14ac:dyDescent="0.2"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6"/>
      <c r="P684" s="5"/>
      <c r="Q684" s="6"/>
      <c r="R684" s="6"/>
      <c r="S684" s="6"/>
      <c r="T684" s="6"/>
      <c r="U684" s="6"/>
      <c r="V684" s="5"/>
      <c r="W684" s="5"/>
      <c r="X684" s="5"/>
      <c r="Y684" s="5"/>
    </row>
    <row r="685" spans="4:25" ht="12.75" x14ac:dyDescent="0.2"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6"/>
      <c r="P685" s="5"/>
      <c r="Q685" s="6"/>
      <c r="R685" s="6"/>
      <c r="S685" s="6"/>
      <c r="T685" s="6"/>
      <c r="U685" s="6"/>
      <c r="V685" s="5"/>
      <c r="W685" s="5"/>
      <c r="X685" s="5"/>
      <c r="Y685" s="5"/>
    </row>
    <row r="686" spans="4:25" ht="12.75" x14ac:dyDescent="0.2"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6"/>
      <c r="P686" s="5"/>
      <c r="Q686" s="6"/>
      <c r="R686" s="6"/>
      <c r="S686" s="6"/>
      <c r="T686" s="6"/>
      <c r="U686" s="6"/>
      <c r="V686" s="5"/>
      <c r="W686" s="5"/>
      <c r="X686" s="5"/>
      <c r="Y686" s="5"/>
    </row>
    <row r="687" spans="4:25" ht="12.75" x14ac:dyDescent="0.2"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6"/>
      <c r="P687" s="5"/>
      <c r="Q687" s="6"/>
      <c r="R687" s="6"/>
      <c r="S687" s="6"/>
      <c r="T687" s="6"/>
      <c r="U687" s="6"/>
      <c r="V687" s="5"/>
      <c r="W687" s="5"/>
      <c r="X687" s="5"/>
      <c r="Y687" s="5"/>
    </row>
    <row r="688" spans="4:25" ht="12.75" x14ac:dyDescent="0.2"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6"/>
      <c r="P688" s="5"/>
      <c r="Q688" s="6"/>
      <c r="R688" s="6"/>
      <c r="S688" s="6"/>
      <c r="T688" s="6"/>
      <c r="U688" s="6"/>
      <c r="V688" s="5"/>
      <c r="W688" s="5"/>
      <c r="X688" s="5"/>
      <c r="Y688" s="5"/>
    </row>
    <row r="689" spans="4:25" ht="12.75" x14ac:dyDescent="0.2"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6"/>
      <c r="P689" s="5"/>
      <c r="Q689" s="6"/>
      <c r="R689" s="6"/>
      <c r="S689" s="6"/>
      <c r="T689" s="6"/>
      <c r="U689" s="6"/>
      <c r="V689" s="5"/>
      <c r="W689" s="5"/>
      <c r="X689" s="5"/>
      <c r="Y689" s="5"/>
    </row>
    <row r="690" spans="4:25" ht="12.75" x14ac:dyDescent="0.2"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6"/>
      <c r="P690" s="5"/>
      <c r="Q690" s="6"/>
      <c r="R690" s="6"/>
      <c r="S690" s="6"/>
      <c r="T690" s="6"/>
      <c r="U690" s="6"/>
      <c r="V690" s="5"/>
      <c r="W690" s="5"/>
      <c r="X690" s="5"/>
      <c r="Y690" s="5"/>
    </row>
    <row r="691" spans="4:25" ht="12.75" x14ac:dyDescent="0.2"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6"/>
      <c r="P691" s="5"/>
      <c r="Q691" s="6"/>
      <c r="R691" s="6"/>
      <c r="S691" s="6"/>
      <c r="T691" s="6"/>
      <c r="U691" s="6"/>
      <c r="V691" s="5"/>
      <c r="W691" s="5"/>
      <c r="X691" s="5"/>
      <c r="Y691" s="5"/>
    </row>
    <row r="692" spans="4:25" ht="12.75" x14ac:dyDescent="0.2"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6"/>
      <c r="P692" s="5"/>
      <c r="Q692" s="6"/>
      <c r="R692" s="6"/>
      <c r="S692" s="6"/>
      <c r="T692" s="6"/>
      <c r="U692" s="6"/>
      <c r="V692" s="5"/>
      <c r="W692" s="5"/>
      <c r="X692" s="5"/>
      <c r="Y692" s="5"/>
    </row>
    <row r="693" spans="4:25" ht="12.75" x14ac:dyDescent="0.2"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6"/>
      <c r="P693" s="5"/>
      <c r="Q693" s="6"/>
      <c r="R693" s="6"/>
      <c r="S693" s="6"/>
      <c r="T693" s="6"/>
      <c r="U693" s="6"/>
      <c r="V693" s="5"/>
      <c r="W693" s="5"/>
      <c r="X693" s="5"/>
      <c r="Y693" s="5"/>
    </row>
    <row r="694" spans="4:25" ht="12.75" x14ac:dyDescent="0.2"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6"/>
      <c r="P694" s="5"/>
      <c r="Q694" s="6"/>
      <c r="R694" s="6"/>
      <c r="S694" s="6"/>
      <c r="T694" s="6"/>
      <c r="U694" s="6"/>
      <c r="V694" s="5"/>
      <c r="W694" s="5"/>
      <c r="X694" s="5"/>
      <c r="Y694" s="5"/>
    </row>
    <row r="695" spans="4:25" ht="12.75" x14ac:dyDescent="0.2"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6"/>
      <c r="P695" s="5"/>
      <c r="Q695" s="6"/>
      <c r="R695" s="6"/>
      <c r="S695" s="6"/>
      <c r="T695" s="6"/>
      <c r="U695" s="6"/>
      <c r="V695" s="5"/>
      <c r="W695" s="5"/>
      <c r="X695" s="5"/>
      <c r="Y695" s="5"/>
    </row>
    <row r="696" spans="4:25" ht="12.75" x14ac:dyDescent="0.2"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6"/>
      <c r="P696" s="5"/>
      <c r="Q696" s="6"/>
      <c r="R696" s="6"/>
      <c r="S696" s="6"/>
      <c r="T696" s="6"/>
      <c r="U696" s="6"/>
      <c r="V696" s="5"/>
      <c r="W696" s="5"/>
      <c r="X696" s="5"/>
      <c r="Y696" s="5"/>
    </row>
    <row r="697" spans="4:25" ht="12.75" x14ac:dyDescent="0.2"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6"/>
      <c r="P697" s="5"/>
      <c r="Q697" s="6"/>
      <c r="R697" s="6"/>
      <c r="S697" s="6"/>
      <c r="T697" s="6"/>
      <c r="U697" s="6"/>
      <c r="V697" s="5"/>
      <c r="W697" s="5"/>
      <c r="X697" s="5"/>
      <c r="Y697" s="5"/>
    </row>
    <row r="698" spans="4:25" ht="12.75" x14ac:dyDescent="0.2"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6"/>
      <c r="P698" s="5"/>
      <c r="Q698" s="6"/>
      <c r="R698" s="6"/>
      <c r="S698" s="6"/>
      <c r="T698" s="6"/>
      <c r="U698" s="6"/>
      <c r="V698" s="5"/>
      <c r="W698" s="5"/>
      <c r="X698" s="5"/>
      <c r="Y698" s="5"/>
    </row>
    <row r="699" spans="4:25" ht="12.75" x14ac:dyDescent="0.2"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6"/>
      <c r="P699" s="5"/>
      <c r="Q699" s="6"/>
      <c r="R699" s="6"/>
      <c r="S699" s="6"/>
      <c r="T699" s="6"/>
      <c r="U699" s="6"/>
      <c r="V699" s="5"/>
      <c r="W699" s="5"/>
      <c r="X699" s="5"/>
      <c r="Y699" s="5"/>
    </row>
    <row r="700" spans="4:25" ht="12.75" x14ac:dyDescent="0.2"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6"/>
      <c r="P700" s="5"/>
      <c r="Q700" s="6"/>
      <c r="R700" s="6"/>
      <c r="S700" s="6"/>
      <c r="T700" s="6"/>
      <c r="U700" s="6"/>
      <c r="V700" s="5"/>
      <c r="W700" s="5"/>
      <c r="X700" s="5"/>
      <c r="Y700" s="5"/>
    </row>
    <row r="701" spans="4:25" ht="12.75" x14ac:dyDescent="0.2"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6"/>
      <c r="P701" s="5"/>
      <c r="Q701" s="6"/>
      <c r="R701" s="6"/>
      <c r="S701" s="6"/>
      <c r="T701" s="6"/>
      <c r="U701" s="6"/>
      <c r="V701" s="5"/>
      <c r="W701" s="5"/>
      <c r="X701" s="5"/>
      <c r="Y701" s="5"/>
    </row>
    <row r="702" spans="4:25" ht="12.75" x14ac:dyDescent="0.2"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6"/>
      <c r="P702" s="5"/>
      <c r="Q702" s="6"/>
      <c r="R702" s="6"/>
      <c r="S702" s="6"/>
      <c r="T702" s="6"/>
      <c r="U702" s="6"/>
      <c r="V702" s="5"/>
      <c r="W702" s="5"/>
      <c r="X702" s="5"/>
      <c r="Y702" s="5"/>
    </row>
    <row r="703" spans="4:25" ht="12.75" x14ac:dyDescent="0.2"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6"/>
      <c r="P703" s="5"/>
      <c r="Q703" s="6"/>
      <c r="R703" s="6"/>
      <c r="S703" s="6"/>
      <c r="T703" s="6"/>
      <c r="U703" s="6"/>
      <c r="V703" s="5"/>
      <c r="W703" s="5"/>
      <c r="X703" s="5"/>
      <c r="Y703" s="5"/>
    </row>
    <row r="704" spans="4:25" ht="12.75" x14ac:dyDescent="0.2"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6"/>
      <c r="P704" s="5"/>
      <c r="Q704" s="6"/>
      <c r="R704" s="6"/>
      <c r="S704" s="6"/>
      <c r="T704" s="6"/>
      <c r="U704" s="6"/>
      <c r="V704" s="5"/>
      <c r="W704" s="5"/>
      <c r="X704" s="5"/>
      <c r="Y704" s="5"/>
    </row>
    <row r="705" spans="4:25" ht="12.75" x14ac:dyDescent="0.2"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6"/>
      <c r="P705" s="5"/>
      <c r="Q705" s="6"/>
      <c r="R705" s="6"/>
      <c r="S705" s="6"/>
      <c r="T705" s="6"/>
      <c r="U705" s="6"/>
      <c r="V705" s="5"/>
      <c r="W705" s="5"/>
      <c r="X705" s="5"/>
      <c r="Y705" s="5"/>
    </row>
    <row r="706" spans="4:25" ht="12.75" x14ac:dyDescent="0.2"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6"/>
      <c r="P706" s="5"/>
      <c r="Q706" s="6"/>
      <c r="R706" s="6"/>
      <c r="S706" s="6"/>
      <c r="T706" s="6"/>
      <c r="U706" s="6"/>
      <c r="V706" s="5"/>
      <c r="W706" s="5"/>
      <c r="X706" s="5"/>
      <c r="Y706" s="5"/>
    </row>
    <row r="707" spans="4:25" ht="12.75" x14ac:dyDescent="0.2"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6"/>
      <c r="P707" s="5"/>
      <c r="Q707" s="6"/>
      <c r="R707" s="6"/>
      <c r="S707" s="6"/>
      <c r="T707" s="6"/>
      <c r="U707" s="6"/>
      <c r="V707" s="5"/>
      <c r="W707" s="5"/>
      <c r="X707" s="5"/>
      <c r="Y707" s="5"/>
    </row>
    <row r="708" spans="4:25" ht="12.75" x14ac:dyDescent="0.2"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6"/>
      <c r="P708" s="5"/>
      <c r="Q708" s="6"/>
      <c r="R708" s="6"/>
      <c r="S708" s="6"/>
      <c r="T708" s="6"/>
      <c r="U708" s="6"/>
      <c r="V708" s="5"/>
      <c r="W708" s="5"/>
      <c r="X708" s="5"/>
      <c r="Y708" s="5"/>
    </row>
    <row r="709" spans="4:25" ht="12.75" x14ac:dyDescent="0.2"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6"/>
      <c r="P709" s="5"/>
      <c r="Q709" s="6"/>
      <c r="R709" s="6"/>
      <c r="S709" s="6"/>
      <c r="T709" s="6"/>
      <c r="U709" s="6"/>
      <c r="V709" s="5"/>
      <c r="W709" s="5"/>
      <c r="X709" s="5"/>
      <c r="Y709" s="5"/>
    </row>
    <row r="710" spans="4:25" ht="12.75" x14ac:dyDescent="0.2"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6"/>
      <c r="P710" s="5"/>
      <c r="Q710" s="6"/>
      <c r="R710" s="6"/>
      <c r="S710" s="6"/>
      <c r="T710" s="6"/>
      <c r="U710" s="6"/>
      <c r="V710" s="5"/>
      <c r="W710" s="5"/>
      <c r="X710" s="5"/>
      <c r="Y710" s="5"/>
    </row>
    <row r="711" spans="4:25" ht="12.75" x14ac:dyDescent="0.2"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6"/>
      <c r="P711" s="5"/>
      <c r="Q711" s="6"/>
      <c r="R711" s="6"/>
      <c r="S711" s="6"/>
      <c r="T711" s="6"/>
      <c r="U711" s="6"/>
      <c r="V711" s="5"/>
      <c r="W711" s="5"/>
      <c r="X711" s="5"/>
      <c r="Y711" s="5"/>
    </row>
    <row r="712" spans="4:25" ht="12.75" x14ac:dyDescent="0.2"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6"/>
      <c r="P712" s="5"/>
      <c r="Q712" s="6"/>
      <c r="R712" s="6"/>
      <c r="S712" s="6"/>
      <c r="T712" s="6"/>
      <c r="U712" s="6"/>
      <c r="V712" s="5"/>
      <c r="W712" s="5"/>
      <c r="X712" s="5"/>
      <c r="Y712" s="5"/>
    </row>
    <row r="713" spans="4:25" ht="12.75" x14ac:dyDescent="0.2"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6"/>
      <c r="P713" s="5"/>
      <c r="Q713" s="6"/>
      <c r="R713" s="6"/>
      <c r="S713" s="6"/>
      <c r="T713" s="6"/>
      <c r="U713" s="6"/>
      <c r="V713" s="5"/>
      <c r="W713" s="5"/>
      <c r="X713" s="5"/>
      <c r="Y713" s="5"/>
    </row>
    <row r="714" spans="4:25" ht="12.75" x14ac:dyDescent="0.2"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6"/>
      <c r="P714" s="5"/>
      <c r="Q714" s="6"/>
      <c r="R714" s="6"/>
      <c r="S714" s="6"/>
      <c r="T714" s="6"/>
      <c r="U714" s="6"/>
      <c r="V714" s="5"/>
      <c r="W714" s="5"/>
      <c r="X714" s="5"/>
      <c r="Y714" s="5"/>
    </row>
    <row r="715" spans="4:25" ht="12.75" x14ac:dyDescent="0.2"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6"/>
      <c r="P715" s="5"/>
      <c r="Q715" s="6"/>
      <c r="R715" s="6"/>
      <c r="S715" s="6"/>
      <c r="T715" s="6"/>
      <c r="U715" s="6"/>
      <c r="V715" s="5"/>
      <c r="W715" s="5"/>
      <c r="X715" s="5"/>
      <c r="Y715" s="5"/>
    </row>
    <row r="716" spans="4:25" ht="12.75" x14ac:dyDescent="0.2"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6"/>
      <c r="P716" s="5"/>
      <c r="Q716" s="6"/>
      <c r="R716" s="6"/>
      <c r="S716" s="6"/>
      <c r="T716" s="6"/>
      <c r="U716" s="6"/>
      <c r="V716" s="5"/>
      <c r="W716" s="5"/>
      <c r="X716" s="5"/>
      <c r="Y716" s="5"/>
    </row>
    <row r="717" spans="4:25" ht="12.75" x14ac:dyDescent="0.2"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6"/>
      <c r="P717" s="5"/>
      <c r="Q717" s="6"/>
      <c r="R717" s="6"/>
      <c r="S717" s="6"/>
      <c r="T717" s="6"/>
      <c r="U717" s="6"/>
      <c r="V717" s="5"/>
      <c r="W717" s="5"/>
      <c r="X717" s="5"/>
      <c r="Y717" s="5"/>
    </row>
    <row r="718" spans="4:25" ht="12.75" x14ac:dyDescent="0.2"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6"/>
      <c r="P718" s="5"/>
      <c r="Q718" s="6"/>
      <c r="R718" s="6"/>
      <c r="S718" s="6"/>
      <c r="T718" s="6"/>
      <c r="U718" s="6"/>
      <c r="V718" s="5"/>
      <c r="W718" s="5"/>
      <c r="X718" s="5"/>
      <c r="Y718" s="5"/>
    </row>
    <row r="719" spans="4:25" ht="12.75" x14ac:dyDescent="0.2"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6"/>
      <c r="P719" s="5"/>
      <c r="Q719" s="6"/>
      <c r="R719" s="6"/>
      <c r="S719" s="6"/>
      <c r="T719" s="6"/>
      <c r="U719" s="6"/>
      <c r="V719" s="5"/>
      <c r="W719" s="5"/>
      <c r="X719" s="5"/>
      <c r="Y719" s="5"/>
    </row>
    <row r="720" spans="4:25" ht="12.75" x14ac:dyDescent="0.2"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6"/>
      <c r="P720" s="5"/>
      <c r="Q720" s="6"/>
      <c r="R720" s="6"/>
      <c r="S720" s="6"/>
      <c r="T720" s="6"/>
      <c r="U720" s="6"/>
      <c r="V720" s="5"/>
      <c r="W720" s="5"/>
      <c r="X720" s="5"/>
      <c r="Y720" s="5"/>
    </row>
    <row r="721" spans="4:25" ht="12.75" x14ac:dyDescent="0.2"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6"/>
      <c r="P721" s="5"/>
      <c r="Q721" s="6"/>
      <c r="R721" s="6"/>
      <c r="S721" s="6"/>
      <c r="T721" s="6"/>
      <c r="U721" s="6"/>
      <c r="V721" s="5"/>
      <c r="W721" s="5"/>
      <c r="X721" s="5"/>
      <c r="Y721" s="5"/>
    </row>
    <row r="722" spans="4:25" ht="12.75" x14ac:dyDescent="0.2"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6"/>
      <c r="P722" s="5"/>
      <c r="Q722" s="6"/>
      <c r="R722" s="6"/>
      <c r="S722" s="6"/>
      <c r="T722" s="6"/>
      <c r="U722" s="6"/>
      <c r="V722" s="5"/>
      <c r="W722" s="5"/>
      <c r="X722" s="5"/>
      <c r="Y722" s="5"/>
    </row>
    <row r="723" spans="4:25" ht="12.75" x14ac:dyDescent="0.2"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6"/>
      <c r="P723" s="5"/>
      <c r="Q723" s="6"/>
      <c r="R723" s="6"/>
      <c r="S723" s="6"/>
      <c r="T723" s="6"/>
      <c r="U723" s="6"/>
      <c r="V723" s="5"/>
      <c r="W723" s="5"/>
      <c r="X723" s="5"/>
      <c r="Y723" s="5"/>
    </row>
    <row r="724" spans="4:25" ht="12.75" x14ac:dyDescent="0.2"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6"/>
      <c r="P724" s="5"/>
      <c r="Q724" s="6"/>
      <c r="R724" s="6"/>
      <c r="S724" s="6"/>
      <c r="T724" s="6"/>
      <c r="U724" s="6"/>
      <c r="V724" s="5"/>
      <c r="W724" s="5"/>
      <c r="X724" s="5"/>
      <c r="Y724" s="5"/>
    </row>
    <row r="725" spans="4:25" ht="12.75" x14ac:dyDescent="0.2"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6"/>
      <c r="P725" s="5"/>
      <c r="Q725" s="6"/>
      <c r="R725" s="6"/>
      <c r="S725" s="6"/>
      <c r="T725" s="6"/>
      <c r="U725" s="6"/>
      <c r="V725" s="5"/>
      <c r="W725" s="5"/>
      <c r="X725" s="5"/>
      <c r="Y725" s="5"/>
    </row>
    <row r="726" spans="4:25" ht="12.75" x14ac:dyDescent="0.2"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6"/>
      <c r="P726" s="5"/>
      <c r="Q726" s="6"/>
      <c r="R726" s="6"/>
      <c r="S726" s="6"/>
      <c r="T726" s="6"/>
      <c r="U726" s="6"/>
      <c r="V726" s="5"/>
      <c r="W726" s="5"/>
      <c r="X726" s="5"/>
      <c r="Y726" s="5"/>
    </row>
    <row r="727" spans="4:25" ht="12.75" x14ac:dyDescent="0.2"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6"/>
      <c r="P727" s="5"/>
      <c r="Q727" s="6"/>
      <c r="R727" s="6"/>
      <c r="S727" s="6"/>
      <c r="T727" s="6"/>
      <c r="U727" s="6"/>
      <c r="V727" s="5"/>
      <c r="W727" s="5"/>
      <c r="X727" s="5"/>
      <c r="Y727" s="5"/>
    </row>
    <row r="728" spans="4:25" ht="12.75" x14ac:dyDescent="0.2"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6"/>
      <c r="P728" s="5"/>
      <c r="Q728" s="6"/>
      <c r="R728" s="6"/>
      <c r="S728" s="6"/>
      <c r="T728" s="6"/>
      <c r="U728" s="6"/>
      <c r="V728" s="5"/>
      <c r="W728" s="5"/>
      <c r="X728" s="5"/>
      <c r="Y728" s="5"/>
    </row>
    <row r="729" spans="4:25" ht="12.75" x14ac:dyDescent="0.2"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6"/>
      <c r="P729" s="5"/>
      <c r="Q729" s="6"/>
      <c r="R729" s="6"/>
      <c r="S729" s="6"/>
      <c r="T729" s="6"/>
      <c r="U729" s="6"/>
      <c r="V729" s="5"/>
      <c r="W729" s="5"/>
      <c r="X729" s="5"/>
      <c r="Y729" s="5"/>
    </row>
    <row r="730" spans="4:25" ht="12.75" x14ac:dyDescent="0.2"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6"/>
      <c r="P730" s="5"/>
      <c r="Q730" s="6"/>
      <c r="R730" s="6"/>
      <c r="S730" s="6"/>
      <c r="T730" s="6"/>
      <c r="U730" s="6"/>
      <c r="V730" s="5"/>
      <c r="W730" s="5"/>
      <c r="X730" s="5"/>
      <c r="Y730" s="5"/>
    </row>
    <row r="731" spans="4:25" ht="12.75" x14ac:dyDescent="0.2"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6"/>
      <c r="P731" s="5"/>
      <c r="Q731" s="6"/>
      <c r="R731" s="6"/>
      <c r="S731" s="6"/>
      <c r="T731" s="6"/>
      <c r="U731" s="6"/>
      <c r="V731" s="5"/>
      <c r="W731" s="5"/>
      <c r="X731" s="5"/>
      <c r="Y731" s="5"/>
    </row>
    <row r="732" spans="4:25" ht="12.75" x14ac:dyDescent="0.2"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6"/>
      <c r="P732" s="5"/>
      <c r="Q732" s="6"/>
      <c r="R732" s="6"/>
      <c r="S732" s="6"/>
      <c r="T732" s="6"/>
      <c r="U732" s="6"/>
      <c r="V732" s="5"/>
      <c r="W732" s="5"/>
      <c r="X732" s="5"/>
      <c r="Y732" s="5"/>
    </row>
    <row r="733" spans="4:25" ht="12.75" x14ac:dyDescent="0.2"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6"/>
      <c r="P733" s="5"/>
      <c r="Q733" s="6"/>
      <c r="R733" s="6"/>
      <c r="S733" s="6"/>
      <c r="T733" s="6"/>
      <c r="U733" s="6"/>
      <c r="V733" s="5"/>
      <c r="W733" s="5"/>
      <c r="X733" s="5"/>
      <c r="Y733" s="5"/>
    </row>
    <row r="734" spans="4:25" ht="12.75" x14ac:dyDescent="0.2"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6"/>
      <c r="P734" s="5"/>
      <c r="Q734" s="6"/>
      <c r="R734" s="6"/>
      <c r="S734" s="6"/>
      <c r="T734" s="6"/>
      <c r="U734" s="6"/>
      <c r="V734" s="5"/>
      <c r="W734" s="5"/>
      <c r="X734" s="5"/>
      <c r="Y734" s="5"/>
    </row>
    <row r="735" spans="4:25" ht="12.75" x14ac:dyDescent="0.2"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6"/>
      <c r="P735" s="5"/>
      <c r="Q735" s="6"/>
      <c r="R735" s="6"/>
      <c r="S735" s="6"/>
      <c r="T735" s="6"/>
      <c r="U735" s="6"/>
      <c r="V735" s="5"/>
      <c r="W735" s="5"/>
      <c r="X735" s="5"/>
      <c r="Y735" s="5"/>
    </row>
    <row r="736" spans="4:25" ht="12.75" x14ac:dyDescent="0.2"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6"/>
      <c r="P736" s="5"/>
      <c r="Q736" s="6"/>
      <c r="R736" s="6"/>
      <c r="S736" s="6"/>
      <c r="T736" s="6"/>
      <c r="U736" s="6"/>
      <c r="V736" s="5"/>
      <c r="W736" s="5"/>
      <c r="X736" s="5"/>
      <c r="Y736" s="5"/>
    </row>
    <row r="737" spans="4:25" ht="12.75" x14ac:dyDescent="0.2"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6"/>
      <c r="P737" s="5"/>
      <c r="Q737" s="6"/>
      <c r="R737" s="6"/>
      <c r="S737" s="6"/>
      <c r="T737" s="6"/>
      <c r="U737" s="6"/>
      <c r="V737" s="5"/>
      <c r="W737" s="5"/>
      <c r="X737" s="5"/>
      <c r="Y737" s="5"/>
    </row>
    <row r="738" spans="4:25" ht="12.75" x14ac:dyDescent="0.2"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6"/>
      <c r="P738" s="5"/>
      <c r="Q738" s="6"/>
      <c r="R738" s="6"/>
      <c r="S738" s="6"/>
      <c r="T738" s="6"/>
      <c r="U738" s="6"/>
      <c r="V738" s="5"/>
      <c r="W738" s="5"/>
      <c r="X738" s="5"/>
      <c r="Y738" s="5"/>
    </row>
    <row r="739" spans="4:25" ht="12.75" x14ac:dyDescent="0.2"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6"/>
      <c r="P739" s="5"/>
      <c r="Q739" s="6"/>
      <c r="R739" s="6"/>
      <c r="S739" s="6"/>
      <c r="T739" s="6"/>
      <c r="U739" s="6"/>
      <c r="V739" s="5"/>
      <c r="W739" s="5"/>
      <c r="X739" s="5"/>
      <c r="Y739" s="5"/>
    </row>
    <row r="740" spans="4:25" ht="12.75" x14ac:dyDescent="0.2"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6"/>
      <c r="P740" s="5"/>
      <c r="Q740" s="6"/>
      <c r="R740" s="6"/>
      <c r="S740" s="6"/>
      <c r="T740" s="6"/>
      <c r="U740" s="6"/>
      <c r="V740" s="5"/>
      <c r="W740" s="5"/>
      <c r="X740" s="5"/>
      <c r="Y740" s="5"/>
    </row>
    <row r="741" spans="4:25" ht="12.75" x14ac:dyDescent="0.2"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6"/>
      <c r="P741" s="5"/>
      <c r="Q741" s="6"/>
      <c r="R741" s="6"/>
      <c r="S741" s="6"/>
      <c r="T741" s="6"/>
      <c r="U741" s="6"/>
      <c r="V741" s="5"/>
      <c r="W741" s="5"/>
      <c r="X741" s="5"/>
      <c r="Y741" s="5"/>
    </row>
    <row r="742" spans="4:25" ht="12.75" x14ac:dyDescent="0.2"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6"/>
      <c r="P742" s="5"/>
      <c r="Q742" s="6"/>
      <c r="R742" s="6"/>
      <c r="S742" s="6"/>
      <c r="T742" s="6"/>
      <c r="U742" s="6"/>
      <c r="V742" s="5"/>
      <c r="W742" s="5"/>
      <c r="X742" s="5"/>
      <c r="Y742" s="5"/>
    </row>
    <row r="743" spans="4:25" ht="12.75" x14ac:dyDescent="0.2"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6"/>
      <c r="P743" s="5"/>
      <c r="Q743" s="6"/>
      <c r="R743" s="6"/>
      <c r="S743" s="6"/>
      <c r="T743" s="6"/>
      <c r="U743" s="6"/>
      <c r="V743" s="5"/>
      <c r="W743" s="5"/>
      <c r="X743" s="5"/>
      <c r="Y743" s="5"/>
    </row>
    <row r="744" spans="4:25" ht="12.75" x14ac:dyDescent="0.2"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6"/>
      <c r="P744" s="5"/>
      <c r="Q744" s="6"/>
      <c r="R744" s="6"/>
      <c r="S744" s="6"/>
      <c r="T744" s="6"/>
      <c r="U744" s="6"/>
      <c r="V744" s="5"/>
      <c r="W744" s="5"/>
      <c r="X744" s="5"/>
      <c r="Y744" s="5"/>
    </row>
    <row r="745" spans="4:25" ht="12.75" x14ac:dyDescent="0.2"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6"/>
      <c r="P745" s="5"/>
      <c r="Q745" s="6"/>
      <c r="R745" s="6"/>
      <c r="S745" s="6"/>
      <c r="T745" s="6"/>
      <c r="U745" s="6"/>
      <c r="V745" s="5"/>
      <c r="W745" s="5"/>
      <c r="X745" s="5"/>
      <c r="Y745" s="5"/>
    </row>
    <row r="746" spans="4:25" ht="12.75" x14ac:dyDescent="0.2"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6"/>
      <c r="P746" s="5"/>
      <c r="Q746" s="6"/>
      <c r="R746" s="6"/>
      <c r="S746" s="6"/>
      <c r="T746" s="6"/>
      <c r="U746" s="6"/>
      <c r="V746" s="5"/>
      <c r="W746" s="5"/>
      <c r="X746" s="5"/>
      <c r="Y746" s="5"/>
    </row>
    <row r="747" spans="4:25" ht="12.75" x14ac:dyDescent="0.2"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6"/>
      <c r="P747" s="5"/>
      <c r="Q747" s="6"/>
      <c r="R747" s="6"/>
      <c r="S747" s="6"/>
      <c r="T747" s="6"/>
      <c r="U747" s="6"/>
      <c r="V747" s="5"/>
      <c r="W747" s="5"/>
      <c r="X747" s="5"/>
      <c r="Y747" s="5"/>
    </row>
    <row r="748" spans="4:25" ht="12.75" x14ac:dyDescent="0.2"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6"/>
      <c r="P748" s="5"/>
      <c r="Q748" s="6"/>
      <c r="R748" s="6"/>
      <c r="S748" s="6"/>
      <c r="T748" s="6"/>
      <c r="U748" s="6"/>
      <c r="V748" s="5"/>
      <c r="W748" s="5"/>
      <c r="X748" s="5"/>
      <c r="Y748" s="5"/>
    </row>
    <row r="749" spans="4:25" ht="12.75" x14ac:dyDescent="0.2"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6"/>
      <c r="P749" s="5"/>
      <c r="Q749" s="6"/>
      <c r="R749" s="6"/>
      <c r="S749" s="6"/>
      <c r="T749" s="6"/>
      <c r="U749" s="6"/>
      <c r="V749" s="5"/>
      <c r="W749" s="5"/>
      <c r="X749" s="5"/>
      <c r="Y749" s="5"/>
    </row>
    <row r="750" spans="4:25" ht="12.75" x14ac:dyDescent="0.2"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6"/>
      <c r="P750" s="5"/>
      <c r="Q750" s="6"/>
      <c r="R750" s="6"/>
      <c r="S750" s="6"/>
      <c r="T750" s="6"/>
      <c r="U750" s="6"/>
      <c r="V750" s="5"/>
      <c r="W750" s="5"/>
      <c r="X750" s="5"/>
      <c r="Y750" s="5"/>
    </row>
    <row r="751" spans="4:25" ht="12.75" x14ac:dyDescent="0.2"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6"/>
      <c r="P751" s="5"/>
      <c r="Q751" s="6"/>
      <c r="R751" s="6"/>
      <c r="S751" s="6"/>
      <c r="T751" s="6"/>
      <c r="U751" s="6"/>
      <c r="V751" s="5"/>
      <c r="W751" s="5"/>
      <c r="X751" s="5"/>
      <c r="Y751" s="5"/>
    </row>
    <row r="752" spans="4:25" ht="12.75" x14ac:dyDescent="0.2"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6"/>
      <c r="P752" s="5"/>
      <c r="Q752" s="6"/>
      <c r="R752" s="6"/>
      <c r="S752" s="6"/>
      <c r="T752" s="6"/>
      <c r="U752" s="6"/>
      <c r="V752" s="5"/>
      <c r="W752" s="5"/>
      <c r="X752" s="5"/>
      <c r="Y752" s="5"/>
    </row>
    <row r="753" spans="4:25" ht="12.75" x14ac:dyDescent="0.2"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6"/>
      <c r="P753" s="5"/>
      <c r="Q753" s="6"/>
      <c r="R753" s="6"/>
      <c r="S753" s="6"/>
      <c r="T753" s="6"/>
      <c r="U753" s="6"/>
      <c r="V753" s="5"/>
      <c r="W753" s="5"/>
      <c r="X753" s="5"/>
      <c r="Y753" s="5"/>
    </row>
    <row r="754" spans="4:25" ht="12.75" x14ac:dyDescent="0.2"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6"/>
      <c r="P754" s="5"/>
      <c r="Q754" s="6"/>
      <c r="R754" s="6"/>
      <c r="S754" s="6"/>
      <c r="T754" s="6"/>
      <c r="U754" s="6"/>
      <c r="V754" s="5"/>
      <c r="W754" s="5"/>
      <c r="X754" s="5"/>
      <c r="Y754" s="5"/>
    </row>
    <row r="755" spans="4:25" ht="12.75" x14ac:dyDescent="0.2"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6"/>
      <c r="P755" s="5"/>
      <c r="Q755" s="6"/>
      <c r="R755" s="6"/>
      <c r="S755" s="6"/>
      <c r="T755" s="6"/>
      <c r="U755" s="6"/>
      <c r="V755" s="5"/>
      <c r="W755" s="5"/>
      <c r="X755" s="5"/>
      <c r="Y755" s="5"/>
    </row>
    <row r="756" spans="4:25" ht="12.75" x14ac:dyDescent="0.2"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6"/>
      <c r="P756" s="5"/>
      <c r="Q756" s="6"/>
      <c r="R756" s="6"/>
      <c r="S756" s="6"/>
      <c r="T756" s="6"/>
      <c r="U756" s="6"/>
      <c r="V756" s="5"/>
      <c r="W756" s="5"/>
      <c r="X756" s="5"/>
      <c r="Y756" s="5"/>
    </row>
    <row r="757" spans="4:25" ht="12.75" x14ac:dyDescent="0.2"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6"/>
      <c r="P757" s="5"/>
      <c r="Q757" s="6"/>
      <c r="R757" s="6"/>
      <c r="S757" s="6"/>
      <c r="T757" s="6"/>
      <c r="U757" s="6"/>
      <c r="V757" s="5"/>
      <c r="W757" s="5"/>
      <c r="X757" s="5"/>
      <c r="Y757" s="5"/>
    </row>
    <row r="758" spans="4:25" ht="12.75" x14ac:dyDescent="0.2"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6"/>
      <c r="P758" s="5"/>
      <c r="Q758" s="6"/>
      <c r="R758" s="6"/>
      <c r="S758" s="6"/>
      <c r="T758" s="6"/>
      <c r="U758" s="6"/>
      <c r="V758" s="5"/>
      <c r="W758" s="5"/>
      <c r="X758" s="5"/>
      <c r="Y758" s="5"/>
    </row>
    <row r="759" spans="4:25" ht="12.75" x14ac:dyDescent="0.2"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6"/>
      <c r="P759" s="5"/>
      <c r="Q759" s="6"/>
      <c r="R759" s="6"/>
      <c r="S759" s="6"/>
      <c r="T759" s="6"/>
      <c r="U759" s="6"/>
      <c r="V759" s="5"/>
      <c r="W759" s="5"/>
      <c r="X759" s="5"/>
      <c r="Y759" s="5"/>
    </row>
    <row r="760" spans="4:25" ht="12.75" x14ac:dyDescent="0.2"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6"/>
      <c r="P760" s="5"/>
      <c r="Q760" s="6"/>
      <c r="R760" s="6"/>
      <c r="S760" s="6"/>
      <c r="T760" s="6"/>
      <c r="U760" s="6"/>
      <c r="V760" s="5"/>
      <c r="W760" s="5"/>
      <c r="X760" s="5"/>
      <c r="Y760" s="5"/>
    </row>
    <row r="761" spans="4:25" ht="12.75" x14ac:dyDescent="0.2"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6"/>
      <c r="P761" s="5"/>
      <c r="Q761" s="6"/>
      <c r="R761" s="6"/>
      <c r="S761" s="6"/>
      <c r="T761" s="6"/>
      <c r="U761" s="6"/>
      <c r="V761" s="5"/>
      <c r="W761" s="5"/>
      <c r="X761" s="5"/>
      <c r="Y761" s="5"/>
    </row>
    <row r="762" spans="4:25" ht="12.75" x14ac:dyDescent="0.2"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6"/>
      <c r="P762" s="5"/>
      <c r="Q762" s="6"/>
      <c r="R762" s="6"/>
      <c r="S762" s="6"/>
      <c r="T762" s="6"/>
      <c r="U762" s="6"/>
      <c r="V762" s="5"/>
      <c r="W762" s="5"/>
      <c r="X762" s="5"/>
      <c r="Y762" s="5"/>
    </row>
    <row r="763" spans="4:25" ht="12.75" x14ac:dyDescent="0.2"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6"/>
      <c r="P763" s="5"/>
      <c r="Q763" s="6"/>
      <c r="R763" s="6"/>
      <c r="S763" s="6"/>
      <c r="T763" s="6"/>
      <c r="U763" s="6"/>
      <c r="V763" s="5"/>
      <c r="W763" s="5"/>
      <c r="X763" s="5"/>
      <c r="Y763" s="5"/>
    </row>
    <row r="764" spans="4:25" ht="12.75" x14ac:dyDescent="0.2"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6"/>
      <c r="P764" s="5"/>
      <c r="Q764" s="6"/>
      <c r="R764" s="6"/>
      <c r="S764" s="6"/>
      <c r="T764" s="6"/>
      <c r="U764" s="6"/>
      <c r="V764" s="5"/>
      <c r="W764" s="5"/>
      <c r="X764" s="5"/>
      <c r="Y764" s="5"/>
    </row>
    <row r="765" spans="4:25" ht="12.75" x14ac:dyDescent="0.2"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6"/>
      <c r="P765" s="5"/>
      <c r="Q765" s="6"/>
      <c r="R765" s="6"/>
      <c r="S765" s="6"/>
      <c r="T765" s="6"/>
      <c r="U765" s="6"/>
      <c r="V765" s="5"/>
      <c r="W765" s="5"/>
      <c r="X765" s="5"/>
      <c r="Y765" s="5"/>
    </row>
    <row r="766" spans="4:25" ht="12.75" x14ac:dyDescent="0.2"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6"/>
      <c r="P766" s="5"/>
      <c r="Q766" s="6"/>
      <c r="R766" s="6"/>
      <c r="S766" s="6"/>
      <c r="T766" s="6"/>
      <c r="U766" s="6"/>
      <c r="V766" s="5"/>
      <c r="W766" s="5"/>
      <c r="X766" s="5"/>
      <c r="Y766" s="5"/>
    </row>
    <row r="767" spans="4:25" ht="12.75" x14ac:dyDescent="0.2"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6"/>
      <c r="P767" s="5"/>
      <c r="Q767" s="6"/>
      <c r="R767" s="6"/>
      <c r="S767" s="6"/>
      <c r="T767" s="6"/>
      <c r="U767" s="6"/>
      <c r="V767" s="5"/>
      <c r="W767" s="5"/>
      <c r="X767" s="5"/>
      <c r="Y767" s="5"/>
    </row>
    <row r="768" spans="4:25" ht="12.75" x14ac:dyDescent="0.2"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6"/>
      <c r="P768" s="5"/>
      <c r="Q768" s="6"/>
      <c r="R768" s="6"/>
      <c r="S768" s="6"/>
      <c r="T768" s="6"/>
      <c r="U768" s="6"/>
      <c r="V768" s="5"/>
      <c r="W768" s="5"/>
      <c r="X768" s="5"/>
      <c r="Y768" s="5"/>
    </row>
    <row r="769" spans="4:25" ht="12.75" x14ac:dyDescent="0.2"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6"/>
      <c r="P769" s="5"/>
      <c r="Q769" s="6"/>
      <c r="R769" s="6"/>
      <c r="S769" s="6"/>
      <c r="T769" s="6"/>
      <c r="U769" s="6"/>
      <c r="V769" s="5"/>
      <c r="W769" s="5"/>
      <c r="X769" s="5"/>
      <c r="Y769" s="5"/>
    </row>
    <row r="770" spans="4:25" ht="12.75" x14ac:dyDescent="0.2"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6"/>
      <c r="P770" s="5"/>
      <c r="Q770" s="6"/>
      <c r="R770" s="6"/>
      <c r="S770" s="6"/>
      <c r="T770" s="6"/>
      <c r="U770" s="6"/>
      <c r="V770" s="5"/>
      <c r="W770" s="5"/>
      <c r="X770" s="5"/>
      <c r="Y770" s="5"/>
    </row>
    <row r="771" spans="4:25" ht="12.75" x14ac:dyDescent="0.2"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6"/>
      <c r="P771" s="5"/>
      <c r="Q771" s="6"/>
      <c r="R771" s="6"/>
      <c r="S771" s="6"/>
      <c r="T771" s="6"/>
      <c r="U771" s="6"/>
      <c r="V771" s="5"/>
      <c r="W771" s="5"/>
      <c r="X771" s="5"/>
      <c r="Y771" s="5"/>
    </row>
    <row r="772" spans="4:25" ht="12.75" x14ac:dyDescent="0.2"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6"/>
      <c r="P772" s="5"/>
      <c r="Q772" s="6"/>
      <c r="R772" s="6"/>
      <c r="S772" s="6"/>
      <c r="T772" s="6"/>
      <c r="U772" s="6"/>
      <c r="V772" s="5"/>
      <c r="W772" s="5"/>
      <c r="X772" s="5"/>
      <c r="Y772" s="5"/>
    </row>
    <row r="773" spans="4:25" ht="12.75" x14ac:dyDescent="0.2"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6"/>
      <c r="P773" s="5"/>
      <c r="Q773" s="6"/>
      <c r="R773" s="6"/>
      <c r="S773" s="6"/>
      <c r="T773" s="6"/>
      <c r="U773" s="6"/>
      <c r="V773" s="5"/>
      <c r="W773" s="5"/>
      <c r="X773" s="5"/>
      <c r="Y773" s="5"/>
    </row>
    <row r="774" spans="4:25" ht="12.75" x14ac:dyDescent="0.2"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6"/>
      <c r="P774" s="5"/>
      <c r="Q774" s="6"/>
      <c r="R774" s="6"/>
      <c r="S774" s="6"/>
      <c r="T774" s="6"/>
      <c r="U774" s="6"/>
      <c r="V774" s="5"/>
      <c r="W774" s="5"/>
      <c r="X774" s="5"/>
      <c r="Y774" s="5"/>
    </row>
    <row r="775" spans="4:25" ht="12.75" x14ac:dyDescent="0.2"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6"/>
      <c r="P775" s="5"/>
      <c r="Q775" s="6"/>
      <c r="R775" s="6"/>
      <c r="S775" s="6"/>
      <c r="T775" s="6"/>
      <c r="U775" s="6"/>
      <c r="V775" s="5"/>
      <c r="W775" s="5"/>
      <c r="X775" s="5"/>
      <c r="Y775" s="5"/>
    </row>
    <row r="776" spans="4:25" ht="12.75" x14ac:dyDescent="0.2"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6"/>
      <c r="P776" s="5"/>
      <c r="Q776" s="6"/>
      <c r="R776" s="6"/>
      <c r="S776" s="6"/>
      <c r="T776" s="6"/>
      <c r="U776" s="6"/>
      <c r="V776" s="5"/>
      <c r="W776" s="5"/>
      <c r="X776" s="5"/>
      <c r="Y776" s="5"/>
    </row>
    <row r="777" spans="4:25" ht="12.75" x14ac:dyDescent="0.2"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6"/>
      <c r="P777" s="5"/>
      <c r="Q777" s="6"/>
      <c r="R777" s="6"/>
      <c r="S777" s="6"/>
      <c r="T777" s="6"/>
      <c r="U777" s="6"/>
      <c r="V777" s="5"/>
      <c r="W777" s="5"/>
      <c r="X777" s="5"/>
      <c r="Y777" s="5"/>
    </row>
    <row r="778" spans="4:25" ht="12.75" x14ac:dyDescent="0.2"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6"/>
      <c r="P778" s="5"/>
      <c r="Q778" s="6"/>
      <c r="R778" s="6"/>
      <c r="S778" s="6"/>
      <c r="T778" s="6"/>
      <c r="U778" s="6"/>
      <c r="V778" s="5"/>
      <c r="W778" s="5"/>
      <c r="X778" s="5"/>
      <c r="Y778" s="5"/>
    </row>
    <row r="779" spans="4:25" ht="12.75" x14ac:dyDescent="0.2"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6"/>
      <c r="P779" s="5"/>
      <c r="Q779" s="6"/>
      <c r="R779" s="6"/>
      <c r="S779" s="6"/>
      <c r="T779" s="6"/>
      <c r="U779" s="6"/>
      <c r="V779" s="5"/>
      <c r="W779" s="5"/>
      <c r="X779" s="5"/>
      <c r="Y779" s="5"/>
    </row>
    <row r="780" spans="4:25" ht="12.75" x14ac:dyDescent="0.2"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6"/>
      <c r="P780" s="5"/>
      <c r="Q780" s="6"/>
      <c r="R780" s="6"/>
      <c r="S780" s="6"/>
      <c r="T780" s="6"/>
      <c r="U780" s="6"/>
      <c r="V780" s="5"/>
      <c r="W780" s="5"/>
      <c r="X780" s="5"/>
      <c r="Y780" s="5"/>
    </row>
    <row r="781" spans="4:25" ht="12.75" x14ac:dyDescent="0.2"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6"/>
      <c r="P781" s="5"/>
      <c r="Q781" s="6"/>
      <c r="R781" s="6"/>
      <c r="S781" s="6"/>
      <c r="T781" s="6"/>
      <c r="U781" s="6"/>
      <c r="V781" s="5"/>
      <c r="W781" s="5"/>
      <c r="X781" s="5"/>
      <c r="Y781" s="5"/>
    </row>
    <row r="782" spans="4:25" ht="12.75" x14ac:dyDescent="0.2"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6"/>
      <c r="P782" s="5"/>
      <c r="Q782" s="6"/>
      <c r="R782" s="6"/>
      <c r="S782" s="6"/>
      <c r="T782" s="6"/>
      <c r="U782" s="6"/>
      <c r="V782" s="5"/>
      <c r="W782" s="5"/>
      <c r="X782" s="5"/>
      <c r="Y782" s="5"/>
    </row>
    <row r="783" spans="4:25" ht="12.75" x14ac:dyDescent="0.2"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6"/>
      <c r="P783" s="5"/>
      <c r="Q783" s="6"/>
      <c r="R783" s="6"/>
      <c r="S783" s="6"/>
      <c r="T783" s="6"/>
      <c r="U783" s="6"/>
      <c r="V783" s="5"/>
      <c r="W783" s="5"/>
      <c r="X783" s="5"/>
      <c r="Y783" s="5"/>
    </row>
    <row r="784" spans="4:25" ht="12.75" x14ac:dyDescent="0.2"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6"/>
      <c r="P784" s="5"/>
      <c r="Q784" s="6"/>
      <c r="R784" s="6"/>
      <c r="S784" s="6"/>
      <c r="T784" s="6"/>
      <c r="U784" s="6"/>
      <c r="V784" s="5"/>
      <c r="W784" s="5"/>
      <c r="X784" s="5"/>
      <c r="Y784" s="5"/>
    </row>
    <row r="785" spans="4:25" ht="12.75" x14ac:dyDescent="0.2"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6"/>
      <c r="P785" s="5"/>
      <c r="Q785" s="6"/>
      <c r="R785" s="6"/>
      <c r="S785" s="6"/>
      <c r="T785" s="6"/>
      <c r="U785" s="6"/>
      <c r="V785" s="5"/>
      <c r="W785" s="5"/>
      <c r="X785" s="5"/>
      <c r="Y785" s="5"/>
    </row>
    <row r="786" spans="4:25" ht="12.75" x14ac:dyDescent="0.2"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6"/>
      <c r="P786" s="5"/>
      <c r="Q786" s="6"/>
      <c r="R786" s="6"/>
      <c r="S786" s="6"/>
      <c r="T786" s="6"/>
      <c r="U786" s="6"/>
      <c r="V786" s="5"/>
      <c r="W786" s="5"/>
      <c r="X786" s="5"/>
      <c r="Y786" s="5"/>
    </row>
    <row r="787" spans="4:25" ht="12.75" x14ac:dyDescent="0.2"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6"/>
      <c r="P787" s="5"/>
      <c r="Q787" s="6"/>
      <c r="R787" s="6"/>
      <c r="S787" s="6"/>
      <c r="T787" s="6"/>
      <c r="U787" s="6"/>
      <c r="V787" s="5"/>
      <c r="W787" s="5"/>
      <c r="X787" s="5"/>
      <c r="Y787" s="5"/>
    </row>
    <row r="788" spans="4:25" ht="12.75" x14ac:dyDescent="0.2"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6"/>
      <c r="P788" s="5"/>
      <c r="Q788" s="6"/>
      <c r="R788" s="6"/>
      <c r="S788" s="6"/>
      <c r="T788" s="6"/>
      <c r="U788" s="6"/>
      <c r="V788" s="5"/>
      <c r="W788" s="5"/>
      <c r="X788" s="5"/>
      <c r="Y788" s="5"/>
    </row>
    <row r="789" spans="4:25" ht="12.75" x14ac:dyDescent="0.2"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6"/>
      <c r="P789" s="5"/>
      <c r="Q789" s="6"/>
      <c r="R789" s="6"/>
      <c r="S789" s="6"/>
      <c r="T789" s="6"/>
      <c r="U789" s="6"/>
      <c r="V789" s="5"/>
      <c r="W789" s="5"/>
      <c r="X789" s="5"/>
      <c r="Y789" s="5"/>
    </row>
    <row r="790" spans="4:25" ht="12.75" x14ac:dyDescent="0.2"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6"/>
      <c r="P790" s="5"/>
      <c r="Q790" s="6"/>
      <c r="R790" s="6"/>
      <c r="S790" s="6"/>
      <c r="T790" s="6"/>
      <c r="U790" s="6"/>
      <c r="V790" s="5"/>
      <c r="W790" s="5"/>
      <c r="X790" s="5"/>
      <c r="Y790" s="5"/>
    </row>
    <row r="791" spans="4:25" ht="12.75" x14ac:dyDescent="0.2"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6"/>
      <c r="P791" s="5"/>
      <c r="Q791" s="6"/>
      <c r="R791" s="6"/>
      <c r="S791" s="6"/>
      <c r="T791" s="6"/>
      <c r="U791" s="6"/>
      <c r="V791" s="5"/>
      <c r="W791" s="5"/>
      <c r="X791" s="5"/>
      <c r="Y791" s="5"/>
    </row>
    <row r="792" spans="4:25" ht="12.75" x14ac:dyDescent="0.2"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6"/>
      <c r="P792" s="5"/>
      <c r="Q792" s="6"/>
      <c r="R792" s="6"/>
      <c r="S792" s="6"/>
      <c r="T792" s="6"/>
      <c r="U792" s="6"/>
      <c r="V792" s="5"/>
      <c r="W792" s="5"/>
      <c r="X792" s="5"/>
      <c r="Y792" s="5"/>
    </row>
    <row r="793" spans="4:25" ht="12.75" x14ac:dyDescent="0.2"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6"/>
      <c r="P793" s="5"/>
      <c r="Q793" s="6"/>
      <c r="R793" s="6"/>
      <c r="S793" s="6"/>
      <c r="T793" s="6"/>
      <c r="U793" s="6"/>
      <c r="V793" s="5"/>
      <c r="W793" s="5"/>
      <c r="X793" s="5"/>
      <c r="Y793" s="5"/>
    </row>
    <row r="794" spans="4:25" ht="12.75" x14ac:dyDescent="0.2"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6"/>
      <c r="P794" s="5"/>
      <c r="Q794" s="6"/>
      <c r="R794" s="6"/>
      <c r="S794" s="6"/>
      <c r="T794" s="6"/>
      <c r="U794" s="6"/>
      <c r="V794" s="5"/>
      <c r="W794" s="5"/>
      <c r="X794" s="5"/>
      <c r="Y794" s="5"/>
    </row>
    <row r="795" spans="4:25" ht="12.75" x14ac:dyDescent="0.2"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6"/>
      <c r="P795" s="5"/>
      <c r="Q795" s="6"/>
      <c r="R795" s="6"/>
      <c r="S795" s="6"/>
      <c r="T795" s="6"/>
      <c r="U795" s="6"/>
      <c r="V795" s="5"/>
      <c r="W795" s="5"/>
      <c r="X795" s="5"/>
      <c r="Y795" s="5"/>
    </row>
    <row r="796" spans="4:25" ht="12.75" x14ac:dyDescent="0.2"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6"/>
      <c r="P796" s="5"/>
      <c r="Q796" s="6"/>
      <c r="R796" s="6"/>
      <c r="S796" s="6"/>
      <c r="T796" s="6"/>
      <c r="U796" s="6"/>
      <c r="V796" s="5"/>
      <c r="W796" s="5"/>
      <c r="X796" s="5"/>
      <c r="Y796" s="5"/>
    </row>
    <row r="797" spans="4:25" ht="12.75" x14ac:dyDescent="0.2"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6"/>
      <c r="P797" s="5"/>
      <c r="Q797" s="6"/>
      <c r="R797" s="6"/>
      <c r="S797" s="6"/>
      <c r="T797" s="6"/>
      <c r="U797" s="6"/>
      <c r="V797" s="5"/>
      <c r="W797" s="5"/>
      <c r="X797" s="5"/>
      <c r="Y797" s="5"/>
    </row>
    <row r="798" spans="4:25" ht="12.75" x14ac:dyDescent="0.2"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6"/>
      <c r="P798" s="5"/>
      <c r="Q798" s="6"/>
      <c r="R798" s="6"/>
      <c r="S798" s="6"/>
      <c r="T798" s="6"/>
      <c r="U798" s="6"/>
      <c r="V798" s="5"/>
      <c r="W798" s="5"/>
      <c r="X798" s="5"/>
      <c r="Y798" s="5"/>
    </row>
    <row r="799" spans="4:25" ht="12.75" x14ac:dyDescent="0.2"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6"/>
      <c r="P799" s="5"/>
      <c r="Q799" s="6"/>
      <c r="R799" s="6"/>
      <c r="S799" s="6"/>
      <c r="T799" s="6"/>
      <c r="U799" s="6"/>
      <c r="V799" s="5"/>
      <c r="W799" s="5"/>
      <c r="X799" s="5"/>
      <c r="Y799" s="5"/>
    </row>
    <row r="800" spans="4:25" ht="12.75" x14ac:dyDescent="0.2"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6"/>
      <c r="P800" s="5"/>
      <c r="Q800" s="6"/>
      <c r="R800" s="6"/>
      <c r="S800" s="6"/>
      <c r="T800" s="6"/>
      <c r="U800" s="6"/>
      <c r="V800" s="5"/>
      <c r="W800" s="5"/>
      <c r="X800" s="5"/>
      <c r="Y800" s="5"/>
    </row>
    <row r="801" spans="4:25" ht="12.75" x14ac:dyDescent="0.2"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6"/>
      <c r="P801" s="5"/>
      <c r="Q801" s="6"/>
      <c r="R801" s="6"/>
      <c r="S801" s="6"/>
      <c r="T801" s="6"/>
      <c r="U801" s="6"/>
      <c r="V801" s="5"/>
      <c r="W801" s="5"/>
      <c r="X801" s="5"/>
      <c r="Y801" s="5"/>
    </row>
    <row r="802" spans="4:25" ht="12.75" x14ac:dyDescent="0.2"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6"/>
      <c r="P802" s="5"/>
      <c r="Q802" s="6"/>
      <c r="R802" s="6"/>
      <c r="S802" s="6"/>
      <c r="T802" s="6"/>
      <c r="U802" s="6"/>
      <c r="V802" s="5"/>
      <c r="W802" s="5"/>
      <c r="X802" s="5"/>
      <c r="Y802" s="5"/>
    </row>
    <row r="803" spans="4:25" ht="12.75" x14ac:dyDescent="0.2"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6"/>
      <c r="P803" s="5"/>
      <c r="Q803" s="6"/>
      <c r="R803" s="6"/>
      <c r="S803" s="6"/>
      <c r="T803" s="6"/>
      <c r="U803" s="6"/>
      <c r="V803" s="5"/>
      <c r="W803" s="5"/>
      <c r="X803" s="5"/>
      <c r="Y803" s="5"/>
    </row>
    <row r="804" spans="4:25" ht="12.75" x14ac:dyDescent="0.2"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6"/>
      <c r="P804" s="5"/>
      <c r="Q804" s="6"/>
      <c r="R804" s="6"/>
      <c r="S804" s="6"/>
      <c r="T804" s="6"/>
      <c r="U804" s="6"/>
      <c r="V804" s="5"/>
      <c r="W804" s="5"/>
      <c r="X804" s="5"/>
      <c r="Y804" s="5"/>
    </row>
    <row r="805" spans="4:25" ht="12.75" x14ac:dyDescent="0.2"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6"/>
      <c r="P805" s="5"/>
      <c r="Q805" s="6"/>
      <c r="R805" s="6"/>
      <c r="S805" s="6"/>
      <c r="T805" s="6"/>
      <c r="U805" s="6"/>
      <c r="V805" s="5"/>
      <c r="W805" s="5"/>
      <c r="X805" s="5"/>
      <c r="Y805" s="5"/>
    </row>
    <row r="806" spans="4:25" ht="12.75" x14ac:dyDescent="0.2"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6"/>
      <c r="P806" s="5"/>
      <c r="Q806" s="6"/>
      <c r="R806" s="6"/>
      <c r="S806" s="6"/>
      <c r="T806" s="6"/>
      <c r="U806" s="6"/>
      <c r="V806" s="5"/>
      <c r="W806" s="5"/>
      <c r="X806" s="5"/>
      <c r="Y806" s="5"/>
    </row>
    <row r="807" spans="4:25" ht="12.75" x14ac:dyDescent="0.2"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6"/>
      <c r="P807" s="5"/>
      <c r="Q807" s="6"/>
      <c r="R807" s="6"/>
      <c r="S807" s="6"/>
      <c r="T807" s="6"/>
      <c r="U807" s="6"/>
      <c r="V807" s="5"/>
      <c r="W807" s="5"/>
      <c r="X807" s="5"/>
      <c r="Y807" s="5"/>
    </row>
    <row r="808" spans="4:25" ht="12.75" x14ac:dyDescent="0.2"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6"/>
      <c r="P808" s="5"/>
      <c r="Q808" s="6"/>
      <c r="R808" s="6"/>
      <c r="S808" s="6"/>
      <c r="T808" s="6"/>
      <c r="U808" s="6"/>
      <c r="V808" s="5"/>
      <c r="W808" s="5"/>
      <c r="X808" s="5"/>
      <c r="Y808" s="5"/>
    </row>
    <row r="809" spans="4:25" ht="12.75" x14ac:dyDescent="0.2"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6"/>
      <c r="P809" s="5"/>
      <c r="Q809" s="6"/>
      <c r="R809" s="6"/>
      <c r="S809" s="6"/>
      <c r="T809" s="6"/>
      <c r="U809" s="6"/>
      <c r="V809" s="5"/>
      <c r="W809" s="5"/>
      <c r="X809" s="5"/>
      <c r="Y809" s="5"/>
    </row>
    <row r="810" spans="4:25" ht="12.75" x14ac:dyDescent="0.2"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6"/>
      <c r="P810" s="5"/>
      <c r="Q810" s="6"/>
      <c r="R810" s="6"/>
      <c r="S810" s="6"/>
      <c r="T810" s="6"/>
      <c r="U810" s="6"/>
      <c r="V810" s="5"/>
      <c r="W810" s="5"/>
      <c r="X810" s="5"/>
      <c r="Y810" s="5"/>
    </row>
    <row r="811" spans="4:25" ht="12.75" x14ac:dyDescent="0.2"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6"/>
      <c r="P811" s="5"/>
      <c r="Q811" s="6"/>
      <c r="R811" s="6"/>
      <c r="S811" s="6"/>
      <c r="T811" s="6"/>
      <c r="U811" s="6"/>
      <c r="V811" s="5"/>
      <c r="W811" s="5"/>
      <c r="X811" s="5"/>
      <c r="Y811" s="5"/>
    </row>
    <row r="812" spans="4:25" ht="12.75" x14ac:dyDescent="0.2"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6"/>
      <c r="P812" s="5"/>
      <c r="Q812" s="6"/>
      <c r="R812" s="6"/>
      <c r="S812" s="6"/>
      <c r="T812" s="6"/>
      <c r="U812" s="6"/>
      <c r="V812" s="5"/>
      <c r="W812" s="5"/>
      <c r="X812" s="5"/>
      <c r="Y812" s="5"/>
    </row>
    <row r="813" spans="4:25" ht="12.75" x14ac:dyDescent="0.2"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6"/>
      <c r="P813" s="5"/>
      <c r="Q813" s="6"/>
      <c r="R813" s="6"/>
      <c r="S813" s="6"/>
      <c r="T813" s="6"/>
      <c r="U813" s="6"/>
      <c r="V813" s="5"/>
      <c r="W813" s="5"/>
      <c r="X813" s="5"/>
      <c r="Y813" s="5"/>
    </row>
    <row r="814" spans="4:25" ht="12.75" x14ac:dyDescent="0.2"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6"/>
      <c r="P814" s="5"/>
      <c r="Q814" s="6"/>
      <c r="R814" s="6"/>
      <c r="S814" s="6"/>
      <c r="T814" s="6"/>
      <c r="U814" s="6"/>
      <c r="V814" s="5"/>
      <c r="W814" s="5"/>
      <c r="X814" s="5"/>
      <c r="Y814" s="5"/>
    </row>
    <row r="815" spans="4:25" ht="12.75" x14ac:dyDescent="0.2"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6"/>
      <c r="P815" s="5"/>
      <c r="Q815" s="6"/>
      <c r="R815" s="6"/>
      <c r="S815" s="6"/>
      <c r="T815" s="6"/>
      <c r="U815" s="6"/>
      <c r="V815" s="5"/>
      <c r="W815" s="5"/>
      <c r="X815" s="5"/>
      <c r="Y815" s="5"/>
    </row>
    <row r="816" spans="4:25" ht="12.75" x14ac:dyDescent="0.2"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6"/>
      <c r="P816" s="5"/>
      <c r="Q816" s="6"/>
      <c r="R816" s="6"/>
      <c r="S816" s="6"/>
      <c r="T816" s="6"/>
      <c r="U816" s="6"/>
      <c r="V816" s="5"/>
      <c r="W816" s="5"/>
      <c r="X816" s="5"/>
      <c r="Y816" s="5"/>
    </row>
    <row r="817" spans="4:25" ht="12.75" x14ac:dyDescent="0.2"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6"/>
      <c r="P817" s="5"/>
      <c r="Q817" s="6"/>
      <c r="R817" s="6"/>
      <c r="S817" s="6"/>
      <c r="T817" s="6"/>
      <c r="U817" s="6"/>
      <c r="V817" s="5"/>
      <c r="W817" s="5"/>
      <c r="X817" s="5"/>
      <c r="Y817" s="5"/>
    </row>
    <row r="818" spans="4:25" ht="12.75" x14ac:dyDescent="0.2"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6"/>
      <c r="P818" s="5"/>
      <c r="Q818" s="6"/>
      <c r="R818" s="6"/>
      <c r="S818" s="6"/>
      <c r="T818" s="6"/>
      <c r="U818" s="6"/>
      <c r="V818" s="5"/>
      <c r="W818" s="5"/>
      <c r="X818" s="5"/>
      <c r="Y818" s="5"/>
    </row>
    <row r="819" spans="4:25" ht="12.75" x14ac:dyDescent="0.2"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6"/>
      <c r="P819" s="5"/>
      <c r="Q819" s="6"/>
      <c r="R819" s="6"/>
      <c r="S819" s="6"/>
      <c r="T819" s="6"/>
      <c r="U819" s="6"/>
      <c r="V819" s="5"/>
      <c r="W819" s="5"/>
      <c r="X819" s="5"/>
      <c r="Y819" s="5"/>
    </row>
    <row r="820" spans="4:25" ht="12.75" x14ac:dyDescent="0.2"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6"/>
      <c r="P820" s="5"/>
      <c r="Q820" s="6"/>
      <c r="R820" s="6"/>
      <c r="S820" s="6"/>
      <c r="T820" s="6"/>
      <c r="U820" s="6"/>
      <c r="V820" s="5"/>
      <c r="W820" s="5"/>
      <c r="X820" s="5"/>
      <c r="Y820" s="5"/>
    </row>
    <row r="821" spans="4:25" ht="12.75" x14ac:dyDescent="0.2"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6"/>
      <c r="P821" s="5"/>
      <c r="Q821" s="6"/>
      <c r="R821" s="6"/>
      <c r="S821" s="6"/>
      <c r="T821" s="6"/>
      <c r="U821" s="6"/>
      <c r="V821" s="5"/>
      <c r="W821" s="5"/>
      <c r="X821" s="5"/>
      <c r="Y821" s="5"/>
    </row>
    <row r="822" spans="4:25" ht="12.75" x14ac:dyDescent="0.2"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6"/>
      <c r="P822" s="5"/>
      <c r="Q822" s="6"/>
      <c r="R822" s="6"/>
      <c r="S822" s="6"/>
      <c r="T822" s="6"/>
      <c r="U822" s="6"/>
      <c r="V822" s="5"/>
      <c r="W822" s="5"/>
      <c r="X822" s="5"/>
      <c r="Y822" s="5"/>
    </row>
    <row r="823" spans="4:25" ht="12.75" x14ac:dyDescent="0.2"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6"/>
      <c r="P823" s="5"/>
      <c r="Q823" s="6"/>
      <c r="R823" s="6"/>
      <c r="S823" s="6"/>
      <c r="T823" s="6"/>
      <c r="U823" s="6"/>
      <c r="V823" s="5"/>
      <c r="W823" s="5"/>
      <c r="X823" s="5"/>
      <c r="Y823" s="5"/>
    </row>
    <row r="824" spans="4:25" ht="12.75" x14ac:dyDescent="0.2"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6"/>
      <c r="P824" s="5"/>
      <c r="Q824" s="6"/>
      <c r="R824" s="6"/>
      <c r="S824" s="6"/>
      <c r="T824" s="6"/>
      <c r="U824" s="6"/>
      <c r="V824" s="5"/>
      <c r="W824" s="5"/>
      <c r="X824" s="5"/>
      <c r="Y824" s="5"/>
    </row>
    <row r="825" spans="4:25" ht="12.75" x14ac:dyDescent="0.2"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6"/>
      <c r="P825" s="5"/>
      <c r="Q825" s="6"/>
      <c r="R825" s="6"/>
      <c r="S825" s="6"/>
      <c r="T825" s="6"/>
      <c r="U825" s="6"/>
      <c r="V825" s="5"/>
      <c r="W825" s="5"/>
      <c r="X825" s="5"/>
      <c r="Y825" s="5"/>
    </row>
    <row r="826" spans="4:25" ht="12.75" x14ac:dyDescent="0.2"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6"/>
      <c r="P826" s="5"/>
      <c r="Q826" s="6"/>
      <c r="R826" s="6"/>
      <c r="S826" s="6"/>
      <c r="T826" s="6"/>
      <c r="U826" s="6"/>
      <c r="V826" s="5"/>
      <c r="W826" s="5"/>
      <c r="X826" s="5"/>
      <c r="Y826" s="5"/>
    </row>
    <row r="827" spans="4:25" ht="12.75" x14ac:dyDescent="0.2"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6"/>
      <c r="P827" s="5"/>
      <c r="Q827" s="6"/>
      <c r="R827" s="6"/>
      <c r="S827" s="6"/>
      <c r="T827" s="6"/>
      <c r="U827" s="6"/>
      <c r="V827" s="5"/>
      <c r="W827" s="5"/>
      <c r="X827" s="5"/>
      <c r="Y827" s="5"/>
    </row>
    <row r="828" spans="4:25" ht="12.75" x14ac:dyDescent="0.2"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6"/>
      <c r="P828" s="5"/>
      <c r="Q828" s="6"/>
      <c r="R828" s="6"/>
      <c r="S828" s="6"/>
      <c r="T828" s="6"/>
      <c r="U828" s="6"/>
      <c r="V828" s="5"/>
      <c r="W828" s="5"/>
      <c r="X828" s="5"/>
      <c r="Y828" s="5"/>
    </row>
    <row r="829" spans="4:25" ht="12.75" x14ac:dyDescent="0.2"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6"/>
      <c r="P829" s="5"/>
      <c r="Q829" s="6"/>
      <c r="R829" s="6"/>
      <c r="S829" s="6"/>
      <c r="T829" s="6"/>
      <c r="U829" s="6"/>
      <c r="V829" s="5"/>
      <c r="W829" s="5"/>
      <c r="X829" s="5"/>
      <c r="Y829" s="5"/>
    </row>
    <row r="830" spans="4:25" ht="12.75" x14ac:dyDescent="0.2"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6"/>
      <c r="P830" s="5"/>
      <c r="Q830" s="6"/>
      <c r="R830" s="6"/>
      <c r="S830" s="6"/>
      <c r="T830" s="6"/>
      <c r="U830" s="6"/>
      <c r="V830" s="5"/>
      <c r="W830" s="5"/>
      <c r="X830" s="5"/>
      <c r="Y830" s="5"/>
    </row>
    <row r="831" spans="4:25" ht="12.75" x14ac:dyDescent="0.2"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6"/>
      <c r="P831" s="5"/>
      <c r="Q831" s="6"/>
      <c r="R831" s="6"/>
      <c r="S831" s="6"/>
      <c r="T831" s="6"/>
      <c r="U831" s="6"/>
      <c r="V831" s="5"/>
      <c r="W831" s="5"/>
      <c r="X831" s="5"/>
      <c r="Y831" s="5"/>
    </row>
    <row r="832" spans="4:25" ht="12.75" x14ac:dyDescent="0.2"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6"/>
      <c r="P832" s="5"/>
      <c r="Q832" s="6"/>
      <c r="R832" s="6"/>
      <c r="S832" s="6"/>
      <c r="T832" s="6"/>
      <c r="U832" s="6"/>
      <c r="V832" s="5"/>
      <c r="W832" s="5"/>
      <c r="X832" s="5"/>
      <c r="Y832" s="5"/>
    </row>
    <row r="833" spans="4:25" ht="12.75" x14ac:dyDescent="0.2"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6"/>
      <c r="P833" s="5"/>
      <c r="Q833" s="6"/>
      <c r="R833" s="6"/>
      <c r="S833" s="6"/>
      <c r="T833" s="6"/>
      <c r="U833" s="6"/>
      <c r="V833" s="5"/>
      <c r="W833" s="5"/>
      <c r="X833" s="5"/>
      <c r="Y833" s="5"/>
    </row>
    <row r="834" spans="4:25" ht="12.75" x14ac:dyDescent="0.2"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6"/>
      <c r="P834" s="5"/>
      <c r="Q834" s="6"/>
      <c r="R834" s="6"/>
      <c r="S834" s="6"/>
      <c r="T834" s="6"/>
      <c r="U834" s="6"/>
      <c r="V834" s="5"/>
      <c r="W834" s="5"/>
      <c r="X834" s="5"/>
      <c r="Y834" s="5"/>
    </row>
    <row r="835" spans="4:25" ht="12.75" x14ac:dyDescent="0.2"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6"/>
      <c r="P835" s="5"/>
      <c r="Q835" s="6"/>
      <c r="R835" s="6"/>
      <c r="S835" s="6"/>
      <c r="T835" s="6"/>
      <c r="U835" s="6"/>
      <c r="V835" s="5"/>
      <c r="W835" s="5"/>
      <c r="X835" s="5"/>
      <c r="Y835" s="5"/>
    </row>
    <row r="836" spans="4:25" ht="12.75" x14ac:dyDescent="0.2"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6"/>
      <c r="P836" s="5"/>
      <c r="Q836" s="6"/>
      <c r="R836" s="6"/>
      <c r="S836" s="6"/>
      <c r="T836" s="6"/>
      <c r="U836" s="6"/>
      <c r="V836" s="5"/>
      <c r="W836" s="5"/>
      <c r="X836" s="5"/>
      <c r="Y836" s="5"/>
    </row>
    <row r="837" spans="4:25" ht="12.75" x14ac:dyDescent="0.2"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6"/>
      <c r="P837" s="5"/>
      <c r="Q837" s="6"/>
      <c r="R837" s="6"/>
      <c r="S837" s="6"/>
      <c r="T837" s="6"/>
      <c r="U837" s="6"/>
      <c r="V837" s="5"/>
      <c r="W837" s="5"/>
      <c r="X837" s="5"/>
      <c r="Y837" s="5"/>
    </row>
    <row r="838" spans="4:25" ht="12.75" x14ac:dyDescent="0.2"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6"/>
      <c r="P838" s="5"/>
      <c r="Q838" s="6"/>
      <c r="R838" s="6"/>
      <c r="S838" s="6"/>
      <c r="T838" s="6"/>
      <c r="U838" s="6"/>
      <c r="V838" s="5"/>
      <c r="W838" s="5"/>
      <c r="X838" s="5"/>
      <c r="Y838" s="5"/>
    </row>
    <row r="839" spans="4:25" ht="12.75" x14ac:dyDescent="0.2"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6"/>
      <c r="P839" s="5"/>
      <c r="Q839" s="6"/>
      <c r="R839" s="6"/>
      <c r="S839" s="6"/>
      <c r="T839" s="6"/>
      <c r="U839" s="6"/>
      <c r="V839" s="5"/>
      <c r="W839" s="5"/>
      <c r="X839" s="5"/>
      <c r="Y839" s="5"/>
    </row>
    <row r="840" spans="4:25" ht="12.75" x14ac:dyDescent="0.2"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6"/>
      <c r="P840" s="5"/>
      <c r="Q840" s="6"/>
      <c r="R840" s="6"/>
      <c r="S840" s="6"/>
      <c r="T840" s="6"/>
      <c r="U840" s="6"/>
      <c r="V840" s="5"/>
      <c r="W840" s="5"/>
      <c r="X840" s="5"/>
      <c r="Y840" s="5"/>
    </row>
    <row r="841" spans="4:25" ht="12.75" x14ac:dyDescent="0.2"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6"/>
      <c r="P841" s="5"/>
      <c r="Q841" s="6"/>
      <c r="R841" s="6"/>
      <c r="S841" s="6"/>
      <c r="T841" s="6"/>
      <c r="U841" s="6"/>
      <c r="V841" s="5"/>
      <c r="W841" s="5"/>
      <c r="X841" s="5"/>
      <c r="Y841" s="5"/>
    </row>
    <row r="842" spans="4:25" ht="12.75" x14ac:dyDescent="0.2"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6"/>
      <c r="P842" s="5"/>
      <c r="Q842" s="6"/>
      <c r="R842" s="6"/>
      <c r="S842" s="6"/>
      <c r="T842" s="6"/>
      <c r="U842" s="6"/>
      <c r="V842" s="5"/>
      <c r="W842" s="5"/>
      <c r="X842" s="5"/>
      <c r="Y842" s="5"/>
    </row>
    <row r="843" spans="4:25" ht="12.75" x14ac:dyDescent="0.2"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6"/>
      <c r="P843" s="5"/>
      <c r="Q843" s="6"/>
      <c r="R843" s="6"/>
      <c r="S843" s="6"/>
      <c r="T843" s="6"/>
      <c r="U843" s="6"/>
      <c r="V843" s="5"/>
      <c r="W843" s="5"/>
      <c r="X843" s="5"/>
      <c r="Y843" s="5"/>
    </row>
    <row r="844" spans="4:25" ht="12.75" x14ac:dyDescent="0.2"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6"/>
      <c r="P844" s="5"/>
      <c r="Q844" s="6"/>
      <c r="R844" s="6"/>
      <c r="S844" s="6"/>
      <c r="T844" s="6"/>
      <c r="U844" s="6"/>
      <c r="V844" s="5"/>
      <c r="W844" s="5"/>
      <c r="X844" s="5"/>
      <c r="Y844" s="5"/>
    </row>
    <row r="845" spans="4:25" ht="12.75" x14ac:dyDescent="0.2"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6"/>
      <c r="P845" s="5"/>
      <c r="Q845" s="6"/>
      <c r="R845" s="6"/>
      <c r="S845" s="6"/>
      <c r="T845" s="6"/>
      <c r="U845" s="6"/>
      <c r="V845" s="5"/>
      <c r="W845" s="5"/>
      <c r="X845" s="5"/>
      <c r="Y845" s="5"/>
    </row>
    <row r="846" spans="4:25" ht="12.75" x14ac:dyDescent="0.2"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6"/>
      <c r="P846" s="5"/>
      <c r="Q846" s="6"/>
      <c r="R846" s="6"/>
      <c r="S846" s="6"/>
      <c r="T846" s="6"/>
      <c r="U846" s="6"/>
      <c r="V846" s="5"/>
      <c r="W846" s="5"/>
      <c r="X846" s="5"/>
      <c r="Y846" s="5"/>
    </row>
    <row r="847" spans="4:25" ht="12.75" x14ac:dyDescent="0.2"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6"/>
      <c r="P847" s="5"/>
      <c r="Q847" s="6"/>
      <c r="R847" s="6"/>
      <c r="S847" s="6"/>
      <c r="T847" s="6"/>
      <c r="U847" s="6"/>
      <c r="V847" s="5"/>
      <c r="W847" s="5"/>
      <c r="X847" s="5"/>
      <c r="Y847" s="5"/>
    </row>
    <row r="848" spans="4:25" ht="12.75" x14ac:dyDescent="0.2"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6"/>
      <c r="P848" s="5"/>
      <c r="Q848" s="6"/>
      <c r="R848" s="6"/>
      <c r="S848" s="6"/>
      <c r="T848" s="6"/>
      <c r="U848" s="6"/>
      <c r="V848" s="5"/>
      <c r="W848" s="5"/>
      <c r="X848" s="5"/>
      <c r="Y848" s="5"/>
    </row>
    <row r="849" spans="4:25" ht="12.75" x14ac:dyDescent="0.2"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6"/>
      <c r="P849" s="5"/>
      <c r="Q849" s="6"/>
      <c r="R849" s="6"/>
      <c r="S849" s="6"/>
      <c r="T849" s="6"/>
      <c r="U849" s="6"/>
      <c r="V849" s="5"/>
      <c r="W849" s="5"/>
      <c r="X849" s="5"/>
      <c r="Y849" s="5"/>
    </row>
    <row r="850" spans="4:25" ht="12.75" x14ac:dyDescent="0.2"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6"/>
      <c r="P850" s="5"/>
      <c r="Q850" s="6"/>
      <c r="R850" s="6"/>
      <c r="S850" s="6"/>
      <c r="T850" s="6"/>
      <c r="U850" s="6"/>
      <c r="V850" s="5"/>
      <c r="W850" s="5"/>
      <c r="X850" s="5"/>
      <c r="Y850" s="5"/>
    </row>
    <row r="851" spans="4:25" ht="12.75" x14ac:dyDescent="0.2"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6"/>
      <c r="P851" s="5"/>
      <c r="Q851" s="6"/>
      <c r="R851" s="6"/>
      <c r="S851" s="6"/>
      <c r="T851" s="6"/>
      <c r="U851" s="6"/>
      <c r="V851" s="5"/>
      <c r="W851" s="5"/>
      <c r="X851" s="5"/>
      <c r="Y851" s="5"/>
    </row>
    <row r="852" spans="4:25" ht="12.75" x14ac:dyDescent="0.2"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6"/>
      <c r="P852" s="5"/>
      <c r="Q852" s="6"/>
      <c r="R852" s="6"/>
      <c r="S852" s="6"/>
      <c r="T852" s="6"/>
      <c r="U852" s="6"/>
      <c r="V852" s="5"/>
      <c r="W852" s="5"/>
      <c r="X852" s="5"/>
      <c r="Y852" s="5"/>
    </row>
    <row r="853" spans="4:25" ht="12.75" x14ac:dyDescent="0.2"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6"/>
      <c r="P853" s="5"/>
      <c r="Q853" s="6"/>
      <c r="R853" s="6"/>
      <c r="S853" s="6"/>
      <c r="T853" s="6"/>
      <c r="U853" s="6"/>
      <c r="V853" s="5"/>
      <c r="W853" s="5"/>
      <c r="X853" s="5"/>
      <c r="Y853" s="5"/>
    </row>
    <row r="854" spans="4:25" ht="12.75" x14ac:dyDescent="0.2"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6"/>
      <c r="P854" s="5"/>
      <c r="Q854" s="6"/>
      <c r="R854" s="6"/>
      <c r="S854" s="6"/>
      <c r="T854" s="6"/>
      <c r="U854" s="6"/>
      <c r="V854" s="5"/>
      <c r="W854" s="5"/>
      <c r="X854" s="5"/>
      <c r="Y854" s="5"/>
    </row>
    <row r="855" spans="4:25" ht="12.75" x14ac:dyDescent="0.2"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6"/>
      <c r="P855" s="5"/>
      <c r="Q855" s="6"/>
      <c r="R855" s="6"/>
      <c r="S855" s="6"/>
      <c r="T855" s="6"/>
      <c r="U855" s="6"/>
      <c r="V855" s="5"/>
      <c r="W855" s="5"/>
      <c r="X855" s="5"/>
      <c r="Y855" s="5"/>
    </row>
    <row r="856" spans="4:25" ht="12.75" x14ac:dyDescent="0.2"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6"/>
      <c r="P856" s="5"/>
      <c r="Q856" s="6"/>
      <c r="R856" s="6"/>
      <c r="S856" s="6"/>
      <c r="T856" s="6"/>
      <c r="U856" s="6"/>
      <c r="V856" s="5"/>
      <c r="W856" s="5"/>
      <c r="X856" s="5"/>
      <c r="Y856" s="5"/>
    </row>
    <row r="857" spans="4:25" ht="12.75" x14ac:dyDescent="0.2"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6"/>
      <c r="P857" s="5"/>
      <c r="Q857" s="6"/>
      <c r="R857" s="6"/>
      <c r="S857" s="6"/>
      <c r="T857" s="6"/>
      <c r="U857" s="6"/>
      <c r="V857" s="5"/>
      <c r="W857" s="5"/>
      <c r="X857" s="5"/>
      <c r="Y857" s="5"/>
    </row>
    <row r="858" spans="4:25" ht="12.75" x14ac:dyDescent="0.2"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6"/>
      <c r="P858" s="5"/>
      <c r="Q858" s="6"/>
      <c r="R858" s="6"/>
      <c r="S858" s="6"/>
      <c r="T858" s="6"/>
      <c r="U858" s="6"/>
      <c r="V858" s="5"/>
      <c r="W858" s="5"/>
      <c r="X858" s="5"/>
      <c r="Y858" s="5"/>
    </row>
    <row r="859" spans="4:25" ht="12.75" x14ac:dyDescent="0.2"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6"/>
      <c r="P859" s="5"/>
      <c r="Q859" s="6"/>
      <c r="R859" s="6"/>
      <c r="S859" s="6"/>
      <c r="T859" s="6"/>
      <c r="U859" s="6"/>
      <c r="V859" s="5"/>
      <c r="W859" s="5"/>
      <c r="X859" s="5"/>
      <c r="Y859" s="5"/>
    </row>
    <row r="860" spans="4:25" ht="12.75" x14ac:dyDescent="0.2"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6"/>
      <c r="P860" s="5"/>
      <c r="Q860" s="6"/>
      <c r="R860" s="6"/>
      <c r="S860" s="6"/>
      <c r="T860" s="6"/>
      <c r="U860" s="6"/>
      <c r="V860" s="5"/>
      <c r="W860" s="5"/>
      <c r="X860" s="5"/>
      <c r="Y860" s="5"/>
    </row>
    <row r="861" spans="4:25" ht="12.75" x14ac:dyDescent="0.2"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6"/>
      <c r="P861" s="5"/>
      <c r="Q861" s="6"/>
      <c r="R861" s="6"/>
      <c r="S861" s="6"/>
      <c r="T861" s="6"/>
      <c r="U861" s="6"/>
      <c r="V861" s="5"/>
      <c r="W861" s="5"/>
      <c r="X861" s="5"/>
      <c r="Y861" s="5"/>
    </row>
    <row r="862" spans="4:25" ht="12.75" x14ac:dyDescent="0.2"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6"/>
      <c r="P862" s="5"/>
      <c r="Q862" s="6"/>
      <c r="R862" s="6"/>
      <c r="S862" s="6"/>
      <c r="T862" s="6"/>
      <c r="U862" s="6"/>
      <c r="V862" s="5"/>
      <c r="W862" s="5"/>
      <c r="X862" s="5"/>
      <c r="Y862" s="5"/>
    </row>
    <row r="863" spans="4:25" ht="12.75" x14ac:dyDescent="0.2"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6"/>
      <c r="P863" s="5"/>
      <c r="Q863" s="6"/>
      <c r="R863" s="6"/>
      <c r="S863" s="6"/>
      <c r="T863" s="6"/>
      <c r="U863" s="6"/>
      <c r="V863" s="5"/>
      <c r="W863" s="5"/>
      <c r="X863" s="5"/>
      <c r="Y863" s="5"/>
    </row>
    <row r="864" spans="4:25" ht="12.75" x14ac:dyDescent="0.2"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6"/>
      <c r="P864" s="5"/>
      <c r="Q864" s="6"/>
      <c r="R864" s="6"/>
      <c r="S864" s="6"/>
      <c r="T864" s="6"/>
      <c r="U864" s="6"/>
      <c r="V864" s="5"/>
      <c r="W864" s="5"/>
      <c r="X864" s="5"/>
      <c r="Y864" s="5"/>
    </row>
    <row r="865" spans="4:25" ht="12.75" x14ac:dyDescent="0.2"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6"/>
      <c r="P865" s="5"/>
      <c r="Q865" s="6"/>
      <c r="R865" s="6"/>
      <c r="S865" s="6"/>
      <c r="T865" s="6"/>
      <c r="U865" s="6"/>
      <c r="V865" s="5"/>
      <c r="W865" s="5"/>
      <c r="X865" s="5"/>
      <c r="Y865" s="5"/>
    </row>
    <row r="866" spans="4:25" ht="12.75" x14ac:dyDescent="0.2"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6"/>
      <c r="P866" s="5"/>
      <c r="Q866" s="6"/>
      <c r="R866" s="6"/>
      <c r="S866" s="6"/>
      <c r="T866" s="6"/>
      <c r="U866" s="6"/>
      <c r="V866" s="5"/>
      <c r="W866" s="5"/>
      <c r="X866" s="5"/>
      <c r="Y866" s="5"/>
    </row>
    <row r="867" spans="4:25" ht="12.75" x14ac:dyDescent="0.2"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6"/>
      <c r="P867" s="5"/>
      <c r="Q867" s="6"/>
      <c r="R867" s="6"/>
      <c r="S867" s="6"/>
      <c r="T867" s="6"/>
      <c r="U867" s="6"/>
      <c r="V867" s="5"/>
      <c r="W867" s="5"/>
      <c r="X867" s="5"/>
      <c r="Y867" s="5"/>
    </row>
    <row r="868" spans="4:25" ht="12.75" x14ac:dyDescent="0.2"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6"/>
      <c r="P868" s="5"/>
      <c r="Q868" s="6"/>
      <c r="R868" s="6"/>
      <c r="S868" s="6"/>
      <c r="T868" s="6"/>
      <c r="U868" s="6"/>
      <c r="V868" s="5"/>
      <c r="W868" s="5"/>
      <c r="X868" s="5"/>
      <c r="Y868" s="5"/>
    </row>
    <row r="869" spans="4:25" ht="12.75" x14ac:dyDescent="0.2"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6"/>
      <c r="P869" s="5"/>
      <c r="Q869" s="6"/>
      <c r="R869" s="6"/>
      <c r="S869" s="6"/>
      <c r="T869" s="6"/>
      <c r="U869" s="6"/>
      <c r="V869" s="5"/>
      <c r="W869" s="5"/>
      <c r="X869" s="5"/>
      <c r="Y869" s="5"/>
    </row>
    <row r="870" spans="4:25" ht="12.75" x14ac:dyDescent="0.2"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6"/>
      <c r="P870" s="5"/>
      <c r="Q870" s="6"/>
      <c r="R870" s="6"/>
      <c r="S870" s="6"/>
      <c r="T870" s="6"/>
      <c r="U870" s="6"/>
      <c r="V870" s="5"/>
      <c r="W870" s="5"/>
      <c r="X870" s="5"/>
      <c r="Y870" s="5"/>
    </row>
    <row r="871" spans="4:25" ht="12.75" x14ac:dyDescent="0.2"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6"/>
      <c r="P871" s="5"/>
      <c r="Q871" s="6"/>
      <c r="R871" s="6"/>
      <c r="S871" s="6"/>
      <c r="T871" s="6"/>
      <c r="U871" s="6"/>
      <c r="V871" s="5"/>
      <c r="W871" s="5"/>
      <c r="X871" s="5"/>
      <c r="Y871" s="5"/>
    </row>
    <row r="872" spans="4:25" ht="12.75" x14ac:dyDescent="0.2"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6"/>
      <c r="P872" s="5"/>
      <c r="Q872" s="6"/>
      <c r="R872" s="6"/>
      <c r="S872" s="6"/>
      <c r="T872" s="6"/>
      <c r="U872" s="6"/>
      <c r="V872" s="5"/>
      <c r="W872" s="5"/>
      <c r="X872" s="5"/>
      <c r="Y872" s="5"/>
    </row>
    <row r="873" spans="4:25" ht="12.75" x14ac:dyDescent="0.2"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6"/>
      <c r="P873" s="5"/>
      <c r="Q873" s="6"/>
      <c r="R873" s="6"/>
      <c r="S873" s="6"/>
      <c r="T873" s="6"/>
      <c r="U873" s="6"/>
      <c r="V873" s="5"/>
      <c r="W873" s="5"/>
      <c r="X873" s="5"/>
      <c r="Y873" s="5"/>
    </row>
    <row r="874" spans="4:25" ht="12.75" x14ac:dyDescent="0.2"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6"/>
      <c r="P874" s="5"/>
      <c r="Q874" s="6"/>
      <c r="R874" s="6"/>
      <c r="S874" s="6"/>
      <c r="T874" s="6"/>
      <c r="U874" s="6"/>
      <c r="V874" s="5"/>
      <c r="W874" s="5"/>
      <c r="X874" s="5"/>
      <c r="Y874" s="5"/>
    </row>
    <row r="875" spans="4:25" ht="12.75" x14ac:dyDescent="0.2"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6"/>
      <c r="P875" s="5"/>
      <c r="Q875" s="6"/>
      <c r="R875" s="6"/>
      <c r="S875" s="6"/>
      <c r="T875" s="6"/>
      <c r="U875" s="6"/>
      <c r="V875" s="5"/>
      <c r="W875" s="5"/>
      <c r="X875" s="5"/>
      <c r="Y875" s="5"/>
    </row>
    <row r="876" spans="4:25" ht="12.75" x14ac:dyDescent="0.2"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6"/>
      <c r="P876" s="5"/>
      <c r="Q876" s="6"/>
      <c r="R876" s="6"/>
      <c r="S876" s="6"/>
      <c r="T876" s="6"/>
      <c r="U876" s="6"/>
      <c r="V876" s="5"/>
      <c r="W876" s="5"/>
      <c r="X876" s="5"/>
      <c r="Y876" s="5"/>
    </row>
    <row r="877" spans="4:25" ht="12.75" x14ac:dyDescent="0.2"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6"/>
      <c r="P877" s="5"/>
      <c r="Q877" s="6"/>
      <c r="R877" s="6"/>
      <c r="S877" s="6"/>
      <c r="T877" s="6"/>
      <c r="U877" s="6"/>
      <c r="V877" s="5"/>
      <c r="W877" s="5"/>
      <c r="X877" s="5"/>
      <c r="Y877" s="5"/>
    </row>
    <row r="878" spans="4:25" ht="12.75" x14ac:dyDescent="0.2"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6"/>
      <c r="P878" s="5"/>
      <c r="Q878" s="6"/>
      <c r="R878" s="6"/>
      <c r="S878" s="6"/>
      <c r="T878" s="6"/>
      <c r="U878" s="6"/>
      <c r="V878" s="5"/>
      <c r="W878" s="5"/>
      <c r="X878" s="5"/>
      <c r="Y878" s="5"/>
    </row>
    <row r="879" spans="4:25" ht="12.75" x14ac:dyDescent="0.2"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6"/>
      <c r="P879" s="5"/>
      <c r="Q879" s="6"/>
      <c r="R879" s="6"/>
      <c r="S879" s="6"/>
      <c r="T879" s="6"/>
      <c r="U879" s="6"/>
      <c r="V879" s="5"/>
      <c r="W879" s="5"/>
      <c r="X879" s="5"/>
      <c r="Y879" s="5"/>
    </row>
    <row r="880" spans="4:25" ht="12.75" x14ac:dyDescent="0.2"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6"/>
      <c r="P880" s="5"/>
      <c r="Q880" s="6"/>
      <c r="R880" s="6"/>
      <c r="S880" s="6"/>
      <c r="T880" s="6"/>
      <c r="U880" s="6"/>
      <c r="V880" s="5"/>
      <c r="W880" s="5"/>
      <c r="X880" s="5"/>
      <c r="Y880" s="5"/>
    </row>
    <row r="881" spans="4:25" ht="12.75" x14ac:dyDescent="0.2"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6"/>
      <c r="P881" s="5"/>
      <c r="Q881" s="6"/>
      <c r="R881" s="6"/>
      <c r="S881" s="6"/>
      <c r="T881" s="6"/>
      <c r="U881" s="6"/>
      <c r="V881" s="5"/>
      <c r="W881" s="5"/>
      <c r="X881" s="5"/>
      <c r="Y881" s="5"/>
    </row>
    <row r="882" spans="4:25" ht="12.75" x14ac:dyDescent="0.2"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6"/>
      <c r="P882" s="5"/>
      <c r="Q882" s="6"/>
      <c r="R882" s="6"/>
      <c r="S882" s="6"/>
      <c r="T882" s="6"/>
      <c r="U882" s="6"/>
      <c r="V882" s="5"/>
      <c r="W882" s="5"/>
      <c r="X882" s="5"/>
      <c r="Y882" s="5"/>
    </row>
    <row r="883" spans="4:25" ht="12.75" x14ac:dyDescent="0.2"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6"/>
      <c r="P883" s="5"/>
      <c r="Q883" s="6"/>
      <c r="R883" s="6"/>
      <c r="S883" s="6"/>
      <c r="T883" s="6"/>
      <c r="U883" s="6"/>
      <c r="V883" s="5"/>
      <c r="W883" s="5"/>
      <c r="X883" s="5"/>
      <c r="Y883" s="5"/>
    </row>
    <row r="884" spans="4:25" ht="12.75" x14ac:dyDescent="0.2"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6"/>
      <c r="P884" s="5"/>
      <c r="Q884" s="6"/>
      <c r="R884" s="6"/>
      <c r="S884" s="6"/>
      <c r="T884" s="6"/>
      <c r="U884" s="6"/>
      <c r="V884" s="5"/>
      <c r="W884" s="5"/>
      <c r="X884" s="5"/>
      <c r="Y884" s="5"/>
    </row>
    <row r="885" spans="4:25" ht="12.75" x14ac:dyDescent="0.2"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6"/>
      <c r="P885" s="5"/>
      <c r="Q885" s="6"/>
      <c r="R885" s="6"/>
      <c r="S885" s="6"/>
      <c r="T885" s="6"/>
      <c r="U885" s="6"/>
      <c r="V885" s="5"/>
      <c r="W885" s="5"/>
      <c r="X885" s="5"/>
      <c r="Y885" s="5"/>
    </row>
    <row r="886" spans="4:25" ht="12.75" x14ac:dyDescent="0.2"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6"/>
      <c r="P886" s="5"/>
      <c r="Q886" s="6"/>
      <c r="R886" s="6"/>
      <c r="S886" s="6"/>
      <c r="T886" s="6"/>
      <c r="U886" s="6"/>
      <c r="V886" s="5"/>
      <c r="W886" s="5"/>
      <c r="X886" s="5"/>
      <c r="Y886" s="5"/>
    </row>
    <row r="887" spans="4:25" ht="12.75" x14ac:dyDescent="0.2"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6"/>
      <c r="P887" s="5"/>
      <c r="Q887" s="6"/>
      <c r="R887" s="6"/>
      <c r="S887" s="6"/>
      <c r="T887" s="6"/>
      <c r="U887" s="6"/>
      <c r="V887" s="5"/>
      <c r="W887" s="5"/>
      <c r="X887" s="5"/>
      <c r="Y887" s="5"/>
    </row>
    <row r="888" spans="4:25" ht="12.75" x14ac:dyDescent="0.2"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6"/>
      <c r="P888" s="5"/>
      <c r="Q888" s="6"/>
      <c r="R888" s="6"/>
      <c r="S888" s="6"/>
      <c r="T888" s="6"/>
      <c r="U888" s="6"/>
      <c r="V888" s="5"/>
      <c r="W888" s="5"/>
      <c r="X888" s="5"/>
      <c r="Y888" s="5"/>
    </row>
    <row r="889" spans="4:25" ht="12.75" x14ac:dyDescent="0.2"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6"/>
      <c r="P889" s="5"/>
      <c r="Q889" s="6"/>
      <c r="R889" s="6"/>
      <c r="S889" s="6"/>
      <c r="T889" s="6"/>
      <c r="U889" s="6"/>
      <c r="V889" s="5"/>
      <c r="W889" s="5"/>
      <c r="X889" s="5"/>
      <c r="Y889" s="5"/>
    </row>
    <row r="890" spans="4:25" ht="12.75" x14ac:dyDescent="0.2"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6"/>
      <c r="P890" s="5"/>
      <c r="Q890" s="6"/>
      <c r="R890" s="6"/>
      <c r="S890" s="6"/>
      <c r="T890" s="6"/>
      <c r="U890" s="6"/>
      <c r="V890" s="5"/>
      <c r="W890" s="5"/>
      <c r="X890" s="5"/>
      <c r="Y890" s="5"/>
    </row>
    <row r="891" spans="4:25" ht="12.75" x14ac:dyDescent="0.2"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6"/>
      <c r="P891" s="5"/>
      <c r="Q891" s="6"/>
      <c r="R891" s="6"/>
      <c r="S891" s="6"/>
      <c r="T891" s="6"/>
      <c r="U891" s="6"/>
      <c r="V891" s="5"/>
      <c r="W891" s="5"/>
      <c r="X891" s="5"/>
      <c r="Y891" s="5"/>
    </row>
    <row r="892" spans="4:25" ht="12.75" x14ac:dyDescent="0.2"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6"/>
      <c r="P892" s="5"/>
      <c r="Q892" s="6"/>
      <c r="R892" s="6"/>
      <c r="S892" s="6"/>
      <c r="T892" s="6"/>
      <c r="U892" s="6"/>
      <c r="V892" s="5"/>
      <c r="W892" s="5"/>
      <c r="X892" s="5"/>
      <c r="Y892" s="5"/>
    </row>
    <row r="893" spans="4:25" ht="12.75" x14ac:dyDescent="0.2"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6"/>
      <c r="P893" s="5"/>
      <c r="Q893" s="6"/>
      <c r="R893" s="6"/>
      <c r="S893" s="6"/>
      <c r="T893" s="6"/>
      <c r="U893" s="6"/>
      <c r="V893" s="5"/>
      <c r="W893" s="5"/>
      <c r="X893" s="5"/>
      <c r="Y893" s="5"/>
    </row>
    <row r="894" spans="4:25" ht="12.75" x14ac:dyDescent="0.2"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6"/>
      <c r="P894" s="5"/>
      <c r="Q894" s="6"/>
      <c r="R894" s="6"/>
      <c r="S894" s="6"/>
      <c r="T894" s="6"/>
      <c r="U894" s="6"/>
      <c r="V894" s="5"/>
      <c r="W894" s="5"/>
      <c r="X894" s="5"/>
      <c r="Y894" s="5"/>
    </row>
    <row r="895" spans="4:25" ht="12.75" x14ac:dyDescent="0.2"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6"/>
      <c r="P895" s="5"/>
      <c r="Q895" s="6"/>
      <c r="R895" s="6"/>
      <c r="S895" s="6"/>
      <c r="T895" s="6"/>
      <c r="U895" s="6"/>
      <c r="V895" s="5"/>
      <c r="W895" s="5"/>
      <c r="X895" s="5"/>
      <c r="Y895" s="5"/>
    </row>
    <row r="896" spans="4:25" ht="12.75" x14ac:dyDescent="0.2"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6"/>
      <c r="P896" s="5"/>
      <c r="Q896" s="6"/>
      <c r="R896" s="6"/>
      <c r="S896" s="6"/>
      <c r="T896" s="6"/>
      <c r="U896" s="6"/>
      <c r="V896" s="5"/>
      <c r="W896" s="5"/>
      <c r="X896" s="5"/>
      <c r="Y896" s="5"/>
    </row>
    <row r="897" spans="4:25" ht="12.75" x14ac:dyDescent="0.2"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6"/>
      <c r="P897" s="5"/>
      <c r="Q897" s="6"/>
      <c r="R897" s="6"/>
      <c r="S897" s="6"/>
      <c r="T897" s="6"/>
      <c r="U897" s="6"/>
      <c r="V897" s="5"/>
      <c r="W897" s="5"/>
      <c r="X897" s="5"/>
      <c r="Y897" s="5"/>
    </row>
    <row r="898" spans="4:25" ht="12.75" x14ac:dyDescent="0.2"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6"/>
      <c r="P898" s="5"/>
      <c r="Q898" s="6"/>
      <c r="R898" s="6"/>
      <c r="S898" s="6"/>
      <c r="T898" s="6"/>
      <c r="U898" s="6"/>
      <c r="V898" s="5"/>
      <c r="W898" s="5"/>
      <c r="X898" s="5"/>
      <c r="Y898" s="5"/>
    </row>
    <row r="899" spans="4:25" ht="12.75" x14ac:dyDescent="0.2"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6"/>
      <c r="P899" s="5"/>
      <c r="Q899" s="6"/>
      <c r="R899" s="6"/>
      <c r="S899" s="6"/>
      <c r="T899" s="6"/>
      <c r="U899" s="6"/>
      <c r="V899" s="5"/>
      <c r="W899" s="5"/>
      <c r="X899" s="5"/>
      <c r="Y899" s="5"/>
    </row>
    <row r="900" spans="4:25" ht="12.75" x14ac:dyDescent="0.2"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6"/>
      <c r="P900" s="5"/>
      <c r="Q900" s="6"/>
      <c r="R900" s="6"/>
      <c r="S900" s="6"/>
      <c r="T900" s="6"/>
      <c r="U900" s="6"/>
      <c r="V900" s="5"/>
      <c r="W900" s="5"/>
      <c r="X900" s="5"/>
      <c r="Y900" s="5"/>
    </row>
    <row r="901" spans="4:25" ht="12.75" x14ac:dyDescent="0.2"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6"/>
      <c r="P901" s="5"/>
      <c r="Q901" s="6"/>
      <c r="R901" s="6"/>
      <c r="S901" s="6"/>
      <c r="T901" s="6"/>
      <c r="U901" s="6"/>
      <c r="V901" s="5"/>
      <c r="W901" s="5"/>
      <c r="X901" s="5"/>
      <c r="Y901" s="5"/>
    </row>
    <row r="902" spans="4:25" ht="12.75" x14ac:dyDescent="0.2"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6"/>
      <c r="P902" s="5"/>
      <c r="Q902" s="6"/>
      <c r="R902" s="6"/>
      <c r="S902" s="6"/>
      <c r="T902" s="6"/>
      <c r="U902" s="6"/>
      <c r="V902" s="5"/>
      <c r="W902" s="5"/>
      <c r="X902" s="5"/>
      <c r="Y902" s="5"/>
    </row>
    <row r="903" spans="4:25" ht="12.75" x14ac:dyDescent="0.2"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6"/>
      <c r="P903" s="5"/>
      <c r="Q903" s="6"/>
      <c r="R903" s="6"/>
      <c r="S903" s="6"/>
      <c r="T903" s="6"/>
      <c r="U903" s="6"/>
      <c r="V903" s="5"/>
      <c r="W903" s="5"/>
      <c r="X903" s="5"/>
      <c r="Y903" s="5"/>
    </row>
    <row r="904" spans="4:25" ht="12.75" x14ac:dyDescent="0.2"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6"/>
      <c r="P904" s="5"/>
      <c r="Q904" s="6"/>
      <c r="R904" s="6"/>
      <c r="S904" s="6"/>
      <c r="T904" s="6"/>
      <c r="U904" s="6"/>
      <c r="V904" s="5"/>
      <c r="W904" s="5"/>
      <c r="X904" s="5"/>
      <c r="Y904" s="5"/>
    </row>
    <row r="905" spans="4:25" ht="12.75" x14ac:dyDescent="0.2"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6"/>
      <c r="P905" s="5"/>
      <c r="Q905" s="6"/>
      <c r="R905" s="6"/>
      <c r="S905" s="6"/>
      <c r="T905" s="6"/>
      <c r="U905" s="6"/>
      <c r="V905" s="5"/>
      <c r="W905" s="5"/>
      <c r="X905" s="5"/>
      <c r="Y905" s="5"/>
    </row>
    <row r="906" spans="4:25" ht="12.75" x14ac:dyDescent="0.2"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6"/>
      <c r="P906" s="5"/>
      <c r="Q906" s="6"/>
      <c r="R906" s="6"/>
      <c r="S906" s="6"/>
      <c r="T906" s="6"/>
      <c r="U906" s="6"/>
      <c r="V906" s="5"/>
      <c r="W906" s="5"/>
      <c r="X906" s="5"/>
      <c r="Y906" s="5"/>
    </row>
    <row r="907" spans="4:25" ht="12.75" x14ac:dyDescent="0.2"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6"/>
      <c r="P907" s="5"/>
      <c r="Q907" s="6"/>
      <c r="R907" s="6"/>
      <c r="S907" s="6"/>
      <c r="T907" s="6"/>
      <c r="U907" s="6"/>
      <c r="V907" s="5"/>
      <c r="W907" s="5"/>
      <c r="X907" s="5"/>
      <c r="Y907" s="5"/>
    </row>
    <row r="908" spans="4:25" ht="12.75" x14ac:dyDescent="0.2"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6"/>
      <c r="P908" s="5"/>
      <c r="Q908" s="6"/>
      <c r="R908" s="6"/>
      <c r="S908" s="6"/>
      <c r="T908" s="6"/>
      <c r="U908" s="6"/>
      <c r="V908" s="5"/>
      <c r="W908" s="5"/>
      <c r="X908" s="5"/>
      <c r="Y908" s="5"/>
    </row>
    <row r="909" spans="4:25" ht="12.75" x14ac:dyDescent="0.2"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6"/>
      <c r="P909" s="5"/>
      <c r="Q909" s="6"/>
      <c r="R909" s="6"/>
      <c r="S909" s="6"/>
      <c r="T909" s="6"/>
      <c r="U909" s="6"/>
      <c r="V909" s="5"/>
      <c r="W909" s="5"/>
      <c r="X909" s="5"/>
      <c r="Y909" s="5"/>
    </row>
    <row r="910" spans="4:25" ht="12.75" x14ac:dyDescent="0.2"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6"/>
      <c r="P910" s="5"/>
      <c r="Q910" s="6"/>
      <c r="R910" s="6"/>
      <c r="S910" s="6"/>
      <c r="T910" s="6"/>
      <c r="U910" s="6"/>
      <c r="V910" s="5"/>
      <c r="W910" s="5"/>
      <c r="X910" s="5"/>
      <c r="Y910" s="5"/>
    </row>
    <row r="911" spans="4:25" ht="12.75" x14ac:dyDescent="0.2"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6"/>
      <c r="P911" s="5"/>
      <c r="Q911" s="6"/>
      <c r="R911" s="6"/>
      <c r="S911" s="6"/>
      <c r="T911" s="6"/>
      <c r="U911" s="6"/>
      <c r="V911" s="5"/>
      <c r="W911" s="5"/>
      <c r="X911" s="5"/>
      <c r="Y911" s="5"/>
    </row>
    <row r="912" spans="4:25" ht="12.75" x14ac:dyDescent="0.2"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6"/>
      <c r="P912" s="5"/>
      <c r="Q912" s="6"/>
      <c r="R912" s="6"/>
      <c r="S912" s="6"/>
      <c r="T912" s="6"/>
      <c r="U912" s="6"/>
      <c r="V912" s="5"/>
      <c r="W912" s="5"/>
      <c r="X912" s="5"/>
      <c r="Y912" s="5"/>
    </row>
    <row r="913" spans="4:25" ht="12.75" x14ac:dyDescent="0.2"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6"/>
      <c r="P913" s="5"/>
      <c r="Q913" s="6"/>
      <c r="R913" s="6"/>
      <c r="S913" s="6"/>
      <c r="T913" s="6"/>
      <c r="U913" s="6"/>
      <c r="V913" s="5"/>
      <c r="W913" s="5"/>
      <c r="X913" s="5"/>
      <c r="Y913" s="5"/>
    </row>
    <row r="914" spans="4:25" ht="12.75" x14ac:dyDescent="0.2"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6"/>
      <c r="P914" s="5"/>
      <c r="Q914" s="6"/>
      <c r="R914" s="6"/>
      <c r="S914" s="6"/>
      <c r="T914" s="6"/>
      <c r="U914" s="6"/>
      <c r="V914" s="5"/>
      <c r="W914" s="5"/>
      <c r="X914" s="5"/>
      <c r="Y914" s="5"/>
    </row>
    <row r="915" spans="4:25" ht="12.75" x14ac:dyDescent="0.2"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6"/>
      <c r="P915" s="5"/>
      <c r="Q915" s="6"/>
      <c r="R915" s="6"/>
      <c r="S915" s="6"/>
      <c r="T915" s="6"/>
      <c r="U915" s="6"/>
      <c r="V915" s="5"/>
      <c r="W915" s="5"/>
      <c r="X915" s="5"/>
      <c r="Y915" s="5"/>
    </row>
    <row r="916" spans="4:25" ht="12.75" x14ac:dyDescent="0.2"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6"/>
      <c r="P916" s="5"/>
      <c r="Q916" s="6"/>
      <c r="R916" s="6"/>
      <c r="S916" s="6"/>
      <c r="T916" s="6"/>
      <c r="U916" s="6"/>
      <c r="V916" s="5"/>
      <c r="W916" s="5"/>
      <c r="X916" s="5"/>
      <c r="Y916" s="5"/>
    </row>
    <row r="917" spans="4:25" ht="12.75" x14ac:dyDescent="0.2"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6"/>
      <c r="P917" s="5"/>
      <c r="Q917" s="6"/>
      <c r="R917" s="6"/>
      <c r="S917" s="6"/>
      <c r="T917" s="6"/>
      <c r="U917" s="6"/>
      <c r="V917" s="5"/>
      <c r="W917" s="5"/>
      <c r="X917" s="5"/>
      <c r="Y917" s="5"/>
    </row>
    <row r="918" spans="4:25" ht="12.75" x14ac:dyDescent="0.2"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6"/>
      <c r="P918" s="5"/>
      <c r="Q918" s="6"/>
      <c r="R918" s="6"/>
      <c r="S918" s="6"/>
      <c r="T918" s="6"/>
      <c r="U918" s="6"/>
      <c r="V918" s="5"/>
      <c r="W918" s="5"/>
      <c r="X918" s="5"/>
      <c r="Y918" s="5"/>
    </row>
    <row r="919" spans="4:25" ht="12.75" x14ac:dyDescent="0.2"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6"/>
      <c r="P919" s="5"/>
      <c r="Q919" s="6"/>
      <c r="R919" s="6"/>
      <c r="S919" s="6"/>
      <c r="T919" s="6"/>
      <c r="U919" s="6"/>
      <c r="V919" s="5"/>
      <c r="W919" s="5"/>
      <c r="X919" s="5"/>
      <c r="Y919" s="5"/>
    </row>
    <row r="920" spans="4:25" ht="12.75" x14ac:dyDescent="0.2"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6"/>
      <c r="P920" s="5"/>
      <c r="Q920" s="6"/>
      <c r="R920" s="6"/>
      <c r="S920" s="6"/>
      <c r="T920" s="6"/>
      <c r="U920" s="6"/>
      <c r="V920" s="5"/>
      <c r="W920" s="5"/>
      <c r="X920" s="5"/>
      <c r="Y920" s="5"/>
    </row>
    <row r="921" spans="4:25" ht="12.75" x14ac:dyDescent="0.2"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6"/>
      <c r="P921" s="5"/>
      <c r="Q921" s="6"/>
      <c r="R921" s="6"/>
      <c r="S921" s="6"/>
      <c r="T921" s="6"/>
      <c r="U921" s="6"/>
      <c r="V921" s="5"/>
      <c r="W921" s="5"/>
      <c r="X921" s="5"/>
      <c r="Y921" s="5"/>
    </row>
    <row r="922" spans="4:25" ht="12.75" x14ac:dyDescent="0.2"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6"/>
      <c r="P922" s="5"/>
      <c r="Q922" s="6"/>
      <c r="R922" s="6"/>
      <c r="S922" s="6"/>
      <c r="T922" s="6"/>
      <c r="U922" s="6"/>
      <c r="V922" s="5"/>
      <c r="W922" s="5"/>
      <c r="X922" s="5"/>
      <c r="Y922" s="5"/>
    </row>
    <row r="923" spans="4:25" ht="12.75" x14ac:dyDescent="0.2"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6"/>
      <c r="P923" s="5"/>
      <c r="Q923" s="6"/>
      <c r="R923" s="6"/>
      <c r="S923" s="6"/>
      <c r="T923" s="6"/>
      <c r="U923" s="6"/>
      <c r="V923" s="5"/>
      <c r="W923" s="5"/>
      <c r="X923" s="5"/>
      <c r="Y923" s="5"/>
    </row>
    <row r="924" spans="4:25" ht="12.75" x14ac:dyDescent="0.2"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6"/>
      <c r="P924" s="5"/>
      <c r="Q924" s="6"/>
      <c r="R924" s="6"/>
      <c r="S924" s="6"/>
      <c r="T924" s="6"/>
      <c r="U924" s="6"/>
      <c r="V924" s="5"/>
      <c r="W924" s="5"/>
      <c r="X924" s="5"/>
      <c r="Y924" s="5"/>
    </row>
    <row r="925" spans="4:25" ht="12.75" x14ac:dyDescent="0.2"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6"/>
      <c r="P925" s="5"/>
      <c r="Q925" s="6"/>
      <c r="R925" s="6"/>
      <c r="S925" s="6"/>
      <c r="T925" s="6"/>
      <c r="U925" s="6"/>
      <c r="V925" s="5"/>
      <c r="W925" s="5"/>
      <c r="X925" s="5"/>
      <c r="Y925" s="5"/>
    </row>
    <row r="926" spans="4:25" ht="12.75" x14ac:dyDescent="0.2"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6"/>
      <c r="P926" s="5"/>
      <c r="Q926" s="6"/>
      <c r="R926" s="6"/>
      <c r="S926" s="6"/>
      <c r="T926" s="6"/>
      <c r="U926" s="6"/>
      <c r="V926" s="5"/>
      <c r="W926" s="5"/>
      <c r="X926" s="5"/>
      <c r="Y926" s="5"/>
    </row>
    <row r="927" spans="4:25" ht="12.75" x14ac:dyDescent="0.2"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6"/>
      <c r="P927" s="5"/>
      <c r="Q927" s="6"/>
      <c r="R927" s="6"/>
      <c r="S927" s="6"/>
      <c r="T927" s="6"/>
      <c r="U927" s="6"/>
      <c r="V927" s="5"/>
      <c r="W927" s="5"/>
      <c r="X927" s="5"/>
      <c r="Y927" s="5"/>
    </row>
    <row r="928" spans="4:25" ht="12.75" x14ac:dyDescent="0.2"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6"/>
      <c r="P928" s="5"/>
      <c r="Q928" s="6"/>
      <c r="R928" s="6"/>
      <c r="S928" s="6"/>
      <c r="T928" s="6"/>
      <c r="U928" s="6"/>
      <c r="V928" s="5"/>
      <c r="W928" s="5"/>
      <c r="X928" s="5"/>
      <c r="Y928" s="5"/>
    </row>
    <row r="929" spans="4:25" ht="12.75" x14ac:dyDescent="0.2"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6"/>
      <c r="P929" s="5"/>
      <c r="Q929" s="6"/>
      <c r="R929" s="6"/>
      <c r="S929" s="6"/>
      <c r="T929" s="6"/>
      <c r="U929" s="6"/>
      <c r="V929" s="5"/>
      <c r="W929" s="5"/>
      <c r="X929" s="5"/>
      <c r="Y929" s="5"/>
    </row>
    <row r="930" spans="4:25" ht="12.75" x14ac:dyDescent="0.2"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6"/>
      <c r="P930" s="5"/>
      <c r="Q930" s="6"/>
      <c r="R930" s="6"/>
      <c r="S930" s="6"/>
      <c r="T930" s="6"/>
      <c r="U930" s="6"/>
      <c r="V930" s="5"/>
      <c r="W930" s="5"/>
      <c r="X930" s="5"/>
      <c r="Y930" s="5"/>
    </row>
    <row r="931" spans="4:25" ht="12.75" x14ac:dyDescent="0.2"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6"/>
      <c r="P931" s="5"/>
      <c r="Q931" s="6"/>
      <c r="R931" s="6"/>
      <c r="S931" s="6"/>
      <c r="T931" s="6"/>
      <c r="U931" s="6"/>
      <c r="V931" s="5"/>
      <c r="W931" s="5"/>
      <c r="X931" s="5"/>
      <c r="Y931" s="5"/>
    </row>
    <row r="932" spans="4:25" ht="12.75" x14ac:dyDescent="0.2"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6"/>
      <c r="P932" s="5"/>
      <c r="Q932" s="6"/>
      <c r="R932" s="6"/>
      <c r="S932" s="6"/>
      <c r="T932" s="6"/>
      <c r="U932" s="6"/>
      <c r="V932" s="5"/>
      <c r="W932" s="5"/>
      <c r="X932" s="5"/>
      <c r="Y932" s="5"/>
    </row>
    <row r="933" spans="4:25" ht="12.75" x14ac:dyDescent="0.2"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6"/>
      <c r="P933" s="5"/>
      <c r="Q933" s="6"/>
      <c r="R933" s="6"/>
      <c r="S933" s="6"/>
      <c r="T933" s="6"/>
      <c r="U933" s="6"/>
      <c r="V933" s="5"/>
      <c r="W933" s="5"/>
      <c r="X933" s="5"/>
      <c r="Y933" s="5"/>
    </row>
    <row r="934" spans="4:25" ht="12.75" x14ac:dyDescent="0.2"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6"/>
      <c r="P934" s="5"/>
      <c r="Q934" s="6"/>
      <c r="R934" s="6"/>
      <c r="S934" s="6"/>
      <c r="T934" s="6"/>
      <c r="U934" s="6"/>
      <c r="V934" s="5"/>
      <c r="W934" s="5"/>
      <c r="X934" s="5"/>
      <c r="Y934" s="5"/>
    </row>
    <row r="935" spans="4:25" ht="12.75" x14ac:dyDescent="0.2"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6"/>
      <c r="P935" s="5"/>
      <c r="Q935" s="6"/>
      <c r="R935" s="6"/>
      <c r="S935" s="6"/>
      <c r="T935" s="6"/>
      <c r="U935" s="6"/>
      <c r="V935" s="5"/>
      <c r="W935" s="5"/>
      <c r="X935" s="5"/>
      <c r="Y935" s="5"/>
    </row>
    <row r="936" spans="4:25" ht="12.75" x14ac:dyDescent="0.2"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6"/>
      <c r="P936" s="5"/>
      <c r="Q936" s="6"/>
      <c r="R936" s="6"/>
      <c r="S936" s="6"/>
      <c r="T936" s="6"/>
      <c r="U936" s="6"/>
      <c r="V936" s="5"/>
      <c r="W936" s="5"/>
      <c r="X936" s="5"/>
      <c r="Y936" s="5"/>
    </row>
    <row r="937" spans="4:25" ht="12.75" x14ac:dyDescent="0.2"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6"/>
      <c r="P937" s="5"/>
      <c r="Q937" s="6"/>
      <c r="R937" s="6"/>
      <c r="S937" s="6"/>
      <c r="T937" s="6"/>
      <c r="U937" s="6"/>
      <c r="V937" s="5"/>
      <c r="W937" s="5"/>
      <c r="X937" s="5"/>
      <c r="Y937" s="5"/>
    </row>
    <row r="938" spans="4:25" ht="12.75" x14ac:dyDescent="0.2"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6"/>
      <c r="P938" s="5"/>
      <c r="Q938" s="6"/>
      <c r="R938" s="6"/>
      <c r="S938" s="6"/>
      <c r="T938" s="6"/>
      <c r="U938" s="6"/>
      <c r="V938" s="5"/>
      <c r="W938" s="5"/>
      <c r="X938" s="5"/>
      <c r="Y938" s="5"/>
    </row>
    <row r="939" spans="4:25" ht="12.75" x14ac:dyDescent="0.2"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6"/>
      <c r="P939" s="5"/>
      <c r="Q939" s="6"/>
      <c r="R939" s="6"/>
      <c r="S939" s="6"/>
      <c r="T939" s="6"/>
      <c r="U939" s="6"/>
      <c r="V939" s="5"/>
      <c r="W939" s="5"/>
      <c r="X939" s="5"/>
      <c r="Y939" s="5"/>
    </row>
    <row r="940" spans="4:25" ht="12.75" x14ac:dyDescent="0.2"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6"/>
      <c r="P940" s="5"/>
      <c r="Q940" s="6"/>
      <c r="R940" s="6"/>
      <c r="S940" s="6"/>
      <c r="T940" s="6"/>
      <c r="U940" s="6"/>
      <c r="V940" s="5"/>
      <c r="W940" s="5"/>
      <c r="X940" s="5"/>
      <c r="Y940" s="5"/>
    </row>
    <row r="941" spans="4:25" ht="12.75" x14ac:dyDescent="0.2"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6"/>
      <c r="P941" s="5"/>
      <c r="Q941" s="6"/>
      <c r="R941" s="6"/>
      <c r="S941" s="6"/>
      <c r="T941" s="6"/>
      <c r="U941" s="6"/>
      <c r="V941" s="5"/>
      <c r="W941" s="5"/>
      <c r="X941" s="5"/>
      <c r="Y941" s="5"/>
    </row>
    <row r="942" spans="4:25" ht="12.75" x14ac:dyDescent="0.2"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6"/>
      <c r="P942" s="5"/>
      <c r="Q942" s="6"/>
      <c r="R942" s="6"/>
      <c r="S942" s="6"/>
      <c r="T942" s="6"/>
      <c r="U942" s="6"/>
      <c r="V942" s="5"/>
      <c r="W942" s="5"/>
      <c r="X942" s="5"/>
      <c r="Y942" s="5"/>
    </row>
    <row r="943" spans="4:25" ht="12.75" x14ac:dyDescent="0.2"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6"/>
      <c r="P943" s="5"/>
      <c r="Q943" s="6"/>
      <c r="R943" s="6"/>
      <c r="S943" s="6"/>
      <c r="T943" s="6"/>
      <c r="U943" s="6"/>
      <c r="V943" s="5"/>
      <c r="W943" s="5"/>
      <c r="X943" s="5"/>
      <c r="Y943" s="5"/>
    </row>
    <row r="944" spans="4:25" ht="12.75" x14ac:dyDescent="0.2"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6"/>
      <c r="P944" s="5"/>
      <c r="Q944" s="6"/>
      <c r="R944" s="6"/>
      <c r="S944" s="6"/>
      <c r="T944" s="6"/>
      <c r="U944" s="6"/>
      <c r="V944" s="5"/>
      <c r="W944" s="5"/>
      <c r="X944" s="5"/>
      <c r="Y944" s="5"/>
    </row>
    <row r="945" spans="4:25" ht="12.75" x14ac:dyDescent="0.2"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6"/>
      <c r="P945" s="5"/>
      <c r="Q945" s="6"/>
      <c r="R945" s="6"/>
      <c r="S945" s="6"/>
      <c r="T945" s="6"/>
      <c r="U945" s="6"/>
      <c r="V945" s="5"/>
      <c r="W945" s="5"/>
      <c r="X945" s="5"/>
      <c r="Y945" s="5"/>
    </row>
    <row r="946" spans="4:25" ht="12.75" x14ac:dyDescent="0.2"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6"/>
      <c r="P946" s="5"/>
      <c r="Q946" s="6"/>
      <c r="R946" s="6"/>
      <c r="S946" s="6"/>
      <c r="T946" s="6"/>
      <c r="U946" s="6"/>
      <c r="V946" s="5"/>
      <c r="W946" s="5"/>
      <c r="X946" s="5"/>
      <c r="Y946" s="5"/>
    </row>
    <row r="947" spans="4:25" ht="12.75" x14ac:dyDescent="0.2"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6"/>
      <c r="P947" s="5"/>
      <c r="Q947" s="6"/>
      <c r="R947" s="6"/>
      <c r="S947" s="6"/>
      <c r="T947" s="6"/>
      <c r="U947" s="6"/>
      <c r="V947" s="5"/>
      <c r="W947" s="5"/>
      <c r="X947" s="5"/>
      <c r="Y947" s="5"/>
    </row>
    <row r="948" spans="4:25" ht="12.75" x14ac:dyDescent="0.2"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6"/>
      <c r="P948" s="5"/>
      <c r="Q948" s="6"/>
      <c r="R948" s="6"/>
      <c r="S948" s="6"/>
      <c r="T948" s="6"/>
      <c r="U948" s="6"/>
      <c r="V948" s="5"/>
      <c r="W948" s="5"/>
      <c r="X948" s="5"/>
      <c r="Y948" s="5"/>
    </row>
    <row r="949" spans="4:25" ht="12.75" x14ac:dyDescent="0.2"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6"/>
      <c r="P949" s="5"/>
      <c r="Q949" s="6"/>
      <c r="R949" s="6"/>
      <c r="S949" s="6"/>
      <c r="T949" s="6"/>
      <c r="U949" s="6"/>
      <c r="V949" s="5"/>
      <c r="W949" s="5"/>
      <c r="X949" s="5"/>
      <c r="Y949" s="5"/>
    </row>
    <row r="950" spans="4:25" ht="12.75" x14ac:dyDescent="0.2"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6"/>
      <c r="P950" s="5"/>
      <c r="Q950" s="6"/>
      <c r="R950" s="6"/>
      <c r="S950" s="6"/>
      <c r="T950" s="6"/>
      <c r="U950" s="6"/>
      <c r="V950" s="5"/>
      <c r="W950" s="5"/>
      <c r="X950" s="5"/>
      <c r="Y950" s="5"/>
    </row>
    <row r="951" spans="4:25" ht="12.75" x14ac:dyDescent="0.2"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6"/>
      <c r="P951" s="5"/>
      <c r="Q951" s="6"/>
      <c r="R951" s="6"/>
      <c r="S951" s="6"/>
      <c r="T951" s="6"/>
      <c r="U951" s="6"/>
      <c r="V951" s="5"/>
      <c r="W951" s="5"/>
      <c r="X951" s="5"/>
      <c r="Y951" s="5"/>
    </row>
    <row r="952" spans="4:25" ht="12.75" x14ac:dyDescent="0.2">
      <c r="V952" s="5"/>
      <c r="W952" s="5"/>
      <c r="X952" s="5"/>
      <c r="Y952" s="5"/>
    </row>
  </sheetData>
  <autoFilter ref="A1:U1" xr:uid="{00000000-0001-0000-0100-000000000000}"/>
  <customSheetViews>
    <customSheetView guid="{8D75DF12-BAF0-4179-BAE6-6E1DC5098509}" filter="1" showAutoFilter="1">
      <pageMargins left="0.511811024" right="0.511811024" top="0.78740157499999996" bottom="0.78740157499999996" header="0.31496062000000002" footer="0.31496062000000002"/>
      <autoFilter ref="A1:R9" xr:uid="{2AD198BC-4983-49CE-A8D5-6F2877C142B3}"/>
    </customSheetView>
  </customSheetView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7326E"/>
    <outlinePr summaryBelow="0" summaryRight="0"/>
  </sheetPr>
  <dimension ref="A1:C25"/>
  <sheetViews>
    <sheetView workbookViewId="0">
      <pane ySplit="1" topLeftCell="A2" activePane="bottomLeft" state="frozen"/>
      <selection pane="bottomLeft" activeCell="E27" sqref="E27"/>
    </sheetView>
  </sheetViews>
  <sheetFormatPr defaultColWidth="12.5703125" defaultRowHeight="15.75" customHeight="1" x14ac:dyDescent="0.2"/>
  <cols>
    <col min="1" max="1" width="23" bestFit="1" customWidth="1"/>
    <col min="2" max="2" width="15.28515625" bestFit="1" customWidth="1"/>
    <col min="3" max="3" width="25.5703125" bestFit="1" customWidth="1"/>
  </cols>
  <sheetData>
    <row r="1" spans="1:3" x14ac:dyDescent="0.2">
      <c r="A1" s="7" t="s">
        <v>45</v>
      </c>
      <c r="B1" s="3" t="s">
        <v>46</v>
      </c>
      <c r="C1" s="3" t="s">
        <v>100</v>
      </c>
    </row>
    <row r="2" spans="1:3" x14ac:dyDescent="0.2">
      <c r="A2" s="15" t="s">
        <v>42</v>
      </c>
      <c r="B2" s="2">
        <v>2.4E-2</v>
      </c>
      <c r="C2" s="17">
        <f>B2*13.45</f>
        <v>0.32279999999999998</v>
      </c>
    </row>
    <row r="3" spans="1:3" x14ac:dyDescent="0.2">
      <c r="A3" s="15" t="s">
        <v>41</v>
      </c>
      <c r="B3" s="2">
        <v>6.5000000000000002E-2</v>
      </c>
      <c r="C3" s="17">
        <f t="shared" ref="C3:C21" si="0">B3*13.45</f>
        <v>0.87424999999999997</v>
      </c>
    </row>
    <row r="4" spans="1:3" x14ac:dyDescent="0.2">
      <c r="A4" s="15" t="s">
        <v>25</v>
      </c>
      <c r="B4" s="2">
        <v>0.1</v>
      </c>
      <c r="C4" s="17">
        <f>B4*13.45</f>
        <v>1.345</v>
      </c>
    </row>
    <row r="5" spans="1:3" x14ac:dyDescent="0.2">
      <c r="A5" s="15" t="s">
        <v>22</v>
      </c>
      <c r="B5" s="2">
        <v>0.13300000000000001</v>
      </c>
      <c r="C5" s="17">
        <f>B5*13.45</f>
        <v>1.7888500000000001</v>
      </c>
    </row>
    <row r="6" spans="1:3" x14ac:dyDescent="0.2">
      <c r="A6" s="15" t="s">
        <v>40</v>
      </c>
      <c r="B6" s="2">
        <v>0.15</v>
      </c>
      <c r="C6" s="17">
        <f t="shared" si="0"/>
        <v>2.0174999999999996</v>
      </c>
    </row>
    <row r="7" spans="1:3" x14ac:dyDescent="0.2">
      <c r="A7" s="15" t="s">
        <v>23</v>
      </c>
      <c r="B7" s="2">
        <v>0.2</v>
      </c>
      <c r="C7" s="17">
        <f>B7*13.45</f>
        <v>2.69</v>
      </c>
    </row>
    <row r="8" spans="1:3" x14ac:dyDescent="0.2">
      <c r="A8" s="15" t="s">
        <v>24</v>
      </c>
      <c r="B8" s="2">
        <v>0.32</v>
      </c>
      <c r="C8" s="17">
        <f>B8*13.45</f>
        <v>4.3040000000000003</v>
      </c>
    </row>
    <row r="9" spans="1:3" x14ac:dyDescent="0.2">
      <c r="A9" s="15" t="s">
        <v>84</v>
      </c>
      <c r="B9" s="2">
        <v>0.5</v>
      </c>
      <c r="C9" s="17">
        <f t="shared" si="0"/>
        <v>6.7249999999999996</v>
      </c>
    </row>
    <row r="10" spans="1:3" x14ac:dyDescent="0.2">
      <c r="A10" s="16" t="s">
        <v>85</v>
      </c>
      <c r="B10" s="2">
        <v>0.71</v>
      </c>
      <c r="C10" s="17">
        <f t="shared" si="0"/>
        <v>9.5494999999999983</v>
      </c>
    </row>
    <row r="11" spans="1:3" x14ac:dyDescent="0.2">
      <c r="A11" s="16" t="s">
        <v>86</v>
      </c>
      <c r="B11" s="2">
        <v>0.73899999999999999</v>
      </c>
      <c r="C11" s="17">
        <f t="shared" si="0"/>
        <v>9.9395499999999988</v>
      </c>
    </row>
    <row r="12" spans="1:3" x14ac:dyDescent="0.2">
      <c r="A12" s="15" t="s">
        <v>87</v>
      </c>
      <c r="B12" s="2">
        <v>0.80500000000000005</v>
      </c>
      <c r="C12" s="17">
        <f t="shared" si="0"/>
        <v>10.827249999999999</v>
      </c>
    </row>
    <row r="13" spans="1:3" x14ac:dyDescent="0.2">
      <c r="A13" s="15" t="s">
        <v>30</v>
      </c>
      <c r="B13" s="2">
        <v>1.18</v>
      </c>
      <c r="C13" s="17">
        <f t="shared" si="0"/>
        <v>15.870999999999999</v>
      </c>
    </row>
    <row r="14" spans="1:3" x14ac:dyDescent="0.2">
      <c r="A14" s="15" t="s">
        <v>31</v>
      </c>
      <c r="B14" s="2">
        <v>1.1000000000000001</v>
      </c>
      <c r="C14" s="17">
        <f t="shared" si="0"/>
        <v>14.795</v>
      </c>
    </row>
    <row r="15" spans="1:3" x14ac:dyDescent="0.2">
      <c r="A15" s="15" t="s">
        <v>32</v>
      </c>
      <c r="B15" s="2">
        <v>1.4</v>
      </c>
      <c r="C15" s="17">
        <f t="shared" si="0"/>
        <v>18.829999999999998</v>
      </c>
    </row>
    <row r="16" spans="1:3" x14ac:dyDescent="0.2">
      <c r="A16" s="15" t="s">
        <v>33</v>
      </c>
      <c r="B16" s="2">
        <v>2.2000000000000002</v>
      </c>
      <c r="C16" s="17">
        <f t="shared" si="0"/>
        <v>29.59</v>
      </c>
    </row>
    <row r="17" spans="1:3" x14ac:dyDescent="0.2">
      <c r="A17" s="15" t="s">
        <v>34</v>
      </c>
      <c r="B17" s="2">
        <v>2.4</v>
      </c>
      <c r="C17" s="17">
        <f t="shared" si="0"/>
        <v>32.279999999999994</v>
      </c>
    </row>
    <row r="18" spans="1:3" x14ac:dyDescent="0.2">
      <c r="A18" s="15" t="s">
        <v>35</v>
      </c>
      <c r="B18" s="2">
        <v>1</v>
      </c>
      <c r="C18" s="17">
        <f t="shared" si="0"/>
        <v>13.45</v>
      </c>
    </row>
    <row r="19" spans="1:3" x14ac:dyDescent="0.2">
      <c r="A19" s="15" t="s">
        <v>36</v>
      </c>
      <c r="B19" s="2">
        <v>1.1000000000000001</v>
      </c>
      <c r="C19" s="17">
        <f t="shared" si="0"/>
        <v>14.795</v>
      </c>
    </row>
    <row r="20" spans="1:3" x14ac:dyDescent="0.2">
      <c r="A20" s="15" t="s">
        <v>37</v>
      </c>
      <c r="B20" s="2">
        <v>1.3</v>
      </c>
      <c r="C20" s="17">
        <f>B20*13.45</f>
        <v>17.484999999999999</v>
      </c>
    </row>
    <row r="21" spans="1:3" x14ac:dyDescent="0.2">
      <c r="A21" s="15" t="s">
        <v>38</v>
      </c>
      <c r="B21" s="2">
        <v>1.8</v>
      </c>
      <c r="C21" s="17">
        <f t="shared" si="0"/>
        <v>24.21</v>
      </c>
    </row>
    <row r="22" spans="1:3" x14ac:dyDescent="0.2">
      <c r="A22" s="15" t="s">
        <v>81</v>
      </c>
      <c r="B22" s="2">
        <v>0.8</v>
      </c>
      <c r="C22" s="17">
        <f>B22*13.45</f>
        <v>10.76</v>
      </c>
    </row>
    <row r="23" spans="1:3" x14ac:dyDescent="0.2">
      <c r="A23" s="15" t="s">
        <v>83</v>
      </c>
      <c r="B23" s="2">
        <v>0.97</v>
      </c>
      <c r="C23" s="17">
        <f>B23*13.45</f>
        <v>13.046499999999998</v>
      </c>
    </row>
    <row r="24" spans="1:3" x14ac:dyDescent="0.2">
      <c r="A24" s="15" t="s">
        <v>82</v>
      </c>
      <c r="B24" s="2">
        <v>1.5</v>
      </c>
      <c r="C24" s="17">
        <f>B24*13.45</f>
        <v>20.174999999999997</v>
      </c>
    </row>
    <row r="25" spans="1:3" x14ac:dyDescent="0.2">
      <c r="A25" s="15" t="s">
        <v>39</v>
      </c>
      <c r="B25" s="2">
        <v>0.3</v>
      </c>
      <c r="C25" s="17">
        <f>B25*13.45</f>
        <v>4.0349999999999993</v>
      </c>
    </row>
  </sheetData>
  <hyperlinks>
    <hyperlink ref="A9" r:id="rId1" xr:uid="{06EAD829-BB40-4D48-A4D6-06083B5E23FE}"/>
    <hyperlink ref="A10" r:id="rId2" xr:uid="{854731E4-FEBB-48EB-9BB0-6D2EA6DF5058}"/>
    <hyperlink ref="A11" r:id="rId3" xr:uid="{5B7406EE-74B0-40F5-8620-9780A8B61F56}"/>
    <hyperlink ref="A12" r:id="rId4" display="Lençól king" xr:uid="{D0B3417B-44C5-47A1-B6EA-4A7A9A23975A}"/>
    <hyperlink ref="A14" r:id="rId5" xr:uid="{AF61DE2F-9ED2-472D-8536-A043C9515689}"/>
    <hyperlink ref="A15" r:id="rId6" xr:uid="{A0420E2D-1F42-43A4-911C-9F6AA2974015}"/>
    <hyperlink ref="A16" r:id="rId7" xr:uid="{FB2ED4BC-0B23-483E-B62A-B35654995CB9}"/>
    <hyperlink ref="A17" r:id="rId8" xr:uid="{B2E6AAE5-CF9A-41F5-B164-7E17E13D9C2C}"/>
    <hyperlink ref="A2" r:id="rId9" xr:uid="{5A55935B-01FA-4783-8C15-257343F47F9B}"/>
    <hyperlink ref="A3" r:id="rId10" xr:uid="{4E86922C-D629-44CB-90A2-2A861566980F}"/>
    <hyperlink ref="A6" r:id="rId11" xr:uid="{D8BB1DB4-2C39-4FA2-A933-179FC437EB74}"/>
    <hyperlink ref="A7" r:id="rId12" xr:uid="{10CD8F59-F2C1-482D-AA8E-434E96E85CA9}"/>
    <hyperlink ref="A4" r:id="rId13" xr:uid="{66BED883-9D5D-4E73-B455-621F0EACD923}"/>
    <hyperlink ref="A5" r:id="rId14" xr:uid="{779102D9-5005-4747-A6F3-EA41B063E035}"/>
    <hyperlink ref="A8" r:id="rId15" xr:uid="{22746CB8-EBD4-41D8-85A4-E6D42727A5A2}"/>
    <hyperlink ref="A18" r:id="rId16" xr:uid="{BCDA28FA-E0B5-41D4-98F1-74C05DE771C7}"/>
    <hyperlink ref="A19" r:id="rId17" xr:uid="{C2B1B593-F7D7-4EEB-855D-94E92A571F3A}"/>
    <hyperlink ref="A20" r:id="rId18" xr:uid="{00B3A2E0-04F7-4F67-A8B7-2B85307C18D2}"/>
    <hyperlink ref="A21" r:id="rId19" xr:uid="{D63C6D86-E22D-4B38-8D1F-1E4BF711D37A}"/>
    <hyperlink ref="A13" r:id="rId20" xr:uid="{9678868D-FC09-4964-AFAF-A3367BB1934B}"/>
    <hyperlink ref="A23" r:id="rId21" xr:uid="{1E9CE764-E941-4821-8464-BFB584D1CD4F}"/>
    <hyperlink ref="A22" r:id="rId22" xr:uid="{25E716F4-04E5-4C26-AF3B-BFD4A28AEDA6}"/>
    <hyperlink ref="A24" r:id="rId23" display="Colcha queen" xr:uid="{F6FD178A-398E-44CB-8298-58E13860C09A}"/>
    <hyperlink ref="A25" r:id="rId24" xr:uid="{A6076A67-C81B-4425-B24B-F623ADDCF2A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7326E"/>
    <outlinePr summaryBelow="0" summaryRight="0"/>
  </sheetPr>
  <dimension ref="A1:G11"/>
  <sheetViews>
    <sheetView zoomScale="170" zoomScaleNormal="170" workbookViewId="0">
      <pane ySplit="1" topLeftCell="A2" activePane="bottomLeft" state="frozen"/>
      <selection pane="bottomLeft" activeCell="B5" sqref="B5"/>
    </sheetView>
  </sheetViews>
  <sheetFormatPr defaultColWidth="12.5703125" defaultRowHeight="15.75" customHeight="1" x14ac:dyDescent="0.2"/>
  <cols>
    <col min="1" max="1" width="20.5703125" bestFit="1" customWidth="1"/>
    <col min="2" max="2" width="10.85546875" customWidth="1"/>
    <col min="5" max="5" width="40.42578125" customWidth="1"/>
  </cols>
  <sheetData>
    <row r="1" spans="1:7" ht="12.75" x14ac:dyDescent="0.2">
      <c r="A1" s="1" t="s">
        <v>160</v>
      </c>
      <c r="B1" s="1" t="s">
        <v>47</v>
      </c>
    </row>
    <row r="2" spans="1:7" ht="12.75" customHeight="1" x14ac:dyDescent="0.2">
      <c r="A2" s="25">
        <v>1</v>
      </c>
      <c r="B2" s="8">
        <v>30</v>
      </c>
      <c r="C2" s="22"/>
      <c r="E2" s="28"/>
    </row>
    <row r="3" spans="1:7" ht="15.75" customHeight="1" x14ac:dyDescent="0.2">
      <c r="A3" s="25">
        <v>2</v>
      </c>
      <c r="B3" s="8">
        <f>$B$2*A3</f>
        <v>60</v>
      </c>
      <c r="C3" s="22"/>
      <c r="D3" s="26"/>
      <c r="E3" s="28"/>
    </row>
    <row r="4" spans="1:7" ht="15.75" customHeight="1" x14ac:dyDescent="0.2">
      <c r="A4" s="25">
        <v>3</v>
      </c>
      <c r="B4" s="8">
        <f t="shared" ref="B4:B9" si="0">$B$2*A4</f>
        <v>90</v>
      </c>
      <c r="C4" s="22"/>
      <c r="E4" s="28"/>
      <c r="G4" s="22"/>
    </row>
    <row r="5" spans="1:7" ht="15.75" customHeight="1" x14ac:dyDescent="0.2">
      <c r="A5" s="25">
        <v>4</v>
      </c>
      <c r="B5" s="8">
        <f t="shared" si="0"/>
        <v>120</v>
      </c>
      <c r="C5" s="22"/>
      <c r="E5" s="28"/>
      <c r="G5" s="22"/>
    </row>
    <row r="6" spans="1:7" ht="12.75" x14ac:dyDescent="0.2">
      <c r="A6" s="25">
        <v>5</v>
      </c>
      <c r="B6" s="8">
        <f t="shared" si="0"/>
        <v>150</v>
      </c>
      <c r="C6" s="22"/>
      <c r="E6" s="28"/>
      <c r="G6" s="22"/>
    </row>
    <row r="7" spans="1:7" ht="12.75" x14ac:dyDescent="0.2">
      <c r="A7" s="25">
        <v>6</v>
      </c>
      <c r="B7" s="8">
        <f t="shared" si="0"/>
        <v>180</v>
      </c>
      <c r="C7" s="22"/>
      <c r="G7" s="22"/>
    </row>
    <row r="8" spans="1:7" ht="12.75" x14ac:dyDescent="0.2">
      <c r="A8" s="25">
        <v>7</v>
      </c>
      <c r="B8" s="8">
        <f t="shared" si="0"/>
        <v>210</v>
      </c>
      <c r="C8" s="22"/>
      <c r="G8" s="22"/>
    </row>
    <row r="9" spans="1:7" ht="12.75" x14ac:dyDescent="0.2">
      <c r="A9" s="25">
        <v>8</v>
      </c>
      <c r="B9" s="8">
        <f t="shared" si="0"/>
        <v>240</v>
      </c>
      <c r="C9" s="22"/>
      <c r="G9" s="22"/>
    </row>
    <row r="11" spans="1:7" ht="15.75" customHeight="1" x14ac:dyDescent="0.2">
      <c r="B11" s="2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7326E"/>
    <outlinePr summaryBelow="0" summaryRight="0"/>
  </sheetPr>
  <dimension ref="A1:E7"/>
  <sheetViews>
    <sheetView workbookViewId="0">
      <pane ySplit="1" topLeftCell="A2" activePane="bottomLeft" state="frozen"/>
      <selection pane="bottomLeft" activeCell="F17" sqref="F17"/>
    </sheetView>
  </sheetViews>
  <sheetFormatPr defaultColWidth="12.5703125" defaultRowHeight="15.75" customHeight="1" x14ac:dyDescent="0.2"/>
  <cols>
    <col min="1" max="1" width="14" bestFit="1" customWidth="1"/>
    <col min="2" max="2" width="11.28515625" customWidth="1"/>
    <col min="3" max="3" width="31" bestFit="1" customWidth="1"/>
    <col min="4" max="4" width="11.42578125" customWidth="1"/>
  </cols>
  <sheetData>
    <row r="1" spans="1:5" ht="14.25" customHeight="1" x14ac:dyDescent="0.2">
      <c r="A1" s="1" t="s">
        <v>99</v>
      </c>
      <c r="B1" s="1" t="s">
        <v>48</v>
      </c>
      <c r="C1" s="1" t="s">
        <v>157</v>
      </c>
      <c r="D1" s="9" t="s">
        <v>49</v>
      </c>
      <c r="E1" s="45" t="s">
        <v>158</v>
      </c>
    </row>
    <row r="2" spans="1:5" ht="12.75" x14ac:dyDescent="0.2">
      <c r="A2" s="27" t="s">
        <v>50</v>
      </c>
      <c r="B2" s="10">
        <f>0.33*1.15</f>
        <v>0.3795</v>
      </c>
      <c r="C2" s="11">
        <v>1</v>
      </c>
      <c r="D2" s="12">
        <f t="shared" ref="D2:D5" si="0">C2*B2</f>
        <v>0.3795</v>
      </c>
      <c r="E2" s="26">
        <f>SUM(D2:D5)</f>
        <v>3.2849999999999993</v>
      </c>
    </row>
    <row r="3" spans="1:5" ht="12.75" x14ac:dyDescent="0.2">
      <c r="A3" s="27" t="s">
        <v>51</v>
      </c>
      <c r="B3" s="10">
        <f>13.89/12</f>
        <v>1.1575</v>
      </c>
      <c r="C3" s="11">
        <v>1</v>
      </c>
      <c r="D3" s="12">
        <f t="shared" si="0"/>
        <v>1.1575</v>
      </c>
    </row>
    <row r="4" spans="1:5" ht="12.75" x14ac:dyDescent="0.2">
      <c r="A4" s="27" t="s">
        <v>52</v>
      </c>
      <c r="B4" s="10">
        <f>0.76*1.15</f>
        <v>0.87399999999999989</v>
      </c>
      <c r="C4" s="11">
        <v>1</v>
      </c>
      <c r="D4" s="12">
        <f t="shared" si="0"/>
        <v>0.87399999999999989</v>
      </c>
    </row>
    <row r="5" spans="1:5" ht="12.75" x14ac:dyDescent="0.2">
      <c r="A5" s="27" t="s">
        <v>53</v>
      </c>
      <c r="B5" s="10">
        <f>0.76*1.15</f>
        <v>0.87399999999999989</v>
      </c>
      <c r="C5" s="11">
        <v>1</v>
      </c>
      <c r="D5" s="12">
        <f t="shared" si="0"/>
        <v>0.87399999999999989</v>
      </c>
    </row>
    <row r="7" spans="1:5" ht="15.75" customHeight="1" x14ac:dyDescent="0.2">
      <c r="D7" s="26"/>
    </row>
  </sheetData>
  <hyperlinks>
    <hyperlink ref="A2" r:id="rId1" xr:uid="{5665104C-3EC9-4D4E-87B9-662C52115E60}"/>
    <hyperlink ref="A3" r:id="rId2" xr:uid="{93E74074-FE37-4DDB-B81A-F1E5377CC43A}"/>
    <hyperlink ref="A4" r:id="rId3" xr:uid="{22B7123B-E8FC-4AEF-970F-B7668589B286}"/>
    <hyperlink ref="A5" r:id="rId4" xr:uid="{A4684966-8E0C-4665-AA37-41DDE3C77A2F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27326E"/>
    <outlinePr summaryBelow="0" summaryRight="0"/>
  </sheetPr>
  <dimension ref="A1:D10"/>
  <sheetViews>
    <sheetView workbookViewId="0">
      <pane ySplit="1" topLeftCell="A2" activePane="bottomLeft" state="frozen"/>
      <selection pane="bottomLeft" activeCell="F7" sqref="F7"/>
    </sheetView>
  </sheetViews>
  <sheetFormatPr defaultColWidth="12.5703125" defaultRowHeight="15.75" customHeight="1" x14ac:dyDescent="0.2"/>
  <cols>
    <col min="3" max="3" width="22" bestFit="1" customWidth="1"/>
  </cols>
  <sheetData>
    <row r="1" spans="1:4" ht="12.75" x14ac:dyDescent="0.2">
      <c r="A1" s="1" t="s">
        <v>99</v>
      </c>
      <c r="B1" s="1" t="s">
        <v>48</v>
      </c>
      <c r="C1" s="1" t="s">
        <v>54</v>
      </c>
      <c r="D1" s="9" t="s">
        <v>49</v>
      </c>
    </row>
    <row r="2" spans="1:4" ht="12.75" x14ac:dyDescent="0.2">
      <c r="A2" s="27" t="s">
        <v>55</v>
      </c>
      <c r="B2" s="10">
        <f>49.99/10</f>
        <v>4.9990000000000006</v>
      </c>
      <c r="C2" s="13">
        <v>1</v>
      </c>
      <c r="D2" s="12">
        <f t="array" ref="D2:D8">IF(A2:A8&lt;&gt;"",B2:B8*C2:C8,"")</f>
        <v>4.9990000000000006</v>
      </c>
    </row>
    <row r="3" spans="1:4" ht="12.75" x14ac:dyDescent="0.2">
      <c r="A3" s="27" t="s">
        <v>56</v>
      </c>
      <c r="B3" s="10">
        <f>16.35/6</f>
        <v>2.7250000000000001</v>
      </c>
      <c r="C3" s="13">
        <v>1</v>
      </c>
      <c r="D3" s="12">
        <v>2.7250000000000001</v>
      </c>
    </row>
    <row r="4" spans="1:4" ht="12.75" x14ac:dyDescent="0.2">
      <c r="A4" s="27" t="s">
        <v>57</v>
      </c>
      <c r="B4" s="10">
        <v>4.99</v>
      </c>
      <c r="C4" s="13">
        <v>1</v>
      </c>
      <c r="D4" s="12">
        <v>4.99</v>
      </c>
    </row>
    <row r="5" spans="1:4" ht="12.75" x14ac:dyDescent="0.2">
      <c r="A5" s="27" t="s">
        <v>58</v>
      </c>
      <c r="B5" s="10">
        <f>18/3</f>
        <v>6</v>
      </c>
      <c r="C5" s="13">
        <v>1</v>
      </c>
      <c r="D5" s="12">
        <v>6</v>
      </c>
    </row>
    <row r="6" spans="1:4" ht="12.75" x14ac:dyDescent="0.2">
      <c r="A6" s="15" t="s">
        <v>59</v>
      </c>
      <c r="B6" s="10">
        <v>6.99</v>
      </c>
      <c r="C6" s="2">
        <v>1</v>
      </c>
      <c r="D6" s="12">
        <v>6.99</v>
      </c>
    </row>
    <row r="7" spans="1:4" ht="12.75" x14ac:dyDescent="0.2">
      <c r="A7" s="15" t="s">
        <v>60</v>
      </c>
      <c r="B7" s="10">
        <v>11.9</v>
      </c>
      <c r="C7" s="2">
        <v>1</v>
      </c>
      <c r="D7" s="12">
        <v>11.9</v>
      </c>
    </row>
    <row r="8" spans="1:4" ht="12.75" x14ac:dyDescent="0.2">
      <c r="A8" s="15" t="s">
        <v>61</v>
      </c>
      <c r="B8" s="10">
        <v>8.49</v>
      </c>
      <c r="C8" s="2">
        <v>1</v>
      </c>
      <c r="D8" s="12">
        <v>8.49</v>
      </c>
    </row>
    <row r="10" spans="1:4" ht="15.75" customHeight="1" x14ac:dyDescent="0.2">
      <c r="C10" s="9" t="s">
        <v>102</v>
      </c>
      <c r="D10" s="26">
        <f>SUM(D2:D8)</f>
        <v>46.094000000000001</v>
      </c>
    </row>
  </sheetData>
  <hyperlinks>
    <hyperlink ref="A2" r:id="rId1" xr:uid="{D9F482C4-1684-45C0-9A4C-252EE4D3D3E6}"/>
    <hyperlink ref="A3" r:id="rId2" xr:uid="{E2B31614-A3E3-4B42-9117-6020338675A0}"/>
    <hyperlink ref="A4" r:id="rId3" xr:uid="{D6DFFE7D-7F45-4823-992B-C4CAC16F460D}"/>
    <hyperlink ref="A5" r:id="rId4" xr:uid="{66E21A1C-7C75-43BE-B012-7D0E35C717BD}"/>
    <hyperlink ref="A6" r:id="rId5" xr:uid="{09084BF7-80F0-4FB7-938A-D796C3BAB747}"/>
    <hyperlink ref="A7" r:id="rId6" xr:uid="{226A749D-BD76-4023-8AC1-16A00E510DB7}"/>
    <hyperlink ref="A8" r:id="rId7" xr:uid="{B5768BD7-6685-439E-A607-98A750CF05FE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27326E"/>
    <outlinePr summaryBelow="0" summaryRight="0"/>
  </sheetPr>
  <dimension ref="A1:R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7" sqref="Q7"/>
    </sheetView>
  </sheetViews>
  <sheetFormatPr defaultColWidth="12.5703125" defaultRowHeight="15.75" customHeight="1" x14ac:dyDescent="0.2"/>
  <cols>
    <col min="2" max="2" width="14.7109375" customWidth="1"/>
    <col min="6" max="6" width="16.140625" bestFit="1" customWidth="1"/>
    <col min="7" max="9" width="12.5703125" customWidth="1"/>
    <col min="10" max="10" width="17.28515625" customWidth="1"/>
    <col min="11" max="12" width="12.5703125" customWidth="1"/>
    <col min="13" max="13" width="14.7109375" bestFit="1" customWidth="1"/>
    <col min="14" max="14" width="16.42578125" bestFit="1" customWidth="1"/>
    <col min="15" max="15" width="16.42578125" customWidth="1"/>
    <col min="16" max="16" width="21.85546875" bestFit="1" customWidth="1"/>
    <col min="17" max="17" width="14.85546875" bestFit="1" customWidth="1"/>
  </cols>
  <sheetData>
    <row r="1" spans="1:18" x14ac:dyDescent="0.2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46" t="s">
        <v>161</v>
      </c>
      <c r="P1" s="46" t="s">
        <v>162</v>
      </c>
      <c r="Q1" s="2" t="s">
        <v>76</v>
      </c>
      <c r="R1" s="2" t="s">
        <v>77</v>
      </c>
    </row>
    <row r="2" spans="1:18" x14ac:dyDescent="0.2">
      <c r="A2" s="2" t="s">
        <v>2</v>
      </c>
      <c r="B2" s="2" t="s">
        <v>78</v>
      </c>
      <c r="C2" s="2" t="s">
        <v>44</v>
      </c>
      <c r="D2" s="2" t="s">
        <v>79</v>
      </c>
      <c r="E2" s="2" t="s">
        <v>80</v>
      </c>
      <c r="F2" s="2">
        <v>0</v>
      </c>
      <c r="G2" s="2">
        <v>1</v>
      </c>
      <c r="H2" s="2">
        <v>0</v>
      </c>
      <c r="I2" s="2">
        <v>0</v>
      </c>
      <c r="J2" s="2">
        <v>1</v>
      </c>
      <c r="K2" s="2">
        <v>0</v>
      </c>
      <c r="L2" s="2">
        <v>4</v>
      </c>
      <c r="M2" s="2">
        <v>1</v>
      </c>
      <c r="N2" s="2">
        <v>1</v>
      </c>
      <c r="O2" s="2">
        <v>1</v>
      </c>
      <c r="P2" s="2">
        <v>1</v>
      </c>
      <c r="Q2" s="2">
        <v>0</v>
      </c>
      <c r="R2" s="2">
        <v>3</v>
      </c>
    </row>
    <row r="3" spans="1:18" x14ac:dyDescent="0.2">
      <c r="A3" s="2" t="s">
        <v>3</v>
      </c>
      <c r="B3" s="2" t="s">
        <v>78</v>
      </c>
      <c r="C3" s="2" t="s">
        <v>44</v>
      </c>
      <c r="D3" s="2" t="s">
        <v>79</v>
      </c>
      <c r="E3" s="2" t="s">
        <v>80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4</v>
      </c>
      <c r="M3" s="2">
        <v>1</v>
      </c>
      <c r="N3" s="2">
        <v>1</v>
      </c>
      <c r="O3" s="2">
        <v>1</v>
      </c>
      <c r="P3" s="2">
        <v>1</v>
      </c>
      <c r="Q3" s="2">
        <v>0</v>
      </c>
      <c r="R3" s="2">
        <v>3</v>
      </c>
    </row>
    <row r="4" spans="1:18" x14ac:dyDescent="0.2">
      <c r="A4" s="2" t="s">
        <v>4</v>
      </c>
      <c r="B4" s="2" t="s">
        <v>78</v>
      </c>
      <c r="C4" s="2" t="s">
        <v>44</v>
      </c>
      <c r="D4" s="2" t="s">
        <v>79</v>
      </c>
      <c r="E4" s="2" t="s">
        <v>80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2">
        <v>0</v>
      </c>
      <c r="L4" s="2">
        <v>4</v>
      </c>
      <c r="M4" s="2">
        <v>1</v>
      </c>
      <c r="N4" s="2">
        <v>1</v>
      </c>
      <c r="O4" s="2">
        <v>1</v>
      </c>
      <c r="P4" s="2">
        <v>1</v>
      </c>
      <c r="Q4" s="2">
        <v>0</v>
      </c>
      <c r="R4" s="2">
        <v>3</v>
      </c>
    </row>
    <row r="5" spans="1:18" x14ac:dyDescent="0.2">
      <c r="A5" s="2" t="s">
        <v>5</v>
      </c>
      <c r="B5" s="2" t="s">
        <v>78</v>
      </c>
      <c r="C5" s="2" t="s">
        <v>44</v>
      </c>
      <c r="D5" s="2" t="s">
        <v>79</v>
      </c>
      <c r="E5" s="2" t="s">
        <v>80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2</v>
      </c>
      <c r="M5" s="2">
        <v>1</v>
      </c>
      <c r="N5" s="2">
        <v>1</v>
      </c>
      <c r="O5" s="2">
        <v>1</v>
      </c>
      <c r="P5" s="2">
        <v>1</v>
      </c>
      <c r="Q5" s="2">
        <v>0</v>
      </c>
      <c r="R5" s="2">
        <v>3</v>
      </c>
    </row>
    <row r="6" spans="1:18" x14ac:dyDescent="0.2">
      <c r="A6" s="2" t="s">
        <v>6</v>
      </c>
      <c r="B6" s="2" t="s">
        <v>78</v>
      </c>
      <c r="C6" s="2" t="s">
        <v>44</v>
      </c>
      <c r="D6" s="2" t="s">
        <v>79</v>
      </c>
      <c r="E6" s="2" t="s">
        <v>80</v>
      </c>
      <c r="F6" s="2">
        <v>0</v>
      </c>
      <c r="G6" s="2">
        <v>1</v>
      </c>
      <c r="H6" s="2">
        <v>0</v>
      </c>
      <c r="I6" s="2">
        <v>0</v>
      </c>
      <c r="J6" s="2">
        <v>1</v>
      </c>
      <c r="K6" s="2">
        <v>0</v>
      </c>
      <c r="L6" s="2">
        <v>4</v>
      </c>
      <c r="M6" s="2">
        <v>1</v>
      </c>
      <c r="N6" s="2">
        <v>1</v>
      </c>
      <c r="O6" s="2">
        <v>1</v>
      </c>
      <c r="P6" s="2">
        <v>1</v>
      </c>
      <c r="Q6" s="2">
        <v>0</v>
      </c>
      <c r="R6" s="2">
        <v>3</v>
      </c>
    </row>
    <row r="7" spans="1:18" x14ac:dyDescent="0.2">
      <c r="A7" s="2" t="s">
        <v>7</v>
      </c>
      <c r="B7" s="2" t="s">
        <v>78</v>
      </c>
      <c r="C7" s="2" t="s">
        <v>44</v>
      </c>
      <c r="D7" s="2" t="s">
        <v>79</v>
      </c>
      <c r="E7" s="2" t="s">
        <v>80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4</v>
      </c>
      <c r="M7" s="2">
        <v>1</v>
      </c>
      <c r="N7" s="2">
        <v>1</v>
      </c>
      <c r="O7" s="2">
        <v>1</v>
      </c>
      <c r="P7" s="2">
        <v>1</v>
      </c>
      <c r="Q7" s="2">
        <v>0</v>
      </c>
      <c r="R7" s="2">
        <v>3</v>
      </c>
    </row>
    <row r="8" spans="1:18" x14ac:dyDescent="0.2">
      <c r="A8" s="2" t="s">
        <v>8</v>
      </c>
      <c r="B8" s="2" t="s">
        <v>78</v>
      </c>
      <c r="C8" s="2" t="s">
        <v>44</v>
      </c>
      <c r="D8" s="2" t="s">
        <v>79</v>
      </c>
      <c r="E8" s="2" t="s">
        <v>80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4</v>
      </c>
      <c r="M8" s="2">
        <v>1</v>
      </c>
      <c r="N8" s="2">
        <v>1</v>
      </c>
      <c r="O8" s="2">
        <v>1</v>
      </c>
      <c r="P8" s="2">
        <v>1</v>
      </c>
      <c r="Q8" s="2">
        <v>0</v>
      </c>
      <c r="R8" s="2">
        <v>3</v>
      </c>
    </row>
    <row r="9" spans="1:18" x14ac:dyDescent="0.2">
      <c r="A9" s="2" t="s">
        <v>9</v>
      </c>
      <c r="B9" s="2" t="s">
        <v>78</v>
      </c>
      <c r="C9" s="2" t="s">
        <v>44</v>
      </c>
      <c r="D9" s="2" t="s">
        <v>79</v>
      </c>
      <c r="E9" s="2" t="s">
        <v>80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1</v>
      </c>
      <c r="P9" s="2">
        <v>1</v>
      </c>
      <c r="Q9" s="2">
        <v>0</v>
      </c>
      <c r="R9" s="2">
        <v>2</v>
      </c>
    </row>
    <row r="10" spans="1:18" x14ac:dyDescent="0.2">
      <c r="A10" s="2" t="s">
        <v>10</v>
      </c>
      <c r="B10" s="2" t="s">
        <v>78</v>
      </c>
      <c r="C10" s="2" t="s">
        <v>44</v>
      </c>
      <c r="D10" s="2" t="s">
        <v>79</v>
      </c>
      <c r="E10" s="2" t="s">
        <v>80</v>
      </c>
      <c r="F10" s="2">
        <v>0</v>
      </c>
      <c r="G10" s="2">
        <v>1</v>
      </c>
      <c r="H10" s="2">
        <v>0</v>
      </c>
      <c r="I10" s="2">
        <v>0</v>
      </c>
      <c r="J10" s="2">
        <v>1</v>
      </c>
      <c r="K10" s="2">
        <v>0</v>
      </c>
      <c r="L10" s="2">
        <v>4</v>
      </c>
      <c r="M10" s="2">
        <v>1</v>
      </c>
      <c r="N10" s="2">
        <v>1</v>
      </c>
      <c r="O10" s="2">
        <v>1</v>
      </c>
      <c r="P10" s="2">
        <v>1</v>
      </c>
      <c r="Q10" s="2">
        <v>0</v>
      </c>
      <c r="R10" s="2">
        <v>3</v>
      </c>
    </row>
    <row r="11" spans="1:18" x14ac:dyDescent="0.2">
      <c r="A11" s="2" t="s">
        <v>11</v>
      </c>
      <c r="B11" s="2" t="s">
        <v>78</v>
      </c>
      <c r="C11" s="2" t="s">
        <v>44</v>
      </c>
      <c r="D11" s="2" t="s">
        <v>79</v>
      </c>
      <c r="E11" s="2" t="s">
        <v>80</v>
      </c>
      <c r="F11" s="2">
        <v>0</v>
      </c>
      <c r="G11" s="2">
        <v>1</v>
      </c>
      <c r="H11" s="2">
        <v>0</v>
      </c>
      <c r="I11" s="2">
        <v>0</v>
      </c>
      <c r="J11" s="2">
        <v>1</v>
      </c>
      <c r="K11" s="2">
        <v>0</v>
      </c>
      <c r="L11" s="2">
        <v>4</v>
      </c>
      <c r="M11" s="2">
        <v>1</v>
      </c>
      <c r="N11" s="2">
        <v>1</v>
      </c>
      <c r="O11" s="2">
        <v>1</v>
      </c>
      <c r="P11" s="2">
        <v>1</v>
      </c>
      <c r="Q11" s="2">
        <v>0</v>
      </c>
      <c r="R11" s="2">
        <v>2</v>
      </c>
    </row>
    <row r="12" spans="1:18" x14ac:dyDescent="0.2">
      <c r="A12" s="2" t="s">
        <v>12</v>
      </c>
      <c r="B12" s="2" t="s">
        <v>78</v>
      </c>
      <c r="C12" s="2" t="s">
        <v>44</v>
      </c>
      <c r="D12" s="2" t="s">
        <v>79</v>
      </c>
      <c r="E12" s="2" t="s">
        <v>80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R12" s="2">
        <v>3</v>
      </c>
    </row>
    <row r="13" spans="1:18" x14ac:dyDescent="0.2">
      <c r="A13" s="2" t="s">
        <v>13</v>
      </c>
      <c r="B13" s="2" t="s">
        <v>78</v>
      </c>
      <c r="C13" s="2" t="s">
        <v>44</v>
      </c>
      <c r="D13" s="2" t="s">
        <v>79</v>
      </c>
      <c r="E13" s="2" t="s">
        <v>80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4</v>
      </c>
      <c r="M13" s="2">
        <v>1</v>
      </c>
      <c r="N13" s="2">
        <v>1</v>
      </c>
      <c r="O13" s="2">
        <v>1</v>
      </c>
      <c r="P13" s="2">
        <v>1</v>
      </c>
      <c r="Q13" s="2">
        <v>0</v>
      </c>
      <c r="R13" s="2">
        <v>4</v>
      </c>
    </row>
    <row r="14" spans="1:18" x14ac:dyDescent="0.2">
      <c r="A14" s="2" t="s">
        <v>14</v>
      </c>
      <c r="B14" s="2" t="s">
        <v>78</v>
      </c>
      <c r="C14" s="2" t="s">
        <v>44</v>
      </c>
      <c r="D14" s="2" t="s">
        <v>79</v>
      </c>
      <c r="E14" s="2" t="s">
        <v>80</v>
      </c>
      <c r="F14" s="2">
        <v>0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2">
        <v>4</v>
      </c>
      <c r="M14" s="2">
        <v>1</v>
      </c>
      <c r="N14" s="2">
        <v>1</v>
      </c>
      <c r="O14" s="2">
        <v>1</v>
      </c>
      <c r="P14" s="2">
        <v>1</v>
      </c>
      <c r="Q14" s="2">
        <v>0</v>
      </c>
      <c r="R14" s="2">
        <v>3</v>
      </c>
    </row>
    <row r="15" spans="1:18" x14ac:dyDescent="0.2">
      <c r="A15" s="2" t="s">
        <v>15</v>
      </c>
      <c r="B15" s="2" t="s">
        <v>78</v>
      </c>
      <c r="C15" s="2" t="s">
        <v>44</v>
      </c>
      <c r="D15" s="2" t="s">
        <v>79</v>
      </c>
      <c r="E15" s="2" t="s">
        <v>80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3</v>
      </c>
      <c r="M15" s="2">
        <v>1</v>
      </c>
      <c r="N15" s="2">
        <v>1</v>
      </c>
      <c r="O15" s="2">
        <v>1</v>
      </c>
      <c r="P15" s="2">
        <v>1</v>
      </c>
      <c r="Q15" s="2">
        <v>0</v>
      </c>
      <c r="R15" s="2">
        <v>4</v>
      </c>
    </row>
    <row r="16" spans="1:18" x14ac:dyDescent="0.2">
      <c r="A16" s="2" t="s">
        <v>16</v>
      </c>
      <c r="B16" s="2" t="s">
        <v>78</v>
      </c>
      <c r="C16" s="2" t="s">
        <v>44</v>
      </c>
      <c r="D16" s="2" t="s">
        <v>79</v>
      </c>
      <c r="E16" s="2" t="s">
        <v>80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 s="2">
        <v>5</v>
      </c>
      <c r="M16" s="2">
        <v>1</v>
      </c>
      <c r="N16" s="2">
        <v>1</v>
      </c>
      <c r="O16" s="2">
        <v>1</v>
      </c>
      <c r="P16" s="2">
        <v>1</v>
      </c>
      <c r="Q16" s="2">
        <v>0</v>
      </c>
      <c r="R16" s="2">
        <v>5</v>
      </c>
    </row>
    <row r="17" spans="1:18" x14ac:dyDescent="0.2">
      <c r="A17" s="2" t="s">
        <v>17</v>
      </c>
      <c r="B17" s="2" t="s">
        <v>78</v>
      </c>
      <c r="C17" s="2" t="s">
        <v>44</v>
      </c>
      <c r="D17" s="2" t="s">
        <v>79</v>
      </c>
      <c r="E17" s="2" t="s">
        <v>80</v>
      </c>
      <c r="F17" s="2">
        <v>1</v>
      </c>
      <c r="G17" s="2">
        <v>0</v>
      </c>
      <c r="H17" s="2">
        <v>1</v>
      </c>
      <c r="I17" s="2">
        <v>0</v>
      </c>
      <c r="J17" s="2">
        <v>1</v>
      </c>
      <c r="K17" s="2">
        <v>0</v>
      </c>
      <c r="L17" s="2">
        <v>3</v>
      </c>
      <c r="M17" s="2">
        <v>1</v>
      </c>
      <c r="N17" s="2">
        <v>1</v>
      </c>
      <c r="O17" s="2">
        <v>1</v>
      </c>
      <c r="P17" s="2">
        <v>1</v>
      </c>
      <c r="Q17" s="2">
        <v>0</v>
      </c>
      <c r="R17" s="2">
        <v>3</v>
      </c>
    </row>
    <row r="18" spans="1:18" x14ac:dyDescent="0.2">
      <c r="A18" s="2" t="s">
        <v>18</v>
      </c>
      <c r="B18" s="2" t="s">
        <v>78</v>
      </c>
      <c r="C18" s="2" t="s">
        <v>44</v>
      </c>
      <c r="D18" s="2" t="s">
        <v>79</v>
      </c>
      <c r="E18" s="2" t="s">
        <v>80</v>
      </c>
      <c r="F18" s="2">
        <v>1</v>
      </c>
      <c r="G18" s="2">
        <v>1</v>
      </c>
      <c r="H18" s="2">
        <v>0</v>
      </c>
      <c r="I18" s="2">
        <v>0</v>
      </c>
      <c r="J18" s="2">
        <v>1</v>
      </c>
      <c r="K18" s="2">
        <v>0</v>
      </c>
      <c r="L18" s="2">
        <v>5</v>
      </c>
      <c r="M18" s="2">
        <v>1</v>
      </c>
      <c r="N18" s="2">
        <v>1</v>
      </c>
      <c r="O18" s="2">
        <v>1</v>
      </c>
      <c r="P18" s="2">
        <v>1</v>
      </c>
      <c r="Q18" s="2">
        <v>0</v>
      </c>
      <c r="R18" s="2">
        <v>5</v>
      </c>
    </row>
    <row r="19" spans="1:18" x14ac:dyDescent="0.2">
      <c r="A19" s="2" t="s">
        <v>19</v>
      </c>
      <c r="B19" s="2" t="s">
        <v>78</v>
      </c>
      <c r="C19" s="2" t="s">
        <v>44</v>
      </c>
      <c r="D19" s="2" t="s">
        <v>79</v>
      </c>
      <c r="E19" s="2" t="s">
        <v>80</v>
      </c>
      <c r="F19" s="2">
        <v>1</v>
      </c>
      <c r="G19" s="2">
        <v>0</v>
      </c>
      <c r="H19" s="2">
        <v>1</v>
      </c>
      <c r="I19" s="2">
        <v>0</v>
      </c>
      <c r="J19" s="2">
        <v>1</v>
      </c>
      <c r="K19" s="2">
        <v>0</v>
      </c>
      <c r="L19" s="2">
        <v>3</v>
      </c>
      <c r="M19" s="2">
        <v>1</v>
      </c>
      <c r="N19" s="2">
        <v>1</v>
      </c>
      <c r="O19" s="2">
        <v>1</v>
      </c>
      <c r="P19" s="2">
        <v>1</v>
      </c>
      <c r="Q19" s="2">
        <v>0</v>
      </c>
      <c r="R19" s="2">
        <v>3</v>
      </c>
    </row>
    <row r="20" spans="1:18" x14ac:dyDescent="0.2">
      <c r="A20" s="2" t="s">
        <v>20</v>
      </c>
      <c r="B20" s="2" t="s">
        <v>78</v>
      </c>
      <c r="C20" s="2" t="s">
        <v>44</v>
      </c>
      <c r="D20" s="2" t="s">
        <v>79</v>
      </c>
      <c r="E20" s="2" t="s">
        <v>80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5</v>
      </c>
      <c r="M20" s="2">
        <v>1</v>
      </c>
      <c r="N20" s="2">
        <v>1</v>
      </c>
      <c r="O20" s="2">
        <v>1</v>
      </c>
      <c r="P20" s="2">
        <v>1</v>
      </c>
      <c r="Q20" s="2">
        <v>0</v>
      </c>
      <c r="R20" s="2">
        <v>5</v>
      </c>
    </row>
    <row r="21" spans="1:18" x14ac:dyDescent="0.2">
      <c r="A21" s="2" t="s">
        <v>21</v>
      </c>
      <c r="B21" s="2" t="s">
        <v>78</v>
      </c>
      <c r="C21" s="2" t="s">
        <v>44</v>
      </c>
      <c r="D21" s="2" t="s">
        <v>79</v>
      </c>
      <c r="E21" s="2" t="s">
        <v>80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>
        <v>5</v>
      </c>
      <c r="M21" s="2">
        <v>1</v>
      </c>
      <c r="N21" s="2">
        <v>1</v>
      </c>
      <c r="O21" s="2">
        <v>1</v>
      </c>
      <c r="P21" s="2">
        <v>1</v>
      </c>
      <c r="Q21" s="2">
        <v>0</v>
      </c>
      <c r="R21" s="2">
        <v>5</v>
      </c>
    </row>
  </sheetData>
  <customSheetViews>
    <customSheetView guid="{E8F4095E-9DA9-4B2D-B81F-60D6F68D5BD9}" filter="1" showAutoFilter="1">
      <pageMargins left="0.511811024" right="0.511811024" top="0.78740157499999996" bottom="0.78740157499999996" header="0.31496062000000002" footer="0.31496062000000002"/>
      <autoFilter ref="A1:P21" xr:uid="{CF230A82-5AAC-49F7-8576-6B7D7787C054}"/>
    </customSheetView>
    <customSheetView guid="{8A800278-A2B1-4261-9294-C8DB2092169A}" filter="1" showAutoFilter="1">
      <pageMargins left="0.511811024" right="0.511811024" top="0.78740157499999996" bottom="0.78740157499999996" header="0.31496062000000002" footer="0.31496062000000002"/>
      <autoFilter ref="A1:P21" xr:uid="{28DFE61C-D6DE-4097-82B0-D964846FB58F}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TaxaLimpeza (Atual)</vt:lpstr>
      <vt:lpstr>Estoque-Imóvel</vt:lpstr>
      <vt:lpstr>BD - Valor Lavanderia Por Item</vt:lpstr>
      <vt:lpstr>BD - Itens x Peso</vt:lpstr>
      <vt:lpstr>BD - Valor Limpeza Diarista</vt:lpstr>
      <vt:lpstr>BD - Amenities</vt:lpstr>
      <vt:lpstr>BD - Material de Limpeza</vt:lpstr>
      <vt:lpstr>Configuração-Imóvel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Silva</dc:creator>
  <cp:lastModifiedBy>Rachel Silva</cp:lastModifiedBy>
  <dcterms:created xsi:type="dcterms:W3CDTF">2024-07-23T15:42:14Z</dcterms:created>
  <dcterms:modified xsi:type="dcterms:W3CDTF">2024-07-26T11:28:35Z</dcterms:modified>
</cp:coreProperties>
</file>